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ivotTables/pivotTable1.xml" ContentType="application/vnd.openxmlformats-officedocument.spreadsheetml.pivotTable+xml"/>
  <Override PartName="/xl/drawings/drawing5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192.168.160.216\sgi metalprom\SGI METALPROM\7. PROCESO FINANCIERO\TESORERÍA\FORMATOS\"/>
    </mc:Choice>
  </mc:AlternateContent>
  <xr:revisionPtr revIDLastSave="0" documentId="14_{A9105836-9F7A-49F1-BFDE-1FD67B968E7D}" xr6:coauthVersionLast="47" xr6:coauthVersionMax="47" xr10:uidLastSave="{00000000-0000-0000-0000-000000000000}"/>
  <bookViews>
    <workbookView xWindow="-120" yWindow="-120" windowWidth="20730" windowHeight="11040" activeTab="5" xr2:uid="{58BA7602-004F-4FCA-9AC3-BA115B426B46}"/>
  </bookViews>
  <sheets>
    <sheet name="Base" sheetId="1" r:id="rId1"/>
    <sheet name="Bas" sheetId="29" r:id="rId2"/>
    <sheet name="CXP" sheetId="28" r:id="rId3"/>
    <sheet name="CXP2" sheetId="26" r:id="rId4"/>
    <sheet name="RV" sheetId="27" r:id="rId5"/>
    <sheet name="Consolidado" sheetId="2" r:id="rId6"/>
    <sheet name="CXP()" sheetId="25" state="hidden" r:id="rId7"/>
    <sheet name="RV ENE - CXP FEB" sheetId="9" state="hidden" r:id="rId8"/>
  </sheets>
  <definedNames>
    <definedName name="_xlnm._FilterDatabase" localSheetId="1" hidden="1">Bas!$A$1:$B$2980</definedName>
    <definedName name="_xlnm._FilterDatabase" localSheetId="0" hidden="1">Base!$A$6:$AG$1685</definedName>
    <definedName name="_xlnm._FilterDatabase" localSheetId="2" hidden="1">CXP!$A$7:$M$755</definedName>
    <definedName name="_xlnm._FilterDatabase" localSheetId="6" hidden="1">'CXP()'!$A$3:$L$1660</definedName>
    <definedName name="_xlnm._FilterDatabase" localSheetId="3" hidden="1">'CXP2'!$A$6:$M$34</definedName>
    <definedName name="_xlnm._FilterDatabase" localSheetId="4" hidden="1">RV!$A$6:$M$91</definedName>
    <definedName name="_xlnm._FilterDatabase" localSheetId="7" hidden="1">'RV ENE - CXP FEB'!$A$1:$C$195</definedName>
    <definedName name="SegmentaciónDeDatos_CXP2">#N/A</definedName>
    <definedName name="SegmentaciónDeDatos_RV">#N/A</definedName>
  </definedNames>
  <calcPr calcId="181029"/>
  <pivotCaches>
    <pivotCache cacheId="0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6" i="26" l="1"/>
  <c r="M42" i="26"/>
  <c r="D76" i="26"/>
  <c r="D78" i="26"/>
  <c r="E78" i="26" s="1"/>
  <c r="J78" i="26"/>
  <c r="D79" i="26"/>
  <c r="E79" i="26" s="1"/>
  <c r="D49" i="26"/>
  <c r="E49" i="26" s="1"/>
  <c r="D50" i="26"/>
  <c r="E50" i="26" s="1"/>
  <c r="D51" i="26"/>
  <c r="E51" i="26" s="1"/>
  <c r="D10" i="28"/>
  <c r="E10" i="28" s="1"/>
  <c r="D11" i="28"/>
  <c r="E11" i="28" s="1"/>
  <c r="D12" i="28"/>
  <c r="E12" i="28" s="1"/>
  <c r="D13" i="28"/>
  <c r="E13" i="28" s="1"/>
  <c r="D14" i="28"/>
  <c r="E14" i="28" s="1"/>
  <c r="D15" i="28"/>
  <c r="E15" i="28" s="1"/>
  <c r="D16" i="28"/>
  <c r="E16" i="28" s="1"/>
  <c r="D17" i="28"/>
  <c r="E17" i="28" s="1"/>
  <c r="D18" i="28"/>
  <c r="E18" i="28" s="1"/>
  <c r="D19" i="28"/>
  <c r="E19" i="28" s="1"/>
  <c r="D20" i="28"/>
  <c r="E20" i="28" s="1"/>
  <c r="D21" i="28"/>
  <c r="E21" i="28" s="1"/>
  <c r="D22" i="28"/>
  <c r="E22" i="28" s="1"/>
  <c r="D23" i="28"/>
  <c r="E23" i="28" s="1"/>
  <c r="D24" i="28"/>
  <c r="E24" i="28" s="1"/>
  <c r="D25" i="28"/>
  <c r="E25" i="28" s="1"/>
  <c r="D26" i="28"/>
  <c r="E26" i="28" s="1"/>
  <c r="D27" i="28"/>
  <c r="E27" i="28" s="1"/>
  <c r="D28" i="28"/>
  <c r="E28" i="28" s="1"/>
  <c r="D29" i="28"/>
  <c r="E29" i="28" s="1"/>
  <c r="D30" i="28"/>
  <c r="E30" i="28" s="1"/>
  <c r="D31" i="28"/>
  <c r="E31" i="28" s="1"/>
  <c r="D32" i="28"/>
  <c r="E32" i="28" s="1"/>
  <c r="D33" i="28"/>
  <c r="E33" i="28" s="1"/>
  <c r="L755" i="28"/>
  <c r="D8" i="27"/>
  <c r="E8" i="27" s="1"/>
  <c r="D9" i="27"/>
  <c r="E9" i="27" s="1"/>
  <c r="D10" i="27"/>
  <c r="E10" i="27" s="1"/>
  <c r="D11" i="27"/>
  <c r="E11" i="27" s="1"/>
  <c r="D12" i="27"/>
  <c r="E12" i="27" s="1"/>
  <c r="D13" i="27"/>
  <c r="E13" i="27" s="1"/>
  <c r="D14" i="27"/>
  <c r="E14" i="27" s="1"/>
  <c r="D15" i="27"/>
  <c r="E15" i="27" s="1"/>
  <c r="D16" i="27"/>
  <c r="E16" i="27" s="1"/>
  <c r="D17" i="27"/>
  <c r="E17" i="27" s="1"/>
  <c r="D18" i="27"/>
  <c r="E18" i="27" s="1"/>
  <c r="D19" i="27"/>
  <c r="E19" i="27" s="1"/>
  <c r="D20" i="27"/>
  <c r="E20" i="27" s="1"/>
  <c r="D21" i="27"/>
  <c r="E21" i="27" s="1"/>
  <c r="D22" i="27"/>
  <c r="E22" i="27" s="1"/>
  <c r="D23" i="27"/>
  <c r="E23" i="27" s="1"/>
  <c r="D24" i="27"/>
  <c r="E24" i="27" s="1"/>
  <c r="D25" i="27"/>
  <c r="E25" i="27" s="1"/>
  <c r="D26" i="27"/>
  <c r="E26" i="27" s="1"/>
  <c r="D27" i="27"/>
  <c r="E27" i="27" s="1"/>
  <c r="D34" i="28"/>
  <c r="E34" i="28" s="1"/>
  <c r="D35" i="28"/>
  <c r="E35" i="28" s="1"/>
  <c r="D36" i="28"/>
  <c r="E36" i="28" s="1"/>
  <c r="D37" i="28"/>
  <c r="E37" i="28" s="1"/>
  <c r="D38" i="28"/>
  <c r="E38" i="28" s="1"/>
  <c r="D39" i="28"/>
  <c r="E39" i="28" s="1"/>
  <c r="D40" i="28"/>
  <c r="E40" i="28" s="1"/>
  <c r="D41" i="28"/>
  <c r="E41" i="28" s="1"/>
  <c r="D42" i="28"/>
  <c r="E42" i="28" s="1"/>
  <c r="D43" i="28"/>
  <c r="E43" i="28" s="1"/>
  <c r="D44" i="28"/>
  <c r="E44" i="28" s="1"/>
  <c r="D45" i="28"/>
  <c r="E45" i="28" s="1"/>
  <c r="D46" i="28"/>
  <c r="E46" i="28" s="1"/>
  <c r="D47" i="28"/>
  <c r="E47" i="28" s="1"/>
  <c r="D48" i="28"/>
  <c r="E48" i="28" s="1"/>
  <c r="D49" i="28"/>
  <c r="E49" i="28" s="1"/>
  <c r="D50" i="28"/>
  <c r="E50" i="28" s="1"/>
  <c r="D51" i="28"/>
  <c r="E51" i="28" s="1"/>
  <c r="D52" i="28"/>
  <c r="E52" i="28" s="1"/>
  <c r="D53" i="28"/>
  <c r="E53" i="28" s="1"/>
  <c r="D54" i="28"/>
  <c r="E54" i="28" s="1"/>
  <c r="D55" i="28"/>
  <c r="E55" i="28" s="1"/>
  <c r="D56" i="28"/>
  <c r="E56" i="28" s="1"/>
  <c r="D57" i="28"/>
  <c r="E57" i="28" s="1"/>
  <c r="D58" i="28"/>
  <c r="E58" i="28" s="1"/>
  <c r="D59" i="28"/>
  <c r="E59" i="28" s="1"/>
  <c r="D60" i="28"/>
  <c r="E60" i="28" s="1"/>
  <c r="D61" i="28"/>
  <c r="H61" i="28" s="1"/>
  <c r="D62" i="28"/>
  <c r="H62" i="28" s="1"/>
  <c r="D63" i="28"/>
  <c r="E63" i="28" s="1"/>
  <c r="D64" i="28"/>
  <c r="E64" i="28" s="1"/>
  <c r="D65" i="28"/>
  <c r="E65" i="28" s="1"/>
  <c r="D66" i="28"/>
  <c r="E66" i="28" s="1"/>
  <c r="D67" i="28"/>
  <c r="E67" i="28" s="1"/>
  <c r="D68" i="28"/>
  <c r="E68" i="28" s="1"/>
  <c r="D69" i="28"/>
  <c r="E69" i="28" s="1"/>
  <c r="D70" i="28"/>
  <c r="E70" i="28" s="1"/>
  <c r="D71" i="28"/>
  <c r="E71" i="28" s="1"/>
  <c r="D72" i="28"/>
  <c r="E72" i="28" s="1"/>
  <c r="D73" i="28"/>
  <c r="K73" i="28" s="1"/>
  <c r="D74" i="28"/>
  <c r="F74" i="28" s="1"/>
  <c r="D75" i="28"/>
  <c r="K75" i="28" s="1"/>
  <c r="D76" i="28"/>
  <c r="F76" i="28" s="1"/>
  <c r="D77" i="28"/>
  <c r="H77" i="28" s="1"/>
  <c r="D78" i="28"/>
  <c r="F78" i="28" s="1"/>
  <c r="D79" i="28"/>
  <c r="H79" i="28" s="1"/>
  <c r="D80" i="28"/>
  <c r="F80" i="28" s="1"/>
  <c r="D81" i="28"/>
  <c r="F81" i="28" s="1"/>
  <c r="D82" i="28"/>
  <c r="F82" i="28" s="1"/>
  <c r="D83" i="28"/>
  <c r="F83" i="28" s="1"/>
  <c r="D84" i="28"/>
  <c r="F84" i="28" s="1"/>
  <c r="D85" i="28"/>
  <c r="F85" i="28" s="1"/>
  <c r="D86" i="28"/>
  <c r="F86" i="28" s="1"/>
  <c r="D87" i="28"/>
  <c r="K87" i="28" s="1"/>
  <c r="D88" i="28"/>
  <c r="F88" i="28" s="1"/>
  <c r="D89" i="28"/>
  <c r="H89" i="28" s="1"/>
  <c r="D90" i="28"/>
  <c r="F90" i="28" s="1"/>
  <c r="D91" i="28"/>
  <c r="H91" i="28" s="1"/>
  <c r="D92" i="28"/>
  <c r="F92" i="28" s="1"/>
  <c r="D93" i="28"/>
  <c r="H93" i="28" s="1"/>
  <c r="D94" i="28"/>
  <c r="F94" i="28" s="1"/>
  <c r="D95" i="28"/>
  <c r="H95" i="28" s="1"/>
  <c r="D96" i="28"/>
  <c r="F96" i="28" s="1"/>
  <c r="D97" i="28"/>
  <c r="H97" i="28" s="1"/>
  <c r="D98" i="28"/>
  <c r="F98" i="28" s="1"/>
  <c r="D99" i="28"/>
  <c r="F99" i="28" s="1"/>
  <c r="D100" i="28"/>
  <c r="F100" i="28" s="1"/>
  <c r="D101" i="28"/>
  <c r="F101" i="28" s="1"/>
  <c r="D102" i="28"/>
  <c r="F102" i="28" s="1"/>
  <c r="D103" i="28"/>
  <c r="F103" i="28" s="1"/>
  <c r="D104" i="28"/>
  <c r="F104" i="28" s="1"/>
  <c r="D105" i="28"/>
  <c r="H105" i="28" s="1"/>
  <c r="D106" i="28"/>
  <c r="E106" i="28" s="1"/>
  <c r="D107" i="28"/>
  <c r="E107" i="28" s="1"/>
  <c r="D108" i="28"/>
  <c r="E108" i="28" s="1"/>
  <c r="D109" i="28"/>
  <c r="E109" i="28" s="1"/>
  <c r="D110" i="28"/>
  <c r="E110" i="28" s="1"/>
  <c r="D111" i="28"/>
  <c r="E111" i="28" s="1"/>
  <c r="D112" i="28"/>
  <c r="E112" i="28" s="1"/>
  <c r="D113" i="28"/>
  <c r="E113" i="28" s="1"/>
  <c r="D114" i="28"/>
  <c r="E114" i="28" s="1"/>
  <c r="D115" i="28"/>
  <c r="E115" i="28" s="1"/>
  <c r="D116" i="28"/>
  <c r="E116" i="28" s="1"/>
  <c r="D117" i="28"/>
  <c r="E117" i="28" s="1"/>
  <c r="D118" i="28"/>
  <c r="E118" i="28" s="1"/>
  <c r="D119" i="28"/>
  <c r="E119" i="28" s="1"/>
  <c r="D120" i="28"/>
  <c r="E120" i="28" s="1"/>
  <c r="D121" i="28"/>
  <c r="E121" i="28" s="1"/>
  <c r="D122" i="28"/>
  <c r="E122" i="28" s="1"/>
  <c r="D123" i="28"/>
  <c r="E123" i="28" s="1"/>
  <c r="D124" i="28"/>
  <c r="E124" i="28" s="1"/>
  <c r="D125" i="28"/>
  <c r="E125" i="28" s="1"/>
  <c r="D126" i="28"/>
  <c r="E126" i="28" s="1"/>
  <c r="D127" i="28"/>
  <c r="E127" i="28" s="1"/>
  <c r="D128" i="28"/>
  <c r="E128" i="28" s="1"/>
  <c r="D129" i="28"/>
  <c r="E129" i="28" s="1"/>
  <c r="D130" i="28"/>
  <c r="E130" i="28" s="1"/>
  <c r="D131" i="28"/>
  <c r="E131" i="28" s="1"/>
  <c r="D132" i="28"/>
  <c r="E132" i="28" s="1"/>
  <c r="D133" i="28"/>
  <c r="E133" i="28" s="1"/>
  <c r="D134" i="28"/>
  <c r="E134" i="28" s="1"/>
  <c r="D135" i="28"/>
  <c r="E135" i="28" s="1"/>
  <c r="D136" i="28"/>
  <c r="E136" i="28" s="1"/>
  <c r="D137" i="28"/>
  <c r="E137" i="28" s="1"/>
  <c r="D138" i="28"/>
  <c r="E138" i="28" s="1"/>
  <c r="D139" i="28"/>
  <c r="E139" i="28" s="1"/>
  <c r="D140" i="28"/>
  <c r="E140" i="28" s="1"/>
  <c r="D141" i="28"/>
  <c r="E141" i="28" s="1"/>
  <c r="D142" i="28"/>
  <c r="E142" i="28" s="1"/>
  <c r="D143" i="28"/>
  <c r="E143" i="28" s="1"/>
  <c r="D144" i="28"/>
  <c r="E144" i="28" s="1"/>
  <c r="D145" i="28"/>
  <c r="E145" i="28" s="1"/>
  <c r="D146" i="28"/>
  <c r="E146" i="28" s="1"/>
  <c r="D147" i="28"/>
  <c r="E147" i="28" s="1"/>
  <c r="D148" i="28"/>
  <c r="E148" i="28" s="1"/>
  <c r="D149" i="28"/>
  <c r="E149" i="28" s="1"/>
  <c r="D150" i="28"/>
  <c r="E150" i="28" s="1"/>
  <c r="D151" i="28"/>
  <c r="E151" i="28" s="1"/>
  <c r="D152" i="28"/>
  <c r="E152" i="28" s="1"/>
  <c r="D153" i="28"/>
  <c r="E153" i="28" s="1"/>
  <c r="D154" i="28"/>
  <c r="E154" i="28" s="1"/>
  <c r="D155" i="28"/>
  <c r="E155" i="28" s="1"/>
  <c r="D156" i="28"/>
  <c r="E156" i="28" s="1"/>
  <c r="D157" i="28"/>
  <c r="E157" i="28" s="1"/>
  <c r="D158" i="28"/>
  <c r="E158" i="28" s="1"/>
  <c r="D159" i="28"/>
  <c r="E159" i="28" s="1"/>
  <c r="D9" i="28"/>
  <c r="E9" i="28" s="1"/>
  <c r="D160" i="28"/>
  <c r="E160" i="28" s="1"/>
  <c r="D161" i="28"/>
  <c r="E161" i="28" s="1"/>
  <c r="D162" i="28"/>
  <c r="E162" i="28" s="1"/>
  <c r="D163" i="28"/>
  <c r="E163" i="28" s="1"/>
  <c r="D164" i="28"/>
  <c r="E164" i="28" s="1"/>
  <c r="D165" i="28"/>
  <c r="E165" i="28" s="1"/>
  <c r="D166" i="28"/>
  <c r="E166" i="28" s="1"/>
  <c r="D167" i="28"/>
  <c r="E167" i="28" s="1"/>
  <c r="D168" i="28"/>
  <c r="E168" i="28" s="1"/>
  <c r="D169" i="28"/>
  <c r="E169" i="28" s="1"/>
  <c r="D170" i="28"/>
  <c r="F170" i="28" s="1"/>
  <c r="D171" i="28"/>
  <c r="F171" i="28" s="1"/>
  <c r="D172" i="28"/>
  <c r="F172" i="28" s="1"/>
  <c r="D173" i="28"/>
  <c r="F173" i="28" s="1"/>
  <c r="D174" i="28"/>
  <c r="F174" i="28" s="1"/>
  <c r="D175" i="28"/>
  <c r="F175" i="28" s="1"/>
  <c r="D176" i="28"/>
  <c r="F176" i="28" s="1"/>
  <c r="D177" i="28"/>
  <c r="F177" i="28" s="1"/>
  <c r="D178" i="28"/>
  <c r="F178" i="28" s="1"/>
  <c r="D179" i="28"/>
  <c r="J179" i="28" s="1"/>
  <c r="D180" i="28"/>
  <c r="F180" i="28" s="1"/>
  <c r="D181" i="28"/>
  <c r="H181" i="28" s="1"/>
  <c r="D182" i="28"/>
  <c r="F182" i="28" s="1"/>
  <c r="D183" i="28"/>
  <c r="H183" i="28" s="1"/>
  <c r="D184" i="28"/>
  <c r="F184" i="28" s="1"/>
  <c r="D185" i="28"/>
  <c r="H185" i="28" s="1"/>
  <c r="D186" i="28"/>
  <c r="F186" i="28" s="1"/>
  <c r="D187" i="28"/>
  <c r="H187" i="28" s="1"/>
  <c r="D188" i="28"/>
  <c r="F188" i="28" s="1"/>
  <c r="D189" i="28"/>
  <c r="F189" i="28" s="1"/>
  <c r="D190" i="28"/>
  <c r="F190" i="28" s="1"/>
  <c r="D191" i="28"/>
  <c r="K191" i="28" s="1"/>
  <c r="D192" i="28"/>
  <c r="F192" i="28" s="1"/>
  <c r="D193" i="28"/>
  <c r="F193" i="28" s="1"/>
  <c r="D194" i="28"/>
  <c r="F194" i="28" s="1"/>
  <c r="D195" i="28"/>
  <c r="K195" i="28" s="1"/>
  <c r="D196" i="28"/>
  <c r="F196" i="28" s="1"/>
  <c r="D197" i="28"/>
  <c r="H197" i="28" s="1"/>
  <c r="D198" i="28"/>
  <c r="F198" i="28" s="1"/>
  <c r="D199" i="28"/>
  <c r="H199" i="28" s="1"/>
  <c r="D200" i="28"/>
  <c r="E200" i="28" s="1"/>
  <c r="D201" i="28"/>
  <c r="E201" i="28" s="1"/>
  <c r="D202" i="28"/>
  <c r="E202" i="28" s="1"/>
  <c r="D203" i="28"/>
  <c r="E203" i="28" s="1"/>
  <c r="D204" i="28"/>
  <c r="E204" i="28" s="1"/>
  <c r="D205" i="28"/>
  <c r="E205" i="28" s="1"/>
  <c r="D206" i="28"/>
  <c r="E206" i="28" s="1"/>
  <c r="D207" i="28"/>
  <c r="E207" i="28" s="1"/>
  <c r="D208" i="28"/>
  <c r="E208" i="28" s="1"/>
  <c r="K79" i="26" l="1"/>
  <c r="G79" i="26"/>
  <c r="H78" i="26"/>
  <c r="J79" i="26"/>
  <c r="F79" i="26"/>
  <c r="G78" i="26"/>
  <c r="H79" i="26"/>
  <c r="K78" i="26"/>
  <c r="F78" i="26"/>
  <c r="I79" i="26"/>
  <c r="I78" i="26"/>
  <c r="K50" i="26"/>
  <c r="K51" i="26"/>
  <c r="K49" i="26"/>
  <c r="H51" i="26"/>
  <c r="H50" i="26"/>
  <c r="H49" i="26"/>
  <c r="G51" i="26"/>
  <c r="G50" i="26"/>
  <c r="G49" i="26"/>
  <c r="J51" i="26"/>
  <c r="F51" i="26"/>
  <c r="J50" i="26"/>
  <c r="F50" i="26"/>
  <c r="J49" i="26"/>
  <c r="F49" i="26"/>
  <c r="I51" i="26"/>
  <c r="I50" i="26"/>
  <c r="I49" i="26"/>
  <c r="H12" i="28"/>
  <c r="K10" i="27"/>
  <c r="H10" i="27"/>
  <c r="K18" i="27"/>
  <c r="K11" i="27"/>
  <c r="K25" i="28"/>
  <c r="H25" i="28"/>
  <c r="K21" i="28"/>
  <c r="H21" i="28"/>
  <c r="K29" i="28"/>
  <c r="H16" i="28"/>
  <c r="K13" i="28"/>
  <c r="K33" i="28"/>
  <c r="H29" i="28"/>
  <c r="K26" i="28"/>
  <c r="H20" i="28"/>
  <c r="K17" i="28"/>
  <c r="H13" i="28"/>
  <c r="H33" i="28"/>
  <c r="K30" i="28"/>
  <c r="H24" i="28"/>
  <c r="H17" i="28"/>
  <c r="H32" i="28"/>
  <c r="H28" i="28"/>
  <c r="K24" i="28"/>
  <c r="K20" i="28"/>
  <c r="K16" i="28"/>
  <c r="K12" i="28"/>
  <c r="K22" i="28"/>
  <c r="K18" i="28"/>
  <c r="K14" i="28"/>
  <c r="K10" i="28"/>
  <c r="K31" i="28"/>
  <c r="H30" i="28"/>
  <c r="K27" i="28"/>
  <c r="H26" i="28"/>
  <c r="K23" i="28"/>
  <c r="H22" i="28"/>
  <c r="K19" i="28"/>
  <c r="H18" i="28"/>
  <c r="K15" i="28"/>
  <c r="H14" i="28"/>
  <c r="K11" i="28"/>
  <c r="H10" i="28"/>
  <c r="K32" i="28"/>
  <c r="H31" i="28"/>
  <c r="K28" i="28"/>
  <c r="H27" i="28"/>
  <c r="H23" i="28"/>
  <c r="H19" i="28"/>
  <c r="H15" i="28"/>
  <c r="H11" i="28"/>
  <c r="G33" i="28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10" i="28"/>
  <c r="J33" i="28"/>
  <c r="F33" i="28"/>
  <c r="J32" i="28"/>
  <c r="F32" i="28"/>
  <c r="J31" i="28"/>
  <c r="F31" i="28"/>
  <c r="J30" i="28"/>
  <c r="F30" i="28"/>
  <c r="J29" i="28"/>
  <c r="F29" i="28"/>
  <c r="J28" i="28"/>
  <c r="F28" i="28"/>
  <c r="J27" i="28"/>
  <c r="F27" i="28"/>
  <c r="J26" i="28"/>
  <c r="F26" i="28"/>
  <c r="J25" i="28"/>
  <c r="F25" i="28"/>
  <c r="J24" i="28"/>
  <c r="F24" i="28"/>
  <c r="J23" i="28"/>
  <c r="F23" i="28"/>
  <c r="J22" i="28"/>
  <c r="F22" i="28"/>
  <c r="J21" i="28"/>
  <c r="F21" i="28"/>
  <c r="J20" i="28"/>
  <c r="F20" i="28"/>
  <c r="J19" i="28"/>
  <c r="F19" i="28"/>
  <c r="J18" i="28"/>
  <c r="F18" i="28"/>
  <c r="J17" i="28"/>
  <c r="F17" i="28"/>
  <c r="J16" i="28"/>
  <c r="F16" i="28"/>
  <c r="J15" i="28"/>
  <c r="F15" i="28"/>
  <c r="J14" i="28"/>
  <c r="F14" i="28"/>
  <c r="J13" i="28"/>
  <c r="F13" i="28"/>
  <c r="J12" i="28"/>
  <c r="F12" i="28"/>
  <c r="J11" i="28"/>
  <c r="F11" i="28"/>
  <c r="J10" i="28"/>
  <c r="F10" i="28"/>
  <c r="I33" i="28"/>
  <c r="I32" i="28"/>
  <c r="I31" i="28"/>
  <c r="I30" i="28"/>
  <c r="I29" i="28"/>
  <c r="I28" i="28"/>
  <c r="I27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I13" i="28"/>
  <c r="I12" i="28"/>
  <c r="I11" i="28"/>
  <c r="I10" i="28"/>
  <c r="K20" i="27"/>
  <c r="H11" i="27"/>
  <c r="K26" i="27"/>
  <c r="K52" i="28"/>
  <c r="H52" i="28"/>
  <c r="H41" i="28"/>
  <c r="K12" i="27"/>
  <c r="K8" i="27"/>
  <c r="K22" i="27"/>
  <c r="K14" i="27"/>
  <c r="H12" i="27"/>
  <c r="K9" i="27"/>
  <c r="H8" i="27"/>
  <c r="K24" i="27"/>
  <c r="K16" i="27"/>
  <c r="H9" i="27"/>
  <c r="K27" i="27"/>
  <c r="K25" i="27"/>
  <c r="K23" i="27"/>
  <c r="K21" i="27"/>
  <c r="K19" i="27"/>
  <c r="K17" i="27"/>
  <c r="K15" i="27"/>
  <c r="K13" i="27"/>
  <c r="G12" i="27"/>
  <c r="G11" i="27"/>
  <c r="G10" i="27"/>
  <c r="G9" i="27"/>
  <c r="G8" i="27"/>
  <c r="J12" i="27"/>
  <c r="F12" i="27"/>
  <c r="J11" i="27"/>
  <c r="F11" i="27"/>
  <c r="J10" i="27"/>
  <c r="F10" i="27"/>
  <c r="J9" i="27"/>
  <c r="F9" i="27"/>
  <c r="J8" i="27"/>
  <c r="F8" i="27"/>
  <c r="I12" i="27"/>
  <c r="I11" i="27"/>
  <c r="I10" i="27"/>
  <c r="I9" i="27"/>
  <c r="I8" i="27"/>
  <c r="H27" i="27"/>
  <c r="H26" i="27"/>
  <c r="H25" i="27"/>
  <c r="H24" i="27"/>
  <c r="H23" i="27"/>
  <c r="H22" i="27"/>
  <c r="H21" i="27"/>
  <c r="H20" i="27"/>
  <c r="H19" i="27"/>
  <c r="H18" i="27"/>
  <c r="H17" i="27"/>
  <c r="H16" i="27"/>
  <c r="H15" i="27"/>
  <c r="H14" i="27"/>
  <c r="H13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J27" i="27"/>
  <c r="F27" i="27"/>
  <c r="J26" i="27"/>
  <c r="F26" i="27"/>
  <c r="J25" i="27"/>
  <c r="F25" i="27"/>
  <c r="J24" i="27"/>
  <c r="F24" i="27"/>
  <c r="J23" i="27"/>
  <c r="F23" i="27"/>
  <c r="J22" i="27"/>
  <c r="F22" i="27"/>
  <c r="J21" i="27"/>
  <c r="F21" i="27"/>
  <c r="J20" i="27"/>
  <c r="F20" i="27"/>
  <c r="J19" i="27"/>
  <c r="F19" i="27"/>
  <c r="J18" i="27"/>
  <c r="F18" i="27"/>
  <c r="J17" i="27"/>
  <c r="F17" i="27"/>
  <c r="J16" i="27"/>
  <c r="F16" i="27"/>
  <c r="J15" i="27"/>
  <c r="F15" i="27"/>
  <c r="J14" i="27"/>
  <c r="F14" i="27"/>
  <c r="J13" i="27"/>
  <c r="F13" i="27"/>
  <c r="I27" i="27"/>
  <c r="I26" i="27"/>
  <c r="I25" i="27"/>
  <c r="I24" i="27"/>
  <c r="I23" i="27"/>
  <c r="I22" i="27"/>
  <c r="I21" i="27"/>
  <c r="I20" i="27"/>
  <c r="I19" i="27"/>
  <c r="I18" i="27"/>
  <c r="I17" i="27"/>
  <c r="I16" i="27"/>
  <c r="I15" i="27"/>
  <c r="I14" i="27"/>
  <c r="I13" i="27"/>
  <c r="H43" i="28"/>
  <c r="H37" i="28"/>
  <c r="K53" i="28"/>
  <c r="K41" i="28"/>
  <c r="H39" i="28"/>
  <c r="K57" i="28"/>
  <c r="H55" i="28"/>
  <c r="H53" i="28"/>
  <c r="K48" i="28"/>
  <c r="K36" i="28"/>
  <c r="H59" i="28"/>
  <c r="H57" i="28"/>
  <c r="H48" i="28"/>
  <c r="K37" i="28"/>
  <c r="H36" i="28"/>
  <c r="K49" i="28"/>
  <c r="K44" i="28"/>
  <c r="K56" i="28"/>
  <c r="H51" i="28"/>
  <c r="H49" i="28"/>
  <c r="K45" i="28"/>
  <c r="H44" i="28"/>
  <c r="K40" i="28"/>
  <c r="H35" i="28"/>
  <c r="H56" i="28"/>
  <c r="H47" i="28"/>
  <c r="H45" i="28"/>
  <c r="H40" i="28"/>
  <c r="K54" i="28"/>
  <c r="K50" i="28"/>
  <c r="K46" i="28"/>
  <c r="K42" i="28"/>
  <c r="K38" i="28"/>
  <c r="K34" i="28"/>
  <c r="K55" i="28"/>
  <c r="H54" i="28"/>
  <c r="K51" i="28"/>
  <c r="H50" i="28"/>
  <c r="K47" i="28"/>
  <c r="H46" i="28"/>
  <c r="K43" i="28"/>
  <c r="H42" i="28"/>
  <c r="K39" i="28"/>
  <c r="H38" i="28"/>
  <c r="K35" i="28"/>
  <c r="H34" i="28"/>
  <c r="H63" i="28"/>
  <c r="H60" i="28"/>
  <c r="H58" i="28"/>
  <c r="G57" i="28"/>
  <c r="G56" i="28"/>
  <c r="G55" i="28"/>
  <c r="G54" i="28"/>
  <c r="G53" i="28"/>
  <c r="G52" i="28"/>
  <c r="G51" i="28"/>
  <c r="G50" i="28"/>
  <c r="G49" i="28"/>
  <c r="G48" i="28"/>
  <c r="G47" i="28"/>
  <c r="G46" i="28"/>
  <c r="G45" i="28"/>
  <c r="G44" i="28"/>
  <c r="G43" i="28"/>
  <c r="G42" i="28"/>
  <c r="G41" i="28"/>
  <c r="G40" i="28"/>
  <c r="G39" i="28"/>
  <c r="G38" i="28"/>
  <c r="G37" i="28"/>
  <c r="G36" i="28"/>
  <c r="G35" i="28"/>
  <c r="G34" i="28"/>
  <c r="G63" i="28"/>
  <c r="G62" i="28"/>
  <c r="G61" i="28"/>
  <c r="G60" i="28"/>
  <c r="K59" i="28"/>
  <c r="K58" i="28"/>
  <c r="G58" i="28"/>
  <c r="J63" i="28"/>
  <c r="F63" i="28"/>
  <c r="J62" i="28"/>
  <c r="F62" i="28"/>
  <c r="J61" i="28"/>
  <c r="F61" i="28"/>
  <c r="J60" i="28"/>
  <c r="F60" i="28"/>
  <c r="J59" i="28"/>
  <c r="F59" i="28"/>
  <c r="J58" i="28"/>
  <c r="F58" i="28"/>
  <c r="J57" i="28"/>
  <c r="F57" i="28"/>
  <c r="J56" i="28"/>
  <c r="F56" i="28"/>
  <c r="J55" i="28"/>
  <c r="F55" i="28"/>
  <c r="J54" i="28"/>
  <c r="F54" i="28"/>
  <c r="J53" i="28"/>
  <c r="F53" i="28"/>
  <c r="J52" i="28"/>
  <c r="F52" i="28"/>
  <c r="J51" i="28"/>
  <c r="F51" i="28"/>
  <c r="J50" i="28"/>
  <c r="F50" i="28"/>
  <c r="J49" i="28"/>
  <c r="F49" i="28"/>
  <c r="J48" i="28"/>
  <c r="F48" i="28"/>
  <c r="J47" i="28"/>
  <c r="F47" i="28"/>
  <c r="J46" i="28"/>
  <c r="F46" i="28"/>
  <c r="J45" i="28"/>
  <c r="F45" i="28"/>
  <c r="J44" i="28"/>
  <c r="F44" i="28"/>
  <c r="J43" i="28"/>
  <c r="F43" i="28"/>
  <c r="J42" i="28"/>
  <c r="F42" i="28"/>
  <c r="J41" i="28"/>
  <c r="F41" i="28"/>
  <c r="J40" i="28"/>
  <c r="F40" i="28"/>
  <c r="J39" i="28"/>
  <c r="F39" i="28"/>
  <c r="J38" i="28"/>
  <c r="F38" i="28"/>
  <c r="J37" i="28"/>
  <c r="F37" i="28"/>
  <c r="J36" i="28"/>
  <c r="F36" i="28"/>
  <c r="J35" i="28"/>
  <c r="F35" i="28"/>
  <c r="J34" i="28"/>
  <c r="F34" i="28"/>
  <c r="K63" i="28"/>
  <c r="K62" i="28"/>
  <c r="K61" i="28"/>
  <c r="K60" i="28"/>
  <c r="G59" i="28"/>
  <c r="I63" i="28"/>
  <c r="I62" i="28"/>
  <c r="E62" i="28"/>
  <c r="I61" i="28"/>
  <c r="E61" i="28"/>
  <c r="I60" i="28"/>
  <c r="I59" i="28"/>
  <c r="I58" i="28"/>
  <c r="I57" i="28"/>
  <c r="I56" i="28"/>
  <c r="I55" i="28"/>
  <c r="I54" i="28"/>
  <c r="I53" i="28"/>
  <c r="I52" i="28"/>
  <c r="I51" i="28"/>
  <c r="I50" i="28"/>
  <c r="I49" i="28"/>
  <c r="I48" i="28"/>
  <c r="I47" i="28"/>
  <c r="I46" i="28"/>
  <c r="I45" i="28"/>
  <c r="I44" i="28"/>
  <c r="I43" i="28"/>
  <c r="I42" i="28"/>
  <c r="I41" i="28"/>
  <c r="I40" i="28"/>
  <c r="I39" i="28"/>
  <c r="I38" i="28"/>
  <c r="I37" i="28"/>
  <c r="I36" i="28"/>
  <c r="I35" i="28"/>
  <c r="I34" i="28"/>
  <c r="K99" i="28"/>
  <c r="K97" i="28"/>
  <c r="J98" i="28"/>
  <c r="J80" i="28"/>
  <c r="J90" i="28"/>
  <c r="H86" i="28"/>
  <c r="H90" i="28"/>
  <c r="J75" i="28"/>
  <c r="F91" i="28"/>
  <c r="G90" i="28"/>
  <c r="J87" i="28"/>
  <c r="F75" i="28"/>
  <c r="K91" i="28"/>
  <c r="G86" i="28"/>
  <c r="J78" i="28"/>
  <c r="J100" i="28"/>
  <c r="H96" i="28"/>
  <c r="K79" i="28"/>
  <c r="H78" i="28"/>
  <c r="H74" i="28"/>
  <c r="K106" i="28"/>
  <c r="G96" i="28"/>
  <c r="F79" i="28"/>
  <c r="G78" i="28"/>
  <c r="G74" i="28"/>
  <c r="K71" i="28"/>
  <c r="K67" i="28"/>
  <c r="K65" i="28"/>
  <c r="H106" i="28"/>
  <c r="K101" i="28"/>
  <c r="H100" i="28"/>
  <c r="J99" i="28"/>
  <c r="H98" i="28"/>
  <c r="F97" i="28"/>
  <c r="J92" i="28"/>
  <c r="H88" i="28"/>
  <c r="F87" i="28"/>
  <c r="J82" i="28"/>
  <c r="H76" i="28"/>
  <c r="J72" i="28"/>
  <c r="J71" i="28"/>
  <c r="J70" i="28"/>
  <c r="J69" i="28"/>
  <c r="J68" i="28"/>
  <c r="J67" i="28"/>
  <c r="J66" i="28"/>
  <c r="J65" i="28"/>
  <c r="J64" i="28"/>
  <c r="G106" i="28"/>
  <c r="G100" i="28"/>
  <c r="G98" i="28"/>
  <c r="K89" i="28"/>
  <c r="G88" i="28"/>
  <c r="K77" i="28"/>
  <c r="G76" i="28"/>
  <c r="J73" i="28"/>
  <c r="H72" i="28"/>
  <c r="G71" i="28"/>
  <c r="H70" i="28"/>
  <c r="G69" i="28"/>
  <c r="H68" i="28"/>
  <c r="G67" i="28"/>
  <c r="H66" i="28"/>
  <c r="G65" i="28"/>
  <c r="H64" i="28"/>
  <c r="K69" i="28"/>
  <c r="J102" i="28"/>
  <c r="F89" i="28"/>
  <c r="K81" i="28"/>
  <c r="F77" i="28"/>
  <c r="F73" i="28"/>
  <c r="F71" i="28"/>
  <c r="F69" i="28"/>
  <c r="F67" i="28"/>
  <c r="F65" i="28"/>
  <c r="J104" i="28"/>
  <c r="K103" i="28"/>
  <c r="H102" i="28"/>
  <c r="J94" i="28"/>
  <c r="K93" i="28"/>
  <c r="H92" i="28"/>
  <c r="J84" i="28"/>
  <c r="K83" i="28"/>
  <c r="H82" i="28"/>
  <c r="J81" i="28"/>
  <c r="H80" i="28"/>
  <c r="G72" i="28"/>
  <c r="G70" i="28"/>
  <c r="G68" i="28"/>
  <c r="G66" i="28"/>
  <c r="G64" i="28"/>
  <c r="I106" i="28"/>
  <c r="K105" i="28"/>
  <c r="H104" i="28"/>
  <c r="G102" i="28"/>
  <c r="J96" i="28"/>
  <c r="K95" i="28"/>
  <c r="H94" i="28"/>
  <c r="F93" i="28"/>
  <c r="G92" i="28"/>
  <c r="J88" i="28"/>
  <c r="J86" i="28"/>
  <c r="K85" i="28"/>
  <c r="H84" i="28"/>
  <c r="G82" i="28"/>
  <c r="G80" i="28"/>
  <c r="J76" i="28"/>
  <c r="J74" i="28"/>
  <c r="K72" i="28"/>
  <c r="F72" i="28"/>
  <c r="H71" i="28"/>
  <c r="K70" i="28"/>
  <c r="F70" i="28"/>
  <c r="H69" i="28"/>
  <c r="K68" i="28"/>
  <c r="F68" i="28"/>
  <c r="H67" i="28"/>
  <c r="K66" i="28"/>
  <c r="F66" i="28"/>
  <c r="H65" i="28"/>
  <c r="K64" i="28"/>
  <c r="F64" i="28"/>
  <c r="F105" i="28"/>
  <c r="G104" i="28"/>
  <c r="F95" i="28"/>
  <c r="G94" i="28"/>
  <c r="G84" i="28"/>
  <c r="H118" i="28"/>
  <c r="H117" i="28"/>
  <c r="H114" i="28"/>
  <c r="H112" i="28"/>
  <c r="H110" i="28"/>
  <c r="H108" i="28"/>
  <c r="K120" i="28"/>
  <c r="K119" i="28"/>
  <c r="K118" i="28"/>
  <c r="K117" i="28"/>
  <c r="K116" i="28"/>
  <c r="K115" i="28"/>
  <c r="K114" i="28"/>
  <c r="K113" i="28"/>
  <c r="K112" i="28"/>
  <c r="K111" i="28"/>
  <c r="K110" i="28"/>
  <c r="K109" i="28"/>
  <c r="K108" i="28"/>
  <c r="K107" i="28"/>
  <c r="J105" i="28"/>
  <c r="E103" i="28"/>
  <c r="I103" i="28"/>
  <c r="E101" i="28"/>
  <c r="I101" i="28"/>
  <c r="E99" i="28"/>
  <c r="I99" i="28"/>
  <c r="J97" i="28"/>
  <c r="J95" i="28"/>
  <c r="J93" i="28"/>
  <c r="J91" i="28"/>
  <c r="J89" i="28"/>
  <c r="E87" i="28"/>
  <c r="I87" i="28"/>
  <c r="E85" i="28"/>
  <c r="I85" i="28"/>
  <c r="E83" i="28"/>
  <c r="I83" i="28"/>
  <c r="E81" i="28"/>
  <c r="I81" i="28"/>
  <c r="J79" i="28"/>
  <c r="J77" i="28"/>
  <c r="E75" i="28"/>
  <c r="I75" i="28"/>
  <c r="E73" i="28"/>
  <c r="I73" i="28"/>
  <c r="J120" i="28"/>
  <c r="F120" i="28"/>
  <c r="J119" i="28"/>
  <c r="F119" i="28"/>
  <c r="J118" i="28"/>
  <c r="F118" i="28"/>
  <c r="J117" i="28"/>
  <c r="F117" i="28"/>
  <c r="J116" i="28"/>
  <c r="F116" i="28"/>
  <c r="J115" i="28"/>
  <c r="F115" i="28"/>
  <c r="J114" i="28"/>
  <c r="F114" i="28"/>
  <c r="J113" i="28"/>
  <c r="F113" i="28"/>
  <c r="J112" i="28"/>
  <c r="F112" i="28"/>
  <c r="J111" i="28"/>
  <c r="F111" i="28"/>
  <c r="J110" i="28"/>
  <c r="F110" i="28"/>
  <c r="J109" i="28"/>
  <c r="F109" i="28"/>
  <c r="J108" i="28"/>
  <c r="F108" i="28"/>
  <c r="J107" i="28"/>
  <c r="F107" i="28"/>
  <c r="J106" i="28"/>
  <c r="F106" i="28"/>
  <c r="K104" i="28"/>
  <c r="H103" i="28"/>
  <c r="K102" i="28"/>
  <c r="H101" i="28"/>
  <c r="K100" i="28"/>
  <c r="H99" i="28"/>
  <c r="K98" i="28"/>
  <c r="K96" i="28"/>
  <c r="K94" i="28"/>
  <c r="K92" i="28"/>
  <c r="K90" i="28"/>
  <c r="K88" i="28"/>
  <c r="H87" i="28"/>
  <c r="K86" i="28"/>
  <c r="H85" i="28"/>
  <c r="K84" i="28"/>
  <c r="H83" i="28"/>
  <c r="K82" i="28"/>
  <c r="H81" i="28"/>
  <c r="K80" i="28"/>
  <c r="K78" i="28"/>
  <c r="K76" i="28"/>
  <c r="H75" i="28"/>
  <c r="K74" i="28"/>
  <c r="H73" i="28"/>
  <c r="H120" i="28"/>
  <c r="H119" i="28"/>
  <c r="H116" i="28"/>
  <c r="H115" i="28"/>
  <c r="H113" i="28"/>
  <c r="H111" i="28"/>
  <c r="H109" i="28"/>
  <c r="H107" i="28"/>
  <c r="G120" i="28"/>
  <c r="G119" i="28"/>
  <c r="G118" i="28"/>
  <c r="G117" i="28"/>
  <c r="G116" i="28"/>
  <c r="G115" i="28"/>
  <c r="G114" i="28"/>
  <c r="G113" i="28"/>
  <c r="G112" i="28"/>
  <c r="G111" i="28"/>
  <c r="G110" i="28"/>
  <c r="G109" i="28"/>
  <c r="G108" i="28"/>
  <c r="G107" i="28"/>
  <c r="E105" i="28"/>
  <c r="I105" i="28"/>
  <c r="J103" i="28"/>
  <c r="J101" i="28"/>
  <c r="E97" i="28"/>
  <c r="I97" i="28"/>
  <c r="E95" i="28"/>
  <c r="I95" i="28"/>
  <c r="E93" i="28"/>
  <c r="I93" i="28"/>
  <c r="E91" i="28"/>
  <c r="I91" i="28"/>
  <c r="E89" i="28"/>
  <c r="I89" i="28"/>
  <c r="J85" i="28"/>
  <c r="J83" i="28"/>
  <c r="E79" i="28"/>
  <c r="I79" i="28"/>
  <c r="E77" i="28"/>
  <c r="I77" i="28"/>
  <c r="I120" i="28"/>
  <c r="I119" i="28"/>
  <c r="I118" i="28"/>
  <c r="I117" i="28"/>
  <c r="I116" i="28"/>
  <c r="I115" i="28"/>
  <c r="I114" i="28"/>
  <c r="I113" i="28"/>
  <c r="I112" i="28"/>
  <c r="I111" i="28"/>
  <c r="I110" i="28"/>
  <c r="I109" i="28"/>
  <c r="I108" i="28"/>
  <c r="I107" i="28"/>
  <c r="G105" i="28"/>
  <c r="E104" i="28"/>
  <c r="I104" i="28"/>
  <c r="G103" i="28"/>
  <c r="E102" i="28"/>
  <c r="I102" i="28"/>
  <c r="G101" i="28"/>
  <c r="E100" i="28"/>
  <c r="I100" i="28"/>
  <c r="G99" i="28"/>
  <c r="E98" i="28"/>
  <c r="I98" i="28"/>
  <c r="G97" i="28"/>
  <c r="E96" i="28"/>
  <c r="I96" i="28"/>
  <c r="G95" i="28"/>
  <c r="E94" i="28"/>
  <c r="I94" i="28"/>
  <c r="G93" i="28"/>
  <c r="E92" i="28"/>
  <c r="I92" i="28"/>
  <c r="G91" i="28"/>
  <c r="E90" i="28"/>
  <c r="I90" i="28"/>
  <c r="G89" i="28"/>
  <c r="E88" i="28"/>
  <c r="I88" i="28"/>
  <c r="G87" i="28"/>
  <c r="E86" i="28"/>
  <c r="I86" i="28"/>
  <c r="G85" i="28"/>
  <c r="E84" i="28"/>
  <c r="I84" i="28"/>
  <c r="G83" i="28"/>
  <c r="E82" i="28"/>
  <c r="I82" i="28"/>
  <c r="G81" i="28"/>
  <c r="E80" i="28"/>
  <c r="I80" i="28"/>
  <c r="G79" i="28"/>
  <c r="E78" i="28"/>
  <c r="I78" i="28"/>
  <c r="G77" i="28"/>
  <c r="E76" i="28"/>
  <c r="I76" i="28"/>
  <c r="G75" i="28"/>
  <c r="E74" i="28"/>
  <c r="I74" i="28"/>
  <c r="G73" i="28"/>
  <c r="I72" i="28"/>
  <c r="I71" i="28"/>
  <c r="I70" i="28"/>
  <c r="I69" i="28"/>
  <c r="I68" i="28"/>
  <c r="I67" i="28"/>
  <c r="I66" i="28"/>
  <c r="I65" i="28"/>
  <c r="I64" i="28"/>
  <c r="J150" i="28"/>
  <c r="H159" i="28"/>
  <c r="F156" i="28"/>
  <c r="K138" i="28"/>
  <c r="J165" i="28"/>
  <c r="G162" i="28"/>
  <c r="K150" i="28"/>
  <c r="K134" i="28"/>
  <c r="K126" i="28"/>
  <c r="G194" i="28"/>
  <c r="K146" i="28"/>
  <c r="J126" i="28"/>
  <c r="J173" i="28"/>
  <c r="J170" i="28"/>
  <c r="K130" i="28"/>
  <c r="K122" i="28"/>
  <c r="K142" i="28"/>
  <c r="J130" i="28"/>
  <c r="J122" i="28"/>
  <c r="J174" i="28"/>
  <c r="H170" i="28"/>
  <c r="J146" i="28"/>
  <c r="J142" i="28"/>
  <c r="J138" i="28"/>
  <c r="J134" i="28"/>
  <c r="H174" i="28"/>
  <c r="K9" i="28"/>
  <c r="J151" i="28"/>
  <c r="J147" i="28"/>
  <c r="J143" i="28"/>
  <c r="J139" i="28"/>
  <c r="J135" i="28"/>
  <c r="J131" i="28"/>
  <c r="J127" i="28"/>
  <c r="J123" i="28"/>
  <c r="J169" i="28"/>
  <c r="F163" i="28"/>
  <c r="J161" i="28"/>
  <c r="H149" i="28"/>
  <c r="H145" i="28"/>
  <c r="H141" i="28"/>
  <c r="H137" i="28"/>
  <c r="H133" i="28"/>
  <c r="H129" i="28"/>
  <c r="H125" i="28"/>
  <c r="H121" i="28"/>
  <c r="J166" i="28"/>
  <c r="H166" i="28"/>
  <c r="J162" i="28"/>
  <c r="K158" i="28"/>
  <c r="H157" i="28"/>
  <c r="H151" i="28"/>
  <c r="K148" i="28"/>
  <c r="H147" i="28"/>
  <c r="K144" i="28"/>
  <c r="H143" i="28"/>
  <c r="K140" i="28"/>
  <c r="H139" i="28"/>
  <c r="K136" i="28"/>
  <c r="H135" i="28"/>
  <c r="K132" i="28"/>
  <c r="H131" i="28"/>
  <c r="K128" i="28"/>
  <c r="H127" i="28"/>
  <c r="K124" i="28"/>
  <c r="H123" i="28"/>
  <c r="J157" i="28"/>
  <c r="K171" i="28"/>
  <c r="F167" i="28"/>
  <c r="G166" i="28"/>
  <c r="H162" i="28"/>
  <c r="J159" i="28"/>
  <c r="F158" i="28"/>
  <c r="G157" i="28"/>
  <c r="G155" i="28"/>
  <c r="K152" i="28"/>
  <c r="J149" i="28"/>
  <c r="J148" i="28"/>
  <c r="J145" i="28"/>
  <c r="J144" i="28"/>
  <c r="J141" i="28"/>
  <c r="J140" i="28"/>
  <c r="J137" i="28"/>
  <c r="J136" i="28"/>
  <c r="J133" i="28"/>
  <c r="J132" i="28"/>
  <c r="J129" i="28"/>
  <c r="J128" i="28"/>
  <c r="J125" i="28"/>
  <c r="J124" i="28"/>
  <c r="J121" i="28"/>
  <c r="J153" i="28"/>
  <c r="G178" i="28"/>
  <c r="K175" i="28"/>
  <c r="J172" i="28"/>
  <c r="J171" i="28"/>
  <c r="K168" i="28"/>
  <c r="K164" i="28"/>
  <c r="K160" i="28"/>
  <c r="F9" i="28"/>
  <c r="G159" i="28"/>
  <c r="J155" i="28"/>
  <c r="K154" i="28"/>
  <c r="H153" i="28"/>
  <c r="F152" i="28"/>
  <c r="G151" i="28"/>
  <c r="F150" i="28"/>
  <c r="G149" i="28"/>
  <c r="F148" i="28"/>
  <c r="G147" i="28"/>
  <c r="F146" i="28"/>
  <c r="G145" i="28"/>
  <c r="F144" i="28"/>
  <c r="G143" i="28"/>
  <c r="F142" i="28"/>
  <c r="G141" i="28"/>
  <c r="F140" i="28"/>
  <c r="G139" i="28"/>
  <c r="F138" i="28"/>
  <c r="G137" i="28"/>
  <c r="F136" i="28"/>
  <c r="G135" i="28"/>
  <c r="F134" i="28"/>
  <c r="G133" i="28"/>
  <c r="F132" i="28"/>
  <c r="G131" i="28"/>
  <c r="F130" i="28"/>
  <c r="G129" i="28"/>
  <c r="F128" i="28"/>
  <c r="G127" i="28"/>
  <c r="F126" i="28"/>
  <c r="G125" i="28"/>
  <c r="F124" i="28"/>
  <c r="G123" i="28"/>
  <c r="F122" i="28"/>
  <c r="G121" i="28"/>
  <c r="K173" i="28"/>
  <c r="H172" i="28"/>
  <c r="K169" i="28"/>
  <c r="J168" i="28"/>
  <c r="K165" i="28"/>
  <c r="J164" i="28"/>
  <c r="K161" i="28"/>
  <c r="J160" i="28"/>
  <c r="K156" i="28"/>
  <c r="H155" i="28"/>
  <c r="F154" i="28"/>
  <c r="G153" i="28"/>
  <c r="J158" i="28"/>
  <c r="J156" i="28"/>
  <c r="J154" i="28"/>
  <c r="G174" i="28"/>
  <c r="G172" i="28"/>
  <c r="G170" i="28"/>
  <c r="F169" i="28"/>
  <c r="F168" i="28"/>
  <c r="K166" i="28"/>
  <c r="F166" i="28"/>
  <c r="F165" i="28"/>
  <c r="F164" i="28"/>
  <c r="K162" i="28"/>
  <c r="F162" i="28"/>
  <c r="F161" i="28"/>
  <c r="F160" i="28"/>
  <c r="H9" i="28"/>
  <c r="K159" i="28"/>
  <c r="F159" i="28"/>
  <c r="H158" i="28"/>
  <c r="K157" i="28"/>
  <c r="F157" i="28"/>
  <c r="H156" i="28"/>
  <c r="K155" i="28"/>
  <c r="F155" i="28"/>
  <c r="H154" i="28"/>
  <c r="K153" i="28"/>
  <c r="F153" i="28"/>
  <c r="H152" i="28"/>
  <c r="K151" i="28"/>
  <c r="F151" i="28"/>
  <c r="H150" i="28"/>
  <c r="K149" i="28"/>
  <c r="F149" i="28"/>
  <c r="H148" i="28"/>
  <c r="K147" i="28"/>
  <c r="F147" i="28"/>
  <c r="H146" i="28"/>
  <c r="K145" i="28"/>
  <c r="F145" i="28"/>
  <c r="H144" i="28"/>
  <c r="K143" i="28"/>
  <c r="F143" i="28"/>
  <c r="H142" i="28"/>
  <c r="K141" i="28"/>
  <c r="F141" i="28"/>
  <c r="H140" i="28"/>
  <c r="K139" i="28"/>
  <c r="F139" i="28"/>
  <c r="H138" i="28"/>
  <c r="K137" i="28"/>
  <c r="F137" i="28"/>
  <c r="H136" i="28"/>
  <c r="K135" i="28"/>
  <c r="F135" i="28"/>
  <c r="H134" i="28"/>
  <c r="K133" i="28"/>
  <c r="F133" i="28"/>
  <c r="H132" i="28"/>
  <c r="K131" i="28"/>
  <c r="F131" i="28"/>
  <c r="H130" i="28"/>
  <c r="K129" i="28"/>
  <c r="F129" i="28"/>
  <c r="H128" i="28"/>
  <c r="K127" i="28"/>
  <c r="F127" i="28"/>
  <c r="H126" i="28"/>
  <c r="K125" i="28"/>
  <c r="F125" i="28"/>
  <c r="H124" i="28"/>
  <c r="K123" i="28"/>
  <c r="F123" i="28"/>
  <c r="H122" i="28"/>
  <c r="K121" i="28"/>
  <c r="F121" i="28"/>
  <c r="J9" i="28"/>
  <c r="J152" i="28"/>
  <c r="G9" i="28"/>
  <c r="G158" i="28"/>
  <c r="G156" i="28"/>
  <c r="G154" i="28"/>
  <c r="G152" i="28"/>
  <c r="G150" i="28"/>
  <c r="G148" i="28"/>
  <c r="G146" i="28"/>
  <c r="G144" i="28"/>
  <c r="G142" i="28"/>
  <c r="G140" i="28"/>
  <c r="G138" i="28"/>
  <c r="G136" i="28"/>
  <c r="G134" i="28"/>
  <c r="G132" i="28"/>
  <c r="G130" i="28"/>
  <c r="G128" i="28"/>
  <c r="G126" i="28"/>
  <c r="G124" i="28"/>
  <c r="G122" i="28"/>
  <c r="I159" i="28"/>
  <c r="I158" i="28"/>
  <c r="I157" i="28"/>
  <c r="I156" i="28"/>
  <c r="I155" i="28"/>
  <c r="I154" i="28"/>
  <c r="I153" i="28"/>
  <c r="I152" i="28"/>
  <c r="I151" i="28"/>
  <c r="I150" i="28"/>
  <c r="I149" i="28"/>
  <c r="I148" i="28"/>
  <c r="I147" i="28"/>
  <c r="I146" i="28"/>
  <c r="I145" i="28"/>
  <c r="I144" i="28"/>
  <c r="I143" i="28"/>
  <c r="I142" i="28"/>
  <c r="I141" i="28"/>
  <c r="I140" i="28"/>
  <c r="I139" i="28"/>
  <c r="I138" i="28"/>
  <c r="I137" i="28"/>
  <c r="I136" i="28"/>
  <c r="I135" i="28"/>
  <c r="I134" i="28"/>
  <c r="I133" i="28"/>
  <c r="I132" i="28"/>
  <c r="I131" i="28"/>
  <c r="I130" i="28"/>
  <c r="I129" i="28"/>
  <c r="I128" i="28"/>
  <c r="I127" i="28"/>
  <c r="I126" i="28"/>
  <c r="I125" i="28"/>
  <c r="I124" i="28"/>
  <c r="I123" i="28"/>
  <c r="I122" i="28"/>
  <c r="I121" i="28"/>
  <c r="K200" i="28"/>
  <c r="K183" i="28"/>
  <c r="G200" i="28"/>
  <c r="F183" i="28"/>
  <c r="F191" i="28"/>
  <c r="F195" i="28"/>
  <c r="H182" i="28"/>
  <c r="G180" i="28"/>
  <c r="G192" i="28"/>
  <c r="G190" i="28"/>
  <c r="G182" i="28"/>
  <c r="J184" i="28"/>
  <c r="J194" i="28"/>
  <c r="K185" i="28"/>
  <c r="H184" i="28"/>
  <c r="H168" i="28"/>
  <c r="K167" i="28"/>
  <c r="H164" i="28"/>
  <c r="K163" i="28"/>
  <c r="H160" i="28"/>
  <c r="H194" i="28"/>
  <c r="H192" i="28"/>
  <c r="F185" i="28"/>
  <c r="G184" i="28"/>
  <c r="F181" i="28"/>
  <c r="F179" i="28"/>
  <c r="G168" i="28"/>
  <c r="J167" i="28"/>
  <c r="G164" i="28"/>
  <c r="J163" i="28"/>
  <c r="G160" i="28"/>
  <c r="K189" i="28"/>
  <c r="J180" i="28"/>
  <c r="K179" i="28"/>
  <c r="J178" i="28"/>
  <c r="K177" i="28"/>
  <c r="H176" i="28"/>
  <c r="H169" i="28"/>
  <c r="H167" i="28"/>
  <c r="H165" i="28"/>
  <c r="H163" i="28"/>
  <c r="H161" i="28"/>
  <c r="K193" i="28"/>
  <c r="J198" i="28"/>
  <c r="K197" i="28"/>
  <c r="J196" i="28"/>
  <c r="J188" i="28"/>
  <c r="K187" i="28"/>
  <c r="J186" i="28"/>
  <c r="J176" i="28"/>
  <c r="I200" i="28"/>
  <c r="K199" i="28"/>
  <c r="H198" i="28"/>
  <c r="J197" i="28"/>
  <c r="H196" i="28"/>
  <c r="J190" i="28"/>
  <c r="H188" i="28"/>
  <c r="J187" i="28"/>
  <c r="H186" i="28"/>
  <c r="H200" i="28"/>
  <c r="F199" i="28"/>
  <c r="G198" i="28"/>
  <c r="F197" i="28"/>
  <c r="G196" i="28"/>
  <c r="J192" i="28"/>
  <c r="H190" i="28"/>
  <c r="G188" i="28"/>
  <c r="F187" i="28"/>
  <c r="G186" i="28"/>
  <c r="J182" i="28"/>
  <c r="K181" i="28"/>
  <c r="H180" i="28"/>
  <c r="H178" i="28"/>
  <c r="G176" i="28"/>
  <c r="G169" i="28"/>
  <c r="G167" i="28"/>
  <c r="G165" i="28"/>
  <c r="G163" i="28"/>
  <c r="G161" i="28"/>
  <c r="H207" i="28"/>
  <c r="H206" i="28"/>
  <c r="H204" i="28"/>
  <c r="H202" i="28"/>
  <c r="K208" i="28"/>
  <c r="G207" i="28"/>
  <c r="G206" i="28"/>
  <c r="K204" i="28"/>
  <c r="G203" i="28"/>
  <c r="K201" i="28"/>
  <c r="J199" i="28"/>
  <c r="E195" i="28"/>
  <c r="I195" i="28"/>
  <c r="E193" i="28"/>
  <c r="I193" i="28"/>
  <c r="E191" i="28"/>
  <c r="I191" i="28"/>
  <c r="E189" i="28"/>
  <c r="I189" i="28"/>
  <c r="J185" i="28"/>
  <c r="J183" i="28"/>
  <c r="J181" i="28"/>
  <c r="E179" i="28"/>
  <c r="I179" i="28"/>
  <c r="E177" i="28"/>
  <c r="I177" i="28"/>
  <c r="E175" i="28"/>
  <c r="I175" i="28"/>
  <c r="E173" i="28"/>
  <c r="I173" i="28"/>
  <c r="E171" i="28"/>
  <c r="I171" i="28"/>
  <c r="J208" i="28"/>
  <c r="F208" i="28"/>
  <c r="J207" i="28"/>
  <c r="F207" i="28"/>
  <c r="J206" i="28"/>
  <c r="F206" i="28"/>
  <c r="J205" i="28"/>
  <c r="F205" i="28"/>
  <c r="J204" i="28"/>
  <c r="F204" i="28"/>
  <c r="J203" i="28"/>
  <c r="F203" i="28"/>
  <c r="J202" i="28"/>
  <c r="F202" i="28"/>
  <c r="J201" i="28"/>
  <c r="F201" i="28"/>
  <c r="J200" i="28"/>
  <c r="F200" i="28"/>
  <c r="K198" i="28"/>
  <c r="K196" i="28"/>
  <c r="H195" i="28"/>
  <c r="K194" i="28"/>
  <c r="H193" i="28"/>
  <c r="K192" i="28"/>
  <c r="H191" i="28"/>
  <c r="K190" i="28"/>
  <c r="H189" i="28"/>
  <c r="K188" i="28"/>
  <c r="K186" i="28"/>
  <c r="K184" i="28"/>
  <c r="K182" i="28"/>
  <c r="K180" i="28"/>
  <c r="H179" i="28"/>
  <c r="K178" i="28"/>
  <c r="H177" i="28"/>
  <c r="K176" i="28"/>
  <c r="H175" i="28"/>
  <c r="K174" i="28"/>
  <c r="H173" i="28"/>
  <c r="K172" i="28"/>
  <c r="H171" i="28"/>
  <c r="K170" i="28"/>
  <c r="H208" i="28"/>
  <c r="H205" i="28"/>
  <c r="H203" i="28"/>
  <c r="H201" i="28"/>
  <c r="G208" i="28"/>
  <c r="K207" i="28"/>
  <c r="K206" i="28"/>
  <c r="K205" i="28"/>
  <c r="G205" i="28"/>
  <c r="G204" i="28"/>
  <c r="K203" i="28"/>
  <c r="K202" i="28"/>
  <c r="G202" i="28"/>
  <c r="G201" i="28"/>
  <c r="E199" i="28"/>
  <c r="I199" i="28"/>
  <c r="E197" i="28"/>
  <c r="I197" i="28"/>
  <c r="J195" i="28"/>
  <c r="J193" i="28"/>
  <c r="J191" i="28"/>
  <c r="J189" i="28"/>
  <c r="E187" i="28"/>
  <c r="I187" i="28"/>
  <c r="E185" i="28"/>
  <c r="I185" i="28"/>
  <c r="E183" i="28"/>
  <c r="I183" i="28"/>
  <c r="E181" i="28"/>
  <c r="I181" i="28"/>
  <c r="J177" i="28"/>
  <c r="J175" i="28"/>
  <c r="I208" i="28"/>
  <c r="I207" i="28"/>
  <c r="I206" i="28"/>
  <c r="I205" i="28"/>
  <c r="I204" i="28"/>
  <c r="I203" i="28"/>
  <c r="I202" i="28"/>
  <c r="I201" i="28"/>
  <c r="G199" i="28"/>
  <c r="E198" i="28"/>
  <c r="I198" i="28"/>
  <c r="G197" i="28"/>
  <c r="E196" i="28"/>
  <c r="I196" i="28"/>
  <c r="G195" i="28"/>
  <c r="E194" i="28"/>
  <c r="I194" i="28"/>
  <c r="G193" i="28"/>
  <c r="E192" i="28"/>
  <c r="I192" i="28"/>
  <c r="G191" i="28"/>
  <c r="E190" i="28"/>
  <c r="I190" i="28"/>
  <c r="G189" i="28"/>
  <c r="E188" i="28"/>
  <c r="I188" i="28"/>
  <c r="G187" i="28"/>
  <c r="E186" i="28"/>
  <c r="I186" i="28"/>
  <c r="G185" i="28"/>
  <c r="E184" i="28"/>
  <c r="I184" i="28"/>
  <c r="G183" i="28"/>
  <c r="E182" i="28"/>
  <c r="I182" i="28"/>
  <c r="G181" i="28"/>
  <c r="E180" i="28"/>
  <c r="I180" i="28"/>
  <c r="G179" i="28"/>
  <c r="E178" i="28"/>
  <c r="I178" i="28"/>
  <c r="G177" i="28"/>
  <c r="E176" i="28"/>
  <c r="I176" i="28"/>
  <c r="G175" i="28"/>
  <c r="E174" i="28"/>
  <c r="I174" i="28"/>
  <c r="G173" i="28"/>
  <c r="E172" i="28"/>
  <c r="I172" i="28"/>
  <c r="G171" i="28"/>
  <c r="E170" i="28"/>
  <c r="I170" i="28"/>
  <c r="I169" i="28"/>
  <c r="I168" i="28"/>
  <c r="I167" i="28"/>
  <c r="I166" i="28"/>
  <c r="I165" i="28"/>
  <c r="I164" i="28"/>
  <c r="I163" i="28"/>
  <c r="I162" i="28"/>
  <c r="I161" i="28"/>
  <c r="I160" i="28"/>
  <c r="I9" i="28"/>
  <c r="D28" i="27"/>
  <c r="E28" i="27" s="1"/>
  <c r="D29" i="27"/>
  <c r="E29" i="27" s="1"/>
  <c r="D30" i="27"/>
  <c r="E30" i="27" s="1"/>
  <c r="D31" i="27"/>
  <c r="E31" i="27" s="1"/>
  <c r="D32" i="27"/>
  <c r="E32" i="27" s="1"/>
  <c r="D33" i="27"/>
  <c r="E33" i="27" s="1"/>
  <c r="D34" i="27"/>
  <c r="E34" i="27" s="1"/>
  <c r="D35" i="27"/>
  <c r="E35" i="27" s="1"/>
  <c r="D36" i="27"/>
  <c r="E36" i="27" s="1"/>
  <c r="D37" i="27"/>
  <c r="E37" i="27" s="1"/>
  <c r="D38" i="27"/>
  <c r="E38" i="27" s="1"/>
  <c r="D39" i="27"/>
  <c r="E39" i="27" s="1"/>
  <c r="L91" i="27"/>
  <c r="D209" i="28"/>
  <c r="E209" i="28" s="1"/>
  <c r="D210" i="28"/>
  <c r="E210" i="28" s="1"/>
  <c r="D211" i="28"/>
  <c r="E211" i="28" s="1"/>
  <c r="D212" i="28"/>
  <c r="E212" i="28" s="1"/>
  <c r="D213" i="28"/>
  <c r="E213" i="28" s="1"/>
  <c r="D214" i="28"/>
  <c r="E214" i="28" s="1"/>
  <c r="D215" i="28"/>
  <c r="E215" i="28" s="1"/>
  <c r="D216" i="28"/>
  <c r="E216" i="28" s="1"/>
  <c r="D217" i="28"/>
  <c r="E217" i="28" s="1"/>
  <c r="D218" i="28"/>
  <c r="E218" i="28" s="1"/>
  <c r="D219" i="28"/>
  <c r="E219" i="28" s="1"/>
  <c r="D220" i="28"/>
  <c r="E220" i="28" s="1"/>
  <c r="D221" i="28"/>
  <c r="E221" i="28" s="1"/>
  <c r="D222" i="28"/>
  <c r="E222" i="28" s="1"/>
  <c r="D223" i="28"/>
  <c r="E223" i="28" s="1"/>
  <c r="D224" i="28"/>
  <c r="E224" i="28" s="1"/>
  <c r="D225" i="28"/>
  <c r="E225" i="28" s="1"/>
  <c r="D226" i="28"/>
  <c r="E226" i="28" s="1"/>
  <c r="D227" i="28"/>
  <c r="E227" i="28" s="1"/>
  <c r="D228" i="28"/>
  <c r="E228" i="28" s="1"/>
  <c r="AD1482" i="1"/>
  <c r="AE1482" i="1"/>
  <c r="AF1482" i="1"/>
  <c r="AG1482" i="1" s="1"/>
  <c r="AD1483" i="1"/>
  <c r="AE1483" i="1"/>
  <c r="AF1483" i="1"/>
  <c r="AG1483" i="1" s="1"/>
  <c r="AD1484" i="1"/>
  <c r="AE1484" i="1"/>
  <c r="AF1484" i="1"/>
  <c r="AG1484" i="1" s="1"/>
  <c r="AD1485" i="1"/>
  <c r="AE1485" i="1"/>
  <c r="AF1485" i="1"/>
  <c r="AG1485" i="1" s="1"/>
  <c r="AD1486" i="1"/>
  <c r="AE1486" i="1"/>
  <c r="AF1486" i="1"/>
  <c r="AG1486" i="1" s="1"/>
  <c r="AD1487" i="1"/>
  <c r="AE1487" i="1"/>
  <c r="AF1487" i="1"/>
  <c r="AG1487" i="1" s="1"/>
  <c r="AD1488" i="1"/>
  <c r="AE1488" i="1"/>
  <c r="AF1488" i="1"/>
  <c r="AG1488" i="1" s="1"/>
  <c r="AD1489" i="1"/>
  <c r="AE1489" i="1"/>
  <c r="AF1489" i="1"/>
  <c r="AG1489" i="1" s="1"/>
  <c r="AD1490" i="1"/>
  <c r="AE1490" i="1"/>
  <c r="AF1490" i="1"/>
  <c r="AG1490" i="1" s="1"/>
  <c r="AD1491" i="1"/>
  <c r="AE1491" i="1"/>
  <c r="AF1491" i="1"/>
  <c r="AG1491" i="1" s="1"/>
  <c r="AD1492" i="1"/>
  <c r="AE1492" i="1"/>
  <c r="AF1492" i="1"/>
  <c r="AG1492" i="1" s="1"/>
  <c r="AD1493" i="1"/>
  <c r="AE1493" i="1"/>
  <c r="AF1493" i="1"/>
  <c r="AG1493" i="1" s="1"/>
  <c r="AD1494" i="1"/>
  <c r="AE1494" i="1"/>
  <c r="AF1494" i="1"/>
  <c r="AG1494" i="1" s="1"/>
  <c r="AD1495" i="1"/>
  <c r="AE1495" i="1"/>
  <c r="AF1495" i="1"/>
  <c r="AG1495" i="1" s="1"/>
  <c r="AD1496" i="1"/>
  <c r="AE1496" i="1"/>
  <c r="AF1496" i="1"/>
  <c r="AG1496" i="1" s="1"/>
  <c r="AD1497" i="1"/>
  <c r="AE1497" i="1"/>
  <c r="AF1497" i="1"/>
  <c r="AG1497" i="1" s="1"/>
  <c r="AD1498" i="1"/>
  <c r="AE1498" i="1"/>
  <c r="AF1498" i="1"/>
  <c r="AG1498" i="1" s="1"/>
  <c r="AD1499" i="1"/>
  <c r="AE1499" i="1"/>
  <c r="AF1499" i="1"/>
  <c r="AG1499" i="1" s="1"/>
  <c r="AD1500" i="1"/>
  <c r="AE1500" i="1"/>
  <c r="AF1500" i="1"/>
  <c r="AG1500" i="1" s="1"/>
  <c r="AD1501" i="1"/>
  <c r="AE1501" i="1"/>
  <c r="AF1501" i="1"/>
  <c r="AG1501" i="1" s="1"/>
  <c r="AD1502" i="1"/>
  <c r="AE1502" i="1"/>
  <c r="AF1502" i="1"/>
  <c r="AG1502" i="1" s="1"/>
  <c r="AD1503" i="1"/>
  <c r="AE1503" i="1"/>
  <c r="AF1503" i="1"/>
  <c r="AG1503" i="1" s="1"/>
  <c r="AD1504" i="1"/>
  <c r="AE1504" i="1"/>
  <c r="AF1504" i="1"/>
  <c r="AG1504" i="1" s="1"/>
  <c r="AD1505" i="1"/>
  <c r="AE1505" i="1"/>
  <c r="AF1505" i="1"/>
  <c r="AG1505" i="1" s="1"/>
  <c r="AD1506" i="1"/>
  <c r="AE1506" i="1"/>
  <c r="AF1506" i="1"/>
  <c r="AG1506" i="1" s="1"/>
  <c r="AD1507" i="1"/>
  <c r="AE1507" i="1"/>
  <c r="AF1507" i="1"/>
  <c r="AG1507" i="1" s="1"/>
  <c r="AD1508" i="1"/>
  <c r="AE1508" i="1"/>
  <c r="AF1508" i="1"/>
  <c r="AG1508" i="1" s="1"/>
  <c r="AD1509" i="1"/>
  <c r="AE1509" i="1"/>
  <c r="AF1509" i="1"/>
  <c r="AG1509" i="1" s="1"/>
  <c r="AD1510" i="1"/>
  <c r="AE1510" i="1"/>
  <c r="AF1510" i="1"/>
  <c r="AG1510" i="1" s="1"/>
  <c r="AD1511" i="1"/>
  <c r="AE1511" i="1"/>
  <c r="AF1511" i="1"/>
  <c r="AG1511" i="1" s="1"/>
  <c r="AD1512" i="1"/>
  <c r="AE1512" i="1"/>
  <c r="AF1512" i="1"/>
  <c r="AG1512" i="1" s="1"/>
  <c r="AD1513" i="1"/>
  <c r="AE1513" i="1"/>
  <c r="AF1513" i="1"/>
  <c r="AG1513" i="1" s="1"/>
  <c r="AD1514" i="1"/>
  <c r="AE1514" i="1"/>
  <c r="AF1514" i="1"/>
  <c r="AG1514" i="1" s="1"/>
  <c r="AD1515" i="1"/>
  <c r="AE1515" i="1"/>
  <c r="AF1515" i="1"/>
  <c r="AG1515" i="1" s="1"/>
  <c r="AD1516" i="1"/>
  <c r="AE1516" i="1"/>
  <c r="AF1516" i="1"/>
  <c r="AG1516" i="1" s="1"/>
  <c r="AD1517" i="1"/>
  <c r="AE1517" i="1"/>
  <c r="AF1517" i="1"/>
  <c r="AG1517" i="1" s="1"/>
  <c r="AD1518" i="1"/>
  <c r="AE1518" i="1"/>
  <c r="AF1518" i="1"/>
  <c r="AG1518" i="1" s="1"/>
  <c r="AD1519" i="1"/>
  <c r="AE1519" i="1"/>
  <c r="AF1519" i="1"/>
  <c r="AG1519" i="1" s="1"/>
  <c r="AD1520" i="1"/>
  <c r="AE1520" i="1"/>
  <c r="AF1520" i="1"/>
  <c r="AG1520" i="1" s="1"/>
  <c r="AD1521" i="1"/>
  <c r="AE1521" i="1"/>
  <c r="AF1521" i="1"/>
  <c r="AG1521" i="1" s="1"/>
  <c r="AD1522" i="1"/>
  <c r="AE1522" i="1"/>
  <c r="AF1522" i="1"/>
  <c r="AG1522" i="1" s="1"/>
  <c r="AD1523" i="1"/>
  <c r="AE1523" i="1"/>
  <c r="AF1523" i="1"/>
  <c r="AG1523" i="1" s="1"/>
  <c r="AD1524" i="1"/>
  <c r="AE1524" i="1"/>
  <c r="AF1524" i="1"/>
  <c r="AG1524" i="1" s="1"/>
  <c r="AD1525" i="1"/>
  <c r="AE1525" i="1"/>
  <c r="AF1525" i="1"/>
  <c r="AG1525" i="1" s="1"/>
  <c r="AD1526" i="1"/>
  <c r="AE1526" i="1"/>
  <c r="AF1526" i="1"/>
  <c r="AG1526" i="1" s="1"/>
  <c r="AD1527" i="1"/>
  <c r="AE1527" i="1"/>
  <c r="AF1527" i="1"/>
  <c r="AG1527" i="1" s="1"/>
  <c r="AD1528" i="1"/>
  <c r="AE1528" i="1"/>
  <c r="AF1528" i="1"/>
  <c r="AG1528" i="1" s="1"/>
  <c r="AD1529" i="1"/>
  <c r="AE1529" i="1"/>
  <c r="AF1529" i="1"/>
  <c r="AG1529" i="1" s="1"/>
  <c r="AD1530" i="1"/>
  <c r="AE1530" i="1"/>
  <c r="AF1530" i="1"/>
  <c r="AG1530" i="1" s="1"/>
  <c r="AD1531" i="1"/>
  <c r="AE1531" i="1"/>
  <c r="AF1531" i="1"/>
  <c r="AG1531" i="1" s="1"/>
  <c r="AD1532" i="1"/>
  <c r="AE1532" i="1"/>
  <c r="AF1532" i="1"/>
  <c r="AG1532" i="1" s="1"/>
  <c r="AD1533" i="1"/>
  <c r="AE1533" i="1"/>
  <c r="AF1533" i="1"/>
  <c r="AG1533" i="1" s="1"/>
  <c r="AD1534" i="1"/>
  <c r="AE1534" i="1"/>
  <c r="AF1534" i="1"/>
  <c r="AG1534" i="1" s="1"/>
  <c r="AD1535" i="1"/>
  <c r="AE1535" i="1"/>
  <c r="AF1535" i="1"/>
  <c r="AG1535" i="1" s="1"/>
  <c r="AD1536" i="1"/>
  <c r="AE1536" i="1"/>
  <c r="AF1536" i="1"/>
  <c r="AG1536" i="1" s="1"/>
  <c r="AD1537" i="1"/>
  <c r="AE1537" i="1"/>
  <c r="AF1537" i="1"/>
  <c r="AG1537" i="1" s="1"/>
  <c r="AD1538" i="1"/>
  <c r="AE1538" i="1"/>
  <c r="AF1538" i="1"/>
  <c r="AG1538" i="1" s="1"/>
  <c r="AD1539" i="1"/>
  <c r="AE1539" i="1"/>
  <c r="AF1539" i="1"/>
  <c r="AG1539" i="1" s="1"/>
  <c r="AD1540" i="1"/>
  <c r="AE1540" i="1"/>
  <c r="AF1540" i="1"/>
  <c r="AG1540" i="1" s="1"/>
  <c r="AD1541" i="1"/>
  <c r="AE1541" i="1"/>
  <c r="AF1541" i="1"/>
  <c r="AG1541" i="1" s="1"/>
  <c r="AD1542" i="1"/>
  <c r="AE1542" i="1"/>
  <c r="AF1542" i="1"/>
  <c r="AG1542" i="1" s="1"/>
  <c r="AD1543" i="1"/>
  <c r="AE1543" i="1"/>
  <c r="AF1543" i="1"/>
  <c r="AG1543" i="1" s="1"/>
  <c r="AD1544" i="1"/>
  <c r="AE1544" i="1"/>
  <c r="AF1544" i="1"/>
  <c r="AG1544" i="1" s="1"/>
  <c r="AD1545" i="1"/>
  <c r="AE1545" i="1"/>
  <c r="AF1545" i="1"/>
  <c r="AG1545" i="1" s="1"/>
  <c r="AD1546" i="1"/>
  <c r="AE1546" i="1"/>
  <c r="AF1546" i="1"/>
  <c r="AG1546" i="1" s="1"/>
  <c r="AD1547" i="1"/>
  <c r="AE1547" i="1"/>
  <c r="AF1547" i="1"/>
  <c r="AG1547" i="1" s="1"/>
  <c r="AD1548" i="1"/>
  <c r="AE1548" i="1"/>
  <c r="AF1548" i="1"/>
  <c r="AG1548" i="1" s="1"/>
  <c r="AD1549" i="1"/>
  <c r="AE1549" i="1"/>
  <c r="AF1549" i="1"/>
  <c r="AG1549" i="1" s="1"/>
  <c r="AD1550" i="1"/>
  <c r="AE1550" i="1"/>
  <c r="AF1550" i="1"/>
  <c r="AG1550" i="1" s="1"/>
  <c r="AD1551" i="1"/>
  <c r="AE1551" i="1"/>
  <c r="AF1551" i="1"/>
  <c r="AG1551" i="1" s="1"/>
  <c r="AD1552" i="1"/>
  <c r="AE1552" i="1"/>
  <c r="AF1552" i="1"/>
  <c r="AG1552" i="1" s="1"/>
  <c r="AD1553" i="1"/>
  <c r="AE1553" i="1"/>
  <c r="AF1553" i="1"/>
  <c r="AG1553" i="1" s="1"/>
  <c r="AD1554" i="1"/>
  <c r="AE1554" i="1"/>
  <c r="AF1554" i="1"/>
  <c r="AG1554" i="1" s="1"/>
  <c r="AD1555" i="1"/>
  <c r="AE1555" i="1"/>
  <c r="AF1555" i="1"/>
  <c r="AG1555" i="1" s="1"/>
  <c r="AD1556" i="1"/>
  <c r="AE1556" i="1"/>
  <c r="AF1556" i="1"/>
  <c r="AG1556" i="1" s="1"/>
  <c r="AD1557" i="1"/>
  <c r="AE1557" i="1"/>
  <c r="AF1557" i="1"/>
  <c r="AG1557" i="1" s="1"/>
  <c r="AD1558" i="1"/>
  <c r="AE1558" i="1"/>
  <c r="AF1558" i="1"/>
  <c r="AG1558" i="1" s="1"/>
  <c r="AD1559" i="1"/>
  <c r="AE1559" i="1"/>
  <c r="AF1559" i="1"/>
  <c r="AG1559" i="1" s="1"/>
  <c r="AD1560" i="1"/>
  <c r="AE1560" i="1"/>
  <c r="AF1560" i="1"/>
  <c r="AG1560" i="1" s="1"/>
  <c r="AD1561" i="1"/>
  <c r="AE1561" i="1"/>
  <c r="AF1561" i="1"/>
  <c r="AG1561" i="1" s="1"/>
  <c r="AD1562" i="1"/>
  <c r="AE1562" i="1"/>
  <c r="AF1562" i="1"/>
  <c r="AG1562" i="1" s="1"/>
  <c r="AD1563" i="1"/>
  <c r="AE1563" i="1"/>
  <c r="AF1563" i="1"/>
  <c r="AG1563" i="1" s="1"/>
  <c r="AD1564" i="1"/>
  <c r="AE1564" i="1"/>
  <c r="AF1564" i="1"/>
  <c r="AG1564" i="1" s="1"/>
  <c r="AD1565" i="1"/>
  <c r="AE1565" i="1"/>
  <c r="AF1565" i="1"/>
  <c r="AG1565" i="1" s="1"/>
  <c r="AD1566" i="1"/>
  <c r="AE1566" i="1"/>
  <c r="AF1566" i="1"/>
  <c r="AG1566" i="1" s="1"/>
  <c r="AD1567" i="1"/>
  <c r="AE1567" i="1"/>
  <c r="AF1567" i="1"/>
  <c r="AG1567" i="1" s="1"/>
  <c r="AD1568" i="1"/>
  <c r="AE1568" i="1"/>
  <c r="AF1568" i="1"/>
  <c r="AG1568" i="1" s="1"/>
  <c r="AD1569" i="1"/>
  <c r="AE1569" i="1"/>
  <c r="AF1569" i="1"/>
  <c r="AG1569" i="1" s="1"/>
  <c r="AD1570" i="1"/>
  <c r="AE1570" i="1"/>
  <c r="AF1570" i="1"/>
  <c r="AG1570" i="1" s="1"/>
  <c r="AD1571" i="1"/>
  <c r="AE1571" i="1"/>
  <c r="AF1571" i="1"/>
  <c r="AG1571" i="1" s="1"/>
  <c r="AD1572" i="1"/>
  <c r="AE1572" i="1"/>
  <c r="AF1572" i="1"/>
  <c r="AG1572" i="1" s="1"/>
  <c r="AD1573" i="1"/>
  <c r="AE1573" i="1"/>
  <c r="AF1573" i="1"/>
  <c r="AG1573" i="1" s="1"/>
  <c r="AD1574" i="1"/>
  <c r="AE1574" i="1"/>
  <c r="AF1574" i="1"/>
  <c r="AG1574" i="1" s="1"/>
  <c r="AD1575" i="1"/>
  <c r="AE1575" i="1"/>
  <c r="AF1575" i="1"/>
  <c r="AG1575" i="1" s="1"/>
  <c r="AD1576" i="1"/>
  <c r="AE1576" i="1"/>
  <c r="AF1576" i="1"/>
  <c r="AG1576" i="1" s="1"/>
  <c r="AD1577" i="1"/>
  <c r="AE1577" i="1"/>
  <c r="AF1577" i="1"/>
  <c r="AG1577" i="1" s="1"/>
  <c r="AD1578" i="1"/>
  <c r="AE1578" i="1"/>
  <c r="AF1578" i="1"/>
  <c r="AG1578" i="1" s="1"/>
  <c r="AD1579" i="1"/>
  <c r="AE1579" i="1"/>
  <c r="AF1579" i="1"/>
  <c r="AG1579" i="1" s="1"/>
  <c r="AD1580" i="1"/>
  <c r="AE1580" i="1"/>
  <c r="AF1580" i="1"/>
  <c r="AG1580" i="1" s="1"/>
  <c r="AD1581" i="1"/>
  <c r="AE1581" i="1"/>
  <c r="AF1581" i="1"/>
  <c r="AG1581" i="1" s="1"/>
  <c r="AD1582" i="1"/>
  <c r="AE1582" i="1"/>
  <c r="AF1582" i="1"/>
  <c r="AG1582" i="1" s="1"/>
  <c r="AD1583" i="1"/>
  <c r="AE1583" i="1"/>
  <c r="AF1583" i="1"/>
  <c r="AG1583" i="1" s="1"/>
  <c r="AD1584" i="1"/>
  <c r="AE1584" i="1"/>
  <c r="AF1584" i="1"/>
  <c r="AG1584" i="1" s="1"/>
  <c r="AD1585" i="1"/>
  <c r="AE1585" i="1"/>
  <c r="AF1585" i="1"/>
  <c r="AG1585" i="1" s="1"/>
  <c r="AD1586" i="1"/>
  <c r="AE1586" i="1"/>
  <c r="AF1586" i="1"/>
  <c r="AG1586" i="1" s="1"/>
  <c r="AD1587" i="1"/>
  <c r="AE1587" i="1"/>
  <c r="AF1587" i="1"/>
  <c r="AG1587" i="1" s="1"/>
  <c r="AD1588" i="1"/>
  <c r="AE1588" i="1"/>
  <c r="AF1588" i="1"/>
  <c r="AG1588" i="1" s="1"/>
  <c r="AD1589" i="1"/>
  <c r="AE1589" i="1"/>
  <c r="AF1589" i="1"/>
  <c r="AG1589" i="1" s="1"/>
  <c r="AD1590" i="1"/>
  <c r="AE1590" i="1"/>
  <c r="AF1590" i="1"/>
  <c r="AG1590" i="1" s="1"/>
  <c r="AD1591" i="1"/>
  <c r="AE1591" i="1"/>
  <c r="AF1591" i="1"/>
  <c r="AG1591" i="1" s="1"/>
  <c r="AD1592" i="1"/>
  <c r="AE1592" i="1"/>
  <c r="AF1592" i="1"/>
  <c r="AG1592" i="1" s="1"/>
  <c r="AD1593" i="1"/>
  <c r="AE1593" i="1"/>
  <c r="AF1593" i="1"/>
  <c r="AG1593" i="1" s="1"/>
  <c r="AD1594" i="1"/>
  <c r="AE1594" i="1"/>
  <c r="AF1594" i="1"/>
  <c r="AG1594" i="1" s="1"/>
  <c r="AD1595" i="1"/>
  <c r="AE1595" i="1"/>
  <c r="AF1595" i="1"/>
  <c r="AG1595" i="1" s="1"/>
  <c r="AD1596" i="1"/>
  <c r="AE1596" i="1"/>
  <c r="AF1596" i="1"/>
  <c r="AG1596" i="1" s="1"/>
  <c r="AD1597" i="1"/>
  <c r="AE1597" i="1"/>
  <c r="AF1597" i="1"/>
  <c r="AG1597" i="1" s="1"/>
  <c r="AD1598" i="1"/>
  <c r="AE1598" i="1"/>
  <c r="AF1598" i="1"/>
  <c r="AG1598" i="1" s="1"/>
  <c r="AD1599" i="1"/>
  <c r="AE1599" i="1"/>
  <c r="AF1599" i="1"/>
  <c r="AG1599" i="1" s="1"/>
  <c r="AD1600" i="1"/>
  <c r="AE1600" i="1"/>
  <c r="AF1600" i="1"/>
  <c r="AG1600" i="1" s="1"/>
  <c r="AD1601" i="1"/>
  <c r="AE1601" i="1"/>
  <c r="AF1601" i="1"/>
  <c r="AG1601" i="1" s="1"/>
  <c r="AD1602" i="1"/>
  <c r="AE1602" i="1"/>
  <c r="AF1602" i="1"/>
  <c r="AG1602" i="1" s="1"/>
  <c r="AD1603" i="1"/>
  <c r="AE1603" i="1"/>
  <c r="AF1603" i="1"/>
  <c r="AG1603" i="1" s="1"/>
  <c r="AD1604" i="1"/>
  <c r="AE1604" i="1"/>
  <c r="AF1604" i="1"/>
  <c r="AG1604" i="1" s="1"/>
  <c r="AD1605" i="1"/>
  <c r="AE1605" i="1"/>
  <c r="AF1605" i="1"/>
  <c r="AG1605" i="1" s="1"/>
  <c r="AD1606" i="1"/>
  <c r="AE1606" i="1"/>
  <c r="AF1606" i="1"/>
  <c r="AG1606" i="1" s="1"/>
  <c r="AD1607" i="1"/>
  <c r="AE1607" i="1"/>
  <c r="AF1607" i="1"/>
  <c r="AG1607" i="1" s="1"/>
  <c r="AD1608" i="1"/>
  <c r="AE1608" i="1"/>
  <c r="AF1608" i="1"/>
  <c r="AG1608" i="1" s="1"/>
  <c r="AD1609" i="1"/>
  <c r="AE1609" i="1"/>
  <c r="AF1609" i="1"/>
  <c r="AG1609" i="1" s="1"/>
  <c r="AD1610" i="1"/>
  <c r="AE1610" i="1"/>
  <c r="AF1610" i="1"/>
  <c r="AG1610" i="1" s="1"/>
  <c r="AD1611" i="1"/>
  <c r="AE1611" i="1"/>
  <c r="AF1611" i="1"/>
  <c r="AG1611" i="1" s="1"/>
  <c r="AD1612" i="1"/>
  <c r="AE1612" i="1"/>
  <c r="AF1612" i="1"/>
  <c r="AG1612" i="1" s="1"/>
  <c r="AD1613" i="1"/>
  <c r="AE1613" i="1"/>
  <c r="AF1613" i="1"/>
  <c r="AG1613" i="1" s="1"/>
  <c r="AD1614" i="1"/>
  <c r="AE1614" i="1"/>
  <c r="AF1614" i="1"/>
  <c r="AG1614" i="1" s="1"/>
  <c r="AD1615" i="1"/>
  <c r="AE1615" i="1"/>
  <c r="AF1615" i="1"/>
  <c r="AG1615" i="1" s="1"/>
  <c r="AD1616" i="1"/>
  <c r="AE1616" i="1"/>
  <c r="AF1616" i="1"/>
  <c r="AG1616" i="1" s="1"/>
  <c r="AD1617" i="1"/>
  <c r="AE1617" i="1"/>
  <c r="AF1617" i="1"/>
  <c r="AG1617" i="1" s="1"/>
  <c r="AD1618" i="1"/>
  <c r="AE1618" i="1"/>
  <c r="AF1618" i="1"/>
  <c r="AG1618" i="1" s="1"/>
  <c r="AD1619" i="1"/>
  <c r="AE1619" i="1"/>
  <c r="AF1619" i="1"/>
  <c r="AG1619" i="1" s="1"/>
  <c r="AD1620" i="1"/>
  <c r="AE1620" i="1"/>
  <c r="AF1620" i="1"/>
  <c r="AG1620" i="1" s="1"/>
  <c r="AD1621" i="1"/>
  <c r="AE1621" i="1"/>
  <c r="AF1621" i="1"/>
  <c r="AG1621" i="1" s="1"/>
  <c r="AD1622" i="1"/>
  <c r="AE1622" i="1"/>
  <c r="AF1622" i="1"/>
  <c r="AG1622" i="1" s="1"/>
  <c r="AD1623" i="1"/>
  <c r="AE1623" i="1"/>
  <c r="AF1623" i="1"/>
  <c r="AG1623" i="1" s="1"/>
  <c r="AD1624" i="1"/>
  <c r="AE1624" i="1"/>
  <c r="AF1624" i="1"/>
  <c r="AG1624" i="1" s="1"/>
  <c r="AD1625" i="1"/>
  <c r="AE1625" i="1"/>
  <c r="AF1625" i="1"/>
  <c r="AG1625" i="1" s="1"/>
  <c r="AD1626" i="1"/>
  <c r="AE1626" i="1"/>
  <c r="AF1626" i="1"/>
  <c r="AG1626" i="1" s="1"/>
  <c r="AD1627" i="1"/>
  <c r="AE1627" i="1"/>
  <c r="AF1627" i="1"/>
  <c r="AG1627" i="1" s="1"/>
  <c r="AD1628" i="1"/>
  <c r="AE1628" i="1"/>
  <c r="AF1628" i="1"/>
  <c r="AG1628" i="1" s="1"/>
  <c r="AD1629" i="1"/>
  <c r="AE1629" i="1"/>
  <c r="AF1629" i="1"/>
  <c r="AG1629" i="1" s="1"/>
  <c r="AD1630" i="1"/>
  <c r="AE1630" i="1"/>
  <c r="AF1630" i="1"/>
  <c r="AG1630" i="1" s="1"/>
  <c r="AD1631" i="1"/>
  <c r="AE1631" i="1"/>
  <c r="AF1631" i="1"/>
  <c r="AG1631" i="1" s="1"/>
  <c r="AD1632" i="1"/>
  <c r="AE1632" i="1"/>
  <c r="AF1632" i="1"/>
  <c r="AG1632" i="1" s="1"/>
  <c r="AD1633" i="1"/>
  <c r="AE1633" i="1"/>
  <c r="AF1633" i="1"/>
  <c r="AG1633" i="1" s="1"/>
  <c r="AD1634" i="1"/>
  <c r="AE1634" i="1"/>
  <c r="AF1634" i="1"/>
  <c r="AG1634" i="1" s="1"/>
  <c r="AD1635" i="1"/>
  <c r="AE1635" i="1"/>
  <c r="AF1635" i="1"/>
  <c r="AG1635" i="1" s="1"/>
  <c r="AD1636" i="1"/>
  <c r="AE1636" i="1"/>
  <c r="AF1636" i="1"/>
  <c r="AG1636" i="1" s="1"/>
  <c r="AD1637" i="1"/>
  <c r="AE1637" i="1"/>
  <c r="AF1637" i="1"/>
  <c r="AG1637" i="1" s="1"/>
  <c r="AD1638" i="1"/>
  <c r="AE1638" i="1"/>
  <c r="AF1638" i="1"/>
  <c r="AG1638" i="1" s="1"/>
  <c r="AD1639" i="1"/>
  <c r="AE1639" i="1"/>
  <c r="AF1639" i="1"/>
  <c r="AG1639" i="1" s="1"/>
  <c r="AD1640" i="1"/>
  <c r="AE1640" i="1"/>
  <c r="AF1640" i="1"/>
  <c r="AG1640" i="1" s="1"/>
  <c r="AD1641" i="1"/>
  <c r="AE1641" i="1"/>
  <c r="AF1641" i="1"/>
  <c r="AG1641" i="1" s="1"/>
  <c r="AD1642" i="1"/>
  <c r="AE1642" i="1"/>
  <c r="AF1642" i="1"/>
  <c r="AG1642" i="1" s="1"/>
  <c r="AD1643" i="1"/>
  <c r="AE1643" i="1"/>
  <c r="AF1643" i="1"/>
  <c r="AG1643" i="1" s="1"/>
  <c r="AD1644" i="1"/>
  <c r="AE1644" i="1"/>
  <c r="AF1644" i="1"/>
  <c r="AG1644" i="1" s="1"/>
  <c r="AD1645" i="1"/>
  <c r="AE1645" i="1"/>
  <c r="AF1645" i="1"/>
  <c r="AG1645" i="1" s="1"/>
  <c r="AD1646" i="1"/>
  <c r="AE1646" i="1"/>
  <c r="AF1646" i="1"/>
  <c r="AG1646" i="1" s="1"/>
  <c r="AD1647" i="1"/>
  <c r="AE1647" i="1"/>
  <c r="AF1647" i="1"/>
  <c r="AG1647" i="1" s="1"/>
  <c r="AD1648" i="1"/>
  <c r="AE1648" i="1"/>
  <c r="AF1648" i="1"/>
  <c r="AG1648" i="1" s="1"/>
  <c r="AD1649" i="1"/>
  <c r="AE1649" i="1"/>
  <c r="AF1649" i="1"/>
  <c r="AG1649" i="1" s="1"/>
  <c r="AD1650" i="1"/>
  <c r="AE1650" i="1"/>
  <c r="AF1650" i="1"/>
  <c r="AG1650" i="1" s="1"/>
  <c r="AD1651" i="1"/>
  <c r="AE1651" i="1"/>
  <c r="AF1651" i="1"/>
  <c r="AG1651" i="1" s="1"/>
  <c r="AD1652" i="1"/>
  <c r="AE1652" i="1"/>
  <c r="AF1652" i="1"/>
  <c r="AG1652" i="1" s="1"/>
  <c r="AD1653" i="1"/>
  <c r="AE1653" i="1"/>
  <c r="AF1653" i="1"/>
  <c r="AG1653" i="1" s="1"/>
  <c r="AD1654" i="1"/>
  <c r="AE1654" i="1"/>
  <c r="AF1654" i="1"/>
  <c r="AG1654" i="1" s="1"/>
  <c r="AD1655" i="1"/>
  <c r="AE1655" i="1"/>
  <c r="AF1655" i="1"/>
  <c r="AG1655" i="1" s="1"/>
  <c r="AD1656" i="1"/>
  <c r="AE1656" i="1"/>
  <c r="AF1656" i="1"/>
  <c r="AG1656" i="1" s="1"/>
  <c r="AD1657" i="1"/>
  <c r="AE1657" i="1"/>
  <c r="AF1657" i="1"/>
  <c r="AG1657" i="1" s="1"/>
  <c r="AD1658" i="1"/>
  <c r="AE1658" i="1"/>
  <c r="AF1658" i="1"/>
  <c r="AG1658" i="1" s="1"/>
  <c r="AD1659" i="1"/>
  <c r="AE1659" i="1"/>
  <c r="AF1659" i="1"/>
  <c r="AG1659" i="1" s="1"/>
  <c r="AD1660" i="1"/>
  <c r="AE1660" i="1"/>
  <c r="AF1660" i="1"/>
  <c r="AG1660" i="1" s="1"/>
  <c r="AD1661" i="1"/>
  <c r="AE1661" i="1"/>
  <c r="AF1661" i="1"/>
  <c r="AG1661" i="1" s="1"/>
  <c r="AD1662" i="1"/>
  <c r="AE1662" i="1"/>
  <c r="AF1662" i="1"/>
  <c r="AG1662" i="1" s="1"/>
  <c r="AD1663" i="1"/>
  <c r="AE1663" i="1"/>
  <c r="AF1663" i="1"/>
  <c r="AG1663" i="1" s="1"/>
  <c r="AD1664" i="1"/>
  <c r="AE1664" i="1"/>
  <c r="AF1664" i="1"/>
  <c r="AG1664" i="1" s="1"/>
  <c r="AD1665" i="1"/>
  <c r="AE1665" i="1"/>
  <c r="AF1665" i="1"/>
  <c r="AG1665" i="1" s="1"/>
  <c r="AD1666" i="1"/>
  <c r="AE1666" i="1"/>
  <c r="AF1666" i="1"/>
  <c r="AG1666" i="1" s="1"/>
  <c r="AD1667" i="1"/>
  <c r="AE1667" i="1"/>
  <c r="AF1667" i="1"/>
  <c r="AG1667" i="1" s="1"/>
  <c r="AD1668" i="1"/>
  <c r="AE1668" i="1"/>
  <c r="AF1668" i="1"/>
  <c r="AG1668" i="1" s="1"/>
  <c r="AD1669" i="1"/>
  <c r="AE1669" i="1"/>
  <c r="AF1669" i="1"/>
  <c r="AG1669" i="1" s="1"/>
  <c r="AD1670" i="1"/>
  <c r="AE1670" i="1"/>
  <c r="AF1670" i="1"/>
  <c r="AG1670" i="1" s="1"/>
  <c r="AD1671" i="1"/>
  <c r="AE1671" i="1"/>
  <c r="AF1671" i="1"/>
  <c r="AG1671" i="1" s="1"/>
  <c r="AD1672" i="1"/>
  <c r="AE1672" i="1"/>
  <c r="AF1672" i="1"/>
  <c r="AG1672" i="1" s="1"/>
  <c r="AD1673" i="1"/>
  <c r="AE1673" i="1"/>
  <c r="AF1673" i="1"/>
  <c r="AG1673" i="1" s="1"/>
  <c r="AD1674" i="1"/>
  <c r="AE1674" i="1"/>
  <c r="AF1674" i="1"/>
  <c r="AG1674" i="1" s="1"/>
  <c r="AD1675" i="1"/>
  <c r="AE1675" i="1"/>
  <c r="AF1675" i="1"/>
  <c r="AG1675" i="1" s="1"/>
  <c r="AD1676" i="1"/>
  <c r="AE1676" i="1"/>
  <c r="AF1676" i="1"/>
  <c r="AG1676" i="1" s="1"/>
  <c r="AD1677" i="1"/>
  <c r="AE1677" i="1"/>
  <c r="AF1677" i="1"/>
  <c r="AG1677" i="1" s="1"/>
  <c r="AD1678" i="1"/>
  <c r="AE1678" i="1"/>
  <c r="AF1678" i="1"/>
  <c r="AG1678" i="1" s="1"/>
  <c r="AD1679" i="1"/>
  <c r="AE1679" i="1"/>
  <c r="AF1679" i="1"/>
  <c r="AG1679" i="1" s="1"/>
  <c r="AD1680" i="1"/>
  <c r="AE1680" i="1"/>
  <c r="AF1680" i="1"/>
  <c r="AG1680" i="1" s="1"/>
  <c r="AD1681" i="1"/>
  <c r="AE1681" i="1"/>
  <c r="AF1681" i="1"/>
  <c r="AG1681" i="1" s="1"/>
  <c r="AD1682" i="1"/>
  <c r="AE1682" i="1"/>
  <c r="AF1682" i="1"/>
  <c r="AG1682" i="1" s="1"/>
  <c r="AD1683" i="1"/>
  <c r="AE1683" i="1"/>
  <c r="AF1683" i="1"/>
  <c r="AG1683" i="1" s="1"/>
  <c r="AD1684" i="1"/>
  <c r="AE1684" i="1"/>
  <c r="AF1684" i="1"/>
  <c r="AG1684" i="1" s="1"/>
  <c r="AE7" i="1"/>
  <c r="D62" i="26"/>
  <c r="E62" i="26" s="1"/>
  <c r="D63" i="26"/>
  <c r="E63" i="26" s="1"/>
  <c r="D64" i="26"/>
  <c r="E64" i="26" s="1"/>
  <c r="D65" i="26"/>
  <c r="E65" i="26" s="1"/>
  <c r="D66" i="26"/>
  <c r="E66" i="26" s="1"/>
  <c r="AD1480" i="1"/>
  <c r="AE1480" i="1"/>
  <c r="AF1480" i="1"/>
  <c r="AG1480" i="1" s="1"/>
  <c r="AD1481" i="1"/>
  <c r="AE1481" i="1"/>
  <c r="AF1481" i="1"/>
  <c r="AG1481" i="1" s="1"/>
  <c r="D41" i="27"/>
  <c r="E41" i="27" s="1"/>
  <c r="D42" i="27"/>
  <c r="E42" i="27" s="1"/>
  <c r="D43" i="27"/>
  <c r="E43" i="27" s="1"/>
  <c r="D44" i="27"/>
  <c r="E44" i="27" s="1"/>
  <c r="D45" i="27"/>
  <c r="E45" i="27" s="1"/>
  <c r="D46" i="27"/>
  <c r="E46" i="27" s="1"/>
  <c r="D47" i="27"/>
  <c r="E47" i="27" s="1"/>
  <c r="D48" i="27"/>
  <c r="E48" i="27" s="1"/>
  <c r="D49" i="27"/>
  <c r="E49" i="27" s="1"/>
  <c r="D50" i="27"/>
  <c r="E50" i="27" s="1"/>
  <c r="D51" i="27"/>
  <c r="H51" i="27" s="1"/>
  <c r="D52" i="27"/>
  <c r="G52" i="27" s="1"/>
  <c r="D53" i="27"/>
  <c r="H53" i="27" s="1"/>
  <c r="D54" i="27"/>
  <c r="H54" i="27" s="1"/>
  <c r="D55" i="27"/>
  <c r="H55" i="27" s="1"/>
  <c r="D56" i="27"/>
  <c r="H56" i="27" s="1"/>
  <c r="D57" i="27"/>
  <c r="H57" i="27" s="1"/>
  <c r="D58" i="27"/>
  <c r="H58" i="27" s="1"/>
  <c r="D59" i="27"/>
  <c r="H59" i="27" s="1"/>
  <c r="D60" i="27"/>
  <c r="H60" i="27" s="1"/>
  <c r="D61" i="27"/>
  <c r="H61" i="27" s="1"/>
  <c r="D62" i="27"/>
  <c r="H62" i="27" s="1"/>
  <c r="D63" i="27"/>
  <c r="H63" i="27" s="1"/>
  <c r="D64" i="27"/>
  <c r="H64" i="27" s="1"/>
  <c r="D65" i="27"/>
  <c r="H65" i="27" s="1"/>
  <c r="D66" i="27"/>
  <c r="H66" i="27" s="1"/>
  <c r="D67" i="27"/>
  <c r="H67" i="27" s="1"/>
  <c r="D68" i="27"/>
  <c r="H68" i="27" s="1"/>
  <c r="D69" i="27"/>
  <c r="H69" i="27" s="1"/>
  <c r="D70" i="27"/>
  <c r="H70" i="27" s="1"/>
  <c r="D71" i="27"/>
  <c r="H71" i="27" s="1"/>
  <c r="D72" i="27"/>
  <c r="H72" i="27" s="1"/>
  <c r="D73" i="27"/>
  <c r="H73" i="27" s="1"/>
  <c r="D74" i="27"/>
  <c r="H74" i="27" s="1"/>
  <c r="D75" i="27"/>
  <c r="H75" i="27" s="1"/>
  <c r="D76" i="27"/>
  <c r="H76" i="27" s="1"/>
  <c r="D77" i="27"/>
  <c r="H77" i="27" s="1"/>
  <c r="D78" i="27"/>
  <c r="H78" i="27" s="1"/>
  <c r="D79" i="27"/>
  <c r="H79" i="27" s="1"/>
  <c r="D80" i="27"/>
  <c r="H80" i="27" s="1"/>
  <c r="D81" i="27"/>
  <c r="H81" i="27" s="1"/>
  <c r="D82" i="27"/>
  <c r="G82" i="27" s="1"/>
  <c r="D83" i="27"/>
  <c r="E83" i="27" s="1"/>
  <c r="D84" i="27"/>
  <c r="G84" i="27" s="1"/>
  <c r="D85" i="27"/>
  <c r="G85" i="27" s="1"/>
  <c r="D86" i="27"/>
  <c r="G86" i="27" s="1"/>
  <c r="D87" i="27"/>
  <c r="G87" i="27" s="1"/>
  <c r="D88" i="27"/>
  <c r="G88" i="27" s="1"/>
  <c r="D89" i="27"/>
  <c r="G89" i="27" s="1"/>
  <c r="D232" i="28"/>
  <c r="E232" i="28" s="1"/>
  <c r="D233" i="28"/>
  <c r="E233" i="28" s="1"/>
  <c r="D234" i="28"/>
  <c r="E234" i="28" s="1"/>
  <c r="D235" i="28"/>
  <c r="E235" i="28" s="1"/>
  <c r="D236" i="28"/>
  <c r="E236" i="28" s="1"/>
  <c r="D237" i="28"/>
  <c r="E237" i="28" s="1"/>
  <c r="D238" i="28"/>
  <c r="E238" i="28" s="1"/>
  <c r="D239" i="28"/>
  <c r="E239" i="28" s="1"/>
  <c r="D240" i="28"/>
  <c r="E240" i="28" s="1"/>
  <c r="D241" i="28"/>
  <c r="E241" i="28" s="1"/>
  <c r="D242" i="28"/>
  <c r="E242" i="28" s="1"/>
  <c r="D243" i="28"/>
  <c r="E243" i="28" s="1"/>
  <c r="D244" i="28"/>
  <c r="E244" i="28" s="1"/>
  <c r="D245" i="28"/>
  <c r="E245" i="28" s="1"/>
  <c r="D246" i="28"/>
  <c r="E246" i="28" s="1"/>
  <c r="D247" i="28"/>
  <c r="E247" i="28" s="1"/>
  <c r="D248" i="28"/>
  <c r="E248" i="28" s="1"/>
  <c r="D249" i="28"/>
  <c r="H249" i="28" s="1"/>
  <c r="D250" i="28"/>
  <c r="H250" i="28" s="1"/>
  <c r="D251" i="28"/>
  <c r="E251" i="28" s="1"/>
  <c r="D252" i="28"/>
  <c r="E252" i="28" s="1"/>
  <c r="D253" i="28"/>
  <c r="E253" i="28" s="1"/>
  <c r="D254" i="28"/>
  <c r="E254" i="28" s="1"/>
  <c r="D255" i="28"/>
  <c r="E255" i="28" s="1"/>
  <c r="D256" i="28"/>
  <c r="E256" i="28" s="1"/>
  <c r="D229" i="28"/>
  <c r="E229" i="28" s="1"/>
  <c r="D230" i="28"/>
  <c r="E230" i="28" s="1"/>
  <c r="D231" i="28"/>
  <c r="E231" i="28" s="1"/>
  <c r="D257" i="28"/>
  <c r="E257" i="28" s="1"/>
  <c r="D258" i="28"/>
  <c r="E258" i="28" s="1"/>
  <c r="D259" i="28"/>
  <c r="E259" i="28" s="1"/>
  <c r="D260" i="28"/>
  <c r="E260" i="28" s="1"/>
  <c r="D261" i="28"/>
  <c r="E261" i="28" s="1"/>
  <c r="D262" i="28"/>
  <c r="E262" i="28" s="1"/>
  <c r="D263" i="28"/>
  <c r="E263" i="28" s="1"/>
  <c r="D264" i="28"/>
  <c r="E264" i="28" s="1"/>
  <c r="D265" i="28"/>
  <c r="E265" i="28" s="1"/>
  <c r="D266" i="28"/>
  <c r="H266" i="28" s="1"/>
  <c r="D267" i="28"/>
  <c r="H267" i="28" s="1"/>
  <c r="D268" i="28"/>
  <c r="E268" i="28" s="1"/>
  <c r="D269" i="28"/>
  <c r="E269" i="28" s="1"/>
  <c r="D270" i="28"/>
  <c r="H270" i="28" s="1"/>
  <c r="D271" i="28"/>
  <c r="H271" i="28" s="1"/>
  <c r="D272" i="28"/>
  <c r="H272" i="28" s="1"/>
  <c r="D273" i="28"/>
  <c r="H273" i="28" s="1"/>
  <c r="D274" i="28"/>
  <c r="H274" i="28" s="1"/>
  <c r="D275" i="28"/>
  <c r="H275" i="28" s="1"/>
  <c r="D276" i="28"/>
  <c r="H276" i="28" s="1"/>
  <c r="D277" i="28"/>
  <c r="H277" i="28" s="1"/>
  <c r="D278" i="28"/>
  <c r="H278" i="28" s="1"/>
  <c r="D279" i="28"/>
  <c r="H279" i="28" s="1"/>
  <c r="D280" i="28"/>
  <c r="H280" i="28" s="1"/>
  <c r="D40" i="27"/>
  <c r="E40" i="27" s="1"/>
  <c r="D90" i="27"/>
  <c r="E90" i="27" s="1"/>
  <c r="L758" i="28" l="1"/>
  <c r="K32" i="27"/>
  <c r="K34" i="27"/>
  <c r="K36" i="27"/>
  <c r="K28" i="27"/>
  <c r="K38" i="27"/>
  <c r="K30" i="27"/>
  <c r="K217" i="28"/>
  <c r="K210" i="28"/>
  <c r="K39" i="27"/>
  <c r="K37" i="27"/>
  <c r="K35" i="27"/>
  <c r="K33" i="27"/>
  <c r="K31" i="27"/>
  <c r="K29" i="27"/>
  <c r="H39" i="27"/>
  <c r="H38" i="27"/>
  <c r="H37" i="27"/>
  <c r="H36" i="27"/>
  <c r="H35" i="27"/>
  <c r="H34" i="27"/>
  <c r="H33" i="27"/>
  <c r="H32" i="27"/>
  <c r="H31" i="27"/>
  <c r="H30" i="27"/>
  <c r="H29" i="27"/>
  <c r="H28" i="27"/>
  <c r="G39" i="27"/>
  <c r="G38" i="27"/>
  <c r="G37" i="27"/>
  <c r="G36" i="27"/>
  <c r="G35" i="27"/>
  <c r="G34" i="27"/>
  <c r="G33" i="27"/>
  <c r="G32" i="27"/>
  <c r="G31" i="27"/>
  <c r="G30" i="27"/>
  <c r="G29" i="27"/>
  <c r="G28" i="27"/>
  <c r="J39" i="27"/>
  <c r="F39" i="27"/>
  <c r="J38" i="27"/>
  <c r="F38" i="27"/>
  <c r="J37" i="27"/>
  <c r="F37" i="27"/>
  <c r="J36" i="27"/>
  <c r="F36" i="27"/>
  <c r="J35" i="27"/>
  <c r="F35" i="27"/>
  <c r="J34" i="27"/>
  <c r="F34" i="27"/>
  <c r="J33" i="27"/>
  <c r="F33" i="27"/>
  <c r="J32" i="27"/>
  <c r="F32" i="27"/>
  <c r="J31" i="27"/>
  <c r="F31" i="27"/>
  <c r="J30" i="27"/>
  <c r="F30" i="27"/>
  <c r="J29" i="27"/>
  <c r="F29" i="27"/>
  <c r="J28" i="27"/>
  <c r="F28" i="27"/>
  <c r="I39" i="27"/>
  <c r="I38" i="27"/>
  <c r="I37" i="27"/>
  <c r="I36" i="27"/>
  <c r="I35" i="27"/>
  <c r="I34" i="27"/>
  <c r="I33" i="27"/>
  <c r="I32" i="27"/>
  <c r="I31" i="27"/>
  <c r="I30" i="27"/>
  <c r="I29" i="27"/>
  <c r="I28" i="27"/>
  <c r="K219" i="28"/>
  <c r="K225" i="28"/>
  <c r="K212" i="28"/>
  <c r="K227" i="28"/>
  <c r="K221" i="28"/>
  <c r="K213" i="28"/>
  <c r="K211" i="28"/>
  <c r="K209" i="28"/>
  <c r="K223" i="28"/>
  <c r="K215" i="28"/>
  <c r="H213" i="28"/>
  <c r="H212" i="28"/>
  <c r="H211" i="28"/>
  <c r="H210" i="28"/>
  <c r="H209" i="28"/>
  <c r="K228" i="28"/>
  <c r="K226" i="28"/>
  <c r="K224" i="28"/>
  <c r="K222" i="28"/>
  <c r="K220" i="28"/>
  <c r="K218" i="28"/>
  <c r="K216" i="28"/>
  <c r="K214" i="28"/>
  <c r="G213" i="28"/>
  <c r="G212" i="28"/>
  <c r="G211" i="28"/>
  <c r="G210" i="28"/>
  <c r="G209" i="28"/>
  <c r="J213" i="28"/>
  <c r="F213" i="28"/>
  <c r="J212" i="28"/>
  <c r="F212" i="28"/>
  <c r="J211" i="28"/>
  <c r="F211" i="28"/>
  <c r="J210" i="28"/>
  <c r="F210" i="28"/>
  <c r="J209" i="28"/>
  <c r="F209" i="28"/>
  <c r="I213" i="28"/>
  <c r="I212" i="28"/>
  <c r="I211" i="28"/>
  <c r="I210" i="28"/>
  <c r="I209" i="28"/>
  <c r="H228" i="28"/>
  <c r="H227" i="28"/>
  <c r="H226" i="28"/>
  <c r="H225" i="28"/>
  <c r="H224" i="28"/>
  <c r="H223" i="28"/>
  <c r="H222" i="28"/>
  <c r="H221" i="28"/>
  <c r="H220" i="28"/>
  <c r="H219" i="28"/>
  <c r="H218" i="28"/>
  <c r="H217" i="28"/>
  <c r="H216" i="28"/>
  <c r="H215" i="28"/>
  <c r="H214" i="28"/>
  <c r="G228" i="28"/>
  <c r="G227" i="28"/>
  <c r="G226" i="28"/>
  <c r="G225" i="28"/>
  <c r="G224" i="28"/>
  <c r="G223" i="28"/>
  <c r="G222" i="28"/>
  <c r="G221" i="28"/>
  <c r="G220" i="28"/>
  <c r="G219" i="28"/>
  <c r="G218" i="28"/>
  <c r="G217" i="28"/>
  <c r="G216" i="28"/>
  <c r="G215" i="28"/>
  <c r="G214" i="28"/>
  <c r="J228" i="28"/>
  <c r="F228" i="28"/>
  <c r="J227" i="28"/>
  <c r="F227" i="28"/>
  <c r="J226" i="28"/>
  <c r="F226" i="28"/>
  <c r="J225" i="28"/>
  <c r="F225" i="28"/>
  <c r="J224" i="28"/>
  <c r="F224" i="28"/>
  <c r="J223" i="28"/>
  <c r="F223" i="28"/>
  <c r="J222" i="28"/>
  <c r="F222" i="28"/>
  <c r="J221" i="28"/>
  <c r="F221" i="28"/>
  <c r="J220" i="28"/>
  <c r="F220" i="28"/>
  <c r="J219" i="28"/>
  <c r="F219" i="28"/>
  <c r="J218" i="28"/>
  <c r="F218" i="28"/>
  <c r="J217" i="28"/>
  <c r="F217" i="28"/>
  <c r="J216" i="28"/>
  <c r="F216" i="28"/>
  <c r="J215" i="28"/>
  <c r="F215" i="28"/>
  <c r="J214" i="28"/>
  <c r="F214" i="28"/>
  <c r="I228" i="28"/>
  <c r="I227" i="28"/>
  <c r="I226" i="28"/>
  <c r="I225" i="28"/>
  <c r="I224" i="28"/>
  <c r="I223" i="28"/>
  <c r="I222" i="28"/>
  <c r="I221" i="28"/>
  <c r="I220" i="28"/>
  <c r="I219" i="28"/>
  <c r="I218" i="28"/>
  <c r="I217" i="28"/>
  <c r="I216" i="28"/>
  <c r="I215" i="28"/>
  <c r="I214" i="28"/>
  <c r="G49" i="27"/>
  <c r="G42" i="27"/>
  <c r="H64" i="26"/>
  <c r="K65" i="26"/>
  <c r="J65" i="26"/>
  <c r="J64" i="26"/>
  <c r="J66" i="26"/>
  <c r="J62" i="26"/>
  <c r="H66" i="26"/>
  <c r="K63" i="26"/>
  <c r="H62" i="26"/>
  <c r="J63" i="26"/>
  <c r="G66" i="26"/>
  <c r="F65" i="26"/>
  <c r="G64" i="26"/>
  <c r="F63" i="26"/>
  <c r="G62" i="26"/>
  <c r="K66" i="26"/>
  <c r="F66" i="26"/>
  <c r="H65" i="26"/>
  <c r="K64" i="26"/>
  <c r="F64" i="26"/>
  <c r="H63" i="26"/>
  <c r="K62" i="26"/>
  <c r="F62" i="26"/>
  <c r="G65" i="26"/>
  <c r="G63" i="26"/>
  <c r="I66" i="26"/>
  <c r="I65" i="26"/>
  <c r="I64" i="26"/>
  <c r="I63" i="26"/>
  <c r="I62" i="26"/>
  <c r="J83" i="27"/>
  <c r="H82" i="27"/>
  <c r="F82" i="27"/>
  <c r="G55" i="27"/>
  <c r="J89" i="27"/>
  <c r="F89" i="27"/>
  <c r="F83" i="27"/>
  <c r="K66" i="27"/>
  <c r="G59" i="27"/>
  <c r="G53" i="27"/>
  <c r="H50" i="27"/>
  <c r="H49" i="27"/>
  <c r="G44" i="27"/>
  <c r="K52" i="27"/>
  <c r="G50" i="27"/>
  <c r="H45" i="27"/>
  <c r="G77" i="27"/>
  <c r="G70" i="27"/>
  <c r="G45" i="27"/>
  <c r="H84" i="27"/>
  <c r="K78" i="27"/>
  <c r="K71" i="27"/>
  <c r="K67" i="27"/>
  <c r="G66" i="27"/>
  <c r="G61" i="27"/>
  <c r="G54" i="27"/>
  <c r="H46" i="27"/>
  <c r="H41" i="27"/>
  <c r="F86" i="27"/>
  <c r="F84" i="27"/>
  <c r="G78" i="27"/>
  <c r="G73" i="27"/>
  <c r="G71" i="27"/>
  <c r="G69" i="27"/>
  <c r="G67" i="27"/>
  <c r="K62" i="27"/>
  <c r="K55" i="27"/>
  <c r="G48" i="27"/>
  <c r="G46" i="27"/>
  <c r="H42" i="27"/>
  <c r="G41" i="27"/>
  <c r="F88" i="27"/>
  <c r="G75" i="27"/>
  <c r="G62" i="27"/>
  <c r="G57" i="27"/>
  <c r="J85" i="27"/>
  <c r="K79" i="27"/>
  <c r="K74" i="27"/>
  <c r="K63" i="27"/>
  <c r="K58" i="27"/>
  <c r="K51" i="27"/>
  <c r="H47" i="27"/>
  <c r="H43" i="27"/>
  <c r="J86" i="27"/>
  <c r="F85" i="27"/>
  <c r="K82" i="27"/>
  <c r="G81" i="27"/>
  <c r="G79" i="27"/>
  <c r="K75" i="27"/>
  <c r="G74" i="27"/>
  <c r="K70" i="27"/>
  <c r="G65" i="27"/>
  <c r="G63" i="27"/>
  <c r="K59" i="27"/>
  <c r="G58" i="27"/>
  <c r="K54" i="27"/>
  <c r="G51" i="27"/>
  <c r="H48" i="27"/>
  <c r="G47" i="27"/>
  <c r="H44" i="27"/>
  <c r="G43" i="27"/>
  <c r="H83" i="27"/>
  <c r="K80" i="27"/>
  <c r="K76" i="27"/>
  <c r="K72" i="27"/>
  <c r="K68" i="27"/>
  <c r="K64" i="27"/>
  <c r="K60" i="27"/>
  <c r="K56" i="27"/>
  <c r="I83" i="27"/>
  <c r="J87" i="27"/>
  <c r="J88" i="27"/>
  <c r="F87" i="27"/>
  <c r="J84" i="27"/>
  <c r="K83" i="27"/>
  <c r="G83" i="27"/>
  <c r="J82" i="27"/>
  <c r="K81" i="27"/>
  <c r="G80" i="27"/>
  <c r="K77" i="27"/>
  <c r="G76" i="27"/>
  <c r="K73" i="27"/>
  <c r="G72" i="27"/>
  <c r="K69" i="27"/>
  <c r="G68" i="27"/>
  <c r="K65" i="27"/>
  <c r="G64" i="27"/>
  <c r="K61" i="27"/>
  <c r="G60" i="27"/>
  <c r="K57" i="27"/>
  <c r="G56" i="27"/>
  <c r="K53" i="27"/>
  <c r="K50" i="27"/>
  <c r="K49" i="27"/>
  <c r="K48" i="27"/>
  <c r="K47" i="27"/>
  <c r="K46" i="27"/>
  <c r="K45" i="27"/>
  <c r="K44" i="27"/>
  <c r="K43" i="27"/>
  <c r="K42" i="27"/>
  <c r="K41" i="27"/>
  <c r="K230" i="28"/>
  <c r="H230" i="28"/>
  <c r="H244" i="28"/>
  <c r="H242" i="28"/>
  <c r="H240" i="28"/>
  <c r="H238" i="28"/>
  <c r="H236" i="28"/>
  <c r="H234" i="28"/>
  <c r="H232" i="28"/>
  <c r="H245" i="28"/>
  <c r="H243" i="28"/>
  <c r="H241" i="28"/>
  <c r="H239" i="28"/>
  <c r="H237" i="28"/>
  <c r="H235" i="28"/>
  <c r="H233" i="28"/>
  <c r="H251" i="28"/>
  <c r="H248" i="28"/>
  <c r="H246" i="28"/>
  <c r="G245" i="28"/>
  <c r="G244" i="28"/>
  <c r="G243" i="28"/>
  <c r="G242" i="28"/>
  <c r="G241" i="28"/>
  <c r="G240" i="28"/>
  <c r="G239" i="28"/>
  <c r="G238" i="28"/>
  <c r="G237" i="28"/>
  <c r="G236" i="28"/>
  <c r="G235" i="28"/>
  <c r="G234" i="28"/>
  <c r="G233" i="28"/>
  <c r="G232" i="28"/>
  <c r="K258" i="28"/>
  <c r="H258" i="28"/>
  <c r="H247" i="28"/>
  <c r="K245" i="28"/>
  <c r="K244" i="28"/>
  <c r="K243" i="28"/>
  <c r="K242" i="28"/>
  <c r="K241" i="28"/>
  <c r="K240" i="28"/>
  <c r="K239" i="28"/>
  <c r="K238" i="28"/>
  <c r="K237" i="28"/>
  <c r="K236" i="28"/>
  <c r="K235" i="28"/>
  <c r="K234" i="28"/>
  <c r="K233" i="28"/>
  <c r="K232" i="28"/>
  <c r="I89" i="27"/>
  <c r="E89" i="27"/>
  <c r="I88" i="27"/>
  <c r="E88" i="27"/>
  <c r="I87" i="27"/>
  <c r="E87" i="27"/>
  <c r="I86" i="27"/>
  <c r="E86" i="27"/>
  <c r="I85" i="27"/>
  <c r="E85" i="27"/>
  <c r="I84" i="27"/>
  <c r="E84" i="27"/>
  <c r="H52" i="27"/>
  <c r="H88" i="27"/>
  <c r="H87" i="27"/>
  <c r="H89" i="27"/>
  <c r="H86" i="27"/>
  <c r="H85" i="27"/>
  <c r="K89" i="27"/>
  <c r="K88" i="27"/>
  <c r="K87" i="27"/>
  <c r="K86" i="27"/>
  <c r="K85" i="27"/>
  <c r="K84" i="27"/>
  <c r="E82" i="27"/>
  <c r="I82" i="27"/>
  <c r="E81" i="27"/>
  <c r="I81" i="27"/>
  <c r="F81" i="27"/>
  <c r="J81" i="27"/>
  <c r="E80" i="27"/>
  <c r="I80" i="27"/>
  <c r="F80" i="27"/>
  <c r="J80" i="27"/>
  <c r="E79" i="27"/>
  <c r="I79" i="27"/>
  <c r="F79" i="27"/>
  <c r="J79" i="27"/>
  <c r="E78" i="27"/>
  <c r="I78" i="27"/>
  <c r="F78" i="27"/>
  <c r="J78" i="27"/>
  <c r="E77" i="27"/>
  <c r="I77" i="27"/>
  <c r="F77" i="27"/>
  <c r="J77" i="27"/>
  <c r="E76" i="27"/>
  <c r="I76" i="27"/>
  <c r="F76" i="27"/>
  <c r="J76" i="27"/>
  <c r="E75" i="27"/>
  <c r="I75" i="27"/>
  <c r="F75" i="27"/>
  <c r="J75" i="27"/>
  <c r="E74" i="27"/>
  <c r="I74" i="27"/>
  <c r="F74" i="27"/>
  <c r="J74" i="27"/>
  <c r="E73" i="27"/>
  <c r="I73" i="27"/>
  <c r="F73" i="27"/>
  <c r="J73" i="27"/>
  <c r="E72" i="27"/>
  <c r="I72" i="27"/>
  <c r="F72" i="27"/>
  <c r="J72" i="27"/>
  <c r="E71" i="27"/>
  <c r="I71" i="27"/>
  <c r="F71" i="27"/>
  <c r="J71" i="27"/>
  <c r="E70" i="27"/>
  <c r="I70" i="27"/>
  <c r="F70" i="27"/>
  <c r="J70" i="27"/>
  <c r="E69" i="27"/>
  <c r="I69" i="27"/>
  <c r="F69" i="27"/>
  <c r="J69" i="27"/>
  <c r="E68" i="27"/>
  <c r="I68" i="27"/>
  <c r="F68" i="27"/>
  <c r="J68" i="27"/>
  <c r="E67" i="27"/>
  <c r="I67" i="27"/>
  <c r="F67" i="27"/>
  <c r="J67" i="27"/>
  <c r="E66" i="27"/>
  <c r="I66" i="27"/>
  <c r="F66" i="27"/>
  <c r="J66" i="27"/>
  <c r="E65" i="27"/>
  <c r="I65" i="27"/>
  <c r="F65" i="27"/>
  <c r="J65" i="27"/>
  <c r="E64" i="27"/>
  <c r="I64" i="27"/>
  <c r="F64" i="27"/>
  <c r="J64" i="27"/>
  <c r="E63" i="27"/>
  <c r="I63" i="27"/>
  <c r="F63" i="27"/>
  <c r="J63" i="27"/>
  <c r="E62" i="27"/>
  <c r="I62" i="27"/>
  <c r="F62" i="27"/>
  <c r="J62" i="27"/>
  <c r="E61" i="27"/>
  <c r="I61" i="27"/>
  <c r="F61" i="27"/>
  <c r="J61" i="27"/>
  <c r="E60" i="27"/>
  <c r="I60" i="27"/>
  <c r="F60" i="27"/>
  <c r="J60" i="27"/>
  <c r="E59" i="27"/>
  <c r="I59" i="27"/>
  <c r="F59" i="27"/>
  <c r="J59" i="27"/>
  <c r="E58" i="27"/>
  <c r="I58" i="27"/>
  <c r="F58" i="27"/>
  <c r="J58" i="27"/>
  <c r="E57" i="27"/>
  <c r="I57" i="27"/>
  <c r="F57" i="27"/>
  <c r="J57" i="27"/>
  <c r="E56" i="27"/>
  <c r="I56" i="27"/>
  <c r="F56" i="27"/>
  <c r="J56" i="27"/>
  <c r="E55" i="27"/>
  <c r="I55" i="27"/>
  <c r="F55" i="27"/>
  <c r="J55" i="27"/>
  <c r="E54" i="27"/>
  <c r="I54" i="27"/>
  <c r="F54" i="27"/>
  <c r="J54" i="27"/>
  <c r="E53" i="27"/>
  <c r="I53" i="27"/>
  <c r="F53" i="27"/>
  <c r="J53" i="27"/>
  <c r="E52" i="27"/>
  <c r="I52" i="27"/>
  <c r="F52" i="27"/>
  <c r="J52" i="27"/>
  <c r="E51" i="27"/>
  <c r="I51" i="27"/>
  <c r="F51" i="27"/>
  <c r="J51" i="27"/>
  <c r="J50" i="27"/>
  <c r="F50" i="27"/>
  <c r="J49" i="27"/>
  <c r="F49" i="27"/>
  <c r="J48" i="27"/>
  <c r="F48" i="27"/>
  <c r="J47" i="27"/>
  <c r="F47" i="27"/>
  <c r="J46" i="27"/>
  <c r="F46" i="27"/>
  <c r="J45" i="27"/>
  <c r="F45" i="27"/>
  <c r="J44" i="27"/>
  <c r="F44" i="27"/>
  <c r="J43" i="27"/>
  <c r="F43" i="27"/>
  <c r="J42" i="27"/>
  <c r="F42" i="27"/>
  <c r="J41" i="27"/>
  <c r="F41" i="27"/>
  <c r="I50" i="27"/>
  <c r="I49" i="27"/>
  <c r="I48" i="27"/>
  <c r="I47" i="27"/>
  <c r="I46" i="27"/>
  <c r="I45" i="27"/>
  <c r="I44" i="27"/>
  <c r="I43" i="27"/>
  <c r="I42" i="27"/>
  <c r="I41" i="27"/>
  <c r="H40" i="27"/>
  <c r="H90" i="27"/>
  <c r="H256" i="28"/>
  <c r="G256" i="28"/>
  <c r="G255" i="28"/>
  <c r="G254" i="28"/>
  <c r="G253" i="28"/>
  <c r="G252" i="28"/>
  <c r="G251" i="28"/>
  <c r="G250" i="28"/>
  <c r="G249" i="28"/>
  <c r="G248" i="28"/>
  <c r="G247" i="28"/>
  <c r="G246" i="28"/>
  <c r="J256" i="28"/>
  <c r="F256" i="28"/>
  <c r="J255" i="28"/>
  <c r="F255" i="28"/>
  <c r="J254" i="28"/>
  <c r="F254" i="28"/>
  <c r="J253" i="28"/>
  <c r="F253" i="28"/>
  <c r="J252" i="28"/>
  <c r="F252" i="28"/>
  <c r="J251" i="28"/>
  <c r="F251" i="28"/>
  <c r="J250" i="28"/>
  <c r="F250" i="28"/>
  <c r="J249" i="28"/>
  <c r="F249" i="28"/>
  <c r="J248" i="28"/>
  <c r="F248" i="28"/>
  <c r="J247" i="28"/>
  <c r="F247" i="28"/>
  <c r="J246" i="28"/>
  <c r="F246" i="28"/>
  <c r="J245" i="28"/>
  <c r="F245" i="28"/>
  <c r="J244" i="28"/>
  <c r="F244" i="28"/>
  <c r="J243" i="28"/>
  <c r="F243" i="28"/>
  <c r="J242" i="28"/>
  <c r="F242" i="28"/>
  <c r="J241" i="28"/>
  <c r="F241" i="28"/>
  <c r="J240" i="28"/>
  <c r="F240" i="28"/>
  <c r="J239" i="28"/>
  <c r="F239" i="28"/>
  <c r="J238" i="28"/>
  <c r="F238" i="28"/>
  <c r="J237" i="28"/>
  <c r="F237" i="28"/>
  <c r="J236" i="28"/>
  <c r="F236" i="28"/>
  <c r="J235" i="28"/>
  <c r="F235" i="28"/>
  <c r="J234" i="28"/>
  <c r="F234" i="28"/>
  <c r="J233" i="28"/>
  <c r="F233" i="28"/>
  <c r="J232" i="28"/>
  <c r="F232" i="28"/>
  <c r="H255" i="28"/>
  <c r="H254" i="28"/>
  <c r="H253" i="28"/>
  <c r="H252" i="28"/>
  <c r="K256" i="28"/>
  <c r="K255" i="28"/>
  <c r="K254" i="28"/>
  <c r="K253" i="28"/>
  <c r="K252" i="28"/>
  <c r="K251" i="28"/>
  <c r="K250" i="28"/>
  <c r="K249" i="28"/>
  <c r="K248" i="28"/>
  <c r="K247" i="28"/>
  <c r="K246" i="28"/>
  <c r="I256" i="28"/>
  <c r="I255" i="28"/>
  <c r="I254" i="28"/>
  <c r="I253" i="28"/>
  <c r="I252" i="28"/>
  <c r="I251" i="28"/>
  <c r="I250" i="28"/>
  <c r="E250" i="28"/>
  <c r="I249" i="28"/>
  <c r="E249" i="28"/>
  <c r="I248" i="28"/>
  <c r="I247" i="28"/>
  <c r="I246" i="28"/>
  <c r="I245" i="28"/>
  <c r="I244" i="28"/>
  <c r="I243" i="28"/>
  <c r="I242" i="28"/>
  <c r="I241" i="28"/>
  <c r="I240" i="28"/>
  <c r="I239" i="28"/>
  <c r="I238" i="28"/>
  <c r="I237" i="28"/>
  <c r="I236" i="28"/>
  <c r="I235" i="28"/>
  <c r="I234" i="28"/>
  <c r="I233" i="28"/>
  <c r="I232" i="28"/>
  <c r="K259" i="28"/>
  <c r="K231" i="28"/>
  <c r="H268" i="28"/>
  <c r="H265" i="28"/>
  <c r="H259" i="28"/>
  <c r="H231" i="28"/>
  <c r="K260" i="28"/>
  <c r="K261" i="28"/>
  <c r="H260" i="28"/>
  <c r="K257" i="28"/>
  <c r="K229" i="28"/>
  <c r="H263" i="28"/>
  <c r="H261" i="28"/>
  <c r="H257" i="28"/>
  <c r="H229" i="28"/>
  <c r="H264" i="28"/>
  <c r="H262" i="28"/>
  <c r="G261" i="28"/>
  <c r="G260" i="28"/>
  <c r="G259" i="28"/>
  <c r="G258" i="28"/>
  <c r="G257" i="28"/>
  <c r="G231" i="28"/>
  <c r="G230" i="28"/>
  <c r="G229" i="28"/>
  <c r="H269" i="28"/>
  <c r="K280" i="28"/>
  <c r="K279" i="28"/>
  <c r="K278" i="28"/>
  <c r="K277" i="28"/>
  <c r="K276" i="28"/>
  <c r="K275" i="28"/>
  <c r="K274" i="28"/>
  <c r="K273" i="28"/>
  <c r="K272" i="28"/>
  <c r="K271" i="28"/>
  <c r="K270" i="28"/>
  <c r="K269" i="28"/>
  <c r="K268" i="28"/>
  <c r="K267" i="28"/>
  <c r="K266" i="28"/>
  <c r="K265" i="28"/>
  <c r="K264" i="28"/>
  <c r="K263" i="28"/>
  <c r="K262" i="28"/>
  <c r="J280" i="28"/>
  <c r="F280" i="28"/>
  <c r="J279" i="28"/>
  <c r="F279" i="28"/>
  <c r="J278" i="28"/>
  <c r="F278" i="28"/>
  <c r="J277" i="28"/>
  <c r="F277" i="28"/>
  <c r="J276" i="28"/>
  <c r="F276" i="28"/>
  <c r="J275" i="28"/>
  <c r="F275" i="28"/>
  <c r="J274" i="28"/>
  <c r="F274" i="28"/>
  <c r="J273" i="28"/>
  <c r="F273" i="28"/>
  <c r="J272" i="28"/>
  <c r="F272" i="28"/>
  <c r="J271" i="28"/>
  <c r="F271" i="28"/>
  <c r="J270" i="28"/>
  <c r="F270" i="28"/>
  <c r="J269" i="28"/>
  <c r="F269" i="28"/>
  <c r="J268" i="28"/>
  <c r="F268" i="28"/>
  <c r="J267" i="28"/>
  <c r="F267" i="28"/>
  <c r="J266" i="28"/>
  <c r="F266" i="28"/>
  <c r="J265" i="28"/>
  <c r="F265" i="28"/>
  <c r="J264" i="28"/>
  <c r="F264" i="28"/>
  <c r="J263" i="28"/>
  <c r="F263" i="28"/>
  <c r="J262" i="28"/>
  <c r="F262" i="28"/>
  <c r="J261" i="28"/>
  <c r="F261" i="28"/>
  <c r="J260" i="28"/>
  <c r="F260" i="28"/>
  <c r="J259" i="28"/>
  <c r="F259" i="28"/>
  <c r="J258" i="28"/>
  <c r="F258" i="28"/>
  <c r="J257" i="28"/>
  <c r="F257" i="28"/>
  <c r="J231" i="28"/>
  <c r="F231" i="28"/>
  <c r="J230" i="28"/>
  <c r="F230" i="28"/>
  <c r="J229" i="28"/>
  <c r="F229" i="28"/>
  <c r="G280" i="28"/>
  <c r="G279" i="28"/>
  <c r="G278" i="28"/>
  <c r="G277" i="28"/>
  <c r="G276" i="28"/>
  <c r="G275" i="28"/>
  <c r="G274" i="28"/>
  <c r="G273" i="28"/>
  <c r="G272" i="28"/>
  <c r="G271" i="28"/>
  <c r="G270" i="28"/>
  <c r="G269" i="28"/>
  <c r="G268" i="28"/>
  <c r="G267" i="28"/>
  <c r="G266" i="28"/>
  <c r="G265" i="28"/>
  <c r="G264" i="28"/>
  <c r="G263" i="28"/>
  <c r="G262" i="28"/>
  <c r="I280" i="28"/>
  <c r="E280" i="28"/>
  <c r="I279" i="28"/>
  <c r="E279" i="28"/>
  <c r="I278" i="28"/>
  <c r="E278" i="28"/>
  <c r="I277" i="28"/>
  <c r="E277" i="28"/>
  <c r="I276" i="28"/>
  <c r="E276" i="28"/>
  <c r="I275" i="28"/>
  <c r="E275" i="28"/>
  <c r="I274" i="28"/>
  <c r="E274" i="28"/>
  <c r="I273" i="28"/>
  <c r="E273" i="28"/>
  <c r="I272" i="28"/>
  <c r="E272" i="28"/>
  <c r="I271" i="28"/>
  <c r="E271" i="28"/>
  <c r="I270" i="28"/>
  <c r="E270" i="28"/>
  <c r="I269" i="28"/>
  <c r="I268" i="28"/>
  <c r="I267" i="28"/>
  <c r="E267" i="28"/>
  <c r="I266" i="28"/>
  <c r="E266" i="28"/>
  <c r="I265" i="28"/>
  <c r="I264" i="28"/>
  <c r="I263" i="28"/>
  <c r="I262" i="28"/>
  <c r="I261" i="28"/>
  <c r="I260" i="28"/>
  <c r="I259" i="28"/>
  <c r="I258" i="28"/>
  <c r="I257" i="28"/>
  <c r="I231" i="28"/>
  <c r="I230" i="28"/>
  <c r="I229" i="28"/>
  <c r="K90" i="27"/>
  <c r="G90" i="27"/>
  <c r="K40" i="27"/>
  <c r="G40" i="27"/>
  <c r="J90" i="27"/>
  <c r="F90" i="27"/>
  <c r="J40" i="27"/>
  <c r="F40" i="27"/>
  <c r="I90" i="27"/>
  <c r="I40" i="27"/>
  <c r="L84" i="26"/>
  <c r="L70" i="26"/>
  <c r="L55" i="26"/>
  <c r="L42" i="26"/>
  <c r="D77" i="26"/>
  <c r="E77" i="26" s="1"/>
  <c r="D80" i="26"/>
  <c r="E80" i="26" s="1"/>
  <c r="D81" i="26"/>
  <c r="E81" i="26" s="1"/>
  <c r="D82" i="26"/>
  <c r="E82" i="26" s="1"/>
  <c r="D83" i="26"/>
  <c r="E83" i="26" s="1"/>
  <c r="D52" i="26"/>
  <c r="E52" i="26" s="1"/>
  <c r="D53" i="26"/>
  <c r="E53" i="26" s="1"/>
  <c r="D54" i="26"/>
  <c r="E54" i="26" s="1"/>
  <c r="E76" i="26"/>
  <c r="D67" i="26"/>
  <c r="E67" i="26" s="1"/>
  <c r="D68" i="26"/>
  <c r="E68" i="26" s="1"/>
  <c r="D69" i="26"/>
  <c r="E69" i="26" s="1"/>
  <c r="D281" i="28"/>
  <c r="E281" i="28" s="1"/>
  <c r="D282" i="28"/>
  <c r="E282" i="28" s="1"/>
  <c r="D283" i="28"/>
  <c r="E283" i="28" s="1"/>
  <c r="D284" i="28"/>
  <c r="E284" i="28" s="1"/>
  <c r="D285" i="28"/>
  <c r="E285" i="28" s="1"/>
  <c r="D286" i="28"/>
  <c r="E286" i="28" s="1"/>
  <c r="D287" i="28"/>
  <c r="E287" i="28" s="1"/>
  <c r="D288" i="28"/>
  <c r="E288" i="28" s="1"/>
  <c r="D289" i="28"/>
  <c r="E289" i="28" s="1"/>
  <c r="D290" i="28"/>
  <c r="E290" i="28" s="1"/>
  <c r="D291" i="28"/>
  <c r="E291" i="28" s="1"/>
  <c r="D292" i="28"/>
  <c r="E292" i="28" s="1"/>
  <c r="D293" i="28"/>
  <c r="E293" i="28" s="1"/>
  <c r="D294" i="28"/>
  <c r="E294" i="28" s="1"/>
  <c r="D295" i="28"/>
  <c r="E295" i="28" s="1"/>
  <c r="D296" i="28"/>
  <c r="E296" i="28" s="1"/>
  <c r="D297" i="28"/>
  <c r="E297" i="28" s="1"/>
  <c r="D298" i="28"/>
  <c r="E298" i="28" s="1"/>
  <c r="D299" i="28"/>
  <c r="E299" i="28" s="1"/>
  <c r="D300" i="28"/>
  <c r="E300" i="28" s="1"/>
  <c r="D301" i="28"/>
  <c r="E301" i="28" s="1"/>
  <c r="D302" i="28"/>
  <c r="E302" i="28" s="1"/>
  <c r="D303" i="28"/>
  <c r="E303" i="28" s="1"/>
  <c r="D304" i="28"/>
  <c r="E304" i="28" s="1"/>
  <c r="D305" i="28"/>
  <c r="E305" i="28" s="1"/>
  <c r="D306" i="28"/>
  <c r="E306" i="28" s="1"/>
  <c r="D307" i="28"/>
  <c r="E307" i="28" s="1"/>
  <c r="D308" i="28"/>
  <c r="E308" i="28" s="1"/>
  <c r="D309" i="28"/>
  <c r="E309" i="28" s="1"/>
  <c r="D310" i="28"/>
  <c r="E310" i="28" s="1"/>
  <c r="D311" i="28"/>
  <c r="E311" i="28" s="1"/>
  <c r="D312" i="28"/>
  <c r="E312" i="28" s="1"/>
  <c r="D313" i="28"/>
  <c r="E313" i="28" s="1"/>
  <c r="D314" i="28"/>
  <c r="E314" i="28" s="1"/>
  <c r="D315" i="28"/>
  <c r="E315" i="28" s="1"/>
  <c r="D316" i="28"/>
  <c r="E316" i="28" s="1"/>
  <c r="D317" i="28"/>
  <c r="E317" i="28" s="1"/>
  <c r="D318" i="28"/>
  <c r="E318" i="28" s="1"/>
  <c r="D319" i="28"/>
  <c r="E319" i="28" s="1"/>
  <c r="D320" i="28"/>
  <c r="E320" i="28" s="1"/>
  <c r="D321" i="28"/>
  <c r="E321" i="28" s="1"/>
  <c r="D322" i="28"/>
  <c r="E322" i="28" s="1"/>
  <c r="D323" i="28"/>
  <c r="E323" i="28" s="1"/>
  <c r="D324" i="28"/>
  <c r="E324" i="28" s="1"/>
  <c r="D325" i="28"/>
  <c r="E325" i="28" s="1"/>
  <c r="D326" i="28"/>
  <c r="E326" i="28" s="1"/>
  <c r="D327" i="28"/>
  <c r="E327" i="28" s="1"/>
  <c r="D328" i="28"/>
  <c r="E328" i="28" s="1"/>
  <c r="D329" i="28"/>
  <c r="E329" i="28" s="1"/>
  <c r="D330" i="28"/>
  <c r="E330" i="28" s="1"/>
  <c r="D331" i="28"/>
  <c r="E331" i="28" s="1"/>
  <c r="D332" i="28"/>
  <c r="E332" i="28" s="1"/>
  <c r="D333" i="28"/>
  <c r="E333" i="28" s="1"/>
  <c r="D334" i="28"/>
  <c r="E334" i="28" s="1"/>
  <c r="D335" i="28"/>
  <c r="E335" i="28" s="1"/>
  <c r="D336" i="28"/>
  <c r="E336" i="28" s="1"/>
  <c r="D337" i="28"/>
  <c r="E337" i="28" s="1"/>
  <c r="D338" i="28"/>
  <c r="E338" i="28" s="1"/>
  <c r="D339" i="28"/>
  <c r="E339" i="28" s="1"/>
  <c r="D340" i="28"/>
  <c r="E340" i="28" s="1"/>
  <c r="D341" i="28"/>
  <c r="E341" i="28" s="1"/>
  <c r="D342" i="28"/>
  <c r="E342" i="28" s="1"/>
  <c r="L87" i="26" l="1"/>
  <c r="J81" i="26"/>
  <c r="K80" i="26"/>
  <c r="K77" i="26"/>
  <c r="J83" i="26"/>
  <c r="K82" i="26"/>
  <c r="H81" i="26"/>
  <c r="J80" i="26"/>
  <c r="J77" i="26"/>
  <c r="H83" i="26"/>
  <c r="F82" i="26"/>
  <c r="G81" i="26"/>
  <c r="F80" i="26"/>
  <c r="F77" i="26"/>
  <c r="G83" i="26"/>
  <c r="K83" i="26"/>
  <c r="F83" i="26"/>
  <c r="H82" i="26"/>
  <c r="K81" i="26"/>
  <c r="F81" i="26"/>
  <c r="H80" i="26"/>
  <c r="H77" i="26"/>
  <c r="J82" i="26"/>
  <c r="G82" i="26"/>
  <c r="G80" i="26"/>
  <c r="G77" i="26"/>
  <c r="I83" i="26"/>
  <c r="I82" i="26"/>
  <c r="I81" i="26"/>
  <c r="I80" i="26"/>
  <c r="I77" i="26"/>
  <c r="K54" i="26"/>
  <c r="J53" i="26"/>
  <c r="K52" i="26"/>
  <c r="J54" i="26"/>
  <c r="J52" i="26"/>
  <c r="G54" i="26"/>
  <c r="H53" i="26"/>
  <c r="G52" i="26"/>
  <c r="F54" i="26"/>
  <c r="F52" i="26"/>
  <c r="G53" i="26"/>
  <c r="H54" i="26"/>
  <c r="K53" i="26"/>
  <c r="F53" i="26"/>
  <c r="H52" i="26"/>
  <c r="I54" i="26"/>
  <c r="I53" i="26"/>
  <c r="I52" i="26"/>
  <c r="K287" i="28"/>
  <c r="K76" i="26"/>
  <c r="I76" i="26"/>
  <c r="E84" i="26"/>
  <c r="F76" i="26"/>
  <c r="J76" i="26"/>
  <c r="H76" i="26"/>
  <c r="G76" i="26"/>
  <c r="K69" i="26"/>
  <c r="J69" i="26"/>
  <c r="J68" i="26"/>
  <c r="J67" i="26"/>
  <c r="K67" i="26"/>
  <c r="G69" i="26"/>
  <c r="H68" i="26"/>
  <c r="G67" i="26"/>
  <c r="F69" i="26"/>
  <c r="F67" i="26"/>
  <c r="G68" i="26"/>
  <c r="H69" i="26"/>
  <c r="K68" i="26"/>
  <c r="F68" i="26"/>
  <c r="H67" i="26"/>
  <c r="I69" i="26"/>
  <c r="I68" i="26"/>
  <c r="I67" i="26"/>
  <c r="K309" i="28"/>
  <c r="K311" i="28"/>
  <c r="K293" i="28"/>
  <c r="K303" i="28"/>
  <c r="K295" i="28"/>
  <c r="K301" i="28"/>
  <c r="K285" i="28"/>
  <c r="K313" i="28"/>
  <c r="K305" i="28"/>
  <c r="K297" i="28"/>
  <c r="K289" i="28"/>
  <c r="K281" i="28"/>
  <c r="K307" i="28"/>
  <c r="K299" i="28"/>
  <c r="K291" i="28"/>
  <c r="K283" i="28"/>
  <c r="K312" i="28"/>
  <c r="K310" i="28"/>
  <c r="K308" i="28"/>
  <c r="K306" i="28"/>
  <c r="K304" i="28"/>
  <c r="K302" i="28"/>
  <c r="K300" i="28"/>
  <c r="K298" i="28"/>
  <c r="K296" i="28"/>
  <c r="K294" i="28"/>
  <c r="K292" i="28"/>
  <c r="K290" i="28"/>
  <c r="K288" i="28"/>
  <c r="K286" i="28"/>
  <c r="K284" i="28"/>
  <c r="K282" i="28"/>
  <c r="H313" i="28"/>
  <c r="H312" i="28"/>
  <c r="H311" i="28"/>
  <c r="H310" i="28"/>
  <c r="H309" i="28"/>
  <c r="H308" i="28"/>
  <c r="H307" i="28"/>
  <c r="H306" i="28"/>
  <c r="H305" i="28"/>
  <c r="H304" i="28"/>
  <c r="H303" i="28"/>
  <c r="H302" i="28"/>
  <c r="H301" i="28"/>
  <c r="H300" i="28"/>
  <c r="H299" i="28"/>
  <c r="H298" i="28"/>
  <c r="H297" i="28"/>
  <c r="H296" i="28"/>
  <c r="H295" i="28"/>
  <c r="H294" i="28"/>
  <c r="H293" i="28"/>
  <c r="H292" i="28"/>
  <c r="H291" i="28"/>
  <c r="H290" i="28"/>
  <c r="H289" i="28"/>
  <c r="H288" i="28"/>
  <c r="H287" i="28"/>
  <c r="H286" i="28"/>
  <c r="H285" i="28"/>
  <c r="H284" i="28"/>
  <c r="H283" i="28"/>
  <c r="H282" i="28"/>
  <c r="H281" i="28"/>
  <c r="G314" i="28"/>
  <c r="G313" i="28"/>
  <c r="G312" i="28"/>
  <c r="G311" i="28"/>
  <c r="G310" i="28"/>
  <c r="G309" i="28"/>
  <c r="G308" i="28"/>
  <c r="G307" i="28"/>
  <c r="G306" i="28"/>
  <c r="G305" i="28"/>
  <c r="G304" i="28"/>
  <c r="G303" i="28"/>
  <c r="G302" i="28"/>
  <c r="G301" i="28"/>
  <c r="G300" i="28"/>
  <c r="G299" i="28"/>
  <c r="G298" i="28"/>
  <c r="G297" i="28"/>
  <c r="G296" i="28"/>
  <c r="G295" i="28"/>
  <c r="G294" i="28"/>
  <c r="G293" i="28"/>
  <c r="G292" i="28"/>
  <c r="G291" i="28"/>
  <c r="G290" i="28"/>
  <c r="G289" i="28"/>
  <c r="G288" i="28"/>
  <c r="G287" i="28"/>
  <c r="G286" i="28"/>
  <c r="G285" i="28"/>
  <c r="G284" i="28"/>
  <c r="G283" i="28"/>
  <c r="G282" i="28"/>
  <c r="G281" i="28"/>
  <c r="J313" i="28"/>
  <c r="F313" i="28"/>
  <c r="J312" i="28"/>
  <c r="F312" i="28"/>
  <c r="J311" i="28"/>
  <c r="F311" i="28"/>
  <c r="J310" i="28"/>
  <c r="F310" i="28"/>
  <c r="J309" i="28"/>
  <c r="F309" i="28"/>
  <c r="J308" i="28"/>
  <c r="F308" i="28"/>
  <c r="J307" i="28"/>
  <c r="F307" i="28"/>
  <c r="J306" i="28"/>
  <c r="F306" i="28"/>
  <c r="J305" i="28"/>
  <c r="F305" i="28"/>
  <c r="J304" i="28"/>
  <c r="F304" i="28"/>
  <c r="J303" i="28"/>
  <c r="F303" i="28"/>
  <c r="J302" i="28"/>
  <c r="F302" i="28"/>
  <c r="J301" i="28"/>
  <c r="F301" i="28"/>
  <c r="J300" i="28"/>
  <c r="F300" i="28"/>
  <c r="J299" i="28"/>
  <c r="F299" i="28"/>
  <c r="J298" i="28"/>
  <c r="F298" i="28"/>
  <c r="J297" i="28"/>
  <c r="F297" i="28"/>
  <c r="J296" i="28"/>
  <c r="F296" i="28"/>
  <c r="J295" i="28"/>
  <c r="F295" i="28"/>
  <c r="J294" i="28"/>
  <c r="F294" i="28"/>
  <c r="J293" i="28"/>
  <c r="F293" i="28"/>
  <c r="J292" i="28"/>
  <c r="F292" i="28"/>
  <c r="J291" i="28"/>
  <c r="F291" i="28"/>
  <c r="J290" i="28"/>
  <c r="F290" i="28"/>
  <c r="J289" i="28"/>
  <c r="F289" i="28"/>
  <c r="J288" i="28"/>
  <c r="F288" i="28"/>
  <c r="J287" i="28"/>
  <c r="F287" i="28"/>
  <c r="J286" i="28"/>
  <c r="F286" i="28"/>
  <c r="J285" i="28"/>
  <c r="F285" i="28"/>
  <c r="J284" i="28"/>
  <c r="F284" i="28"/>
  <c r="J283" i="28"/>
  <c r="F283" i="28"/>
  <c r="J282" i="28"/>
  <c r="F282" i="28"/>
  <c r="J281" i="28"/>
  <c r="F281" i="28"/>
  <c r="I313" i="28"/>
  <c r="I312" i="28"/>
  <c r="I311" i="28"/>
  <c r="I310" i="28"/>
  <c r="I309" i="28"/>
  <c r="I308" i="28"/>
  <c r="I307" i="28"/>
  <c r="I306" i="28"/>
  <c r="I305" i="28"/>
  <c r="I304" i="28"/>
  <c r="I303" i="28"/>
  <c r="I302" i="28"/>
  <c r="I301" i="28"/>
  <c r="I300" i="28"/>
  <c r="I299" i="28"/>
  <c r="I298" i="28"/>
  <c r="I297" i="28"/>
  <c r="I296" i="28"/>
  <c r="I295" i="28"/>
  <c r="I294" i="28"/>
  <c r="I293" i="28"/>
  <c r="I292" i="28"/>
  <c r="I291" i="28"/>
  <c r="I290" i="28"/>
  <c r="I289" i="28"/>
  <c r="I288" i="28"/>
  <c r="I287" i="28"/>
  <c r="I286" i="28"/>
  <c r="I285" i="28"/>
  <c r="I284" i="28"/>
  <c r="I283" i="28"/>
  <c r="I282" i="28"/>
  <c r="I281" i="28"/>
  <c r="G332" i="28"/>
  <c r="G338" i="28"/>
  <c r="G324" i="28"/>
  <c r="G336" i="28"/>
  <c r="G330" i="28"/>
  <c r="G320" i="28"/>
  <c r="G328" i="28"/>
  <c r="G322" i="28"/>
  <c r="G340" i="28"/>
  <c r="G316" i="28"/>
  <c r="G342" i="28"/>
  <c r="G334" i="28"/>
  <c r="G326" i="28"/>
  <c r="G318" i="28"/>
  <c r="F341" i="28"/>
  <c r="F339" i="28"/>
  <c r="F337" i="28"/>
  <c r="F335" i="28"/>
  <c r="F333" i="28"/>
  <c r="F331" i="28"/>
  <c r="F329" i="28"/>
  <c r="F327" i="28"/>
  <c r="F325" i="28"/>
  <c r="F323" i="28"/>
  <c r="F321" i="28"/>
  <c r="F319" i="28"/>
  <c r="F317" i="28"/>
  <c r="F315" i="28"/>
  <c r="J342" i="28"/>
  <c r="K341" i="28"/>
  <c r="J340" i="28"/>
  <c r="K339" i="28"/>
  <c r="J338" i="28"/>
  <c r="K337" i="28"/>
  <c r="J336" i="28"/>
  <c r="K335" i="28"/>
  <c r="J334" i="28"/>
  <c r="K333" i="28"/>
  <c r="J332" i="28"/>
  <c r="K331" i="28"/>
  <c r="J330" i="28"/>
  <c r="K329" i="28"/>
  <c r="J328" i="28"/>
  <c r="K327" i="28"/>
  <c r="J326" i="28"/>
  <c r="K325" i="28"/>
  <c r="J324" i="28"/>
  <c r="K323" i="28"/>
  <c r="J322" i="28"/>
  <c r="K321" i="28"/>
  <c r="J320" i="28"/>
  <c r="K319" i="28"/>
  <c r="J318" i="28"/>
  <c r="K317" i="28"/>
  <c r="J316" i="28"/>
  <c r="K315" i="28"/>
  <c r="J314" i="28"/>
  <c r="H342" i="28"/>
  <c r="J341" i="28"/>
  <c r="H340" i="28"/>
  <c r="J339" i="28"/>
  <c r="H338" i="28"/>
  <c r="J337" i="28"/>
  <c r="H336" i="28"/>
  <c r="J335" i="28"/>
  <c r="H334" i="28"/>
  <c r="J333" i="28"/>
  <c r="H332" i="28"/>
  <c r="J331" i="28"/>
  <c r="H330" i="28"/>
  <c r="J329" i="28"/>
  <c r="H328" i="28"/>
  <c r="J327" i="28"/>
  <c r="H326" i="28"/>
  <c r="J325" i="28"/>
  <c r="H324" i="28"/>
  <c r="J323" i="28"/>
  <c r="H322" i="28"/>
  <c r="J321" i="28"/>
  <c r="H320" i="28"/>
  <c r="J319" i="28"/>
  <c r="H318" i="28"/>
  <c r="J317" i="28"/>
  <c r="H316" i="28"/>
  <c r="J315" i="28"/>
  <c r="H314" i="28"/>
  <c r="K342" i="28"/>
  <c r="F342" i="28"/>
  <c r="H341" i="28"/>
  <c r="K340" i="28"/>
  <c r="F340" i="28"/>
  <c r="H339" i="28"/>
  <c r="K338" i="28"/>
  <c r="F338" i="28"/>
  <c r="H337" i="28"/>
  <c r="K336" i="28"/>
  <c r="F336" i="28"/>
  <c r="H335" i="28"/>
  <c r="K334" i="28"/>
  <c r="F334" i="28"/>
  <c r="H333" i="28"/>
  <c r="K332" i="28"/>
  <c r="F332" i="28"/>
  <c r="H331" i="28"/>
  <c r="K330" i="28"/>
  <c r="F330" i="28"/>
  <c r="H329" i="28"/>
  <c r="K328" i="28"/>
  <c r="F328" i="28"/>
  <c r="H327" i="28"/>
  <c r="K326" i="28"/>
  <c r="F326" i="28"/>
  <c r="H325" i="28"/>
  <c r="K324" i="28"/>
  <c r="F324" i="28"/>
  <c r="H323" i="28"/>
  <c r="K322" i="28"/>
  <c r="F322" i="28"/>
  <c r="H321" i="28"/>
  <c r="K320" i="28"/>
  <c r="F320" i="28"/>
  <c r="H319" i="28"/>
  <c r="K318" i="28"/>
  <c r="F318" i="28"/>
  <c r="H317" i="28"/>
  <c r="K316" i="28"/>
  <c r="F316" i="28"/>
  <c r="H315" i="28"/>
  <c r="K314" i="28"/>
  <c r="F314" i="28"/>
  <c r="G341" i="28"/>
  <c r="G339" i="28"/>
  <c r="G337" i="28"/>
  <c r="G335" i="28"/>
  <c r="G333" i="28"/>
  <c r="G331" i="28"/>
  <c r="G329" i="28"/>
  <c r="G327" i="28"/>
  <c r="G325" i="28"/>
  <c r="G323" i="28"/>
  <c r="G321" i="28"/>
  <c r="G319" i="28"/>
  <c r="G317" i="28"/>
  <c r="G315" i="28"/>
  <c r="I342" i="28"/>
  <c r="I341" i="28"/>
  <c r="I340" i="28"/>
  <c r="I339" i="28"/>
  <c r="I338" i="28"/>
  <c r="I337" i="28"/>
  <c r="I336" i="28"/>
  <c r="I335" i="28"/>
  <c r="I334" i="28"/>
  <c r="I333" i="28"/>
  <c r="I332" i="28"/>
  <c r="I331" i="28"/>
  <c r="I330" i="28"/>
  <c r="I329" i="28"/>
  <c r="I328" i="28"/>
  <c r="I327" i="28"/>
  <c r="I326" i="28"/>
  <c r="I325" i="28"/>
  <c r="I324" i="28"/>
  <c r="I323" i="28"/>
  <c r="I322" i="28"/>
  <c r="I321" i="28"/>
  <c r="I320" i="28"/>
  <c r="I319" i="28"/>
  <c r="I318" i="28"/>
  <c r="I317" i="28"/>
  <c r="I316" i="28"/>
  <c r="I315" i="28"/>
  <c r="I314" i="28"/>
  <c r="H84" i="26" l="1"/>
  <c r="K84" i="26"/>
  <c r="J84" i="26"/>
  <c r="G84" i="26"/>
  <c r="I84" i="26"/>
  <c r="F84" i="26"/>
  <c r="M84" i="26" l="1"/>
  <c r="C1501" i="25" l="1"/>
  <c r="D1501" i="25" s="1"/>
  <c r="C1502" i="25"/>
  <c r="D1502" i="25" s="1"/>
  <c r="C1503" i="25"/>
  <c r="D1503" i="25" s="1"/>
  <c r="C1504" i="25"/>
  <c r="D1504" i="25" s="1"/>
  <c r="C1505" i="25"/>
  <c r="D1505" i="25" s="1"/>
  <c r="C1506" i="25"/>
  <c r="D1506" i="25" s="1"/>
  <c r="C1507" i="25"/>
  <c r="D1507" i="25" s="1"/>
  <c r="C1508" i="25"/>
  <c r="D1508" i="25" s="1"/>
  <c r="C1509" i="25"/>
  <c r="D1509" i="25" s="1"/>
  <c r="C1510" i="25"/>
  <c r="D1510" i="25" s="1"/>
  <c r="C1511" i="25"/>
  <c r="D1511" i="25" s="1"/>
  <c r="C1512" i="25"/>
  <c r="D1512" i="25" s="1"/>
  <c r="C1513" i="25"/>
  <c r="G1513" i="25" s="1"/>
  <c r="C1514" i="25"/>
  <c r="G1514" i="25" s="1"/>
  <c r="C1515" i="25"/>
  <c r="G1515" i="25" s="1"/>
  <c r="C1516" i="25"/>
  <c r="G1516" i="25" s="1"/>
  <c r="C1517" i="25"/>
  <c r="G1517" i="25" s="1"/>
  <c r="C1518" i="25"/>
  <c r="G1518" i="25" s="1"/>
  <c r="C1519" i="25"/>
  <c r="G1519" i="25" s="1"/>
  <c r="C1520" i="25"/>
  <c r="G1520" i="25" s="1"/>
  <c r="C1521" i="25"/>
  <c r="G1521" i="25" s="1"/>
  <c r="C1522" i="25"/>
  <c r="G1522" i="25" s="1"/>
  <c r="C1523" i="25"/>
  <c r="G1523" i="25" s="1"/>
  <c r="C1524" i="25"/>
  <c r="G1524" i="25" s="1"/>
  <c r="C1525" i="25"/>
  <c r="G1525" i="25" s="1"/>
  <c r="C1526" i="25"/>
  <c r="G1526" i="25" s="1"/>
  <c r="C1527" i="25"/>
  <c r="G1527" i="25" s="1"/>
  <c r="C1528" i="25"/>
  <c r="G1528" i="25" s="1"/>
  <c r="C1529" i="25"/>
  <c r="G1529" i="25" s="1"/>
  <c r="C1530" i="25"/>
  <c r="G1530" i="25" s="1"/>
  <c r="C1531" i="25"/>
  <c r="G1531" i="25" s="1"/>
  <c r="C1532" i="25"/>
  <c r="G1532" i="25" s="1"/>
  <c r="C1533" i="25"/>
  <c r="G1533" i="25" s="1"/>
  <c r="C1534" i="25"/>
  <c r="G1534" i="25" s="1"/>
  <c r="C1535" i="25"/>
  <c r="G1535" i="25" s="1"/>
  <c r="C1536" i="25"/>
  <c r="G1536" i="25" s="1"/>
  <c r="C1537" i="25"/>
  <c r="G1537" i="25" s="1"/>
  <c r="C1538" i="25"/>
  <c r="G1538" i="25" s="1"/>
  <c r="C1539" i="25"/>
  <c r="G1539" i="25" s="1"/>
  <c r="C1540" i="25"/>
  <c r="G1540" i="25" s="1"/>
  <c r="C1541" i="25"/>
  <c r="G1541" i="25" s="1"/>
  <c r="C1542" i="25"/>
  <c r="G1542" i="25" s="1"/>
  <c r="AF8" i="1"/>
  <c r="AG8" i="1" s="1"/>
  <c r="AF9" i="1"/>
  <c r="AG9" i="1" s="1"/>
  <c r="AF10" i="1"/>
  <c r="AG10" i="1" s="1"/>
  <c r="AF11" i="1"/>
  <c r="AG11" i="1" s="1"/>
  <c r="AF12" i="1"/>
  <c r="AG12" i="1" s="1"/>
  <c r="AF13" i="1"/>
  <c r="AG13" i="1" s="1"/>
  <c r="AF14" i="1"/>
  <c r="AG14" i="1" s="1"/>
  <c r="AF15" i="1"/>
  <c r="AG15" i="1" s="1"/>
  <c r="AF16" i="1"/>
  <c r="AG16" i="1" s="1"/>
  <c r="AF17" i="1"/>
  <c r="AG17" i="1" s="1"/>
  <c r="AF18" i="1"/>
  <c r="AG18" i="1" s="1"/>
  <c r="AF19" i="1"/>
  <c r="AG19" i="1" s="1"/>
  <c r="AF20" i="1"/>
  <c r="AG20" i="1" s="1"/>
  <c r="AF21" i="1"/>
  <c r="AG21" i="1" s="1"/>
  <c r="AF22" i="1"/>
  <c r="AG22" i="1" s="1"/>
  <c r="AF23" i="1"/>
  <c r="AG23" i="1" s="1"/>
  <c r="AF24" i="1"/>
  <c r="AG24" i="1" s="1"/>
  <c r="AF25" i="1"/>
  <c r="AG25" i="1" s="1"/>
  <c r="AF26" i="1"/>
  <c r="AG26" i="1" s="1"/>
  <c r="AF27" i="1"/>
  <c r="AG27" i="1" s="1"/>
  <c r="AF28" i="1"/>
  <c r="AG28" i="1" s="1"/>
  <c r="AF29" i="1"/>
  <c r="AG29" i="1" s="1"/>
  <c r="AF30" i="1"/>
  <c r="AG30" i="1" s="1"/>
  <c r="AF31" i="1"/>
  <c r="AG31" i="1" s="1"/>
  <c r="AF32" i="1"/>
  <c r="AG32" i="1" s="1"/>
  <c r="AF33" i="1"/>
  <c r="AG33" i="1" s="1"/>
  <c r="AF34" i="1"/>
  <c r="AG34" i="1" s="1"/>
  <c r="AF35" i="1"/>
  <c r="AG35" i="1" s="1"/>
  <c r="AF36" i="1"/>
  <c r="AG36" i="1" s="1"/>
  <c r="AF37" i="1"/>
  <c r="AG37" i="1" s="1"/>
  <c r="AF38" i="1"/>
  <c r="AG38" i="1" s="1"/>
  <c r="AF39" i="1"/>
  <c r="AG39" i="1" s="1"/>
  <c r="AF40" i="1"/>
  <c r="AG40" i="1" s="1"/>
  <c r="AF41" i="1"/>
  <c r="AG41" i="1" s="1"/>
  <c r="AF42" i="1"/>
  <c r="AG42" i="1" s="1"/>
  <c r="AF43" i="1"/>
  <c r="AG43" i="1" s="1"/>
  <c r="AF44" i="1"/>
  <c r="AG44" i="1" s="1"/>
  <c r="AF45" i="1"/>
  <c r="AG45" i="1" s="1"/>
  <c r="AF46" i="1"/>
  <c r="AG46" i="1" s="1"/>
  <c r="AF47" i="1"/>
  <c r="AG47" i="1" s="1"/>
  <c r="AF48" i="1"/>
  <c r="AG48" i="1" s="1"/>
  <c r="AF49" i="1"/>
  <c r="AG49" i="1" s="1"/>
  <c r="AF50" i="1"/>
  <c r="AG50" i="1" s="1"/>
  <c r="AF51" i="1"/>
  <c r="AG51" i="1" s="1"/>
  <c r="AF52" i="1"/>
  <c r="AG52" i="1" s="1"/>
  <c r="AF53" i="1"/>
  <c r="AG53" i="1" s="1"/>
  <c r="AF54" i="1"/>
  <c r="AG54" i="1" s="1"/>
  <c r="AF55" i="1"/>
  <c r="AG55" i="1" s="1"/>
  <c r="AF56" i="1"/>
  <c r="AG56" i="1" s="1"/>
  <c r="AF57" i="1"/>
  <c r="AG57" i="1" s="1"/>
  <c r="AF58" i="1"/>
  <c r="AG58" i="1" s="1"/>
  <c r="AF59" i="1"/>
  <c r="AG59" i="1" s="1"/>
  <c r="AF60" i="1"/>
  <c r="AG60" i="1" s="1"/>
  <c r="AF61" i="1"/>
  <c r="AG61" i="1" s="1"/>
  <c r="AF62" i="1"/>
  <c r="AG62" i="1" s="1"/>
  <c r="AF63" i="1"/>
  <c r="AG63" i="1" s="1"/>
  <c r="AF64" i="1"/>
  <c r="AG64" i="1" s="1"/>
  <c r="AF65" i="1"/>
  <c r="AG65" i="1" s="1"/>
  <c r="AF66" i="1"/>
  <c r="AG66" i="1" s="1"/>
  <c r="AF67" i="1"/>
  <c r="AG67" i="1" s="1"/>
  <c r="AF68" i="1"/>
  <c r="AG68" i="1" s="1"/>
  <c r="AF69" i="1"/>
  <c r="AG69" i="1" s="1"/>
  <c r="AF70" i="1"/>
  <c r="AG70" i="1" s="1"/>
  <c r="AF71" i="1"/>
  <c r="AG71" i="1" s="1"/>
  <c r="AF72" i="1"/>
  <c r="AG72" i="1" s="1"/>
  <c r="AF73" i="1"/>
  <c r="AG73" i="1" s="1"/>
  <c r="AF74" i="1"/>
  <c r="AG74" i="1" s="1"/>
  <c r="AF75" i="1"/>
  <c r="AG75" i="1" s="1"/>
  <c r="AF76" i="1"/>
  <c r="AG76" i="1" s="1"/>
  <c r="AF77" i="1"/>
  <c r="AG77" i="1" s="1"/>
  <c r="AF78" i="1"/>
  <c r="AG78" i="1" s="1"/>
  <c r="AF79" i="1"/>
  <c r="AG79" i="1" s="1"/>
  <c r="AF80" i="1"/>
  <c r="AG80" i="1" s="1"/>
  <c r="AF81" i="1"/>
  <c r="AG81" i="1" s="1"/>
  <c r="AF82" i="1"/>
  <c r="AG82" i="1" s="1"/>
  <c r="AF83" i="1"/>
  <c r="AG83" i="1" s="1"/>
  <c r="AF84" i="1"/>
  <c r="AG84" i="1" s="1"/>
  <c r="AF85" i="1"/>
  <c r="AG85" i="1" s="1"/>
  <c r="AF86" i="1"/>
  <c r="AG86" i="1" s="1"/>
  <c r="AF87" i="1"/>
  <c r="AG87" i="1" s="1"/>
  <c r="AF88" i="1"/>
  <c r="AG88" i="1" s="1"/>
  <c r="AF89" i="1"/>
  <c r="AG89" i="1" s="1"/>
  <c r="AF90" i="1"/>
  <c r="AG90" i="1" s="1"/>
  <c r="AF91" i="1"/>
  <c r="AG91" i="1" s="1"/>
  <c r="AF92" i="1"/>
  <c r="AG92" i="1" s="1"/>
  <c r="AF93" i="1"/>
  <c r="AG93" i="1" s="1"/>
  <c r="AF94" i="1"/>
  <c r="AG94" i="1" s="1"/>
  <c r="AF95" i="1"/>
  <c r="AG95" i="1" s="1"/>
  <c r="AF96" i="1"/>
  <c r="AG96" i="1" s="1"/>
  <c r="AF97" i="1"/>
  <c r="AG97" i="1" s="1"/>
  <c r="AF98" i="1"/>
  <c r="AG98" i="1" s="1"/>
  <c r="AF99" i="1"/>
  <c r="AG99" i="1" s="1"/>
  <c r="AF100" i="1"/>
  <c r="AG100" i="1" s="1"/>
  <c r="AF101" i="1"/>
  <c r="AG101" i="1" s="1"/>
  <c r="AF102" i="1"/>
  <c r="AG102" i="1" s="1"/>
  <c r="AF103" i="1"/>
  <c r="AG103" i="1" s="1"/>
  <c r="AF104" i="1"/>
  <c r="AG104" i="1" s="1"/>
  <c r="AF105" i="1"/>
  <c r="AG105" i="1" s="1"/>
  <c r="AF106" i="1"/>
  <c r="AG106" i="1" s="1"/>
  <c r="AF107" i="1"/>
  <c r="AG107" i="1" s="1"/>
  <c r="AF108" i="1"/>
  <c r="AG108" i="1" s="1"/>
  <c r="AF109" i="1"/>
  <c r="AG109" i="1" s="1"/>
  <c r="AF110" i="1"/>
  <c r="AG110" i="1" s="1"/>
  <c r="AF111" i="1"/>
  <c r="AG111" i="1" s="1"/>
  <c r="AF112" i="1"/>
  <c r="AG112" i="1" s="1"/>
  <c r="AF113" i="1"/>
  <c r="AG113" i="1" s="1"/>
  <c r="AF114" i="1"/>
  <c r="AG114" i="1" s="1"/>
  <c r="AF115" i="1"/>
  <c r="AG115" i="1" s="1"/>
  <c r="AF116" i="1"/>
  <c r="AG116" i="1" s="1"/>
  <c r="AF117" i="1"/>
  <c r="AG117" i="1" s="1"/>
  <c r="AF118" i="1"/>
  <c r="AG118" i="1" s="1"/>
  <c r="AF119" i="1"/>
  <c r="AG119" i="1" s="1"/>
  <c r="AF120" i="1"/>
  <c r="AG120" i="1" s="1"/>
  <c r="AF121" i="1"/>
  <c r="AG121" i="1" s="1"/>
  <c r="AF122" i="1"/>
  <c r="AG122" i="1" s="1"/>
  <c r="AF123" i="1"/>
  <c r="AG123" i="1" s="1"/>
  <c r="AF124" i="1"/>
  <c r="AG124" i="1" s="1"/>
  <c r="AF125" i="1"/>
  <c r="AG125" i="1" s="1"/>
  <c r="AF126" i="1"/>
  <c r="AG126" i="1" s="1"/>
  <c r="AF127" i="1"/>
  <c r="AG127" i="1" s="1"/>
  <c r="AF128" i="1"/>
  <c r="AG128" i="1" s="1"/>
  <c r="AF129" i="1"/>
  <c r="AG129" i="1" s="1"/>
  <c r="AF130" i="1"/>
  <c r="AG130" i="1" s="1"/>
  <c r="AF131" i="1"/>
  <c r="AG131" i="1" s="1"/>
  <c r="AF132" i="1"/>
  <c r="AG132" i="1" s="1"/>
  <c r="AF133" i="1"/>
  <c r="AG133" i="1" s="1"/>
  <c r="AF134" i="1"/>
  <c r="AG134" i="1" s="1"/>
  <c r="AF135" i="1"/>
  <c r="AG135" i="1" s="1"/>
  <c r="AF136" i="1"/>
  <c r="AG136" i="1" s="1"/>
  <c r="AF137" i="1"/>
  <c r="AG137" i="1" s="1"/>
  <c r="AF138" i="1"/>
  <c r="AG138" i="1" s="1"/>
  <c r="AF139" i="1"/>
  <c r="AG139" i="1" s="1"/>
  <c r="AF140" i="1"/>
  <c r="AG140" i="1" s="1"/>
  <c r="AF141" i="1"/>
  <c r="AG141" i="1" s="1"/>
  <c r="AF142" i="1"/>
  <c r="AG142" i="1" s="1"/>
  <c r="AF143" i="1"/>
  <c r="AG143" i="1" s="1"/>
  <c r="AF144" i="1"/>
  <c r="AG144" i="1" s="1"/>
  <c r="AF145" i="1"/>
  <c r="AG145" i="1" s="1"/>
  <c r="AF146" i="1"/>
  <c r="AG146" i="1" s="1"/>
  <c r="AF147" i="1"/>
  <c r="AG147" i="1" s="1"/>
  <c r="AF148" i="1"/>
  <c r="AG148" i="1" s="1"/>
  <c r="AF149" i="1"/>
  <c r="AG149" i="1" s="1"/>
  <c r="AF150" i="1"/>
  <c r="AG150" i="1" s="1"/>
  <c r="AF151" i="1"/>
  <c r="AG151" i="1" s="1"/>
  <c r="AF152" i="1"/>
  <c r="AG152" i="1" s="1"/>
  <c r="AF153" i="1"/>
  <c r="AG153" i="1" s="1"/>
  <c r="AF154" i="1"/>
  <c r="AG154" i="1" s="1"/>
  <c r="AF155" i="1"/>
  <c r="AG155" i="1" s="1"/>
  <c r="AF156" i="1"/>
  <c r="AG156" i="1" s="1"/>
  <c r="AF157" i="1"/>
  <c r="AG157" i="1" s="1"/>
  <c r="AF158" i="1"/>
  <c r="AG158" i="1" s="1"/>
  <c r="AF159" i="1"/>
  <c r="AG159" i="1" s="1"/>
  <c r="AF160" i="1"/>
  <c r="AG160" i="1" s="1"/>
  <c r="AF161" i="1"/>
  <c r="AG161" i="1" s="1"/>
  <c r="AF162" i="1"/>
  <c r="AG162" i="1" s="1"/>
  <c r="AF163" i="1"/>
  <c r="AG163" i="1" s="1"/>
  <c r="AF164" i="1"/>
  <c r="AG164" i="1" s="1"/>
  <c r="AF165" i="1"/>
  <c r="AG165" i="1" s="1"/>
  <c r="AF166" i="1"/>
  <c r="AG166" i="1" s="1"/>
  <c r="AF167" i="1"/>
  <c r="AG167" i="1" s="1"/>
  <c r="AF168" i="1"/>
  <c r="AG168" i="1" s="1"/>
  <c r="AF169" i="1"/>
  <c r="AG169" i="1" s="1"/>
  <c r="AF170" i="1"/>
  <c r="AG170" i="1" s="1"/>
  <c r="AF171" i="1"/>
  <c r="AG171" i="1" s="1"/>
  <c r="AF172" i="1"/>
  <c r="AG172" i="1" s="1"/>
  <c r="AF173" i="1"/>
  <c r="AG173" i="1" s="1"/>
  <c r="AF174" i="1"/>
  <c r="AG174" i="1" s="1"/>
  <c r="AF175" i="1"/>
  <c r="AG175" i="1" s="1"/>
  <c r="AF176" i="1"/>
  <c r="AG176" i="1" s="1"/>
  <c r="AF177" i="1"/>
  <c r="AG177" i="1" s="1"/>
  <c r="AF178" i="1"/>
  <c r="AG178" i="1" s="1"/>
  <c r="AF179" i="1"/>
  <c r="AG179" i="1" s="1"/>
  <c r="AF180" i="1"/>
  <c r="AG180" i="1" s="1"/>
  <c r="AF181" i="1"/>
  <c r="AG181" i="1" s="1"/>
  <c r="AF182" i="1"/>
  <c r="AG182" i="1" s="1"/>
  <c r="AF183" i="1"/>
  <c r="AG183" i="1" s="1"/>
  <c r="AF184" i="1"/>
  <c r="AG184" i="1" s="1"/>
  <c r="AF185" i="1"/>
  <c r="AG185" i="1" s="1"/>
  <c r="AF186" i="1"/>
  <c r="AG186" i="1" s="1"/>
  <c r="AF187" i="1"/>
  <c r="AG187" i="1" s="1"/>
  <c r="AF188" i="1"/>
  <c r="AG188" i="1" s="1"/>
  <c r="AF189" i="1"/>
  <c r="AG189" i="1" s="1"/>
  <c r="AF190" i="1"/>
  <c r="AG190" i="1" s="1"/>
  <c r="AF191" i="1"/>
  <c r="AG191" i="1" s="1"/>
  <c r="AF192" i="1"/>
  <c r="AG192" i="1" s="1"/>
  <c r="AF193" i="1"/>
  <c r="AG193" i="1" s="1"/>
  <c r="AF194" i="1"/>
  <c r="AG194" i="1" s="1"/>
  <c r="AF195" i="1"/>
  <c r="AG195" i="1" s="1"/>
  <c r="AF196" i="1"/>
  <c r="AG196" i="1" s="1"/>
  <c r="AF197" i="1"/>
  <c r="AG197" i="1" s="1"/>
  <c r="AF198" i="1"/>
  <c r="AG198" i="1" s="1"/>
  <c r="AF199" i="1"/>
  <c r="AG199" i="1" s="1"/>
  <c r="AF200" i="1"/>
  <c r="AG200" i="1" s="1"/>
  <c r="AF201" i="1"/>
  <c r="AG201" i="1" s="1"/>
  <c r="AF202" i="1"/>
  <c r="AG202" i="1" s="1"/>
  <c r="AF203" i="1"/>
  <c r="AG203" i="1" s="1"/>
  <c r="AF204" i="1"/>
  <c r="AG204" i="1" s="1"/>
  <c r="AF205" i="1"/>
  <c r="AG205" i="1" s="1"/>
  <c r="AF206" i="1"/>
  <c r="AG206" i="1" s="1"/>
  <c r="AF207" i="1"/>
  <c r="AG207" i="1" s="1"/>
  <c r="AF208" i="1"/>
  <c r="AG208" i="1" s="1"/>
  <c r="AF209" i="1"/>
  <c r="AG209" i="1" s="1"/>
  <c r="AF210" i="1"/>
  <c r="AG210" i="1" s="1"/>
  <c r="AF211" i="1"/>
  <c r="AG211" i="1" s="1"/>
  <c r="AF212" i="1"/>
  <c r="AG212" i="1" s="1"/>
  <c r="AF213" i="1"/>
  <c r="AG213" i="1" s="1"/>
  <c r="AF214" i="1"/>
  <c r="AG214" i="1" s="1"/>
  <c r="AF215" i="1"/>
  <c r="AG215" i="1" s="1"/>
  <c r="AF216" i="1"/>
  <c r="AG216" i="1" s="1"/>
  <c r="AF217" i="1"/>
  <c r="AG217" i="1" s="1"/>
  <c r="AF218" i="1"/>
  <c r="AG218" i="1" s="1"/>
  <c r="AF219" i="1"/>
  <c r="AG219" i="1" s="1"/>
  <c r="AF220" i="1"/>
  <c r="AG220" i="1" s="1"/>
  <c r="AF221" i="1"/>
  <c r="AG221" i="1" s="1"/>
  <c r="AF222" i="1"/>
  <c r="AG222" i="1" s="1"/>
  <c r="AF223" i="1"/>
  <c r="AG223" i="1" s="1"/>
  <c r="AF224" i="1"/>
  <c r="AG224" i="1" s="1"/>
  <c r="AF225" i="1"/>
  <c r="AG225" i="1" s="1"/>
  <c r="AF226" i="1"/>
  <c r="AG226" i="1" s="1"/>
  <c r="AF227" i="1"/>
  <c r="AG227" i="1" s="1"/>
  <c r="AF228" i="1"/>
  <c r="AG228" i="1" s="1"/>
  <c r="AF229" i="1"/>
  <c r="AG229" i="1" s="1"/>
  <c r="AF230" i="1"/>
  <c r="AG230" i="1" s="1"/>
  <c r="AF231" i="1"/>
  <c r="AG231" i="1" s="1"/>
  <c r="AF232" i="1"/>
  <c r="AG232" i="1" s="1"/>
  <c r="AF233" i="1"/>
  <c r="AG233" i="1" s="1"/>
  <c r="AF234" i="1"/>
  <c r="AG234" i="1" s="1"/>
  <c r="AF235" i="1"/>
  <c r="AG235" i="1" s="1"/>
  <c r="AF236" i="1"/>
  <c r="AG236" i="1" s="1"/>
  <c r="AF237" i="1"/>
  <c r="AG237" i="1" s="1"/>
  <c r="AF238" i="1"/>
  <c r="AG238" i="1" s="1"/>
  <c r="AF239" i="1"/>
  <c r="AG239" i="1" s="1"/>
  <c r="AF240" i="1"/>
  <c r="AG240" i="1" s="1"/>
  <c r="AF241" i="1"/>
  <c r="AG241" i="1" s="1"/>
  <c r="AF242" i="1"/>
  <c r="AG242" i="1" s="1"/>
  <c r="AF243" i="1"/>
  <c r="AG243" i="1" s="1"/>
  <c r="AF244" i="1"/>
  <c r="AG244" i="1" s="1"/>
  <c r="AF245" i="1"/>
  <c r="AG245" i="1" s="1"/>
  <c r="AF246" i="1"/>
  <c r="AG246" i="1" s="1"/>
  <c r="AF247" i="1"/>
  <c r="AG247" i="1" s="1"/>
  <c r="AF248" i="1"/>
  <c r="AG248" i="1" s="1"/>
  <c r="AF249" i="1"/>
  <c r="AG249" i="1" s="1"/>
  <c r="AF250" i="1"/>
  <c r="AG250" i="1" s="1"/>
  <c r="AF251" i="1"/>
  <c r="AG251" i="1" s="1"/>
  <c r="AF252" i="1"/>
  <c r="AG252" i="1" s="1"/>
  <c r="AF253" i="1"/>
  <c r="AG253" i="1" s="1"/>
  <c r="AF254" i="1"/>
  <c r="AG254" i="1" s="1"/>
  <c r="AF255" i="1"/>
  <c r="AG255" i="1" s="1"/>
  <c r="AF256" i="1"/>
  <c r="AG256" i="1" s="1"/>
  <c r="AF257" i="1"/>
  <c r="AG257" i="1" s="1"/>
  <c r="AF258" i="1"/>
  <c r="AG258" i="1" s="1"/>
  <c r="AF259" i="1"/>
  <c r="AG259" i="1" s="1"/>
  <c r="AF260" i="1"/>
  <c r="AG260" i="1" s="1"/>
  <c r="AF261" i="1"/>
  <c r="AG261" i="1" s="1"/>
  <c r="AF262" i="1"/>
  <c r="AG262" i="1" s="1"/>
  <c r="AF263" i="1"/>
  <c r="AG263" i="1" s="1"/>
  <c r="AF264" i="1"/>
  <c r="AG264" i="1" s="1"/>
  <c r="AF265" i="1"/>
  <c r="AG265" i="1" s="1"/>
  <c r="AF266" i="1"/>
  <c r="AG266" i="1" s="1"/>
  <c r="AF267" i="1"/>
  <c r="AG267" i="1" s="1"/>
  <c r="AF268" i="1"/>
  <c r="AG268" i="1" s="1"/>
  <c r="AF269" i="1"/>
  <c r="AG269" i="1" s="1"/>
  <c r="AF270" i="1"/>
  <c r="AG270" i="1" s="1"/>
  <c r="AF271" i="1"/>
  <c r="AG271" i="1" s="1"/>
  <c r="AF272" i="1"/>
  <c r="AG272" i="1" s="1"/>
  <c r="AF273" i="1"/>
  <c r="AG273" i="1" s="1"/>
  <c r="AF274" i="1"/>
  <c r="AG274" i="1" s="1"/>
  <c r="AF275" i="1"/>
  <c r="AG275" i="1" s="1"/>
  <c r="AF276" i="1"/>
  <c r="AG276" i="1" s="1"/>
  <c r="AF277" i="1"/>
  <c r="AG277" i="1" s="1"/>
  <c r="AF278" i="1"/>
  <c r="AG278" i="1" s="1"/>
  <c r="AF279" i="1"/>
  <c r="AG279" i="1" s="1"/>
  <c r="AF280" i="1"/>
  <c r="AG280" i="1" s="1"/>
  <c r="AF281" i="1"/>
  <c r="AG281" i="1" s="1"/>
  <c r="AF282" i="1"/>
  <c r="AG282" i="1" s="1"/>
  <c r="AF283" i="1"/>
  <c r="AG283" i="1" s="1"/>
  <c r="AF284" i="1"/>
  <c r="AG284" i="1" s="1"/>
  <c r="AF285" i="1"/>
  <c r="AG285" i="1" s="1"/>
  <c r="AF286" i="1"/>
  <c r="AG286" i="1" s="1"/>
  <c r="AF287" i="1"/>
  <c r="AG287" i="1" s="1"/>
  <c r="AF288" i="1"/>
  <c r="AG288" i="1" s="1"/>
  <c r="AF289" i="1"/>
  <c r="AG289" i="1" s="1"/>
  <c r="AF290" i="1"/>
  <c r="AG290" i="1" s="1"/>
  <c r="AF291" i="1"/>
  <c r="AG291" i="1" s="1"/>
  <c r="AF292" i="1"/>
  <c r="AG292" i="1" s="1"/>
  <c r="AF293" i="1"/>
  <c r="AG293" i="1" s="1"/>
  <c r="AF294" i="1"/>
  <c r="AG294" i="1" s="1"/>
  <c r="AF295" i="1"/>
  <c r="AG295" i="1" s="1"/>
  <c r="AF296" i="1"/>
  <c r="AG296" i="1" s="1"/>
  <c r="AF297" i="1"/>
  <c r="AG297" i="1" s="1"/>
  <c r="AF298" i="1"/>
  <c r="AG298" i="1" s="1"/>
  <c r="AF299" i="1"/>
  <c r="AG299" i="1" s="1"/>
  <c r="AF300" i="1"/>
  <c r="AG300" i="1" s="1"/>
  <c r="AF301" i="1"/>
  <c r="AG301" i="1" s="1"/>
  <c r="AF302" i="1"/>
  <c r="AG302" i="1" s="1"/>
  <c r="AF303" i="1"/>
  <c r="AG303" i="1" s="1"/>
  <c r="AF304" i="1"/>
  <c r="AG304" i="1" s="1"/>
  <c r="AF305" i="1"/>
  <c r="AG305" i="1" s="1"/>
  <c r="AF306" i="1"/>
  <c r="AG306" i="1" s="1"/>
  <c r="AF307" i="1"/>
  <c r="AG307" i="1" s="1"/>
  <c r="AF308" i="1"/>
  <c r="AG308" i="1" s="1"/>
  <c r="AF309" i="1"/>
  <c r="AG309" i="1" s="1"/>
  <c r="AF310" i="1"/>
  <c r="AG310" i="1" s="1"/>
  <c r="AF311" i="1"/>
  <c r="AG311" i="1" s="1"/>
  <c r="AF312" i="1"/>
  <c r="AG312" i="1" s="1"/>
  <c r="AF313" i="1"/>
  <c r="AG313" i="1" s="1"/>
  <c r="AF314" i="1"/>
  <c r="AG314" i="1" s="1"/>
  <c r="AF315" i="1"/>
  <c r="AG315" i="1" s="1"/>
  <c r="AF316" i="1"/>
  <c r="AG316" i="1" s="1"/>
  <c r="AF317" i="1"/>
  <c r="AG317" i="1" s="1"/>
  <c r="AF318" i="1"/>
  <c r="AG318" i="1" s="1"/>
  <c r="AF319" i="1"/>
  <c r="AG319" i="1" s="1"/>
  <c r="AF320" i="1"/>
  <c r="AG320" i="1" s="1"/>
  <c r="AF321" i="1"/>
  <c r="AG321" i="1" s="1"/>
  <c r="AF322" i="1"/>
  <c r="AG322" i="1" s="1"/>
  <c r="AF323" i="1"/>
  <c r="AG323" i="1" s="1"/>
  <c r="AF324" i="1"/>
  <c r="AG324" i="1" s="1"/>
  <c r="AF325" i="1"/>
  <c r="AG325" i="1" s="1"/>
  <c r="AF326" i="1"/>
  <c r="AG326" i="1" s="1"/>
  <c r="AF327" i="1"/>
  <c r="AG327" i="1" s="1"/>
  <c r="AF328" i="1"/>
  <c r="AG328" i="1" s="1"/>
  <c r="AF329" i="1"/>
  <c r="AG329" i="1" s="1"/>
  <c r="AF330" i="1"/>
  <c r="AG330" i="1" s="1"/>
  <c r="AF331" i="1"/>
  <c r="AG331" i="1" s="1"/>
  <c r="AF332" i="1"/>
  <c r="AG332" i="1" s="1"/>
  <c r="AF333" i="1"/>
  <c r="AG333" i="1" s="1"/>
  <c r="AF334" i="1"/>
  <c r="AG334" i="1" s="1"/>
  <c r="AF335" i="1"/>
  <c r="AG335" i="1" s="1"/>
  <c r="AF336" i="1"/>
  <c r="AG336" i="1" s="1"/>
  <c r="AF337" i="1"/>
  <c r="AG337" i="1" s="1"/>
  <c r="AF338" i="1"/>
  <c r="AG338" i="1" s="1"/>
  <c r="AF339" i="1"/>
  <c r="AG339" i="1" s="1"/>
  <c r="AF340" i="1"/>
  <c r="AG340" i="1" s="1"/>
  <c r="AF341" i="1"/>
  <c r="AG341" i="1" s="1"/>
  <c r="AF342" i="1"/>
  <c r="AG342" i="1" s="1"/>
  <c r="AF343" i="1"/>
  <c r="AG343" i="1" s="1"/>
  <c r="AF344" i="1"/>
  <c r="AG344" i="1" s="1"/>
  <c r="AF345" i="1"/>
  <c r="AG345" i="1" s="1"/>
  <c r="AF346" i="1"/>
  <c r="AG346" i="1" s="1"/>
  <c r="AF347" i="1"/>
  <c r="AG347" i="1" s="1"/>
  <c r="AF348" i="1"/>
  <c r="AG348" i="1" s="1"/>
  <c r="AF349" i="1"/>
  <c r="AG349" i="1" s="1"/>
  <c r="AF350" i="1"/>
  <c r="AG350" i="1" s="1"/>
  <c r="AF351" i="1"/>
  <c r="AG351" i="1" s="1"/>
  <c r="AF352" i="1"/>
  <c r="AG352" i="1" s="1"/>
  <c r="AF353" i="1"/>
  <c r="AG353" i="1" s="1"/>
  <c r="AF354" i="1"/>
  <c r="AG354" i="1" s="1"/>
  <c r="AF355" i="1"/>
  <c r="AG355" i="1" s="1"/>
  <c r="AF356" i="1"/>
  <c r="AG356" i="1" s="1"/>
  <c r="AF357" i="1"/>
  <c r="AG357" i="1" s="1"/>
  <c r="AF358" i="1"/>
  <c r="AG358" i="1" s="1"/>
  <c r="AF359" i="1"/>
  <c r="AG359" i="1" s="1"/>
  <c r="AF360" i="1"/>
  <c r="AG360" i="1" s="1"/>
  <c r="AF361" i="1"/>
  <c r="AG361" i="1" s="1"/>
  <c r="AF362" i="1"/>
  <c r="AG362" i="1" s="1"/>
  <c r="AF363" i="1"/>
  <c r="AG363" i="1" s="1"/>
  <c r="AF364" i="1"/>
  <c r="AG364" i="1" s="1"/>
  <c r="AF365" i="1"/>
  <c r="AG365" i="1" s="1"/>
  <c r="AF366" i="1"/>
  <c r="AG366" i="1" s="1"/>
  <c r="AF367" i="1"/>
  <c r="AG367" i="1" s="1"/>
  <c r="AF368" i="1"/>
  <c r="AG368" i="1" s="1"/>
  <c r="AF369" i="1"/>
  <c r="AG369" i="1" s="1"/>
  <c r="AF370" i="1"/>
  <c r="AG370" i="1" s="1"/>
  <c r="AF371" i="1"/>
  <c r="AG371" i="1" s="1"/>
  <c r="AF372" i="1"/>
  <c r="AG372" i="1" s="1"/>
  <c r="AF373" i="1"/>
  <c r="AG373" i="1" s="1"/>
  <c r="AF374" i="1"/>
  <c r="AG374" i="1" s="1"/>
  <c r="AF375" i="1"/>
  <c r="AG375" i="1" s="1"/>
  <c r="AF376" i="1"/>
  <c r="AG376" i="1" s="1"/>
  <c r="AF377" i="1"/>
  <c r="AG377" i="1" s="1"/>
  <c r="AF378" i="1"/>
  <c r="AG378" i="1" s="1"/>
  <c r="AF379" i="1"/>
  <c r="AG379" i="1" s="1"/>
  <c r="AF380" i="1"/>
  <c r="AG380" i="1" s="1"/>
  <c r="AF381" i="1"/>
  <c r="AG381" i="1" s="1"/>
  <c r="AF382" i="1"/>
  <c r="AG382" i="1" s="1"/>
  <c r="AF383" i="1"/>
  <c r="AG383" i="1" s="1"/>
  <c r="AF384" i="1"/>
  <c r="AG384" i="1" s="1"/>
  <c r="AF385" i="1"/>
  <c r="AG385" i="1" s="1"/>
  <c r="AF386" i="1"/>
  <c r="AG386" i="1" s="1"/>
  <c r="AF387" i="1"/>
  <c r="AG387" i="1" s="1"/>
  <c r="AF388" i="1"/>
  <c r="AG388" i="1" s="1"/>
  <c r="AF389" i="1"/>
  <c r="AG389" i="1" s="1"/>
  <c r="AF390" i="1"/>
  <c r="AG390" i="1" s="1"/>
  <c r="AF391" i="1"/>
  <c r="AG391" i="1" s="1"/>
  <c r="AF392" i="1"/>
  <c r="AG392" i="1" s="1"/>
  <c r="AF393" i="1"/>
  <c r="AG393" i="1" s="1"/>
  <c r="AF394" i="1"/>
  <c r="AG394" i="1" s="1"/>
  <c r="AF395" i="1"/>
  <c r="AG395" i="1" s="1"/>
  <c r="AF396" i="1"/>
  <c r="AG396" i="1" s="1"/>
  <c r="AF397" i="1"/>
  <c r="AG397" i="1" s="1"/>
  <c r="AF398" i="1"/>
  <c r="AG398" i="1" s="1"/>
  <c r="AF399" i="1"/>
  <c r="AG399" i="1" s="1"/>
  <c r="AF400" i="1"/>
  <c r="AG400" i="1" s="1"/>
  <c r="AF401" i="1"/>
  <c r="AG401" i="1" s="1"/>
  <c r="AF402" i="1"/>
  <c r="AG402" i="1" s="1"/>
  <c r="AF403" i="1"/>
  <c r="AG403" i="1" s="1"/>
  <c r="AF404" i="1"/>
  <c r="AG404" i="1" s="1"/>
  <c r="AF405" i="1"/>
  <c r="AG405" i="1" s="1"/>
  <c r="AF406" i="1"/>
  <c r="AG406" i="1" s="1"/>
  <c r="AF407" i="1"/>
  <c r="AG407" i="1" s="1"/>
  <c r="AF408" i="1"/>
  <c r="AG408" i="1" s="1"/>
  <c r="AF409" i="1"/>
  <c r="AG409" i="1" s="1"/>
  <c r="AF410" i="1"/>
  <c r="AG410" i="1" s="1"/>
  <c r="AF411" i="1"/>
  <c r="AG411" i="1" s="1"/>
  <c r="AF412" i="1"/>
  <c r="AG412" i="1" s="1"/>
  <c r="AF413" i="1"/>
  <c r="AG413" i="1" s="1"/>
  <c r="AF414" i="1"/>
  <c r="AG414" i="1" s="1"/>
  <c r="AF415" i="1"/>
  <c r="AG415" i="1" s="1"/>
  <c r="AF416" i="1"/>
  <c r="AG416" i="1" s="1"/>
  <c r="AF417" i="1"/>
  <c r="AG417" i="1" s="1"/>
  <c r="AF418" i="1"/>
  <c r="AG418" i="1" s="1"/>
  <c r="AF419" i="1"/>
  <c r="AG419" i="1" s="1"/>
  <c r="AF420" i="1"/>
  <c r="AG420" i="1" s="1"/>
  <c r="AF421" i="1"/>
  <c r="AG421" i="1" s="1"/>
  <c r="AF422" i="1"/>
  <c r="AG422" i="1" s="1"/>
  <c r="AF423" i="1"/>
  <c r="AG423" i="1" s="1"/>
  <c r="AF424" i="1"/>
  <c r="AG424" i="1" s="1"/>
  <c r="AF425" i="1"/>
  <c r="AG425" i="1" s="1"/>
  <c r="AF426" i="1"/>
  <c r="AG426" i="1" s="1"/>
  <c r="AF427" i="1"/>
  <c r="AG427" i="1" s="1"/>
  <c r="AF428" i="1"/>
  <c r="AG428" i="1" s="1"/>
  <c r="AF429" i="1"/>
  <c r="AG429" i="1" s="1"/>
  <c r="AF430" i="1"/>
  <c r="AG430" i="1" s="1"/>
  <c r="AF431" i="1"/>
  <c r="AG431" i="1" s="1"/>
  <c r="AF432" i="1"/>
  <c r="AG432" i="1" s="1"/>
  <c r="AF433" i="1"/>
  <c r="AG433" i="1" s="1"/>
  <c r="AF434" i="1"/>
  <c r="AG434" i="1" s="1"/>
  <c r="AF435" i="1"/>
  <c r="AG435" i="1" s="1"/>
  <c r="AF436" i="1"/>
  <c r="AG436" i="1" s="1"/>
  <c r="AF437" i="1"/>
  <c r="AG437" i="1" s="1"/>
  <c r="AF438" i="1"/>
  <c r="AG438" i="1" s="1"/>
  <c r="AF439" i="1"/>
  <c r="AG439" i="1" s="1"/>
  <c r="AF440" i="1"/>
  <c r="AG440" i="1" s="1"/>
  <c r="AF441" i="1"/>
  <c r="AG441" i="1" s="1"/>
  <c r="AF442" i="1"/>
  <c r="AG442" i="1" s="1"/>
  <c r="AF443" i="1"/>
  <c r="AG443" i="1" s="1"/>
  <c r="AF444" i="1"/>
  <c r="AG444" i="1" s="1"/>
  <c r="AF445" i="1"/>
  <c r="AG445" i="1" s="1"/>
  <c r="AF446" i="1"/>
  <c r="AG446" i="1" s="1"/>
  <c r="AF447" i="1"/>
  <c r="AG447" i="1" s="1"/>
  <c r="AF448" i="1"/>
  <c r="AG448" i="1" s="1"/>
  <c r="AF449" i="1"/>
  <c r="AG449" i="1" s="1"/>
  <c r="AF450" i="1"/>
  <c r="AG450" i="1" s="1"/>
  <c r="AF451" i="1"/>
  <c r="AG451" i="1" s="1"/>
  <c r="AF452" i="1"/>
  <c r="AG452" i="1" s="1"/>
  <c r="AF453" i="1"/>
  <c r="AG453" i="1" s="1"/>
  <c r="AF454" i="1"/>
  <c r="AG454" i="1" s="1"/>
  <c r="AF455" i="1"/>
  <c r="AG455" i="1" s="1"/>
  <c r="AF456" i="1"/>
  <c r="AG456" i="1" s="1"/>
  <c r="AF457" i="1"/>
  <c r="AG457" i="1" s="1"/>
  <c r="AF458" i="1"/>
  <c r="AG458" i="1" s="1"/>
  <c r="AF459" i="1"/>
  <c r="AG459" i="1" s="1"/>
  <c r="AF460" i="1"/>
  <c r="AG460" i="1" s="1"/>
  <c r="AF461" i="1"/>
  <c r="AG461" i="1" s="1"/>
  <c r="AF462" i="1"/>
  <c r="AG462" i="1" s="1"/>
  <c r="AF463" i="1"/>
  <c r="AG463" i="1" s="1"/>
  <c r="AF464" i="1"/>
  <c r="AG464" i="1" s="1"/>
  <c r="AF465" i="1"/>
  <c r="AG465" i="1" s="1"/>
  <c r="AF466" i="1"/>
  <c r="AG466" i="1" s="1"/>
  <c r="AF467" i="1"/>
  <c r="AG467" i="1" s="1"/>
  <c r="AF468" i="1"/>
  <c r="AG468" i="1" s="1"/>
  <c r="AF469" i="1"/>
  <c r="AG469" i="1" s="1"/>
  <c r="AF470" i="1"/>
  <c r="AG470" i="1" s="1"/>
  <c r="AF471" i="1"/>
  <c r="AG471" i="1" s="1"/>
  <c r="AF472" i="1"/>
  <c r="AG472" i="1" s="1"/>
  <c r="AF473" i="1"/>
  <c r="AG473" i="1" s="1"/>
  <c r="AF474" i="1"/>
  <c r="AG474" i="1" s="1"/>
  <c r="AF475" i="1"/>
  <c r="AG475" i="1" s="1"/>
  <c r="AF476" i="1"/>
  <c r="AG476" i="1" s="1"/>
  <c r="AF477" i="1"/>
  <c r="AG477" i="1" s="1"/>
  <c r="AF478" i="1"/>
  <c r="AG478" i="1" s="1"/>
  <c r="AF479" i="1"/>
  <c r="AG479" i="1" s="1"/>
  <c r="AF480" i="1"/>
  <c r="AG480" i="1" s="1"/>
  <c r="AF481" i="1"/>
  <c r="AG481" i="1" s="1"/>
  <c r="AF482" i="1"/>
  <c r="AG482" i="1" s="1"/>
  <c r="AF483" i="1"/>
  <c r="AG483" i="1" s="1"/>
  <c r="AF484" i="1"/>
  <c r="AG484" i="1" s="1"/>
  <c r="AF485" i="1"/>
  <c r="AG485" i="1" s="1"/>
  <c r="AF486" i="1"/>
  <c r="AG486" i="1" s="1"/>
  <c r="AF487" i="1"/>
  <c r="AG487" i="1" s="1"/>
  <c r="AF488" i="1"/>
  <c r="AG488" i="1" s="1"/>
  <c r="AF489" i="1"/>
  <c r="AG489" i="1" s="1"/>
  <c r="AF490" i="1"/>
  <c r="AG490" i="1" s="1"/>
  <c r="AF491" i="1"/>
  <c r="AG491" i="1" s="1"/>
  <c r="AF492" i="1"/>
  <c r="AG492" i="1" s="1"/>
  <c r="AF493" i="1"/>
  <c r="AG493" i="1" s="1"/>
  <c r="AF494" i="1"/>
  <c r="AG494" i="1" s="1"/>
  <c r="AF495" i="1"/>
  <c r="AG495" i="1" s="1"/>
  <c r="AF496" i="1"/>
  <c r="AG496" i="1" s="1"/>
  <c r="AF497" i="1"/>
  <c r="AG497" i="1" s="1"/>
  <c r="AF498" i="1"/>
  <c r="AG498" i="1" s="1"/>
  <c r="AF499" i="1"/>
  <c r="AG499" i="1" s="1"/>
  <c r="AF500" i="1"/>
  <c r="AG500" i="1" s="1"/>
  <c r="AF501" i="1"/>
  <c r="AG501" i="1" s="1"/>
  <c r="AF502" i="1"/>
  <c r="AG502" i="1" s="1"/>
  <c r="AF503" i="1"/>
  <c r="AG503" i="1" s="1"/>
  <c r="AF504" i="1"/>
  <c r="AG504" i="1" s="1"/>
  <c r="AF505" i="1"/>
  <c r="AG505" i="1" s="1"/>
  <c r="AF506" i="1"/>
  <c r="AG506" i="1" s="1"/>
  <c r="AF507" i="1"/>
  <c r="AG507" i="1" s="1"/>
  <c r="AF508" i="1"/>
  <c r="AG508" i="1" s="1"/>
  <c r="AF509" i="1"/>
  <c r="AG509" i="1" s="1"/>
  <c r="AF510" i="1"/>
  <c r="AG510" i="1" s="1"/>
  <c r="AF511" i="1"/>
  <c r="AG511" i="1" s="1"/>
  <c r="AF512" i="1"/>
  <c r="AG512" i="1" s="1"/>
  <c r="AF513" i="1"/>
  <c r="AG513" i="1" s="1"/>
  <c r="AF514" i="1"/>
  <c r="AG514" i="1" s="1"/>
  <c r="AF515" i="1"/>
  <c r="AG515" i="1" s="1"/>
  <c r="AF516" i="1"/>
  <c r="AG516" i="1" s="1"/>
  <c r="AF517" i="1"/>
  <c r="AG517" i="1" s="1"/>
  <c r="AF518" i="1"/>
  <c r="AG518" i="1" s="1"/>
  <c r="AF519" i="1"/>
  <c r="AG519" i="1" s="1"/>
  <c r="AF520" i="1"/>
  <c r="AG520" i="1" s="1"/>
  <c r="AF521" i="1"/>
  <c r="AG521" i="1" s="1"/>
  <c r="AF522" i="1"/>
  <c r="AG522" i="1" s="1"/>
  <c r="AF523" i="1"/>
  <c r="AG523" i="1" s="1"/>
  <c r="AF524" i="1"/>
  <c r="AG524" i="1" s="1"/>
  <c r="AF525" i="1"/>
  <c r="AG525" i="1" s="1"/>
  <c r="AF526" i="1"/>
  <c r="AG526" i="1" s="1"/>
  <c r="AF527" i="1"/>
  <c r="AG527" i="1" s="1"/>
  <c r="AF528" i="1"/>
  <c r="AG528" i="1" s="1"/>
  <c r="AF529" i="1"/>
  <c r="AG529" i="1" s="1"/>
  <c r="AF530" i="1"/>
  <c r="AG530" i="1" s="1"/>
  <c r="AF531" i="1"/>
  <c r="AG531" i="1" s="1"/>
  <c r="AF532" i="1"/>
  <c r="AG532" i="1" s="1"/>
  <c r="AF533" i="1"/>
  <c r="AG533" i="1" s="1"/>
  <c r="AF534" i="1"/>
  <c r="AG534" i="1" s="1"/>
  <c r="AF535" i="1"/>
  <c r="AG535" i="1" s="1"/>
  <c r="AF536" i="1"/>
  <c r="AG536" i="1" s="1"/>
  <c r="AF537" i="1"/>
  <c r="AG537" i="1" s="1"/>
  <c r="AF538" i="1"/>
  <c r="AG538" i="1" s="1"/>
  <c r="AF539" i="1"/>
  <c r="AG539" i="1" s="1"/>
  <c r="AF540" i="1"/>
  <c r="AG540" i="1" s="1"/>
  <c r="AF541" i="1"/>
  <c r="AG541" i="1" s="1"/>
  <c r="AF542" i="1"/>
  <c r="AG542" i="1" s="1"/>
  <c r="AF543" i="1"/>
  <c r="AG543" i="1" s="1"/>
  <c r="AF544" i="1"/>
  <c r="AG544" i="1" s="1"/>
  <c r="AF545" i="1"/>
  <c r="AG545" i="1" s="1"/>
  <c r="AF546" i="1"/>
  <c r="AG546" i="1" s="1"/>
  <c r="AF547" i="1"/>
  <c r="AG547" i="1" s="1"/>
  <c r="AF548" i="1"/>
  <c r="AG548" i="1" s="1"/>
  <c r="AF549" i="1"/>
  <c r="AG549" i="1" s="1"/>
  <c r="AF550" i="1"/>
  <c r="AG550" i="1" s="1"/>
  <c r="AF551" i="1"/>
  <c r="AG551" i="1" s="1"/>
  <c r="AF552" i="1"/>
  <c r="AG552" i="1" s="1"/>
  <c r="AF553" i="1"/>
  <c r="AG553" i="1" s="1"/>
  <c r="AF554" i="1"/>
  <c r="AG554" i="1" s="1"/>
  <c r="AF555" i="1"/>
  <c r="AG555" i="1" s="1"/>
  <c r="AF556" i="1"/>
  <c r="AG556" i="1" s="1"/>
  <c r="AF557" i="1"/>
  <c r="AG557" i="1" s="1"/>
  <c r="AF558" i="1"/>
  <c r="AG558" i="1" s="1"/>
  <c r="AF559" i="1"/>
  <c r="AG559" i="1" s="1"/>
  <c r="AF560" i="1"/>
  <c r="AG560" i="1" s="1"/>
  <c r="AF561" i="1"/>
  <c r="AG561" i="1" s="1"/>
  <c r="AF562" i="1"/>
  <c r="AG562" i="1" s="1"/>
  <c r="AF563" i="1"/>
  <c r="AG563" i="1" s="1"/>
  <c r="AF564" i="1"/>
  <c r="AG564" i="1" s="1"/>
  <c r="AF565" i="1"/>
  <c r="AG565" i="1" s="1"/>
  <c r="AF566" i="1"/>
  <c r="AG566" i="1" s="1"/>
  <c r="AF567" i="1"/>
  <c r="AG567" i="1" s="1"/>
  <c r="AF568" i="1"/>
  <c r="AG568" i="1" s="1"/>
  <c r="AF569" i="1"/>
  <c r="AG569" i="1" s="1"/>
  <c r="AF570" i="1"/>
  <c r="AG570" i="1" s="1"/>
  <c r="AF571" i="1"/>
  <c r="AG571" i="1" s="1"/>
  <c r="AF572" i="1"/>
  <c r="AG572" i="1" s="1"/>
  <c r="AF573" i="1"/>
  <c r="AG573" i="1" s="1"/>
  <c r="AF574" i="1"/>
  <c r="AG574" i="1" s="1"/>
  <c r="AF575" i="1"/>
  <c r="AG575" i="1" s="1"/>
  <c r="AF576" i="1"/>
  <c r="AG576" i="1" s="1"/>
  <c r="AF577" i="1"/>
  <c r="AG577" i="1" s="1"/>
  <c r="AF578" i="1"/>
  <c r="AG578" i="1" s="1"/>
  <c r="AF579" i="1"/>
  <c r="AG579" i="1" s="1"/>
  <c r="AF580" i="1"/>
  <c r="AG580" i="1" s="1"/>
  <c r="AF581" i="1"/>
  <c r="AG581" i="1" s="1"/>
  <c r="AF582" i="1"/>
  <c r="AG582" i="1" s="1"/>
  <c r="AF583" i="1"/>
  <c r="AG583" i="1" s="1"/>
  <c r="AF584" i="1"/>
  <c r="AG584" i="1" s="1"/>
  <c r="AF585" i="1"/>
  <c r="AG585" i="1" s="1"/>
  <c r="AF586" i="1"/>
  <c r="AG586" i="1" s="1"/>
  <c r="AF587" i="1"/>
  <c r="AG587" i="1" s="1"/>
  <c r="AF588" i="1"/>
  <c r="AG588" i="1" s="1"/>
  <c r="AF589" i="1"/>
  <c r="AG589" i="1" s="1"/>
  <c r="AF590" i="1"/>
  <c r="AG590" i="1" s="1"/>
  <c r="AF591" i="1"/>
  <c r="AG591" i="1" s="1"/>
  <c r="AF592" i="1"/>
  <c r="AG592" i="1" s="1"/>
  <c r="AF593" i="1"/>
  <c r="AG593" i="1" s="1"/>
  <c r="AF594" i="1"/>
  <c r="AG594" i="1" s="1"/>
  <c r="AF595" i="1"/>
  <c r="AG595" i="1" s="1"/>
  <c r="AF596" i="1"/>
  <c r="AG596" i="1" s="1"/>
  <c r="AF597" i="1"/>
  <c r="AG597" i="1" s="1"/>
  <c r="AF598" i="1"/>
  <c r="AG598" i="1" s="1"/>
  <c r="AF599" i="1"/>
  <c r="AG599" i="1" s="1"/>
  <c r="AF600" i="1"/>
  <c r="AG600" i="1" s="1"/>
  <c r="AF601" i="1"/>
  <c r="AG601" i="1" s="1"/>
  <c r="AF602" i="1"/>
  <c r="AG602" i="1" s="1"/>
  <c r="AF603" i="1"/>
  <c r="AG603" i="1" s="1"/>
  <c r="AF604" i="1"/>
  <c r="AG604" i="1" s="1"/>
  <c r="AF605" i="1"/>
  <c r="AG605" i="1" s="1"/>
  <c r="AF606" i="1"/>
  <c r="AG606" i="1" s="1"/>
  <c r="AF607" i="1"/>
  <c r="AG607" i="1" s="1"/>
  <c r="AF608" i="1"/>
  <c r="AG608" i="1" s="1"/>
  <c r="AF609" i="1"/>
  <c r="AG609" i="1" s="1"/>
  <c r="AF610" i="1"/>
  <c r="AG610" i="1" s="1"/>
  <c r="AF611" i="1"/>
  <c r="AG611" i="1" s="1"/>
  <c r="AF612" i="1"/>
  <c r="AG612" i="1" s="1"/>
  <c r="AF613" i="1"/>
  <c r="AG613" i="1" s="1"/>
  <c r="AF614" i="1"/>
  <c r="AG614" i="1" s="1"/>
  <c r="AF615" i="1"/>
  <c r="AG615" i="1" s="1"/>
  <c r="AF616" i="1"/>
  <c r="AG616" i="1" s="1"/>
  <c r="AF617" i="1"/>
  <c r="AG617" i="1" s="1"/>
  <c r="AF618" i="1"/>
  <c r="AG618" i="1" s="1"/>
  <c r="AF619" i="1"/>
  <c r="AG619" i="1" s="1"/>
  <c r="AF620" i="1"/>
  <c r="AG620" i="1" s="1"/>
  <c r="AF621" i="1"/>
  <c r="AG621" i="1" s="1"/>
  <c r="AF622" i="1"/>
  <c r="AG622" i="1" s="1"/>
  <c r="AF623" i="1"/>
  <c r="AG623" i="1" s="1"/>
  <c r="AF624" i="1"/>
  <c r="AG624" i="1" s="1"/>
  <c r="AF625" i="1"/>
  <c r="AG625" i="1" s="1"/>
  <c r="AF626" i="1"/>
  <c r="AG626" i="1" s="1"/>
  <c r="AF627" i="1"/>
  <c r="AG627" i="1" s="1"/>
  <c r="AF628" i="1"/>
  <c r="AG628" i="1" s="1"/>
  <c r="AF629" i="1"/>
  <c r="AG629" i="1" s="1"/>
  <c r="AF630" i="1"/>
  <c r="AG630" i="1" s="1"/>
  <c r="AF631" i="1"/>
  <c r="AG631" i="1" s="1"/>
  <c r="AF632" i="1"/>
  <c r="AG632" i="1" s="1"/>
  <c r="AF633" i="1"/>
  <c r="AG633" i="1" s="1"/>
  <c r="AF634" i="1"/>
  <c r="AG634" i="1" s="1"/>
  <c r="AF635" i="1"/>
  <c r="AG635" i="1" s="1"/>
  <c r="AF636" i="1"/>
  <c r="AG636" i="1" s="1"/>
  <c r="AF637" i="1"/>
  <c r="AG637" i="1" s="1"/>
  <c r="AF638" i="1"/>
  <c r="AG638" i="1" s="1"/>
  <c r="AF639" i="1"/>
  <c r="AG639" i="1" s="1"/>
  <c r="AF640" i="1"/>
  <c r="AG640" i="1" s="1"/>
  <c r="AF641" i="1"/>
  <c r="AG641" i="1" s="1"/>
  <c r="AF642" i="1"/>
  <c r="AG642" i="1" s="1"/>
  <c r="AF643" i="1"/>
  <c r="AG643" i="1" s="1"/>
  <c r="AF644" i="1"/>
  <c r="AG644" i="1" s="1"/>
  <c r="AF645" i="1"/>
  <c r="AG645" i="1" s="1"/>
  <c r="AF646" i="1"/>
  <c r="AG646" i="1" s="1"/>
  <c r="AF647" i="1"/>
  <c r="AG647" i="1" s="1"/>
  <c r="AF648" i="1"/>
  <c r="AG648" i="1" s="1"/>
  <c r="AF649" i="1"/>
  <c r="AG649" i="1" s="1"/>
  <c r="AF650" i="1"/>
  <c r="AG650" i="1" s="1"/>
  <c r="AF651" i="1"/>
  <c r="AG651" i="1" s="1"/>
  <c r="AF652" i="1"/>
  <c r="AG652" i="1" s="1"/>
  <c r="AF653" i="1"/>
  <c r="AG653" i="1" s="1"/>
  <c r="AF654" i="1"/>
  <c r="AG654" i="1" s="1"/>
  <c r="AF655" i="1"/>
  <c r="AG655" i="1" s="1"/>
  <c r="AF656" i="1"/>
  <c r="AG656" i="1" s="1"/>
  <c r="AF657" i="1"/>
  <c r="AG657" i="1" s="1"/>
  <c r="AF658" i="1"/>
  <c r="AG658" i="1" s="1"/>
  <c r="AF659" i="1"/>
  <c r="AG659" i="1" s="1"/>
  <c r="AF660" i="1"/>
  <c r="AG660" i="1" s="1"/>
  <c r="AF661" i="1"/>
  <c r="AG661" i="1" s="1"/>
  <c r="AF662" i="1"/>
  <c r="AG662" i="1" s="1"/>
  <c r="AF663" i="1"/>
  <c r="AG663" i="1" s="1"/>
  <c r="AF664" i="1"/>
  <c r="AG664" i="1" s="1"/>
  <c r="AF665" i="1"/>
  <c r="AG665" i="1" s="1"/>
  <c r="AF666" i="1"/>
  <c r="AG666" i="1" s="1"/>
  <c r="AF667" i="1"/>
  <c r="AG667" i="1" s="1"/>
  <c r="AF668" i="1"/>
  <c r="AG668" i="1" s="1"/>
  <c r="AF669" i="1"/>
  <c r="AG669" i="1" s="1"/>
  <c r="AF670" i="1"/>
  <c r="AG670" i="1" s="1"/>
  <c r="AF671" i="1"/>
  <c r="AG671" i="1" s="1"/>
  <c r="AF672" i="1"/>
  <c r="AG672" i="1" s="1"/>
  <c r="AF673" i="1"/>
  <c r="AG673" i="1" s="1"/>
  <c r="AF674" i="1"/>
  <c r="AG674" i="1" s="1"/>
  <c r="AF675" i="1"/>
  <c r="AG675" i="1" s="1"/>
  <c r="AF676" i="1"/>
  <c r="AG676" i="1" s="1"/>
  <c r="AF677" i="1"/>
  <c r="AG677" i="1" s="1"/>
  <c r="AF678" i="1"/>
  <c r="AG678" i="1" s="1"/>
  <c r="AF679" i="1"/>
  <c r="AG679" i="1" s="1"/>
  <c r="AF680" i="1"/>
  <c r="AG680" i="1" s="1"/>
  <c r="AF681" i="1"/>
  <c r="AG681" i="1" s="1"/>
  <c r="AF682" i="1"/>
  <c r="AG682" i="1" s="1"/>
  <c r="AF683" i="1"/>
  <c r="AG683" i="1" s="1"/>
  <c r="AF684" i="1"/>
  <c r="AG684" i="1" s="1"/>
  <c r="AF685" i="1"/>
  <c r="AG685" i="1" s="1"/>
  <c r="AF686" i="1"/>
  <c r="AG686" i="1" s="1"/>
  <c r="AF687" i="1"/>
  <c r="AG687" i="1" s="1"/>
  <c r="AF688" i="1"/>
  <c r="AG688" i="1" s="1"/>
  <c r="AF689" i="1"/>
  <c r="AG689" i="1" s="1"/>
  <c r="AF690" i="1"/>
  <c r="AG690" i="1" s="1"/>
  <c r="AF691" i="1"/>
  <c r="AG691" i="1" s="1"/>
  <c r="AF692" i="1"/>
  <c r="AG692" i="1" s="1"/>
  <c r="AF693" i="1"/>
  <c r="AG693" i="1" s="1"/>
  <c r="AF694" i="1"/>
  <c r="AG694" i="1" s="1"/>
  <c r="AF695" i="1"/>
  <c r="AG695" i="1" s="1"/>
  <c r="AF696" i="1"/>
  <c r="AG696" i="1" s="1"/>
  <c r="AF697" i="1"/>
  <c r="AG697" i="1" s="1"/>
  <c r="AF698" i="1"/>
  <c r="AG698" i="1" s="1"/>
  <c r="AF699" i="1"/>
  <c r="AG699" i="1" s="1"/>
  <c r="AF700" i="1"/>
  <c r="AG700" i="1" s="1"/>
  <c r="AF701" i="1"/>
  <c r="AG701" i="1" s="1"/>
  <c r="AF702" i="1"/>
  <c r="AG702" i="1" s="1"/>
  <c r="AF703" i="1"/>
  <c r="AG703" i="1" s="1"/>
  <c r="AF704" i="1"/>
  <c r="AG704" i="1" s="1"/>
  <c r="AF705" i="1"/>
  <c r="AG705" i="1" s="1"/>
  <c r="AF706" i="1"/>
  <c r="AG706" i="1" s="1"/>
  <c r="AF707" i="1"/>
  <c r="AG707" i="1" s="1"/>
  <c r="AF708" i="1"/>
  <c r="AG708" i="1" s="1"/>
  <c r="AF709" i="1"/>
  <c r="AG709" i="1" s="1"/>
  <c r="AF710" i="1"/>
  <c r="AG710" i="1" s="1"/>
  <c r="AF711" i="1"/>
  <c r="AG711" i="1" s="1"/>
  <c r="AF712" i="1"/>
  <c r="AG712" i="1" s="1"/>
  <c r="AF713" i="1"/>
  <c r="AG713" i="1" s="1"/>
  <c r="AF714" i="1"/>
  <c r="AG714" i="1" s="1"/>
  <c r="AF715" i="1"/>
  <c r="AG715" i="1" s="1"/>
  <c r="AF716" i="1"/>
  <c r="AG716" i="1" s="1"/>
  <c r="AF717" i="1"/>
  <c r="AG717" i="1" s="1"/>
  <c r="AF718" i="1"/>
  <c r="AG718" i="1" s="1"/>
  <c r="AF719" i="1"/>
  <c r="AG719" i="1" s="1"/>
  <c r="AF720" i="1"/>
  <c r="AG720" i="1" s="1"/>
  <c r="AF721" i="1"/>
  <c r="AG721" i="1" s="1"/>
  <c r="AF722" i="1"/>
  <c r="AG722" i="1" s="1"/>
  <c r="AF723" i="1"/>
  <c r="AG723" i="1" s="1"/>
  <c r="AF724" i="1"/>
  <c r="AG724" i="1" s="1"/>
  <c r="AF725" i="1"/>
  <c r="AG725" i="1" s="1"/>
  <c r="AF726" i="1"/>
  <c r="AG726" i="1" s="1"/>
  <c r="AF727" i="1"/>
  <c r="AG727" i="1" s="1"/>
  <c r="AF728" i="1"/>
  <c r="AG728" i="1" s="1"/>
  <c r="AF729" i="1"/>
  <c r="AG729" i="1" s="1"/>
  <c r="AF730" i="1"/>
  <c r="AG730" i="1" s="1"/>
  <c r="AF731" i="1"/>
  <c r="AG731" i="1" s="1"/>
  <c r="AF732" i="1"/>
  <c r="AG732" i="1" s="1"/>
  <c r="AF733" i="1"/>
  <c r="AG733" i="1" s="1"/>
  <c r="AF734" i="1"/>
  <c r="AG734" i="1" s="1"/>
  <c r="AF735" i="1"/>
  <c r="AG735" i="1" s="1"/>
  <c r="AF736" i="1"/>
  <c r="AG736" i="1" s="1"/>
  <c r="AF737" i="1"/>
  <c r="AG737" i="1" s="1"/>
  <c r="AF738" i="1"/>
  <c r="AG738" i="1" s="1"/>
  <c r="AF739" i="1"/>
  <c r="AG739" i="1" s="1"/>
  <c r="AF740" i="1"/>
  <c r="AG740" i="1" s="1"/>
  <c r="AF741" i="1"/>
  <c r="AG741" i="1" s="1"/>
  <c r="AF742" i="1"/>
  <c r="AG742" i="1" s="1"/>
  <c r="AF743" i="1"/>
  <c r="AG743" i="1" s="1"/>
  <c r="AF744" i="1"/>
  <c r="AG744" i="1" s="1"/>
  <c r="AF745" i="1"/>
  <c r="AG745" i="1" s="1"/>
  <c r="AF746" i="1"/>
  <c r="AG746" i="1" s="1"/>
  <c r="AF747" i="1"/>
  <c r="AG747" i="1" s="1"/>
  <c r="AF748" i="1"/>
  <c r="AG748" i="1" s="1"/>
  <c r="AF749" i="1"/>
  <c r="AG749" i="1" s="1"/>
  <c r="AF750" i="1"/>
  <c r="AG750" i="1" s="1"/>
  <c r="AF751" i="1"/>
  <c r="AG751" i="1" s="1"/>
  <c r="AF752" i="1"/>
  <c r="AG752" i="1" s="1"/>
  <c r="AF753" i="1"/>
  <c r="AG753" i="1" s="1"/>
  <c r="AF754" i="1"/>
  <c r="AG754" i="1" s="1"/>
  <c r="AF755" i="1"/>
  <c r="AG755" i="1" s="1"/>
  <c r="AF756" i="1"/>
  <c r="AG756" i="1" s="1"/>
  <c r="AF757" i="1"/>
  <c r="AG757" i="1" s="1"/>
  <c r="AF758" i="1"/>
  <c r="AG758" i="1" s="1"/>
  <c r="AF759" i="1"/>
  <c r="AG759" i="1" s="1"/>
  <c r="AF760" i="1"/>
  <c r="AG760" i="1" s="1"/>
  <c r="AF761" i="1"/>
  <c r="AG761" i="1" s="1"/>
  <c r="AF762" i="1"/>
  <c r="AG762" i="1" s="1"/>
  <c r="AF763" i="1"/>
  <c r="AG763" i="1" s="1"/>
  <c r="AF764" i="1"/>
  <c r="AG764" i="1" s="1"/>
  <c r="AF765" i="1"/>
  <c r="AG765" i="1" s="1"/>
  <c r="AF766" i="1"/>
  <c r="AG766" i="1" s="1"/>
  <c r="AF767" i="1"/>
  <c r="AG767" i="1" s="1"/>
  <c r="AF768" i="1"/>
  <c r="AG768" i="1" s="1"/>
  <c r="AF769" i="1"/>
  <c r="AG769" i="1" s="1"/>
  <c r="AF770" i="1"/>
  <c r="AG770" i="1" s="1"/>
  <c r="AF771" i="1"/>
  <c r="AG771" i="1" s="1"/>
  <c r="AF772" i="1"/>
  <c r="AG772" i="1" s="1"/>
  <c r="AF773" i="1"/>
  <c r="AG773" i="1" s="1"/>
  <c r="AF774" i="1"/>
  <c r="AG774" i="1" s="1"/>
  <c r="AF775" i="1"/>
  <c r="AG775" i="1" s="1"/>
  <c r="AF776" i="1"/>
  <c r="AG776" i="1" s="1"/>
  <c r="AF777" i="1"/>
  <c r="AG777" i="1" s="1"/>
  <c r="AF778" i="1"/>
  <c r="AG778" i="1" s="1"/>
  <c r="AF779" i="1"/>
  <c r="AG779" i="1" s="1"/>
  <c r="AF780" i="1"/>
  <c r="AG780" i="1" s="1"/>
  <c r="AF781" i="1"/>
  <c r="AG781" i="1" s="1"/>
  <c r="AF782" i="1"/>
  <c r="AG782" i="1" s="1"/>
  <c r="AF783" i="1"/>
  <c r="AG783" i="1" s="1"/>
  <c r="AF784" i="1"/>
  <c r="AG784" i="1" s="1"/>
  <c r="AF785" i="1"/>
  <c r="AG785" i="1" s="1"/>
  <c r="AF786" i="1"/>
  <c r="AG786" i="1" s="1"/>
  <c r="AF787" i="1"/>
  <c r="AG787" i="1" s="1"/>
  <c r="AF788" i="1"/>
  <c r="AG788" i="1" s="1"/>
  <c r="AF789" i="1"/>
  <c r="AG789" i="1" s="1"/>
  <c r="AF790" i="1"/>
  <c r="AG790" i="1" s="1"/>
  <c r="AF791" i="1"/>
  <c r="AG791" i="1" s="1"/>
  <c r="AF792" i="1"/>
  <c r="AG792" i="1" s="1"/>
  <c r="AF793" i="1"/>
  <c r="AG793" i="1" s="1"/>
  <c r="AF794" i="1"/>
  <c r="AG794" i="1" s="1"/>
  <c r="AF795" i="1"/>
  <c r="AG795" i="1" s="1"/>
  <c r="AF796" i="1"/>
  <c r="AG796" i="1" s="1"/>
  <c r="AF797" i="1"/>
  <c r="AG797" i="1" s="1"/>
  <c r="AF798" i="1"/>
  <c r="AG798" i="1" s="1"/>
  <c r="AF799" i="1"/>
  <c r="AG799" i="1" s="1"/>
  <c r="AF800" i="1"/>
  <c r="AG800" i="1" s="1"/>
  <c r="AF801" i="1"/>
  <c r="AG801" i="1" s="1"/>
  <c r="AF802" i="1"/>
  <c r="AG802" i="1" s="1"/>
  <c r="AF803" i="1"/>
  <c r="AG803" i="1" s="1"/>
  <c r="AF804" i="1"/>
  <c r="AG804" i="1" s="1"/>
  <c r="AF805" i="1"/>
  <c r="AG805" i="1" s="1"/>
  <c r="AF806" i="1"/>
  <c r="AG806" i="1" s="1"/>
  <c r="AF807" i="1"/>
  <c r="AG807" i="1" s="1"/>
  <c r="AF808" i="1"/>
  <c r="AG808" i="1" s="1"/>
  <c r="AF809" i="1"/>
  <c r="AG809" i="1" s="1"/>
  <c r="AF810" i="1"/>
  <c r="AG810" i="1" s="1"/>
  <c r="AF811" i="1"/>
  <c r="AG811" i="1" s="1"/>
  <c r="AF812" i="1"/>
  <c r="AG812" i="1" s="1"/>
  <c r="AF813" i="1"/>
  <c r="AG813" i="1" s="1"/>
  <c r="AF814" i="1"/>
  <c r="AG814" i="1" s="1"/>
  <c r="AF815" i="1"/>
  <c r="AG815" i="1" s="1"/>
  <c r="AF816" i="1"/>
  <c r="AG816" i="1" s="1"/>
  <c r="AF817" i="1"/>
  <c r="AG817" i="1" s="1"/>
  <c r="AF818" i="1"/>
  <c r="AG818" i="1" s="1"/>
  <c r="AF819" i="1"/>
  <c r="AG819" i="1" s="1"/>
  <c r="AF820" i="1"/>
  <c r="AG820" i="1" s="1"/>
  <c r="AF821" i="1"/>
  <c r="AG821" i="1" s="1"/>
  <c r="AF822" i="1"/>
  <c r="AG822" i="1" s="1"/>
  <c r="AF823" i="1"/>
  <c r="AG823" i="1" s="1"/>
  <c r="AF824" i="1"/>
  <c r="AG824" i="1" s="1"/>
  <c r="AF825" i="1"/>
  <c r="AG825" i="1" s="1"/>
  <c r="AF826" i="1"/>
  <c r="AG826" i="1" s="1"/>
  <c r="AF827" i="1"/>
  <c r="AG827" i="1" s="1"/>
  <c r="AF828" i="1"/>
  <c r="AG828" i="1" s="1"/>
  <c r="AF829" i="1"/>
  <c r="AG829" i="1" s="1"/>
  <c r="AF830" i="1"/>
  <c r="AG830" i="1" s="1"/>
  <c r="AF831" i="1"/>
  <c r="AG831" i="1" s="1"/>
  <c r="AF832" i="1"/>
  <c r="AG832" i="1" s="1"/>
  <c r="AF833" i="1"/>
  <c r="AG833" i="1" s="1"/>
  <c r="AF834" i="1"/>
  <c r="AG834" i="1" s="1"/>
  <c r="AF835" i="1"/>
  <c r="AG835" i="1" s="1"/>
  <c r="AF836" i="1"/>
  <c r="AG836" i="1" s="1"/>
  <c r="AF837" i="1"/>
  <c r="AG837" i="1" s="1"/>
  <c r="AF838" i="1"/>
  <c r="AG838" i="1" s="1"/>
  <c r="AF839" i="1"/>
  <c r="AG839" i="1" s="1"/>
  <c r="AF840" i="1"/>
  <c r="AG840" i="1" s="1"/>
  <c r="AF841" i="1"/>
  <c r="AG841" i="1" s="1"/>
  <c r="AF842" i="1"/>
  <c r="AG842" i="1" s="1"/>
  <c r="AF843" i="1"/>
  <c r="AG843" i="1" s="1"/>
  <c r="AF844" i="1"/>
  <c r="AG844" i="1" s="1"/>
  <c r="AF845" i="1"/>
  <c r="AG845" i="1" s="1"/>
  <c r="AF846" i="1"/>
  <c r="AG846" i="1" s="1"/>
  <c r="AF847" i="1"/>
  <c r="AG847" i="1" s="1"/>
  <c r="AF848" i="1"/>
  <c r="AG848" i="1" s="1"/>
  <c r="AF849" i="1"/>
  <c r="AG849" i="1" s="1"/>
  <c r="AF850" i="1"/>
  <c r="AG850" i="1" s="1"/>
  <c r="AF851" i="1"/>
  <c r="AG851" i="1" s="1"/>
  <c r="AF852" i="1"/>
  <c r="AG852" i="1" s="1"/>
  <c r="AF853" i="1"/>
  <c r="AG853" i="1" s="1"/>
  <c r="AF854" i="1"/>
  <c r="AG854" i="1" s="1"/>
  <c r="AF855" i="1"/>
  <c r="AG855" i="1" s="1"/>
  <c r="AF856" i="1"/>
  <c r="AG856" i="1" s="1"/>
  <c r="AF857" i="1"/>
  <c r="AG857" i="1" s="1"/>
  <c r="AF858" i="1"/>
  <c r="AG858" i="1" s="1"/>
  <c r="AF859" i="1"/>
  <c r="AG859" i="1" s="1"/>
  <c r="AF860" i="1"/>
  <c r="AG860" i="1" s="1"/>
  <c r="AF861" i="1"/>
  <c r="AG861" i="1" s="1"/>
  <c r="AF862" i="1"/>
  <c r="AG862" i="1" s="1"/>
  <c r="AF863" i="1"/>
  <c r="AG863" i="1" s="1"/>
  <c r="AF864" i="1"/>
  <c r="AG864" i="1" s="1"/>
  <c r="AF865" i="1"/>
  <c r="AG865" i="1" s="1"/>
  <c r="AF866" i="1"/>
  <c r="AG866" i="1" s="1"/>
  <c r="AF867" i="1"/>
  <c r="AG867" i="1" s="1"/>
  <c r="AF868" i="1"/>
  <c r="AG868" i="1" s="1"/>
  <c r="AF869" i="1"/>
  <c r="AG869" i="1" s="1"/>
  <c r="AF870" i="1"/>
  <c r="AG870" i="1" s="1"/>
  <c r="AF871" i="1"/>
  <c r="AG871" i="1" s="1"/>
  <c r="AF872" i="1"/>
  <c r="AG872" i="1" s="1"/>
  <c r="AF873" i="1"/>
  <c r="AG873" i="1" s="1"/>
  <c r="AF874" i="1"/>
  <c r="AG874" i="1" s="1"/>
  <c r="AF875" i="1"/>
  <c r="AG875" i="1" s="1"/>
  <c r="AF876" i="1"/>
  <c r="AG876" i="1" s="1"/>
  <c r="AF877" i="1"/>
  <c r="AG877" i="1" s="1"/>
  <c r="AF878" i="1"/>
  <c r="AG878" i="1" s="1"/>
  <c r="AF879" i="1"/>
  <c r="AG879" i="1" s="1"/>
  <c r="AF880" i="1"/>
  <c r="AG880" i="1" s="1"/>
  <c r="AF881" i="1"/>
  <c r="AG881" i="1" s="1"/>
  <c r="AF882" i="1"/>
  <c r="AG882" i="1" s="1"/>
  <c r="AF883" i="1"/>
  <c r="AG883" i="1" s="1"/>
  <c r="AF884" i="1"/>
  <c r="AG884" i="1" s="1"/>
  <c r="AF885" i="1"/>
  <c r="AG885" i="1" s="1"/>
  <c r="AF886" i="1"/>
  <c r="AG886" i="1" s="1"/>
  <c r="AF887" i="1"/>
  <c r="AG887" i="1" s="1"/>
  <c r="AF888" i="1"/>
  <c r="AG888" i="1" s="1"/>
  <c r="AF889" i="1"/>
  <c r="AG889" i="1" s="1"/>
  <c r="AF890" i="1"/>
  <c r="AG890" i="1" s="1"/>
  <c r="AF891" i="1"/>
  <c r="AG891" i="1" s="1"/>
  <c r="AF892" i="1"/>
  <c r="AG892" i="1" s="1"/>
  <c r="AF893" i="1"/>
  <c r="AG893" i="1" s="1"/>
  <c r="AF894" i="1"/>
  <c r="AG894" i="1" s="1"/>
  <c r="AF895" i="1"/>
  <c r="AG895" i="1" s="1"/>
  <c r="AF896" i="1"/>
  <c r="AG896" i="1" s="1"/>
  <c r="AF897" i="1"/>
  <c r="AG897" i="1" s="1"/>
  <c r="AF898" i="1"/>
  <c r="AG898" i="1" s="1"/>
  <c r="AF899" i="1"/>
  <c r="AG899" i="1" s="1"/>
  <c r="AF900" i="1"/>
  <c r="AG900" i="1" s="1"/>
  <c r="AF901" i="1"/>
  <c r="AG901" i="1" s="1"/>
  <c r="AF902" i="1"/>
  <c r="AG902" i="1" s="1"/>
  <c r="AF903" i="1"/>
  <c r="AG903" i="1" s="1"/>
  <c r="AF904" i="1"/>
  <c r="AG904" i="1" s="1"/>
  <c r="AF905" i="1"/>
  <c r="AG905" i="1" s="1"/>
  <c r="AF906" i="1"/>
  <c r="AG906" i="1" s="1"/>
  <c r="AF907" i="1"/>
  <c r="AG907" i="1" s="1"/>
  <c r="AF908" i="1"/>
  <c r="AG908" i="1" s="1"/>
  <c r="AF909" i="1"/>
  <c r="AG909" i="1" s="1"/>
  <c r="AF910" i="1"/>
  <c r="AG910" i="1" s="1"/>
  <c r="AF911" i="1"/>
  <c r="AG911" i="1" s="1"/>
  <c r="AF912" i="1"/>
  <c r="AG912" i="1" s="1"/>
  <c r="AF913" i="1"/>
  <c r="AG913" i="1" s="1"/>
  <c r="AF914" i="1"/>
  <c r="AG914" i="1" s="1"/>
  <c r="AF915" i="1"/>
  <c r="AG915" i="1" s="1"/>
  <c r="AF916" i="1"/>
  <c r="AG916" i="1" s="1"/>
  <c r="AF917" i="1"/>
  <c r="AG917" i="1" s="1"/>
  <c r="AF918" i="1"/>
  <c r="AG918" i="1" s="1"/>
  <c r="AF919" i="1"/>
  <c r="AG919" i="1" s="1"/>
  <c r="AF920" i="1"/>
  <c r="AG920" i="1" s="1"/>
  <c r="AF921" i="1"/>
  <c r="AG921" i="1" s="1"/>
  <c r="AF922" i="1"/>
  <c r="AG922" i="1" s="1"/>
  <c r="AF923" i="1"/>
  <c r="AG923" i="1" s="1"/>
  <c r="AF924" i="1"/>
  <c r="AG924" i="1" s="1"/>
  <c r="AF925" i="1"/>
  <c r="AG925" i="1" s="1"/>
  <c r="AF926" i="1"/>
  <c r="AG926" i="1" s="1"/>
  <c r="AF927" i="1"/>
  <c r="AG927" i="1" s="1"/>
  <c r="AF928" i="1"/>
  <c r="AG928" i="1" s="1"/>
  <c r="AF929" i="1"/>
  <c r="AG929" i="1" s="1"/>
  <c r="AF930" i="1"/>
  <c r="AG930" i="1" s="1"/>
  <c r="AF931" i="1"/>
  <c r="AG931" i="1" s="1"/>
  <c r="AF932" i="1"/>
  <c r="AG932" i="1" s="1"/>
  <c r="AF933" i="1"/>
  <c r="AG933" i="1" s="1"/>
  <c r="AF934" i="1"/>
  <c r="AG934" i="1" s="1"/>
  <c r="AF935" i="1"/>
  <c r="AG935" i="1" s="1"/>
  <c r="AF936" i="1"/>
  <c r="AG936" i="1" s="1"/>
  <c r="AF937" i="1"/>
  <c r="AG937" i="1" s="1"/>
  <c r="AF938" i="1"/>
  <c r="AG938" i="1" s="1"/>
  <c r="AF939" i="1"/>
  <c r="AG939" i="1" s="1"/>
  <c r="AF940" i="1"/>
  <c r="AG940" i="1" s="1"/>
  <c r="AF941" i="1"/>
  <c r="AG941" i="1" s="1"/>
  <c r="AF942" i="1"/>
  <c r="AG942" i="1" s="1"/>
  <c r="AF943" i="1"/>
  <c r="AG943" i="1" s="1"/>
  <c r="AF944" i="1"/>
  <c r="AG944" i="1" s="1"/>
  <c r="AF945" i="1"/>
  <c r="AG945" i="1" s="1"/>
  <c r="AF946" i="1"/>
  <c r="AG946" i="1" s="1"/>
  <c r="AF947" i="1"/>
  <c r="AG947" i="1" s="1"/>
  <c r="AF948" i="1"/>
  <c r="AG948" i="1" s="1"/>
  <c r="AF949" i="1"/>
  <c r="AG949" i="1" s="1"/>
  <c r="AF950" i="1"/>
  <c r="AG950" i="1" s="1"/>
  <c r="AF951" i="1"/>
  <c r="AG951" i="1" s="1"/>
  <c r="AF952" i="1"/>
  <c r="AG952" i="1" s="1"/>
  <c r="AF953" i="1"/>
  <c r="AG953" i="1" s="1"/>
  <c r="AF954" i="1"/>
  <c r="AG954" i="1" s="1"/>
  <c r="AF955" i="1"/>
  <c r="AG955" i="1" s="1"/>
  <c r="AF956" i="1"/>
  <c r="AG956" i="1" s="1"/>
  <c r="AF957" i="1"/>
  <c r="AG957" i="1" s="1"/>
  <c r="AF958" i="1"/>
  <c r="AG958" i="1" s="1"/>
  <c r="AF959" i="1"/>
  <c r="AG959" i="1" s="1"/>
  <c r="AF960" i="1"/>
  <c r="AG960" i="1" s="1"/>
  <c r="AF961" i="1"/>
  <c r="AG961" i="1" s="1"/>
  <c r="AF962" i="1"/>
  <c r="AG962" i="1" s="1"/>
  <c r="AF963" i="1"/>
  <c r="AG963" i="1" s="1"/>
  <c r="AF964" i="1"/>
  <c r="AG964" i="1" s="1"/>
  <c r="AF965" i="1"/>
  <c r="AG965" i="1" s="1"/>
  <c r="AF966" i="1"/>
  <c r="AG966" i="1" s="1"/>
  <c r="AF967" i="1"/>
  <c r="AG967" i="1" s="1"/>
  <c r="AF968" i="1"/>
  <c r="AG968" i="1" s="1"/>
  <c r="AF969" i="1"/>
  <c r="AG969" i="1" s="1"/>
  <c r="AF970" i="1"/>
  <c r="AG970" i="1" s="1"/>
  <c r="AF971" i="1"/>
  <c r="AG971" i="1" s="1"/>
  <c r="AF972" i="1"/>
  <c r="AG972" i="1" s="1"/>
  <c r="AF973" i="1"/>
  <c r="AG973" i="1" s="1"/>
  <c r="AF974" i="1"/>
  <c r="AG974" i="1" s="1"/>
  <c r="AF975" i="1"/>
  <c r="AG975" i="1" s="1"/>
  <c r="AF976" i="1"/>
  <c r="AG976" i="1" s="1"/>
  <c r="AF977" i="1"/>
  <c r="AG977" i="1" s="1"/>
  <c r="AF978" i="1"/>
  <c r="AG978" i="1" s="1"/>
  <c r="AF979" i="1"/>
  <c r="AG979" i="1" s="1"/>
  <c r="AF980" i="1"/>
  <c r="AG980" i="1" s="1"/>
  <c r="AF981" i="1"/>
  <c r="AG981" i="1" s="1"/>
  <c r="AF982" i="1"/>
  <c r="AG982" i="1" s="1"/>
  <c r="AF983" i="1"/>
  <c r="AG983" i="1" s="1"/>
  <c r="AF984" i="1"/>
  <c r="AG984" i="1" s="1"/>
  <c r="AF985" i="1"/>
  <c r="AG985" i="1" s="1"/>
  <c r="AF986" i="1"/>
  <c r="AG986" i="1" s="1"/>
  <c r="AF987" i="1"/>
  <c r="AG987" i="1" s="1"/>
  <c r="AF988" i="1"/>
  <c r="AG988" i="1" s="1"/>
  <c r="AF989" i="1"/>
  <c r="AG989" i="1" s="1"/>
  <c r="AF990" i="1"/>
  <c r="AG990" i="1" s="1"/>
  <c r="AF991" i="1"/>
  <c r="AG991" i="1" s="1"/>
  <c r="AF992" i="1"/>
  <c r="AG992" i="1" s="1"/>
  <c r="AF993" i="1"/>
  <c r="AG993" i="1" s="1"/>
  <c r="AF994" i="1"/>
  <c r="AG994" i="1" s="1"/>
  <c r="AF995" i="1"/>
  <c r="AG995" i="1" s="1"/>
  <c r="AF996" i="1"/>
  <c r="AG996" i="1" s="1"/>
  <c r="AF997" i="1"/>
  <c r="AG997" i="1" s="1"/>
  <c r="AF998" i="1"/>
  <c r="AG998" i="1" s="1"/>
  <c r="AF999" i="1"/>
  <c r="AG999" i="1" s="1"/>
  <c r="AF1000" i="1"/>
  <c r="AG1000" i="1" s="1"/>
  <c r="AF1001" i="1"/>
  <c r="AG1001" i="1" s="1"/>
  <c r="AF1002" i="1"/>
  <c r="AG1002" i="1" s="1"/>
  <c r="AF1003" i="1"/>
  <c r="AG1003" i="1" s="1"/>
  <c r="AF1004" i="1"/>
  <c r="AG1004" i="1" s="1"/>
  <c r="AF1005" i="1"/>
  <c r="AG1005" i="1" s="1"/>
  <c r="AF1006" i="1"/>
  <c r="AG1006" i="1" s="1"/>
  <c r="AF1007" i="1"/>
  <c r="AG1007" i="1" s="1"/>
  <c r="AF1008" i="1"/>
  <c r="AG1008" i="1" s="1"/>
  <c r="AF1009" i="1"/>
  <c r="AG1009" i="1" s="1"/>
  <c r="AF1010" i="1"/>
  <c r="AG1010" i="1" s="1"/>
  <c r="AF1011" i="1"/>
  <c r="AG1011" i="1" s="1"/>
  <c r="AF1012" i="1"/>
  <c r="AG1012" i="1" s="1"/>
  <c r="AF1013" i="1"/>
  <c r="AG1013" i="1" s="1"/>
  <c r="AF1014" i="1"/>
  <c r="AG1014" i="1" s="1"/>
  <c r="AF1015" i="1"/>
  <c r="AG1015" i="1" s="1"/>
  <c r="AF1016" i="1"/>
  <c r="AG1016" i="1" s="1"/>
  <c r="AF1017" i="1"/>
  <c r="AG1017" i="1" s="1"/>
  <c r="AF1018" i="1"/>
  <c r="AG1018" i="1" s="1"/>
  <c r="AF1019" i="1"/>
  <c r="AG1019" i="1" s="1"/>
  <c r="AF1020" i="1"/>
  <c r="AG1020" i="1" s="1"/>
  <c r="AF1021" i="1"/>
  <c r="AG1021" i="1" s="1"/>
  <c r="AF1022" i="1"/>
  <c r="AG1022" i="1" s="1"/>
  <c r="AF1023" i="1"/>
  <c r="AG1023" i="1" s="1"/>
  <c r="AF1024" i="1"/>
  <c r="AG1024" i="1" s="1"/>
  <c r="AF1025" i="1"/>
  <c r="AG1025" i="1" s="1"/>
  <c r="AF1026" i="1"/>
  <c r="AG1026" i="1" s="1"/>
  <c r="AF1027" i="1"/>
  <c r="AG1027" i="1" s="1"/>
  <c r="AF1028" i="1"/>
  <c r="AG1028" i="1" s="1"/>
  <c r="AF1029" i="1"/>
  <c r="AG1029" i="1" s="1"/>
  <c r="AF1030" i="1"/>
  <c r="AG1030" i="1" s="1"/>
  <c r="AF1031" i="1"/>
  <c r="AG1031" i="1" s="1"/>
  <c r="AF1032" i="1"/>
  <c r="AG1032" i="1" s="1"/>
  <c r="AF1033" i="1"/>
  <c r="AG1033" i="1" s="1"/>
  <c r="AF1034" i="1"/>
  <c r="AG1034" i="1" s="1"/>
  <c r="AF1035" i="1"/>
  <c r="AG1035" i="1" s="1"/>
  <c r="AF1036" i="1"/>
  <c r="AG1036" i="1" s="1"/>
  <c r="AF1037" i="1"/>
  <c r="AG1037" i="1" s="1"/>
  <c r="AF1038" i="1"/>
  <c r="AG1038" i="1" s="1"/>
  <c r="AF1039" i="1"/>
  <c r="AG1039" i="1" s="1"/>
  <c r="AF1040" i="1"/>
  <c r="AG1040" i="1" s="1"/>
  <c r="AF1041" i="1"/>
  <c r="AG1041" i="1" s="1"/>
  <c r="AF1042" i="1"/>
  <c r="AG1042" i="1" s="1"/>
  <c r="AF1043" i="1"/>
  <c r="AG1043" i="1" s="1"/>
  <c r="AF1044" i="1"/>
  <c r="AG1044" i="1" s="1"/>
  <c r="AF1045" i="1"/>
  <c r="AG1045" i="1" s="1"/>
  <c r="AF1046" i="1"/>
  <c r="AG1046" i="1" s="1"/>
  <c r="AF1047" i="1"/>
  <c r="AG1047" i="1" s="1"/>
  <c r="AF1048" i="1"/>
  <c r="AG1048" i="1" s="1"/>
  <c r="AF1049" i="1"/>
  <c r="AG1049" i="1" s="1"/>
  <c r="AF1050" i="1"/>
  <c r="AG1050" i="1" s="1"/>
  <c r="AF1051" i="1"/>
  <c r="AG1051" i="1" s="1"/>
  <c r="AF1052" i="1"/>
  <c r="AG1052" i="1" s="1"/>
  <c r="AF1053" i="1"/>
  <c r="AG1053" i="1" s="1"/>
  <c r="AF1054" i="1"/>
  <c r="AG1054" i="1" s="1"/>
  <c r="AF1055" i="1"/>
  <c r="AG1055" i="1" s="1"/>
  <c r="AF1056" i="1"/>
  <c r="AG1056" i="1" s="1"/>
  <c r="AF1057" i="1"/>
  <c r="AG1057" i="1" s="1"/>
  <c r="AF1058" i="1"/>
  <c r="AG1058" i="1" s="1"/>
  <c r="AF1059" i="1"/>
  <c r="AG1059" i="1" s="1"/>
  <c r="AF1060" i="1"/>
  <c r="AG1060" i="1" s="1"/>
  <c r="AF1061" i="1"/>
  <c r="AG1061" i="1" s="1"/>
  <c r="AF1062" i="1"/>
  <c r="AG1062" i="1" s="1"/>
  <c r="AF1063" i="1"/>
  <c r="AG1063" i="1" s="1"/>
  <c r="AF1064" i="1"/>
  <c r="AG1064" i="1" s="1"/>
  <c r="AF1065" i="1"/>
  <c r="AG1065" i="1" s="1"/>
  <c r="AF1066" i="1"/>
  <c r="AG1066" i="1" s="1"/>
  <c r="AF1067" i="1"/>
  <c r="AG1067" i="1" s="1"/>
  <c r="AF1068" i="1"/>
  <c r="AG1068" i="1" s="1"/>
  <c r="AF1069" i="1"/>
  <c r="AG1069" i="1" s="1"/>
  <c r="AF1070" i="1"/>
  <c r="AG1070" i="1" s="1"/>
  <c r="AF1071" i="1"/>
  <c r="AG1071" i="1" s="1"/>
  <c r="AF1072" i="1"/>
  <c r="AG1072" i="1" s="1"/>
  <c r="AF1073" i="1"/>
  <c r="AG1073" i="1" s="1"/>
  <c r="AF1074" i="1"/>
  <c r="AG1074" i="1" s="1"/>
  <c r="AF1075" i="1"/>
  <c r="AG1075" i="1" s="1"/>
  <c r="AF1076" i="1"/>
  <c r="AG1076" i="1" s="1"/>
  <c r="AF1077" i="1"/>
  <c r="AG1077" i="1" s="1"/>
  <c r="AF1078" i="1"/>
  <c r="AG1078" i="1" s="1"/>
  <c r="AF1079" i="1"/>
  <c r="AG1079" i="1" s="1"/>
  <c r="AF1080" i="1"/>
  <c r="AG1080" i="1" s="1"/>
  <c r="AF1081" i="1"/>
  <c r="AG1081" i="1" s="1"/>
  <c r="AF1082" i="1"/>
  <c r="AG1082" i="1" s="1"/>
  <c r="AF1083" i="1"/>
  <c r="AG1083" i="1" s="1"/>
  <c r="AF1084" i="1"/>
  <c r="AG1084" i="1" s="1"/>
  <c r="AF1085" i="1"/>
  <c r="AG1085" i="1" s="1"/>
  <c r="AF1086" i="1"/>
  <c r="AG1086" i="1" s="1"/>
  <c r="AF1087" i="1"/>
  <c r="AG1087" i="1" s="1"/>
  <c r="AF1088" i="1"/>
  <c r="AG1088" i="1" s="1"/>
  <c r="AF1089" i="1"/>
  <c r="AG1089" i="1" s="1"/>
  <c r="AF1090" i="1"/>
  <c r="AG1090" i="1" s="1"/>
  <c r="AF1091" i="1"/>
  <c r="AG1091" i="1" s="1"/>
  <c r="AF1092" i="1"/>
  <c r="AG1092" i="1" s="1"/>
  <c r="AF1093" i="1"/>
  <c r="AG1093" i="1" s="1"/>
  <c r="AF1094" i="1"/>
  <c r="AG1094" i="1" s="1"/>
  <c r="AF1095" i="1"/>
  <c r="AG1095" i="1" s="1"/>
  <c r="AF1096" i="1"/>
  <c r="AG1096" i="1" s="1"/>
  <c r="AF1097" i="1"/>
  <c r="AG1097" i="1" s="1"/>
  <c r="AF1098" i="1"/>
  <c r="AG1098" i="1" s="1"/>
  <c r="AF1099" i="1"/>
  <c r="AG1099" i="1" s="1"/>
  <c r="AF1100" i="1"/>
  <c r="AG1100" i="1" s="1"/>
  <c r="AF1101" i="1"/>
  <c r="AG1101" i="1" s="1"/>
  <c r="AF1102" i="1"/>
  <c r="AG1102" i="1" s="1"/>
  <c r="AF1103" i="1"/>
  <c r="AG1103" i="1" s="1"/>
  <c r="AF1104" i="1"/>
  <c r="AG1104" i="1" s="1"/>
  <c r="AF1105" i="1"/>
  <c r="AG1105" i="1" s="1"/>
  <c r="AF1106" i="1"/>
  <c r="AG1106" i="1" s="1"/>
  <c r="AF1107" i="1"/>
  <c r="AG1107" i="1" s="1"/>
  <c r="AF1108" i="1"/>
  <c r="AG1108" i="1" s="1"/>
  <c r="AF1109" i="1"/>
  <c r="AG1109" i="1" s="1"/>
  <c r="AF1110" i="1"/>
  <c r="AG1110" i="1" s="1"/>
  <c r="AF1111" i="1"/>
  <c r="AG1111" i="1" s="1"/>
  <c r="AF1112" i="1"/>
  <c r="AG1112" i="1" s="1"/>
  <c r="AF1113" i="1"/>
  <c r="AG1113" i="1" s="1"/>
  <c r="AF1114" i="1"/>
  <c r="AG1114" i="1" s="1"/>
  <c r="AF1115" i="1"/>
  <c r="AG1115" i="1" s="1"/>
  <c r="AF1116" i="1"/>
  <c r="AG1116" i="1" s="1"/>
  <c r="AF1117" i="1"/>
  <c r="AG1117" i="1" s="1"/>
  <c r="AF1118" i="1"/>
  <c r="AG1118" i="1" s="1"/>
  <c r="AF1119" i="1"/>
  <c r="AG1119" i="1" s="1"/>
  <c r="AF1120" i="1"/>
  <c r="AG1120" i="1" s="1"/>
  <c r="AF1121" i="1"/>
  <c r="AG1121" i="1" s="1"/>
  <c r="AF1122" i="1"/>
  <c r="AG1122" i="1" s="1"/>
  <c r="AF1123" i="1"/>
  <c r="AG1123" i="1" s="1"/>
  <c r="AF1124" i="1"/>
  <c r="AG1124" i="1" s="1"/>
  <c r="AF1125" i="1"/>
  <c r="AG1125" i="1" s="1"/>
  <c r="AF1126" i="1"/>
  <c r="AG1126" i="1" s="1"/>
  <c r="AF1127" i="1"/>
  <c r="AG1127" i="1" s="1"/>
  <c r="AF1128" i="1"/>
  <c r="AG1128" i="1" s="1"/>
  <c r="AF1129" i="1"/>
  <c r="AG1129" i="1" s="1"/>
  <c r="AF1130" i="1"/>
  <c r="AG1130" i="1" s="1"/>
  <c r="AF1131" i="1"/>
  <c r="AG1131" i="1" s="1"/>
  <c r="AF1132" i="1"/>
  <c r="AG1132" i="1" s="1"/>
  <c r="AF1133" i="1"/>
  <c r="AG1133" i="1" s="1"/>
  <c r="AF1134" i="1"/>
  <c r="AG1134" i="1" s="1"/>
  <c r="AF1135" i="1"/>
  <c r="AG1135" i="1" s="1"/>
  <c r="AF1136" i="1"/>
  <c r="AG1136" i="1" s="1"/>
  <c r="AF1137" i="1"/>
  <c r="AG1137" i="1" s="1"/>
  <c r="AF1138" i="1"/>
  <c r="AG1138" i="1" s="1"/>
  <c r="AF1139" i="1"/>
  <c r="AG1139" i="1" s="1"/>
  <c r="AF1140" i="1"/>
  <c r="AG1140" i="1" s="1"/>
  <c r="AF1141" i="1"/>
  <c r="AG1141" i="1" s="1"/>
  <c r="AF1142" i="1"/>
  <c r="AG1142" i="1" s="1"/>
  <c r="AF1143" i="1"/>
  <c r="AG1143" i="1" s="1"/>
  <c r="AF1144" i="1"/>
  <c r="AG1144" i="1" s="1"/>
  <c r="AF1145" i="1"/>
  <c r="AG1145" i="1" s="1"/>
  <c r="AF1146" i="1"/>
  <c r="AG1146" i="1" s="1"/>
  <c r="AF1147" i="1"/>
  <c r="AG1147" i="1" s="1"/>
  <c r="AF1148" i="1"/>
  <c r="AG1148" i="1" s="1"/>
  <c r="AF1149" i="1"/>
  <c r="AG1149" i="1" s="1"/>
  <c r="AF1150" i="1"/>
  <c r="AG1150" i="1" s="1"/>
  <c r="AF1151" i="1"/>
  <c r="AG1151" i="1" s="1"/>
  <c r="AF1152" i="1"/>
  <c r="AG1152" i="1" s="1"/>
  <c r="AF1153" i="1"/>
  <c r="AG1153" i="1" s="1"/>
  <c r="AF1154" i="1"/>
  <c r="AG1154" i="1" s="1"/>
  <c r="AF1155" i="1"/>
  <c r="AG1155" i="1" s="1"/>
  <c r="AF1156" i="1"/>
  <c r="AG1156" i="1" s="1"/>
  <c r="AF1157" i="1"/>
  <c r="AG1157" i="1" s="1"/>
  <c r="AF1158" i="1"/>
  <c r="AG1158" i="1" s="1"/>
  <c r="AF1159" i="1"/>
  <c r="AG1159" i="1" s="1"/>
  <c r="AF1160" i="1"/>
  <c r="AG1160" i="1" s="1"/>
  <c r="AF1161" i="1"/>
  <c r="AG1161" i="1" s="1"/>
  <c r="AF1162" i="1"/>
  <c r="AG1162" i="1" s="1"/>
  <c r="AF1163" i="1"/>
  <c r="AG1163" i="1" s="1"/>
  <c r="AF1164" i="1"/>
  <c r="AG1164" i="1" s="1"/>
  <c r="AF1165" i="1"/>
  <c r="AG1165" i="1" s="1"/>
  <c r="AF1166" i="1"/>
  <c r="AG1166" i="1" s="1"/>
  <c r="AF1167" i="1"/>
  <c r="AG1167" i="1" s="1"/>
  <c r="AF1168" i="1"/>
  <c r="AG1168" i="1" s="1"/>
  <c r="AF1169" i="1"/>
  <c r="AG1169" i="1" s="1"/>
  <c r="AF1170" i="1"/>
  <c r="AG1170" i="1" s="1"/>
  <c r="AF1171" i="1"/>
  <c r="AG1171" i="1" s="1"/>
  <c r="AF1172" i="1"/>
  <c r="AG1172" i="1" s="1"/>
  <c r="AF1173" i="1"/>
  <c r="AG1173" i="1" s="1"/>
  <c r="AF1174" i="1"/>
  <c r="AG1174" i="1" s="1"/>
  <c r="AF1175" i="1"/>
  <c r="AG1175" i="1" s="1"/>
  <c r="AF1176" i="1"/>
  <c r="AG1176" i="1" s="1"/>
  <c r="AF1177" i="1"/>
  <c r="AG1177" i="1" s="1"/>
  <c r="AF1178" i="1"/>
  <c r="AG1178" i="1" s="1"/>
  <c r="AF1179" i="1"/>
  <c r="AG1179" i="1" s="1"/>
  <c r="AF1180" i="1"/>
  <c r="AG1180" i="1" s="1"/>
  <c r="AF1181" i="1"/>
  <c r="AG1181" i="1" s="1"/>
  <c r="AF1182" i="1"/>
  <c r="AG1182" i="1" s="1"/>
  <c r="AF1183" i="1"/>
  <c r="AG1183" i="1" s="1"/>
  <c r="AF1184" i="1"/>
  <c r="AG1184" i="1" s="1"/>
  <c r="AF1185" i="1"/>
  <c r="AG1185" i="1" s="1"/>
  <c r="AF1186" i="1"/>
  <c r="AG1186" i="1" s="1"/>
  <c r="AF1187" i="1"/>
  <c r="AG1187" i="1" s="1"/>
  <c r="AF1188" i="1"/>
  <c r="AG1188" i="1" s="1"/>
  <c r="AF1189" i="1"/>
  <c r="AG1189" i="1" s="1"/>
  <c r="AF1190" i="1"/>
  <c r="AG1190" i="1" s="1"/>
  <c r="AF1191" i="1"/>
  <c r="AG1191" i="1" s="1"/>
  <c r="AF1192" i="1"/>
  <c r="AG1192" i="1" s="1"/>
  <c r="AF1193" i="1"/>
  <c r="AG1193" i="1" s="1"/>
  <c r="AF1194" i="1"/>
  <c r="AG1194" i="1" s="1"/>
  <c r="AF1195" i="1"/>
  <c r="AG1195" i="1" s="1"/>
  <c r="AF1196" i="1"/>
  <c r="AG1196" i="1" s="1"/>
  <c r="AF1197" i="1"/>
  <c r="AG1197" i="1" s="1"/>
  <c r="AF1198" i="1"/>
  <c r="AG1198" i="1" s="1"/>
  <c r="AF1199" i="1"/>
  <c r="AG1199" i="1" s="1"/>
  <c r="AF1200" i="1"/>
  <c r="AG1200" i="1" s="1"/>
  <c r="AF1201" i="1"/>
  <c r="AG1201" i="1" s="1"/>
  <c r="AF1202" i="1"/>
  <c r="AG1202" i="1" s="1"/>
  <c r="AF1203" i="1"/>
  <c r="AG1203" i="1" s="1"/>
  <c r="AF1204" i="1"/>
  <c r="AG1204" i="1" s="1"/>
  <c r="AF1205" i="1"/>
  <c r="AG1205" i="1" s="1"/>
  <c r="AF1206" i="1"/>
  <c r="AG1206" i="1" s="1"/>
  <c r="AF1207" i="1"/>
  <c r="AG1207" i="1" s="1"/>
  <c r="AF1208" i="1"/>
  <c r="AG1208" i="1" s="1"/>
  <c r="AF1209" i="1"/>
  <c r="AG1209" i="1" s="1"/>
  <c r="AF1210" i="1"/>
  <c r="AG1210" i="1" s="1"/>
  <c r="AF1211" i="1"/>
  <c r="AG1211" i="1" s="1"/>
  <c r="AF1212" i="1"/>
  <c r="AG1212" i="1" s="1"/>
  <c r="AF1213" i="1"/>
  <c r="AG1213" i="1" s="1"/>
  <c r="AF1214" i="1"/>
  <c r="AG1214" i="1" s="1"/>
  <c r="AF1215" i="1"/>
  <c r="AG1215" i="1" s="1"/>
  <c r="AF1216" i="1"/>
  <c r="AG1216" i="1" s="1"/>
  <c r="AF1217" i="1"/>
  <c r="AG1217" i="1" s="1"/>
  <c r="AF1218" i="1"/>
  <c r="AG1218" i="1" s="1"/>
  <c r="AF1219" i="1"/>
  <c r="AG1219" i="1" s="1"/>
  <c r="AF1220" i="1"/>
  <c r="AG1220" i="1" s="1"/>
  <c r="AF1221" i="1"/>
  <c r="AG1221" i="1" s="1"/>
  <c r="AF1222" i="1"/>
  <c r="AG1222" i="1" s="1"/>
  <c r="AF1223" i="1"/>
  <c r="AG1223" i="1" s="1"/>
  <c r="AF1224" i="1"/>
  <c r="AG1224" i="1" s="1"/>
  <c r="AF1225" i="1"/>
  <c r="AG1225" i="1" s="1"/>
  <c r="AF1226" i="1"/>
  <c r="AG1226" i="1" s="1"/>
  <c r="AF1227" i="1"/>
  <c r="AG1227" i="1" s="1"/>
  <c r="AF1228" i="1"/>
  <c r="AG1228" i="1" s="1"/>
  <c r="AF1229" i="1"/>
  <c r="AG1229" i="1" s="1"/>
  <c r="AF1230" i="1"/>
  <c r="AG1230" i="1" s="1"/>
  <c r="AF1231" i="1"/>
  <c r="AG1231" i="1" s="1"/>
  <c r="AF1232" i="1"/>
  <c r="AG1232" i="1" s="1"/>
  <c r="AF1233" i="1"/>
  <c r="AG1233" i="1" s="1"/>
  <c r="AF1234" i="1"/>
  <c r="AG1234" i="1" s="1"/>
  <c r="AF1235" i="1"/>
  <c r="AG1235" i="1" s="1"/>
  <c r="AF1236" i="1"/>
  <c r="AG1236" i="1" s="1"/>
  <c r="AF1237" i="1"/>
  <c r="AG1237" i="1" s="1"/>
  <c r="AF1238" i="1"/>
  <c r="AG1238" i="1" s="1"/>
  <c r="AF1239" i="1"/>
  <c r="AG1239" i="1" s="1"/>
  <c r="AF1240" i="1"/>
  <c r="AG1240" i="1" s="1"/>
  <c r="AF1241" i="1"/>
  <c r="AG1241" i="1" s="1"/>
  <c r="AF1242" i="1"/>
  <c r="AG1242" i="1" s="1"/>
  <c r="AF1243" i="1"/>
  <c r="AG1243" i="1" s="1"/>
  <c r="AF1244" i="1"/>
  <c r="AG1244" i="1" s="1"/>
  <c r="AF1245" i="1"/>
  <c r="AG1245" i="1" s="1"/>
  <c r="AF1246" i="1"/>
  <c r="AG1246" i="1" s="1"/>
  <c r="AF1247" i="1"/>
  <c r="AG1247" i="1" s="1"/>
  <c r="AF1248" i="1"/>
  <c r="AG1248" i="1" s="1"/>
  <c r="AF1249" i="1"/>
  <c r="AG1249" i="1" s="1"/>
  <c r="AF1250" i="1"/>
  <c r="AG1250" i="1" s="1"/>
  <c r="AF1251" i="1"/>
  <c r="AG1251" i="1" s="1"/>
  <c r="AF1252" i="1"/>
  <c r="AG1252" i="1" s="1"/>
  <c r="AF1253" i="1"/>
  <c r="AG1253" i="1" s="1"/>
  <c r="AF1254" i="1"/>
  <c r="AG1254" i="1" s="1"/>
  <c r="AF1255" i="1"/>
  <c r="AG1255" i="1" s="1"/>
  <c r="AF1256" i="1"/>
  <c r="AG1256" i="1" s="1"/>
  <c r="AF1257" i="1"/>
  <c r="AG1257" i="1" s="1"/>
  <c r="AF1258" i="1"/>
  <c r="AG1258" i="1" s="1"/>
  <c r="AF1259" i="1"/>
  <c r="AG1259" i="1" s="1"/>
  <c r="AF1260" i="1"/>
  <c r="AG1260" i="1" s="1"/>
  <c r="AF1261" i="1"/>
  <c r="AG1261" i="1" s="1"/>
  <c r="AF1262" i="1"/>
  <c r="AG1262" i="1" s="1"/>
  <c r="AF1263" i="1"/>
  <c r="AG1263" i="1" s="1"/>
  <c r="AF1264" i="1"/>
  <c r="AG1264" i="1" s="1"/>
  <c r="AF1265" i="1"/>
  <c r="AG1265" i="1" s="1"/>
  <c r="AF1266" i="1"/>
  <c r="AG1266" i="1" s="1"/>
  <c r="AF1267" i="1"/>
  <c r="AG1267" i="1" s="1"/>
  <c r="AF1268" i="1"/>
  <c r="AG1268" i="1" s="1"/>
  <c r="AF1269" i="1"/>
  <c r="AG1269" i="1" s="1"/>
  <c r="AF1270" i="1"/>
  <c r="AG1270" i="1" s="1"/>
  <c r="AF1271" i="1"/>
  <c r="AG1271" i="1" s="1"/>
  <c r="AF1272" i="1"/>
  <c r="AG1272" i="1" s="1"/>
  <c r="AF1273" i="1"/>
  <c r="AG1273" i="1" s="1"/>
  <c r="AF1274" i="1"/>
  <c r="AG1274" i="1" s="1"/>
  <c r="AF1275" i="1"/>
  <c r="AG1275" i="1" s="1"/>
  <c r="AF1276" i="1"/>
  <c r="AG1276" i="1" s="1"/>
  <c r="AF1277" i="1"/>
  <c r="AG1277" i="1" s="1"/>
  <c r="AF1278" i="1"/>
  <c r="AG1278" i="1" s="1"/>
  <c r="AF1279" i="1"/>
  <c r="AG1279" i="1" s="1"/>
  <c r="AF1280" i="1"/>
  <c r="AG1280" i="1" s="1"/>
  <c r="AF1281" i="1"/>
  <c r="AG1281" i="1" s="1"/>
  <c r="AF1282" i="1"/>
  <c r="AG1282" i="1" s="1"/>
  <c r="AF1283" i="1"/>
  <c r="AG1283" i="1" s="1"/>
  <c r="AF1284" i="1"/>
  <c r="AG1284" i="1" s="1"/>
  <c r="AF1285" i="1"/>
  <c r="AG1285" i="1" s="1"/>
  <c r="AF1286" i="1"/>
  <c r="AG1286" i="1" s="1"/>
  <c r="AF1287" i="1"/>
  <c r="AG1287" i="1" s="1"/>
  <c r="AF1288" i="1"/>
  <c r="AG1288" i="1" s="1"/>
  <c r="AF1289" i="1"/>
  <c r="AG1289" i="1" s="1"/>
  <c r="AF1290" i="1"/>
  <c r="AG1290" i="1" s="1"/>
  <c r="AF1291" i="1"/>
  <c r="AG1291" i="1" s="1"/>
  <c r="AF1292" i="1"/>
  <c r="AG1292" i="1" s="1"/>
  <c r="AF1293" i="1"/>
  <c r="AG1293" i="1" s="1"/>
  <c r="AF1294" i="1"/>
  <c r="AG1294" i="1" s="1"/>
  <c r="AF1295" i="1"/>
  <c r="AG1295" i="1" s="1"/>
  <c r="AF1296" i="1"/>
  <c r="AG1296" i="1" s="1"/>
  <c r="AF1297" i="1"/>
  <c r="AG1297" i="1" s="1"/>
  <c r="AF1298" i="1"/>
  <c r="AG1298" i="1" s="1"/>
  <c r="AF1299" i="1"/>
  <c r="AG1299" i="1" s="1"/>
  <c r="AF1300" i="1"/>
  <c r="AG1300" i="1" s="1"/>
  <c r="AF1301" i="1"/>
  <c r="AG1301" i="1" s="1"/>
  <c r="AF1302" i="1"/>
  <c r="AG1302" i="1" s="1"/>
  <c r="AF1303" i="1"/>
  <c r="AG1303" i="1" s="1"/>
  <c r="AF1304" i="1"/>
  <c r="AG1304" i="1" s="1"/>
  <c r="AF1305" i="1"/>
  <c r="AG1305" i="1" s="1"/>
  <c r="AF1306" i="1"/>
  <c r="AG1306" i="1" s="1"/>
  <c r="AF1307" i="1"/>
  <c r="AG1307" i="1" s="1"/>
  <c r="AF1308" i="1"/>
  <c r="AG1308" i="1" s="1"/>
  <c r="AF1309" i="1"/>
  <c r="AG1309" i="1" s="1"/>
  <c r="AF1310" i="1"/>
  <c r="AG1310" i="1" s="1"/>
  <c r="AF1311" i="1"/>
  <c r="AG1311" i="1" s="1"/>
  <c r="AF1312" i="1"/>
  <c r="AG1312" i="1" s="1"/>
  <c r="AF1313" i="1"/>
  <c r="AG1313" i="1" s="1"/>
  <c r="AF1314" i="1"/>
  <c r="AG1314" i="1" s="1"/>
  <c r="AF1315" i="1"/>
  <c r="AG1315" i="1" s="1"/>
  <c r="AF1316" i="1"/>
  <c r="AG1316" i="1" s="1"/>
  <c r="AF1317" i="1"/>
  <c r="AG1317" i="1" s="1"/>
  <c r="AF1318" i="1"/>
  <c r="AG1318" i="1" s="1"/>
  <c r="AF1319" i="1"/>
  <c r="AG1319" i="1" s="1"/>
  <c r="AF1320" i="1"/>
  <c r="AG1320" i="1" s="1"/>
  <c r="AF1321" i="1"/>
  <c r="AG1321" i="1" s="1"/>
  <c r="AF1322" i="1"/>
  <c r="AG1322" i="1" s="1"/>
  <c r="AF1323" i="1"/>
  <c r="AG1323" i="1" s="1"/>
  <c r="AF1324" i="1"/>
  <c r="AG1324" i="1" s="1"/>
  <c r="AF1325" i="1"/>
  <c r="AG1325" i="1" s="1"/>
  <c r="AF1326" i="1"/>
  <c r="AG1326" i="1" s="1"/>
  <c r="AF1327" i="1"/>
  <c r="AG1327" i="1" s="1"/>
  <c r="AF1328" i="1"/>
  <c r="AG1328" i="1" s="1"/>
  <c r="AF1329" i="1"/>
  <c r="AG1329" i="1" s="1"/>
  <c r="AF1330" i="1"/>
  <c r="AG1330" i="1" s="1"/>
  <c r="AF1331" i="1"/>
  <c r="AG1331" i="1" s="1"/>
  <c r="AF1332" i="1"/>
  <c r="AG1332" i="1" s="1"/>
  <c r="AF1333" i="1"/>
  <c r="AG1333" i="1" s="1"/>
  <c r="AF1334" i="1"/>
  <c r="AG1334" i="1" s="1"/>
  <c r="AF1335" i="1"/>
  <c r="AG1335" i="1" s="1"/>
  <c r="AF1336" i="1"/>
  <c r="AG1336" i="1" s="1"/>
  <c r="AF1337" i="1"/>
  <c r="AG1337" i="1" s="1"/>
  <c r="AF1338" i="1"/>
  <c r="AG1338" i="1" s="1"/>
  <c r="AF1339" i="1"/>
  <c r="AG1339" i="1" s="1"/>
  <c r="AF1340" i="1"/>
  <c r="AG1340" i="1" s="1"/>
  <c r="AF1341" i="1"/>
  <c r="AG1341" i="1" s="1"/>
  <c r="AF1342" i="1"/>
  <c r="AG1342" i="1" s="1"/>
  <c r="AF1343" i="1"/>
  <c r="AG1343" i="1" s="1"/>
  <c r="AF1344" i="1"/>
  <c r="AG1344" i="1" s="1"/>
  <c r="AF1345" i="1"/>
  <c r="AG1345" i="1" s="1"/>
  <c r="AF1346" i="1"/>
  <c r="AG1346" i="1" s="1"/>
  <c r="AF1347" i="1"/>
  <c r="AG1347" i="1" s="1"/>
  <c r="AF1348" i="1"/>
  <c r="AG1348" i="1" s="1"/>
  <c r="AF1349" i="1"/>
  <c r="AG1349" i="1" s="1"/>
  <c r="AF1350" i="1"/>
  <c r="AG1350" i="1" s="1"/>
  <c r="AF1351" i="1"/>
  <c r="AG1351" i="1" s="1"/>
  <c r="AF1352" i="1"/>
  <c r="AG1352" i="1" s="1"/>
  <c r="AF1353" i="1"/>
  <c r="AG1353" i="1" s="1"/>
  <c r="AF1354" i="1"/>
  <c r="AG1354" i="1" s="1"/>
  <c r="AF1355" i="1"/>
  <c r="AG1355" i="1" s="1"/>
  <c r="AF1356" i="1"/>
  <c r="AG1356" i="1" s="1"/>
  <c r="AF1357" i="1"/>
  <c r="AG1357" i="1" s="1"/>
  <c r="AF1358" i="1"/>
  <c r="AG1358" i="1" s="1"/>
  <c r="AF1359" i="1"/>
  <c r="AG1359" i="1" s="1"/>
  <c r="AF1360" i="1"/>
  <c r="AG1360" i="1" s="1"/>
  <c r="AF1361" i="1"/>
  <c r="AG1361" i="1" s="1"/>
  <c r="AF1362" i="1"/>
  <c r="AG1362" i="1" s="1"/>
  <c r="AF1363" i="1"/>
  <c r="AG1363" i="1" s="1"/>
  <c r="AF1364" i="1"/>
  <c r="AG1364" i="1" s="1"/>
  <c r="AF1365" i="1"/>
  <c r="AG1365" i="1" s="1"/>
  <c r="AF1366" i="1"/>
  <c r="AG1366" i="1" s="1"/>
  <c r="AF1367" i="1"/>
  <c r="AG1367" i="1" s="1"/>
  <c r="AF1368" i="1"/>
  <c r="AG1368" i="1" s="1"/>
  <c r="AF1369" i="1"/>
  <c r="AG1369" i="1" s="1"/>
  <c r="AF1370" i="1"/>
  <c r="AG1370" i="1" s="1"/>
  <c r="AF1371" i="1"/>
  <c r="AG1371" i="1" s="1"/>
  <c r="AF1372" i="1"/>
  <c r="AG1372" i="1" s="1"/>
  <c r="AF1373" i="1"/>
  <c r="AG1373" i="1" s="1"/>
  <c r="AF1374" i="1"/>
  <c r="AG1374" i="1" s="1"/>
  <c r="AF1375" i="1"/>
  <c r="AG1375" i="1" s="1"/>
  <c r="AF1376" i="1"/>
  <c r="AG1376" i="1" s="1"/>
  <c r="AF1377" i="1"/>
  <c r="AG1377" i="1" s="1"/>
  <c r="AF1378" i="1"/>
  <c r="AG1378" i="1" s="1"/>
  <c r="AF1379" i="1"/>
  <c r="AG1379" i="1" s="1"/>
  <c r="AF1380" i="1"/>
  <c r="AG1380" i="1" s="1"/>
  <c r="AF1381" i="1"/>
  <c r="AG1381" i="1" s="1"/>
  <c r="AF1382" i="1"/>
  <c r="AG1382" i="1" s="1"/>
  <c r="AF1383" i="1"/>
  <c r="AG1383" i="1" s="1"/>
  <c r="AF1384" i="1"/>
  <c r="AG1384" i="1" s="1"/>
  <c r="AF1385" i="1"/>
  <c r="AG1385" i="1" s="1"/>
  <c r="AF1386" i="1"/>
  <c r="AG1386" i="1" s="1"/>
  <c r="AF1387" i="1"/>
  <c r="AG1387" i="1" s="1"/>
  <c r="AF1388" i="1"/>
  <c r="AG1388" i="1" s="1"/>
  <c r="AF1389" i="1"/>
  <c r="AG1389" i="1" s="1"/>
  <c r="AF1390" i="1"/>
  <c r="AG1390" i="1" s="1"/>
  <c r="AF1391" i="1"/>
  <c r="AG1391" i="1" s="1"/>
  <c r="AF1392" i="1"/>
  <c r="AG1392" i="1" s="1"/>
  <c r="AF1393" i="1"/>
  <c r="AG1393" i="1" s="1"/>
  <c r="AF1394" i="1"/>
  <c r="AG1394" i="1" s="1"/>
  <c r="AF1395" i="1"/>
  <c r="AG1395" i="1" s="1"/>
  <c r="AF1396" i="1"/>
  <c r="AG1396" i="1" s="1"/>
  <c r="AF1397" i="1"/>
  <c r="AG1397" i="1" s="1"/>
  <c r="AF1398" i="1"/>
  <c r="AG1398" i="1" s="1"/>
  <c r="AF1399" i="1"/>
  <c r="AG1399" i="1" s="1"/>
  <c r="AF1400" i="1"/>
  <c r="AG1400" i="1" s="1"/>
  <c r="AF1401" i="1"/>
  <c r="AG1401" i="1" s="1"/>
  <c r="AF1402" i="1"/>
  <c r="AG1402" i="1" s="1"/>
  <c r="AF1403" i="1"/>
  <c r="AG1403" i="1" s="1"/>
  <c r="AF1404" i="1"/>
  <c r="AG1404" i="1" s="1"/>
  <c r="AF1405" i="1"/>
  <c r="AG1405" i="1" s="1"/>
  <c r="AF1406" i="1"/>
  <c r="AG1406" i="1" s="1"/>
  <c r="AF1407" i="1"/>
  <c r="AG1407" i="1" s="1"/>
  <c r="AF1408" i="1"/>
  <c r="AG1408" i="1" s="1"/>
  <c r="AF1409" i="1"/>
  <c r="AG1409" i="1" s="1"/>
  <c r="AF1410" i="1"/>
  <c r="AG1410" i="1" s="1"/>
  <c r="AF1411" i="1"/>
  <c r="AG1411" i="1" s="1"/>
  <c r="AF1412" i="1"/>
  <c r="AG1412" i="1" s="1"/>
  <c r="AF1413" i="1"/>
  <c r="AG1413" i="1" s="1"/>
  <c r="AF1414" i="1"/>
  <c r="AG1414" i="1" s="1"/>
  <c r="AF1415" i="1"/>
  <c r="AG1415" i="1" s="1"/>
  <c r="AF1416" i="1"/>
  <c r="AG1416" i="1" s="1"/>
  <c r="AF1417" i="1"/>
  <c r="AG1417" i="1" s="1"/>
  <c r="AF1418" i="1"/>
  <c r="AG1418" i="1" s="1"/>
  <c r="AF1419" i="1"/>
  <c r="AG1419" i="1" s="1"/>
  <c r="AF1420" i="1"/>
  <c r="AG1420" i="1" s="1"/>
  <c r="AF1421" i="1"/>
  <c r="AG1421" i="1" s="1"/>
  <c r="AF1422" i="1"/>
  <c r="AG1422" i="1" s="1"/>
  <c r="AF1423" i="1"/>
  <c r="AG1423" i="1" s="1"/>
  <c r="AF1424" i="1"/>
  <c r="AG1424" i="1" s="1"/>
  <c r="AF1425" i="1"/>
  <c r="AG1425" i="1" s="1"/>
  <c r="AF1426" i="1"/>
  <c r="AG1426" i="1" s="1"/>
  <c r="AF1427" i="1"/>
  <c r="AG1427" i="1" s="1"/>
  <c r="AF1428" i="1"/>
  <c r="AG1428" i="1" s="1"/>
  <c r="AF1429" i="1"/>
  <c r="AG1429" i="1" s="1"/>
  <c r="AF1430" i="1"/>
  <c r="AG1430" i="1" s="1"/>
  <c r="AF1431" i="1"/>
  <c r="AG1431" i="1" s="1"/>
  <c r="AF1432" i="1"/>
  <c r="AG1432" i="1" s="1"/>
  <c r="AF1433" i="1"/>
  <c r="AG1433" i="1" s="1"/>
  <c r="AF1434" i="1"/>
  <c r="AG1434" i="1" s="1"/>
  <c r="AF1435" i="1"/>
  <c r="AG1435" i="1" s="1"/>
  <c r="AF1436" i="1"/>
  <c r="AG1436" i="1" s="1"/>
  <c r="AF1437" i="1"/>
  <c r="AG1437" i="1" s="1"/>
  <c r="AF1438" i="1"/>
  <c r="AG1438" i="1" s="1"/>
  <c r="AF1439" i="1"/>
  <c r="AG1439" i="1" s="1"/>
  <c r="AF1440" i="1"/>
  <c r="AG1440" i="1" s="1"/>
  <c r="AF1441" i="1"/>
  <c r="AG1441" i="1" s="1"/>
  <c r="AF1442" i="1"/>
  <c r="AG1442" i="1" s="1"/>
  <c r="AF1443" i="1"/>
  <c r="AG1443" i="1" s="1"/>
  <c r="AF1444" i="1"/>
  <c r="AG1444" i="1" s="1"/>
  <c r="AF1445" i="1"/>
  <c r="AG1445" i="1" s="1"/>
  <c r="AF1446" i="1"/>
  <c r="AG1446" i="1" s="1"/>
  <c r="AF1447" i="1"/>
  <c r="AG1447" i="1" s="1"/>
  <c r="AF1448" i="1"/>
  <c r="AG1448" i="1" s="1"/>
  <c r="AF1449" i="1"/>
  <c r="AG1449" i="1" s="1"/>
  <c r="AF1450" i="1"/>
  <c r="AG1450" i="1" s="1"/>
  <c r="AF1451" i="1"/>
  <c r="AG1451" i="1" s="1"/>
  <c r="AF1452" i="1"/>
  <c r="AG1452" i="1" s="1"/>
  <c r="AF1453" i="1"/>
  <c r="AG1453" i="1" s="1"/>
  <c r="AF1454" i="1"/>
  <c r="AG1454" i="1" s="1"/>
  <c r="AF1455" i="1"/>
  <c r="AG1455" i="1" s="1"/>
  <c r="AF1456" i="1"/>
  <c r="AG1456" i="1" s="1"/>
  <c r="AF1457" i="1"/>
  <c r="AG1457" i="1" s="1"/>
  <c r="AF1458" i="1"/>
  <c r="AG1458" i="1" s="1"/>
  <c r="AF1459" i="1"/>
  <c r="AG1459" i="1" s="1"/>
  <c r="AF1460" i="1"/>
  <c r="AG1460" i="1" s="1"/>
  <c r="AF1461" i="1"/>
  <c r="AG1461" i="1" s="1"/>
  <c r="AF1462" i="1"/>
  <c r="AG1462" i="1" s="1"/>
  <c r="AF1463" i="1"/>
  <c r="AG1463" i="1" s="1"/>
  <c r="AF1464" i="1"/>
  <c r="AG1464" i="1" s="1"/>
  <c r="AF1465" i="1"/>
  <c r="AG1465" i="1" s="1"/>
  <c r="AF1466" i="1"/>
  <c r="AG1466" i="1" s="1"/>
  <c r="AF1467" i="1"/>
  <c r="AG1467" i="1" s="1"/>
  <c r="AF1468" i="1"/>
  <c r="AG1468" i="1" s="1"/>
  <c r="AF1469" i="1"/>
  <c r="AG1469" i="1" s="1"/>
  <c r="AF1470" i="1"/>
  <c r="AG1470" i="1" s="1"/>
  <c r="AF1471" i="1"/>
  <c r="AG1471" i="1" s="1"/>
  <c r="AF1472" i="1"/>
  <c r="AG1472" i="1" s="1"/>
  <c r="AF1473" i="1"/>
  <c r="AG1473" i="1" s="1"/>
  <c r="AF1474" i="1"/>
  <c r="AG1474" i="1" s="1"/>
  <c r="AF1475" i="1"/>
  <c r="AG1475" i="1" s="1"/>
  <c r="AF1476" i="1"/>
  <c r="AG1476" i="1" s="1"/>
  <c r="AF1477" i="1"/>
  <c r="AG1477" i="1" s="1"/>
  <c r="AF1478" i="1"/>
  <c r="AG1478" i="1" s="1"/>
  <c r="AF1479" i="1"/>
  <c r="AG1479" i="1" s="1"/>
  <c r="AF7" i="1"/>
  <c r="AG7" i="1" s="1"/>
  <c r="F1515" i="25" l="1"/>
  <c r="F1540" i="25"/>
  <c r="F1536" i="25"/>
  <c r="F1519" i="25"/>
  <c r="J1516" i="25"/>
  <c r="J1506" i="25"/>
  <c r="J1512" i="25"/>
  <c r="J1527" i="25"/>
  <c r="J1523" i="25"/>
  <c r="F1516" i="25"/>
  <c r="J1508" i="25"/>
  <c r="F1532" i="25"/>
  <c r="F1523" i="25"/>
  <c r="J1520" i="25"/>
  <c r="J1510" i="25"/>
  <c r="J1504" i="25"/>
  <c r="J1502" i="25"/>
  <c r="J1539" i="25"/>
  <c r="J1535" i="25"/>
  <c r="J1531" i="25"/>
  <c r="F1527" i="25"/>
  <c r="J1524" i="25"/>
  <c r="J1511" i="25"/>
  <c r="J1509" i="25"/>
  <c r="J1507" i="25"/>
  <c r="J1505" i="25"/>
  <c r="J1503" i="25"/>
  <c r="J1501" i="25"/>
  <c r="J1540" i="25"/>
  <c r="F1539" i="25"/>
  <c r="J1536" i="25"/>
  <c r="F1535" i="25"/>
  <c r="J1532" i="25"/>
  <c r="F1531" i="25"/>
  <c r="J1528" i="25"/>
  <c r="J1519" i="25"/>
  <c r="J1515" i="25"/>
  <c r="J1541" i="25"/>
  <c r="J1537" i="25"/>
  <c r="J1533" i="25"/>
  <c r="J1529" i="25"/>
  <c r="F1528" i="25"/>
  <c r="J1525" i="25"/>
  <c r="F1524" i="25"/>
  <c r="J1521" i="25"/>
  <c r="F1520" i="25"/>
  <c r="J1517" i="25"/>
  <c r="J1513" i="25"/>
  <c r="G1512" i="25"/>
  <c r="G1511" i="25"/>
  <c r="G1510" i="25"/>
  <c r="G1509" i="25"/>
  <c r="G1508" i="25"/>
  <c r="G1507" i="25"/>
  <c r="G1506" i="25"/>
  <c r="G1505" i="25"/>
  <c r="G1504" i="25"/>
  <c r="G1503" i="25"/>
  <c r="G1502" i="25"/>
  <c r="G1501" i="25"/>
  <c r="J1542" i="25"/>
  <c r="F1541" i="25"/>
  <c r="J1538" i="25"/>
  <c r="F1537" i="25"/>
  <c r="J1534" i="25"/>
  <c r="F1533" i="25"/>
  <c r="J1530" i="25"/>
  <c r="F1529" i="25"/>
  <c r="J1526" i="25"/>
  <c r="F1525" i="25"/>
  <c r="J1522" i="25"/>
  <c r="F1521" i="25"/>
  <c r="J1518" i="25"/>
  <c r="F1517" i="25"/>
  <c r="J1514" i="25"/>
  <c r="F1513" i="25"/>
  <c r="F1512" i="25"/>
  <c r="F1511" i="25"/>
  <c r="F1510" i="25"/>
  <c r="F1509" i="25"/>
  <c r="F1508" i="25"/>
  <c r="F1507" i="25"/>
  <c r="F1506" i="25"/>
  <c r="F1505" i="25"/>
  <c r="F1504" i="25"/>
  <c r="F1503" i="25"/>
  <c r="F1502" i="25"/>
  <c r="F1501" i="25"/>
  <c r="F1542" i="25"/>
  <c r="F1538" i="25"/>
  <c r="F1534" i="25"/>
  <c r="F1530" i="25"/>
  <c r="F1526" i="25"/>
  <c r="F1522" i="25"/>
  <c r="F1518" i="25"/>
  <c r="F1514" i="25"/>
  <c r="D1542" i="25"/>
  <c r="H1542" i="25"/>
  <c r="E1542" i="25"/>
  <c r="I1542" i="25"/>
  <c r="D1541" i="25"/>
  <c r="H1541" i="25"/>
  <c r="E1541" i="25"/>
  <c r="I1541" i="25"/>
  <c r="D1540" i="25"/>
  <c r="H1540" i="25"/>
  <c r="E1540" i="25"/>
  <c r="I1540" i="25"/>
  <c r="D1539" i="25"/>
  <c r="H1539" i="25"/>
  <c r="E1539" i="25"/>
  <c r="I1539" i="25"/>
  <c r="D1538" i="25"/>
  <c r="H1538" i="25"/>
  <c r="E1538" i="25"/>
  <c r="I1538" i="25"/>
  <c r="D1537" i="25"/>
  <c r="H1537" i="25"/>
  <c r="E1537" i="25"/>
  <c r="I1537" i="25"/>
  <c r="D1536" i="25"/>
  <c r="H1536" i="25"/>
  <c r="E1536" i="25"/>
  <c r="I1536" i="25"/>
  <c r="D1535" i="25"/>
  <c r="H1535" i="25"/>
  <c r="E1535" i="25"/>
  <c r="I1535" i="25"/>
  <c r="D1534" i="25"/>
  <c r="H1534" i="25"/>
  <c r="E1534" i="25"/>
  <c r="I1534" i="25"/>
  <c r="D1533" i="25"/>
  <c r="H1533" i="25"/>
  <c r="E1533" i="25"/>
  <c r="I1533" i="25"/>
  <c r="D1532" i="25"/>
  <c r="H1532" i="25"/>
  <c r="E1532" i="25"/>
  <c r="I1532" i="25"/>
  <c r="D1531" i="25"/>
  <c r="H1531" i="25"/>
  <c r="E1531" i="25"/>
  <c r="I1531" i="25"/>
  <c r="D1530" i="25"/>
  <c r="H1530" i="25"/>
  <c r="E1530" i="25"/>
  <c r="I1530" i="25"/>
  <c r="D1529" i="25"/>
  <c r="H1529" i="25"/>
  <c r="E1529" i="25"/>
  <c r="I1529" i="25"/>
  <c r="D1528" i="25"/>
  <c r="H1528" i="25"/>
  <c r="E1528" i="25"/>
  <c r="I1528" i="25"/>
  <c r="D1527" i="25"/>
  <c r="H1527" i="25"/>
  <c r="E1527" i="25"/>
  <c r="I1527" i="25"/>
  <c r="D1526" i="25"/>
  <c r="H1526" i="25"/>
  <c r="E1526" i="25"/>
  <c r="I1526" i="25"/>
  <c r="D1525" i="25"/>
  <c r="H1525" i="25"/>
  <c r="E1525" i="25"/>
  <c r="I1525" i="25"/>
  <c r="D1524" i="25"/>
  <c r="H1524" i="25"/>
  <c r="E1524" i="25"/>
  <c r="I1524" i="25"/>
  <c r="D1523" i="25"/>
  <c r="H1523" i="25"/>
  <c r="E1523" i="25"/>
  <c r="I1523" i="25"/>
  <c r="D1522" i="25"/>
  <c r="H1522" i="25"/>
  <c r="E1522" i="25"/>
  <c r="I1522" i="25"/>
  <c r="D1521" i="25"/>
  <c r="H1521" i="25"/>
  <c r="E1521" i="25"/>
  <c r="I1521" i="25"/>
  <c r="D1520" i="25"/>
  <c r="H1520" i="25"/>
  <c r="E1520" i="25"/>
  <c r="I1520" i="25"/>
  <c r="D1519" i="25"/>
  <c r="H1519" i="25"/>
  <c r="E1519" i="25"/>
  <c r="I1519" i="25"/>
  <c r="D1518" i="25"/>
  <c r="H1518" i="25"/>
  <c r="E1518" i="25"/>
  <c r="I1518" i="25"/>
  <c r="D1517" i="25"/>
  <c r="H1517" i="25"/>
  <c r="E1517" i="25"/>
  <c r="I1517" i="25"/>
  <c r="D1516" i="25"/>
  <c r="H1516" i="25"/>
  <c r="E1516" i="25"/>
  <c r="I1516" i="25"/>
  <c r="D1515" i="25"/>
  <c r="H1515" i="25"/>
  <c r="E1515" i="25"/>
  <c r="I1515" i="25"/>
  <c r="D1514" i="25"/>
  <c r="H1514" i="25"/>
  <c r="E1514" i="25"/>
  <c r="I1514" i="25"/>
  <c r="D1513" i="25"/>
  <c r="H1513" i="25"/>
  <c r="E1513" i="25"/>
  <c r="I1513" i="25"/>
  <c r="I1512" i="25"/>
  <c r="E1512" i="25"/>
  <c r="I1511" i="25"/>
  <c r="E1511" i="25"/>
  <c r="I1510" i="25"/>
  <c r="E1510" i="25"/>
  <c r="I1509" i="25"/>
  <c r="E1509" i="25"/>
  <c r="I1508" i="25"/>
  <c r="E1508" i="25"/>
  <c r="I1507" i="25"/>
  <c r="E1507" i="25"/>
  <c r="I1506" i="25"/>
  <c r="E1506" i="25"/>
  <c r="I1505" i="25"/>
  <c r="E1505" i="25"/>
  <c r="I1504" i="25"/>
  <c r="E1504" i="25"/>
  <c r="I1503" i="25"/>
  <c r="E1503" i="25"/>
  <c r="I1502" i="25"/>
  <c r="E1502" i="25"/>
  <c r="I1501" i="25"/>
  <c r="E1501" i="25"/>
  <c r="H1512" i="25"/>
  <c r="H1511" i="25"/>
  <c r="H1510" i="25"/>
  <c r="H1509" i="25"/>
  <c r="H1508" i="25"/>
  <c r="H1507" i="25"/>
  <c r="H1506" i="25"/>
  <c r="H1505" i="25"/>
  <c r="H1504" i="25"/>
  <c r="H1503" i="25"/>
  <c r="H1502" i="25"/>
  <c r="H1501" i="25"/>
  <c r="C8" i="25"/>
  <c r="D8" i="25" s="1"/>
  <c r="C9" i="25"/>
  <c r="D9" i="25" s="1"/>
  <c r="C10" i="25"/>
  <c r="D10" i="25" s="1"/>
  <c r="C11" i="25"/>
  <c r="D11" i="25" s="1"/>
  <c r="C12" i="25"/>
  <c r="D12" i="25" s="1"/>
  <c r="C13" i="25"/>
  <c r="D13" i="25" s="1"/>
  <c r="C14" i="25"/>
  <c r="D14" i="25" s="1"/>
  <c r="C15" i="25"/>
  <c r="D15" i="25" s="1"/>
  <c r="C16" i="25"/>
  <c r="D16" i="25" s="1"/>
  <c r="C17" i="25"/>
  <c r="D17" i="25" s="1"/>
  <c r="C18" i="25"/>
  <c r="D18" i="25" s="1"/>
  <c r="C19" i="25"/>
  <c r="D19" i="25" s="1"/>
  <c r="C20" i="25"/>
  <c r="D20" i="25" s="1"/>
  <c r="C21" i="25"/>
  <c r="D21" i="25" s="1"/>
  <c r="C22" i="25"/>
  <c r="D22" i="25" s="1"/>
  <c r="C23" i="25"/>
  <c r="D23" i="25" s="1"/>
  <c r="C24" i="25"/>
  <c r="D24" i="25" s="1"/>
  <c r="C25" i="25"/>
  <c r="D25" i="25" s="1"/>
  <c r="C26" i="25"/>
  <c r="D26" i="25" s="1"/>
  <c r="C27" i="25"/>
  <c r="D27" i="25" s="1"/>
  <c r="C28" i="25"/>
  <c r="D28" i="25" s="1"/>
  <c r="C29" i="25"/>
  <c r="D29" i="25" s="1"/>
  <c r="C30" i="25"/>
  <c r="D30" i="25" s="1"/>
  <c r="C31" i="25"/>
  <c r="D31" i="25" s="1"/>
  <c r="C32" i="25"/>
  <c r="D32" i="25" s="1"/>
  <c r="C7" i="25"/>
  <c r="D7" i="25" s="1"/>
  <c r="C33" i="25"/>
  <c r="D33" i="25" s="1"/>
  <c r="C34" i="25"/>
  <c r="D34" i="25" s="1"/>
  <c r="C35" i="25"/>
  <c r="D35" i="25" s="1"/>
  <c r="C36" i="25"/>
  <c r="D36" i="25" s="1"/>
  <c r="C37" i="25"/>
  <c r="D37" i="25" s="1"/>
  <c r="C38" i="25"/>
  <c r="D38" i="25" s="1"/>
  <c r="C39" i="25"/>
  <c r="D39" i="25" s="1"/>
  <c r="C40" i="25"/>
  <c r="D40" i="25" s="1"/>
  <c r="C41" i="25"/>
  <c r="D41" i="25" s="1"/>
  <c r="C42" i="25"/>
  <c r="D42" i="25" s="1"/>
  <c r="C43" i="25"/>
  <c r="D43" i="25" s="1"/>
  <c r="C44" i="25"/>
  <c r="D44" i="25" s="1"/>
  <c r="C45" i="25"/>
  <c r="D45" i="25" s="1"/>
  <c r="C46" i="25"/>
  <c r="D46" i="25" s="1"/>
  <c r="C47" i="25"/>
  <c r="D47" i="25" s="1"/>
  <c r="C48" i="25"/>
  <c r="D48" i="25" s="1"/>
  <c r="C49" i="25"/>
  <c r="D49" i="25" s="1"/>
  <c r="C50" i="25"/>
  <c r="D50" i="25" s="1"/>
  <c r="C51" i="25"/>
  <c r="D51" i="25" s="1"/>
  <c r="C52" i="25"/>
  <c r="D52" i="25" s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183" i="1"/>
  <c r="AE184" i="1"/>
  <c r="AE185" i="1"/>
  <c r="AE186" i="1"/>
  <c r="AE187" i="1"/>
  <c r="AE188" i="1"/>
  <c r="AE189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211" i="1"/>
  <c r="AE212" i="1"/>
  <c r="AE213" i="1"/>
  <c r="AE214" i="1"/>
  <c r="AE215" i="1"/>
  <c r="AE216" i="1"/>
  <c r="AE217" i="1"/>
  <c r="AE218" i="1"/>
  <c r="AE219" i="1"/>
  <c r="AE220" i="1"/>
  <c r="AE221" i="1"/>
  <c r="AE222" i="1"/>
  <c r="AE223" i="1"/>
  <c r="AE224" i="1"/>
  <c r="AE225" i="1"/>
  <c r="AE226" i="1"/>
  <c r="AE227" i="1"/>
  <c r="AE228" i="1"/>
  <c r="AE229" i="1"/>
  <c r="AE230" i="1"/>
  <c r="AE231" i="1"/>
  <c r="AE232" i="1"/>
  <c r="AE233" i="1"/>
  <c r="AE234" i="1"/>
  <c r="AE235" i="1"/>
  <c r="AE236" i="1"/>
  <c r="AE237" i="1"/>
  <c r="AE238" i="1"/>
  <c r="AE239" i="1"/>
  <c r="AE240" i="1"/>
  <c r="AE241" i="1"/>
  <c r="AE242" i="1"/>
  <c r="AE243" i="1"/>
  <c r="AE244" i="1"/>
  <c r="AE245" i="1"/>
  <c r="AE246" i="1"/>
  <c r="AE247" i="1"/>
  <c r="AE248" i="1"/>
  <c r="AE249" i="1"/>
  <c r="AE250" i="1"/>
  <c r="AE251" i="1"/>
  <c r="AE252" i="1"/>
  <c r="AE253" i="1"/>
  <c r="AE254" i="1"/>
  <c r="AE255" i="1"/>
  <c r="AE256" i="1"/>
  <c r="AE257" i="1"/>
  <c r="AE258" i="1"/>
  <c r="AE259" i="1"/>
  <c r="AE260" i="1"/>
  <c r="AE261" i="1"/>
  <c r="AE262" i="1"/>
  <c r="AE263" i="1"/>
  <c r="AE264" i="1"/>
  <c r="AE265" i="1"/>
  <c r="AE266" i="1"/>
  <c r="AE267" i="1"/>
  <c r="AE268" i="1"/>
  <c r="AE269" i="1"/>
  <c r="AE270" i="1"/>
  <c r="AE271" i="1"/>
  <c r="AE272" i="1"/>
  <c r="AE273" i="1"/>
  <c r="AE274" i="1"/>
  <c r="AE275" i="1"/>
  <c r="AE276" i="1"/>
  <c r="AE277" i="1"/>
  <c r="AE278" i="1"/>
  <c r="AE279" i="1"/>
  <c r="AE280" i="1"/>
  <c r="AE281" i="1"/>
  <c r="AE282" i="1"/>
  <c r="AE283" i="1"/>
  <c r="AE284" i="1"/>
  <c r="AE285" i="1"/>
  <c r="AE286" i="1"/>
  <c r="AE287" i="1"/>
  <c r="AE288" i="1"/>
  <c r="AE289" i="1"/>
  <c r="AE290" i="1"/>
  <c r="AE291" i="1"/>
  <c r="AE292" i="1"/>
  <c r="AE293" i="1"/>
  <c r="AE294" i="1"/>
  <c r="AE295" i="1"/>
  <c r="AE296" i="1"/>
  <c r="AE297" i="1"/>
  <c r="AE298" i="1"/>
  <c r="AE299" i="1"/>
  <c r="AE300" i="1"/>
  <c r="AE301" i="1"/>
  <c r="AE302" i="1"/>
  <c r="AE303" i="1"/>
  <c r="AE304" i="1"/>
  <c r="AE305" i="1"/>
  <c r="AE306" i="1"/>
  <c r="AE307" i="1"/>
  <c r="AE308" i="1"/>
  <c r="AE309" i="1"/>
  <c r="AE310" i="1"/>
  <c r="AE311" i="1"/>
  <c r="AE312" i="1"/>
  <c r="AE313" i="1"/>
  <c r="AE314" i="1"/>
  <c r="AE315" i="1"/>
  <c r="AE316" i="1"/>
  <c r="AE317" i="1"/>
  <c r="AE318" i="1"/>
  <c r="AE319" i="1"/>
  <c r="AE320" i="1"/>
  <c r="AE321" i="1"/>
  <c r="AE322" i="1"/>
  <c r="AE323" i="1"/>
  <c r="AE324" i="1"/>
  <c r="AE325" i="1"/>
  <c r="AE326" i="1"/>
  <c r="AE327" i="1"/>
  <c r="AE328" i="1"/>
  <c r="AE329" i="1"/>
  <c r="AE330" i="1"/>
  <c r="AE331" i="1"/>
  <c r="AE332" i="1"/>
  <c r="AE333" i="1"/>
  <c r="AE334" i="1"/>
  <c r="AE335" i="1"/>
  <c r="AE336" i="1"/>
  <c r="AE337" i="1"/>
  <c r="AE338" i="1"/>
  <c r="AE339" i="1"/>
  <c r="AE340" i="1"/>
  <c r="AE341" i="1"/>
  <c r="AE342" i="1"/>
  <c r="AE343" i="1"/>
  <c r="AE344" i="1"/>
  <c r="AE345" i="1"/>
  <c r="AE346" i="1"/>
  <c r="AE347" i="1"/>
  <c r="AE348" i="1"/>
  <c r="AE349" i="1"/>
  <c r="AE350" i="1"/>
  <c r="AE351" i="1"/>
  <c r="AE352" i="1"/>
  <c r="AE353" i="1"/>
  <c r="AE354" i="1"/>
  <c r="AE355" i="1"/>
  <c r="AE356" i="1"/>
  <c r="AE357" i="1"/>
  <c r="AE358" i="1"/>
  <c r="AE359" i="1"/>
  <c r="AE360" i="1"/>
  <c r="AE361" i="1"/>
  <c r="AE362" i="1"/>
  <c r="AE363" i="1"/>
  <c r="AE364" i="1"/>
  <c r="AE365" i="1"/>
  <c r="AE366" i="1"/>
  <c r="AE367" i="1"/>
  <c r="AE368" i="1"/>
  <c r="AE369" i="1"/>
  <c r="AE370" i="1"/>
  <c r="AE371" i="1"/>
  <c r="AE372" i="1"/>
  <c r="AE373" i="1"/>
  <c r="AE374" i="1"/>
  <c r="AE375" i="1"/>
  <c r="AE376" i="1"/>
  <c r="AE377" i="1"/>
  <c r="AE378" i="1"/>
  <c r="AE379" i="1"/>
  <c r="AE380" i="1"/>
  <c r="AE381" i="1"/>
  <c r="AE382" i="1"/>
  <c r="AE383" i="1"/>
  <c r="AE384" i="1"/>
  <c r="AE385" i="1"/>
  <c r="AE386" i="1"/>
  <c r="AE387" i="1"/>
  <c r="AE388" i="1"/>
  <c r="AE389" i="1"/>
  <c r="AE390" i="1"/>
  <c r="AE391" i="1"/>
  <c r="AE392" i="1"/>
  <c r="AE393" i="1"/>
  <c r="AE394" i="1"/>
  <c r="AE395" i="1"/>
  <c r="AE396" i="1"/>
  <c r="AE397" i="1"/>
  <c r="AE398" i="1"/>
  <c r="AE399" i="1"/>
  <c r="AE400" i="1"/>
  <c r="AE401" i="1"/>
  <c r="AE402" i="1"/>
  <c r="AE403" i="1"/>
  <c r="AE404" i="1"/>
  <c r="AE405" i="1"/>
  <c r="AE406" i="1"/>
  <c r="AE407" i="1"/>
  <c r="AE408" i="1"/>
  <c r="AE409" i="1"/>
  <c r="AE410" i="1"/>
  <c r="AE411" i="1"/>
  <c r="AE412" i="1"/>
  <c r="AE413" i="1"/>
  <c r="AE414" i="1"/>
  <c r="AE415" i="1"/>
  <c r="AE416" i="1"/>
  <c r="AE417" i="1"/>
  <c r="AE418" i="1"/>
  <c r="AE419" i="1"/>
  <c r="AE420" i="1"/>
  <c r="AE421" i="1"/>
  <c r="AE422" i="1"/>
  <c r="AE423" i="1"/>
  <c r="AE424" i="1"/>
  <c r="AE425" i="1"/>
  <c r="AE426" i="1"/>
  <c r="AE427" i="1"/>
  <c r="AE428" i="1"/>
  <c r="AE429" i="1"/>
  <c r="AE430" i="1"/>
  <c r="AE431" i="1"/>
  <c r="AE432" i="1"/>
  <c r="AE433" i="1"/>
  <c r="AE434" i="1"/>
  <c r="AE435" i="1"/>
  <c r="AE436" i="1"/>
  <c r="AE437" i="1"/>
  <c r="AE438" i="1"/>
  <c r="AE439" i="1"/>
  <c r="AE440" i="1"/>
  <c r="AE441" i="1"/>
  <c r="AE442" i="1"/>
  <c r="AE443" i="1"/>
  <c r="AE444" i="1"/>
  <c r="AE445" i="1"/>
  <c r="AE446" i="1"/>
  <c r="AE447" i="1"/>
  <c r="AE448" i="1"/>
  <c r="AE449" i="1"/>
  <c r="AE450" i="1"/>
  <c r="AE451" i="1"/>
  <c r="AE452" i="1"/>
  <c r="AE453" i="1"/>
  <c r="AE454" i="1"/>
  <c r="AE455" i="1"/>
  <c r="AE456" i="1"/>
  <c r="AE457" i="1"/>
  <c r="AE458" i="1"/>
  <c r="AE459" i="1"/>
  <c r="AE460" i="1"/>
  <c r="AE461" i="1"/>
  <c r="AE462" i="1"/>
  <c r="AE463" i="1"/>
  <c r="AE464" i="1"/>
  <c r="AE465" i="1"/>
  <c r="AE466" i="1"/>
  <c r="AE467" i="1"/>
  <c r="AE468" i="1"/>
  <c r="AE469" i="1"/>
  <c r="AE470" i="1"/>
  <c r="AE471" i="1"/>
  <c r="AE472" i="1"/>
  <c r="AE473" i="1"/>
  <c r="AE474" i="1"/>
  <c r="AE475" i="1"/>
  <c r="AE476" i="1"/>
  <c r="AE477" i="1"/>
  <c r="AE478" i="1"/>
  <c r="AE479" i="1"/>
  <c r="AE480" i="1"/>
  <c r="AE481" i="1"/>
  <c r="AE482" i="1"/>
  <c r="AE483" i="1"/>
  <c r="AE484" i="1"/>
  <c r="AE485" i="1"/>
  <c r="AE486" i="1"/>
  <c r="AE487" i="1"/>
  <c r="AE488" i="1"/>
  <c r="AE489" i="1"/>
  <c r="AE490" i="1"/>
  <c r="AE491" i="1"/>
  <c r="AE492" i="1"/>
  <c r="AE493" i="1"/>
  <c r="AE494" i="1"/>
  <c r="AE495" i="1"/>
  <c r="AE496" i="1"/>
  <c r="AE497" i="1"/>
  <c r="AE498" i="1"/>
  <c r="AE499" i="1"/>
  <c r="AE500" i="1"/>
  <c r="AE501" i="1"/>
  <c r="AE502" i="1"/>
  <c r="AE503" i="1"/>
  <c r="AE504" i="1"/>
  <c r="AE505" i="1"/>
  <c r="AE506" i="1"/>
  <c r="AE507" i="1"/>
  <c r="AE508" i="1"/>
  <c r="AE509" i="1"/>
  <c r="AE510" i="1"/>
  <c r="AE511" i="1"/>
  <c r="AE512" i="1"/>
  <c r="AE513" i="1"/>
  <c r="AE514" i="1"/>
  <c r="AE515" i="1"/>
  <c r="AE516" i="1"/>
  <c r="AE517" i="1"/>
  <c r="AE518" i="1"/>
  <c r="AE519" i="1"/>
  <c r="AE520" i="1"/>
  <c r="AE521" i="1"/>
  <c r="AE522" i="1"/>
  <c r="AE523" i="1"/>
  <c r="AE524" i="1"/>
  <c r="AE525" i="1"/>
  <c r="AE526" i="1"/>
  <c r="AE527" i="1"/>
  <c r="AE528" i="1"/>
  <c r="AE529" i="1"/>
  <c r="AE530" i="1"/>
  <c r="AE531" i="1"/>
  <c r="AE532" i="1"/>
  <c r="AE533" i="1"/>
  <c r="AE534" i="1"/>
  <c r="AE535" i="1"/>
  <c r="AE536" i="1"/>
  <c r="AE537" i="1"/>
  <c r="AE538" i="1"/>
  <c r="AE539" i="1"/>
  <c r="AE540" i="1"/>
  <c r="AE541" i="1"/>
  <c r="AE542" i="1"/>
  <c r="AE543" i="1"/>
  <c r="AE544" i="1"/>
  <c r="AE545" i="1"/>
  <c r="AE546" i="1"/>
  <c r="AE547" i="1"/>
  <c r="AE548" i="1"/>
  <c r="AE549" i="1"/>
  <c r="AE550" i="1"/>
  <c r="AE551" i="1"/>
  <c r="AE552" i="1"/>
  <c r="AE553" i="1"/>
  <c r="AE554" i="1"/>
  <c r="AE555" i="1"/>
  <c r="AE556" i="1"/>
  <c r="AE557" i="1"/>
  <c r="AE558" i="1"/>
  <c r="AE559" i="1"/>
  <c r="AE560" i="1"/>
  <c r="AE561" i="1"/>
  <c r="AE562" i="1"/>
  <c r="AE563" i="1"/>
  <c r="AE564" i="1"/>
  <c r="AE565" i="1"/>
  <c r="AE566" i="1"/>
  <c r="AE567" i="1"/>
  <c r="AE568" i="1"/>
  <c r="AE569" i="1"/>
  <c r="AE570" i="1"/>
  <c r="AE571" i="1"/>
  <c r="AE572" i="1"/>
  <c r="AE573" i="1"/>
  <c r="AE574" i="1"/>
  <c r="AE575" i="1"/>
  <c r="AE576" i="1"/>
  <c r="AE577" i="1"/>
  <c r="AE578" i="1"/>
  <c r="AE579" i="1"/>
  <c r="AE580" i="1"/>
  <c r="AE581" i="1"/>
  <c r="AE582" i="1"/>
  <c r="AE583" i="1"/>
  <c r="AE584" i="1"/>
  <c r="AE585" i="1"/>
  <c r="AE586" i="1"/>
  <c r="AE587" i="1"/>
  <c r="AE588" i="1"/>
  <c r="AE589" i="1"/>
  <c r="AE590" i="1"/>
  <c r="AE591" i="1"/>
  <c r="AE592" i="1"/>
  <c r="AE593" i="1"/>
  <c r="AE594" i="1"/>
  <c r="AE595" i="1"/>
  <c r="AE596" i="1"/>
  <c r="AE597" i="1"/>
  <c r="AE598" i="1"/>
  <c r="AE599" i="1"/>
  <c r="AE600" i="1"/>
  <c r="AE601" i="1"/>
  <c r="AE602" i="1"/>
  <c r="AE603" i="1"/>
  <c r="AE604" i="1"/>
  <c r="AE605" i="1"/>
  <c r="AE606" i="1"/>
  <c r="AE607" i="1"/>
  <c r="AE608" i="1"/>
  <c r="AE609" i="1"/>
  <c r="AE610" i="1"/>
  <c r="AE611" i="1"/>
  <c r="AE612" i="1"/>
  <c r="AE613" i="1"/>
  <c r="AE614" i="1"/>
  <c r="AE615" i="1"/>
  <c r="AE616" i="1"/>
  <c r="AE617" i="1"/>
  <c r="AE618" i="1"/>
  <c r="AE619" i="1"/>
  <c r="AE620" i="1"/>
  <c r="AE621" i="1"/>
  <c r="AE622" i="1"/>
  <c r="AE623" i="1"/>
  <c r="AE624" i="1"/>
  <c r="AE625" i="1"/>
  <c r="AE626" i="1"/>
  <c r="AE627" i="1"/>
  <c r="AE628" i="1"/>
  <c r="AE629" i="1"/>
  <c r="AE630" i="1"/>
  <c r="AE631" i="1"/>
  <c r="AE632" i="1"/>
  <c r="AE633" i="1"/>
  <c r="AE634" i="1"/>
  <c r="AE635" i="1"/>
  <c r="AE636" i="1"/>
  <c r="AE637" i="1"/>
  <c r="AE638" i="1"/>
  <c r="AE639" i="1"/>
  <c r="AE640" i="1"/>
  <c r="AE641" i="1"/>
  <c r="AE642" i="1"/>
  <c r="AE643" i="1"/>
  <c r="AE644" i="1"/>
  <c r="AE645" i="1"/>
  <c r="AE646" i="1"/>
  <c r="AE647" i="1"/>
  <c r="AE648" i="1"/>
  <c r="AE649" i="1"/>
  <c r="AE650" i="1"/>
  <c r="AE651" i="1"/>
  <c r="AE652" i="1"/>
  <c r="AE653" i="1"/>
  <c r="AE654" i="1"/>
  <c r="AE655" i="1"/>
  <c r="AE656" i="1"/>
  <c r="AE657" i="1"/>
  <c r="AE658" i="1"/>
  <c r="AE659" i="1"/>
  <c r="AE660" i="1"/>
  <c r="AE661" i="1"/>
  <c r="AE662" i="1"/>
  <c r="AE663" i="1"/>
  <c r="AE664" i="1"/>
  <c r="AE665" i="1"/>
  <c r="AE666" i="1"/>
  <c r="AE667" i="1"/>
  <c r="AE668" i="1"/>
  <c r="AE669" i="1"/>
  <c r="AE670" i="1"/>
  <c r="AE671" i="1"/>
  <c r="AE672" i="1"/>
  <c r="AE673" i="1"/>
  <c r="AE674" i="1"/>
  <c r="AE675" i="1"/>
  <c r="AE676" i="1"/>
  <c r="AE677" i="1"/>
  <c r="AE678" i="1"/>
  <c r="AE679" i="1"/>
  <c r="AE680" i="1"/>
  <c r="AE681" i="1"/>
  <c r="AE682" i="1"/>
  <c r="AE683" i="1"/>
  <c r="AE684" i="1"/>
  <c r="AE685" i="1"/>
  <c r="AE686" i="1"/>
  <c r="AE687" i="1"/>
  <c r="AE688" i="1"/>
  <c r="AE689" i="1"/>
  <c r="AE690" i="1"/>
  <c r="AE691" i="1"/>
  <c r="AE692" i="1"/>
  <c r="AE693" i="1"/>
  <c r="AE694" i="1"/>
  <c r="AE695" i="1"/>
  <c r="AE696" i="1"/>
  <c r="AE697" i="1"/>
  <c r="AE698" i="1"/>
  <c r="AE699" i="1"/>
  <c r="AE700" i="1"/>
  <c r="AE701" i="1"/>
  <c r="AE702" i="1"/>
  <c r="AE703" i="1"/>
  <c r="AE704" i="1"/>
  <c r="AE705" i="1"/>
  <c r="AE706" i="1"/>
  <c r="AE707" i="1"/>
  <c r="AE708" i="1"/>
  <c r="AE709" i="1"/>
  <c r="AE710" i="1"/>
  <c r="AE711" i="1"/>
  <c r="AE712" i="1"/>
  <c r="AE713" i="1"/>
  <c r="AE714" i="1"/>
  <c r="AE715" i="1"/>
  <c r="AE716" i="1"/>
  <c r="AE717" i="1"/>
  <c r="AE718" i="1"/>
  <c r="AE719" i="1"/>
  <c r="AE720" i="1"/>
  <c r="AE721" i="1"/>
  <c r="AE722" i="1"/>
  <c r="AE723" i="1"/>
  <c r="AE724" i="1"/>
  <c r="AE725" i="1"/>
  <c r="AE726" i="1"/>
  <c r="AE727" i="1"/>
  <c r="AE728" i="1"/>
  <c r="AE729" i="1"/>
  <c r="AE730" i="1"/>
  <c r="AE731" i="1"/>
  <c r="AE732" i="1"/>
  <c r="AE733" i="1"/>
  <c r="AE734" i="1"/>
  <c r="AE735" i="1"/>
  <c r="AE736" i="1"/>
  <c r="AE737" i="1"/>
  <c r="AE738" i="1"/>
  <c r="AE739" i="1"/>
  <c r="AE740" i="1"/>
  <c r="AE741" i="1"/>
  <c r="AE742" i="1"/>
  <c r="AE743" i="1"/>
  <c r="AE744" i="1"/>
  <c r="AE745" i="1"/>
  <c r="AE746" i="1"/>
  <c r="AE747" i="1"/>
  <c r="AE748" i="1"/>
  <c r="AE749" i="1"/>
  <c r="AE750" i="1"/>
  <c r="AE751" i="1"/>
  <c r="AE752" i="1"/>
  <c r="AE753" i="1"/>
  <c r="AE754" i="1"/>
  <c r="AE755" i="1"/>
  <c r="AE756" i="1"/>
  <c r="AE757" i="1"/>
  <c r="AE758" i="1"/>
  <c r="AE759" i="1"/>
  <c r="AE760" i="1"/>
  <c r="AE761" i="1"/>
  <c r="AE762" i="1"/>
  <c r="AE763" i="1"/>
  <c r="AE764" i="1"/>
  <c r="AE765" i="1"/>
  <c r="AE766" i="1"/>
  <c r="AE767" i="1"/>
  <c r="AE768" i="1"/>
  <c r="AE769" i="1"/>
  <c r="AE770" i="1"/>
  <c r="AE771" i="1"/>
  <c r="AE772" i="1"/>
  <c r="AE773" i="1"/>
  <c r="AE774" i="1"/>
  <c r="AE775" i="1"/>
  <c r="AE776" i="1"/>
  <c r="AE777" i="1"/>
  <c r="AE778" i="1"/>
  <c r="AE779" i="1"/>
  <c r="AE780" i="1"/>
  <c r="AE781" i="1"/>
  <c r="AE782" i="1"/>
  <c r="AE783" i="1"/>
  <c r="AE784" i="1"/>
  <c r="AE785" i="1"/>
  <c r="AE786" i="1"/>
  <c r="AE787" i="1"/>
  <c r="AE788" i="1"/>
  <c r="AE789" i="1"/>
  <c r="AE790" i="1"/>
  <c r="AE791" i="1"/>
  <c r="AE792" i="1"/>
  <c r="AE793" i="1"/>
  <c r="AE794" i="1"/>
  <c r="AE795" i="1"/>
  <c r="AE796" i="1"/>
  <c r="AE797" i="1"/>
  <c r="AE798" i="1"/>
  <c r="AE799" i="1"/>
  <c r="AE800" i="1"/>
  <c r="AE801" i="1"/>
  <c r="AE802" i="1"/>
  <c r="AE803" i="1"/>
  <c r="AE804" i="1"/>
  <c r="AE805" i="1"/>
  <c r="AE806" i="1"/>
  <c r="AE807" i="1"/>
  <c r="AE808" i="1"/>
  <c r="AE809" i="1"/>
  <c r="AE810" i="1"/>
  <c r="AE811" i="1"/>
  <c r="AE812" i="1"/>
  <c r="AE813" i="1"/>
  <c r="AE814" i="1"/>
  <c r="AE815" i="1"/>
  <c r="AE816" i="1"/>
  <c r="AE817" i="1"/>
  <c r="AE818" i="1"/>
  <c r="AE819" i="1"/>
  <c r="AE820" i="1"/>
  <c r="AE821" i="1"/>
  <c r="AE822" i="1"/>
  <c r="AE823" i="1"/>
  <c r="AE824" i="1"/>
  <c r="AE825" i="1"/>
  <c r="AE826" i="1"/>
  <c r="AE827" i="1"/>
  <c r="AE828" i="1"/>
  <c r="AE829" i="1"/>
  <c r="AE830" i="1"/>
  <c r="AE831" i="1"/>
  <c r="AE832" i="1"/>
  <c r="AE833" i="1"/>
  <c r="AE834" i="1"/>
  <c r="AE835" i="1"/>
  <c r="AE836" i="1"/>
  <c r="AE837" i="1"/>
  <c r="AE838" i="1"/>
  <c r="AE839" i="1"/>
  <c r="AE840" i="1"/>
  <c r="AE841" i="1"/>
  <c r="AE842" i="1"/>
  <c r="AE843" i="1"/>
  <c r="AE844" i="1"/>
  <c r="AE845" i="1"/>
  <c r="AE846" i="1"/>
  <c r="AE847" i="1"/>
  <c r="AE848" i="1"/>
  <c r="AE849" i="1"/>
  <c r="AE850" i="1"/>
  <c r="AE851" i="1"/>
  <c r="AE852" i="1"/>
  <c r="AE853" i="1"/>
  <c r="AE854" i="1"/>
  <c r="AE855" i="1"/>
  <c r="AE856" i="1"/>
  <c r="AE857" i="1"/>
  <c r="AE858" i="1"/>
  <c r="AE859" i="1"/>
  <c r="AE860" i="1"/>
  <c r="AE861" i="1"/>
  <c r="AE862" i="1"/>
  <c r="AE863" i="1"/>
  <c r="AE864" i="1"/>
  <c r="AE865" i="1"/>
  <c r="AE866" i="1"/>
  <c r="AE867" i="1"/>
  <c r="AE868" i="1"/>
  <c r="AE869" i="1"/>
  <c r="AE870" i="1"/>
  <c r="AE871" i="1"/>
  <c r="AE872" i="1"/>
  <c r="AE873" i="1"/>
  <c r="AE874" i="1"/>
  <c r="AE875" i="1"/>
  <c r="AE876" i="1"/>
  <c r="AE877" i="1"/>
  <c r="AE878" i="1"/>
  <c r="AE879" i="1"/>
  <c r="AE880" i="1"/>
  <c r="AE881" i="1"/>
  <c r="AE882" i="1"/>
  <c r="AE883" i="1"/>
  <c r="AE884" i="1"/>
  <c r="AE885" i="1"/>
  <c r="AE886" i="1"/>
  <c r="AE887" i="1"/>
  <c r="AE888" i="1"/>
  <c r="AE889" i="1"/>
  <c r="AE890" i="1"/>
  <c r="AE891" i="1"/>
  <c r="AE892" i="1"/>
  <c r="AE893" i="1"/>
  <c r="AE894" i="1"/>
  <c r="AE895" i="1"/>
  <c r="AE896" i="1"/>
  <c r="AE897" i="1"/>
  <c r="AE898" i="1"/>
  <c r="AE899" i="1"/>
  <c r="AE900" i="1"/>
  <c r="AE901" i="1"/>
  <c r="AE902" i="1"/>
  <c r="AE903" i="1"/>
  <c r="AE904" i="1"/>
  <c r="AE905" i="1"/>
  <c r="AE906" i="1"/>
  <c r="AE907" i="1"/>
  <c r="AE908" i="1"/>
  <c r="AE909" i="1"/>
  <c r="AE910" i="1"/>
  <c r="AE911" i="1"/>
  <c r="AE912" i="1"/>
  <c r="AE913" i="1"/>
  <c r="AE914" i="1"/>
  <c r="AE915" i="1"/>
  <c r="AE916" i="1"/>
  <c r="AE917" i="1"/>
  <c r="AE918" i="1"/>
  <c r="AE919" i="1"/>
  <c r="AE920" i="1"/>
  <c r="AE921" i="1"/>
  <c r="AE922" i="1"/>
  <c r="AE923" i="1"/>
  <c r="AE924" i="1"/>
  <c r="AE925" i="1"/>
  <c r="AE926" i="1"/>
  <c r="AE927" i="1"/>
  <c r="AE928" i="1"/>
  <c r="AE929" i="1"/>
  <c r="AE930" i="1"/>
  <c r="AE931" i="1"/>
  <c r="AE932" i="1"/>
  <c r="AE933" i="1"/>
  <c r="AE934" i="1"/>
  <c r="AE935" i="1"/>
  <c r="AE936" i="1"/>
  <c r="AE937" i="1"/>
  <c r="AE938" i="1"/>
  <c r="AE939" i="1"/>
  <c r="AE940" i="1"/>
  <c r="AE941" i="1"/>
  <c r="AE942" i="1"/>
  <c r="AE943" i="1"/>
  <c r="AE944" i="1"/>
  <c r="AE945" i="1"/>
  <c r="AE946" i="1"/>
  <c r="AE947" i="1"/>
  <c r="AE948" i="1"/>
  <c r="AE949" i="1"/>
  <c r="AE950" i="1"/>
  <c r="AE951" i="1"/>
  <c r="AE952" i="1"/>
  <c r="AE953" i="1"/>
  <c r="AE954" i="1"/>
  <c r="AE955" i="1"/>
  <c r="AE956" i="1"/>
  <c r="AE957" i="1"/>
  <c r="AE958" i="1"/>
  <c r="AE959" i="1"/>
  <c r="AE960" i="1"/>
  <c r="AE961" i="1"/>
  <c r="AE962" i="1"/>
  <c r="AE963" i="1"/>
  <c r="AE964" i="1"/>
  <c r="AE965" i="1"/>
  <c r="AE966" i="1"/>
  <c r="AE967" i="1"/>
  <c r="AE968" i="1"/>
  <c r="AE969" i="1"/>
  <c r="AE970" i="1"/>
  <c r="AE971" i="1"/>
  <c r="AE972" i="1"/>
  <c r="AE973" i="1"/>
  <c r="AE974" i="1"/>
  <c r="AE975" i="1"/>
  <c r="AE976" i="1"/>
  <c r="AE977" i="1"/>
  <c r="AE978" i="1"/>
  <c r="AE979" i="1"/>
  <c r="AE980" i="1"/>
  <c r="AE981" i="1"/>
  <c r="AE982" i="1"/>
  <c r="AE983" i="1"/>
  <c r="AE984" i="1"/>
  <c r="AE985" i="1"/>
  <c r="AE986" i="1"/>
  <c r="AE987" i="1"/>
  <c r="AE988" i="1"/>
  <c r="AE989" i="1"/>
  <c r="AE990" i="1"/>
  <c r="AE991" i="1"/>
  <c r="AE992" i="1"/>
  <c r="AE993" i="1"/>
  <c r="AE994" i="1"/>
  <c r="AE995" i="1"/>
  <c r="AE996" i="1"/>
  <c r="AE997" i="1"/>
  <c r="AE998" i="1"/>
  <c r="AE999" i="1"/>
  <c r="AE1000" i="1"/>
  <c r="AE1001" i="1"/>
  <c r="AE1002" i="1"/>
  <c r="AE1003" i="1"/>
  <c r="AE1004" i="1"/>
  <c r="AE1005" i="1"/>
  <c r="AE1006" i="1"/>
  <c r="AE1007" i="1"/>
  <c r="AE1008" i="1"/>
  <c r="AE1009" i="1"/>
  <c r="AE1010" i="1"/>
  <c r="AE1011" i="1"/>
  <c r="AE1012" i="1"/>
  <c r="AE1013" i="1"/>
  <c r="AE1014" i="1"/>
  <c r="AE1015" i="1"/>
  <c r="AE1016" i="1"/>
  <c r="AE1017" i="1"/>
  <c r="AE1018" i="1"/>
  <c r="AE1019" i="1"/>
  <c r="AE1020" i="1"/>
  <c r="AE1021" i="1"/>
  <c r="AE1022" i="1"/>
  <c r="AE1023" i="1"/>
  <c r="AE1024" i="1"/>
  <c r="AE1025" i="1"/>
  <c r="AE1026" i="1"/>
  <c r="AE1027" i="1"/>
  <c r="AE1028" i="1"/>
  <c r="AE1029" i="1"/>
  <c r="AE1030" i="1"/>
  <c r="AE1031" i="1"/>
  <c r="AE1032" i="1"/>
  <c r="AE1033" i="1"/>
  <c r="AE1034" i="1"/>
  <c r="AE1035" i="1"/>
  <c r="AE1036" i="1"/>
  <c r="AE1037" i="1"/>
  <c r="AE1038" i="1"/>
  <c r="AE1039" i="1"/>
  <c r="AE1040" i="1"/>
  <c r="AE1041" i="1"/>
  <c r="AE1042" i="1"/>
  <c r="AE1043" i="1"/>
  <c r="AE1044" i="1"/>
  <c r="AE1045" i="1"/>
  <c r="AE1046" i="1"/>
  <c r="AE1047" i="1"/>
  <c r="AE1048" i="1"/>
  <c r="AE1049" i="1"/>
  <c r="AE1050" i="1"/>
  <c r="AE1051" i="1"/>
  <c r="AE1052" i="1"/>
  <c r="AE1053" i="1"/>
  <c r="AE1054" i="1"/>
  <c r="AE1055" i="1"/>
  <c r="AE1056" i="1"/>
  <c r="AE1057" i="1"/>
  <c r="AE1058" i="1"/>
  <c r="AE1059" i="1"/>
  <c r="AE1060" i="1"/>
  <c r="AE1061" i="1"/>
  <c r="AE1062" i="1"/>
  <c r="AE1063" i="1"/>
  <c r="AE1064" i="1"/>
  <c r="AE1065" i="1"/>
  <c r="AE1066" i="1"/>
  <c r="AE1067" i="1"/>
  <c r="AE1068" i="1"/>
  <c r="AE1069" i="1"/>
  <c r="AE1070" i="1"/>
  <c r="AE1071" i="1"/>
  <c r="AE1072" i="1"/>
  <c r="AE1073" i="1"/>
  <c r="AE1074" i="1"/>
  <c r="AE1075" i="1"/>
  <c r="AE1076" i="1"/>
  <c r="AE1077" i="1"/>
  <c r="AE1078" i="1"/>
  <c r="AE1079" i="1"/>
  <c r="AE1080" i="1"/>
  <c r="AE1081" i="1"/>
  <c r="AE1082" i="1"/>
  <c r="AE1083" i="1"/>
  <c r="AE1084" i="1"/>
  <c r="AE1085" i="1"/>
  <c r="AE1086" i="1"/>
  <c r="AE1087" i="1"/>
  <c r="AE1088" i="1"/>
  <c r="AE1089" i="1"/>
  <c r="AE1090" i="1"/>
  <c r="AE1091" i="1"/>
  <c r="AE1092" i="1"/>
  <c r="AE1093" i="1"/>
  <c r="AE1094" i="1"/>
  <c r="AE1095" i="1"/>
  <c r="AE1096" i="1"/>
  <c r="AE1097" i="1"/>
  <c r="AE1098" i="1"/>
  <c r="AE1099" i="1"/>
  <c r="AE1100" i="1"/>
  <c r="AE1101" i="1"/>
  <c r="AE1102" i="1"/>
  <c r="AE1103" i="1"/>
  <c r="AE1104" i="1"/>
  <c r="AE1105" i="1"/>
  <c r="AE1106" i="1"/>
  <c r="AE1107" i="1"/>
  <c r="AE1108" i="1"/>
  <c r="AE1109" i="1"/>
  <c r="AE1110" i="1"/>
  <c r="AE1111" i="1"/>
  <c r="AE1112" i="1"/>
  <c r="AE1113" i="1"/>
  <c r="AE1114" i="1"/>
  <c r="AE1115" i="1"/>
  <c r="AE1116" i="1"/>
  <c r="AE1117" i="1"/>
  <c r="AE1118" i="1"/>
  <c r="AE1119" i="1"/>
  <c r="AE1120" i="1"/>
  <c r="AE1121" i="1"/>
  <c r="AE1122" i="1"/>
  <c r="AE1123" i="1"/>
  <c r="AE1124" i="1"/>
  <c r="AE1125" i="1"/>
  <c r="AE1126" i="1"/>
  <c r="AE1127" i="1"/>
  <c r="AE1128" i="1"/>
  <c r="AE1129" i="1"/>
  <c r="AE1130" i="1"/>
  <c r="AE1131" i="1"/>
  <c r="AE1132" i="1"/>
  <c r="AE1133" i="1"/>
  <c r="AE1134" i="1"/>
  <c r="AE1135" i="1"/>
  <c r="AE1136" i="1"/>
  <c r="AE1137" i="1"/>
  <c r="AE1138" i="1"/>
  <c r="AE1139" i="1"/>
  <c r="AE1140" i="1"/>
  <c r="AE1141" i="1"/>
  <c r="AE1142" i="1"/>
  <c r="AE1143" i="1"/>
  <c r="AE1144" i="1"/>
  <c r="AE1145" i="1"/>
  <c r="AE1146" i="1"/>
  <c r="AE1147" i="1"/>
  <c r="AE1148" i="1"/>
  <c r="AE1149" i="1"/>
  <c r="AE1150" i="1"/>
  <c r="AE1151" i="1"/>
  <c r="AE1152" i="1"/>
  <c r="AE1153" i="1"/>
  <c r="AE1154" i="1"/>
  <c r="AE1155" i="1"/>
  <c r="AE1156" i="1"/>
  <c r="AE1157" i="1"/>
  <c r="AE1158" i="1"/>
  <c r="AE1159" i="1"/>
  <c r="AE1160" i="1"/>
  <c r="AE1161" i="1"/>
  <c r="AE1162" i="1"/>
  <c r="AE1163" i="1"/>
  <c r="AE1164" i="1"/>
  <c r="AE1165" i="1"/>
  <c r="AE1166" i="1"/>
  <c r="AE1167" i="1"/>
  <c r="AE1168" i="1"/>
  <c r="AE1169" i="1"/>
  <c r="AE1170" i="1"/>
  <c r="AE1171" i="1"/>
  <c r="AE1172" i="1"/>
  <c r="AE1173" i="1"/>
  <c r="AE1174" i="1"/>
  <c r="AE1175" i="1"/>
  <c r="AE1176" i="1"/>
  <c r="AE1177" i="1"/>
  <c r="AE1178" i="1"/>
  <c r="AE1179" i="1"/>
  <c r="AE1180" i="1"/>
  <c r="AE1181" i="1"/>
  <c r="AE1182" i="1"/>
  <c r="AE1183" i="1"/>
  <c r="AE1184" i="1"/>
  <c r="AE1185" i="1"/>
  <c r="AE1186" i="1"/>
  <c r="AE1187" i="1"/>
  <c r="AE1188" i="1"/>
  <c r="AE1189" i="1"/>
  <c r="AE1190" i="1"/>
  <c r="AE1191" i="1"/>
  <c r="AE1192" i="1"/>
  <c r="AE1193" i="1"/>
  <c r="AE1194" i="1"/>
  <c r="AE1195" i="1"/>
  <c r="AE1196" i="1"/>
  <c r="AE1197" i="1"/>
  <c r="AE1198" i="1"/>
  <c r="AE1199" i="1"/>
  <c r="AE1200" i="1"/>
  <c r="AE1201" i="1"/>
  <c r="AE1202" i="1"/>
  <c r="AE1203" i="1"/>
  <c r="AE1204" i="1"/>
  <c r="AE1205" i="1"/>
  <c r="AE1206" i="1"/>
  <c r="AE1207" i="1"/>
  <c r="AE1208" i="1"/>
  <c r="AE1209" i="1"/>
  <c r="AE1210" i="1"/>
  <c r="AE1211" i="1"/>
  <c r="AE1212" i="1"/>
  <c r="AE1213" i="1"/>
  <c r="AE1214" i="1"/>
  <c r="AE1215" i="1"/>
  <c r="AE1216" i="1"/>
  <c r="AE1217" i="1"/>
  <c r="AE1218" i="1"/>
  <c r="AE1219" i="1"/>
  <c r="AE1220" i="1"/>
  <c r="AE1221" i="1"/>
  <c r="AE1222" i="1"/>
  <c r="AE1223" i="1"/>
  <c r="AE1224" i="1"/>
  <c r="AE1225" i="1"/>
  <c r="AE1226" i="1"/>
  <c r="AE1227" i="1"/>
  <c r="AE1228" i="1"/>
  <c r="AE1229" i="1"/>
  <c r="AE1230" i="1"/>
  <c r="AE1231" i="1"/>
  <c r="AE1232" i="1"/>
  <c r="AE1233" i="1"/>
  <c r="AE1234" i="1"/>
  <c r="AE1235" i="1"/>
  <c r="AE1236" i="1"/>
  <c r="AE1237" i="1"/>
  <c r="AE1238" i="1"/>
  <c r="AE1239" i="1"/>
  <c r="AE1240" i="1"/>
  <c r="AE1241" i="1"/>
  <c r="AE1242" i="1"/>
  <c r="AE1243" i="1"/>
  <c r="AE1244" i="1"/>
  <c r="AE1245" i="1"/>
  <c r="AE1246" i="1"/>
  <c r="AE1247" i="1"/>
  <c r="AE1248" i="1"/>
  <c r="AE1249" i="1"/>
  <c r="AE1250" i="1"/>
  <c r="AE1251" i="1"/>
  <c r="AE1252" i="1"/>
  <c r="AE1253" i="1"/>
  <c r="AE1254" i="1"/>
  <c r="AE1255" i="1"/>
  <c r="AE1256" i="1"/>
  <c r="AE1257" i="1"/>
  <c r="AE1258" i="1"/>
  <c r="AE1259" i="1"/>
  <c r="AE1260" i="1"/>
  <c r="AE1261" i="1"/>
  <c r="AE1262" i="1"/>
  <c r="AE1263" i="1"/>
  <c r="AE1264" i="1"/>
  <c r="AE1265" i="1"/>
  <c r="AE1266" i="1"/>
  <c r="AE1267" i="1"/>
  <c r="AE1268" i="1"/>
  <c r="AE1269" i="1"/>
  <c r="AE1270" i="1"/>
  <c r="AE1271" i="1"/>
  <c r="AE1272" i="1"/>
  <c r="AE1273" i="1"/>
  <c r="AE1274" i="1"/>
  <c r="AE1275" i="1"/>
  <c r="AE1276" i="1"/>
  <c r="AE1277" i="1"/>
  <c r="AE1278" i="1"/>
  <c r="AE1279" i="1"/>
  <c r="AE1280" i="1"/>
  <c r="AE1281" i="1"/>
  <c r="AE1282" i="1"/>
  <c r="AE1283" i="1"/>
  <c r="AE1284" i="1"/>
  <c r="AE1285" i="1"/>
  <c r="AE1286" i="1"/>
  <c r="AE1287" i="1"/>
  <c r="AE1288" i="1"/>
  <c r="AE1289" i="1"/>
  <c r="AE1290" i="1"/>
  <c r="AE1291" i="1"/>
  <c r="AE1292" i="1"/>
  <c r="AE1293" i="1"/>
  <c r="AE1294" i="1"/>
  <c r="AE1295" i="1"/>
  <c r="AE1296" i="1"/>
  <c r="AE1297" i="1"/>
  <c r="AE1298" i="1"/>
  <c r="AE1299" i="1"/>
  <c r="AE1300" i="1"/>
  <c r="AE1301" i="1"/>
  <c r="AE1302" i="1"/>
  <c r="AE1303" i="1"/>
  <c r="AE1304" i="1"/>
  <c r="AE1305" i="1"/>
  <c r="AE1306" i="1"/>
  <c r="AE1307" i="1"/>
  <c r="AE1308" i="1"/>
  <c r="AE1309" i="1"/>
  <c r="AE1310" i="1"/>
  <c r="AE1311" i="1"/>
  <c r="AE1312" i="1"/>
  <c r="AE1313" i="1"/>
  <c r="AE1314" i="1"/>
  <c r="AE1315" i="1"/>
  <c r="AE1316" i="1"/>
  <c r="AE1317" i="1"/>
  <c r="AE1318" i="1"/>
  <c r="AE1319" i="1"/>
  <c r="AE1320" i="1"/>
  <c r="AE1321" i="1"/>
  <c r="AE1322" i="1"/>
  <c r="AE1323" i="1"/>
  <c r="AE1324" i="1"/>
  <c r="AE1325" i="1"/>
  <c r="AE1326" i="1"/>
  <c r="AE1327" i="1"/>
  <c r="AE1328" i="1"/>
  <c r="AE1329" i="1"/>
  <c r="AE1330" i="1"/>
  <c r="AE1331" i="1"/>
  <c r="AE1332" i="1"/>
  <c r="AE1333" i="1"/>
  <c r="AE1334" i="1"/>
  <c r="AE1335" i="1"/>
  <c r="AE1336" i="1"/>
  <c r="AE1337" i="1"/>
  <c r="AE1338" i="1"/>
  <c r="AE1339" i="1"/>
  <c r="AE1340" i="1"/>
  <c r="AE1341" i="1"/>
  <c r="AE1342" i="1"/>
  <c r="AE1343" i="1"/>
  <c r="AE1344" i="1"/>
  <c r="AE1345" i="1"/>
  <c r="AE1346" i="1"/>
  <c r="AE1347" i="1"/>
  <c r="AE1348" i="1"/>
  <c r="AE1349" i="1"/>
  <c r="AE1350" i="1"/>
  <c r="AE1351" i="1"/>
  <c r="AE1352" i="1"/>
  <c r="AE1353" i="1"/>
  <c r="AE1354" i="1"/>
  <c r="AE1355" i="1"/>
  <c r="AE1356" i="1"/>
  <c r="AE1357" i="1"/>
  <c r="AE1358" i="1"/>
  <c r="AE1359" i="1"/>
  <c r="AE1360" i="1"/>
  <c r="AE1361" i="1"/>
  <c r="AE1362" i="1"/>
  <c r="AE1363" i="1"/>
  <c r="AE1364" i="1"/>
  <c r="AE1365" i="1"/>
  <c r="AE1366" i="1"/>
  <c r="AE1367" i="1"/>
  <c r="AE1368" i="1"/>
  <c r="AE1369" i="1"/>
  <c r="AE1370" i="1"/>
  <c r="AE1371" i="1"/>
  <c r="AE1372" i="1"/>
  <c r="AE1373" i="1"/>
  <c r="AE1374" i="1"/>
  <c r="AE1375" i="1"/>
  <c r="AE1376" i="1"/>
  <c r="AE1377" i="1"/>
  <c r="AE1378" i="1"/>
  <c r="AE1379" i="1"/>
  <c r="AE1380" i="1"/>
  <c r="AE1381" i="1"/>
  <c r="AE1382" i="1"/>
  <c r="AE1383" i="1"/>
  <c r="AE1384" i="1"/>
  <c r="AE1385" i="1"/>
  <c r="AE1386" i="1"/>
  <c r="AE1387" i="1"/>
  <c r="AE1388" i="1"/>
  <c r="AE1389" i="1"/>
  <c r="AE1390" i="1"/>
  <c r="AE1391" i="1"/>
  <c r="AE1392" i="1"/>
  <c r="AE1393" i="1"/>
  <c r="AE1394" i="1"/>
  <c r="AE1395" i="1"/>
  <c r="AE1396" i="1"/>
  <c r="AE1397" i="1"/>
  <c r="AE1398" i="1"/>
  <c r="AE1399" i="1"/>
  <c r="AE1400" i="1"/>
  <c r="AE1401" i="1"/>
  <c r="AE1402" i="1"/>
  <c r="AE1403" i="1"/>
  <c r="AE1404" i="1"/>
  <c r="AE1405" i="1"/>
  <c r="AE1406" i="1"/>
  <c r="AE1407" i="1"/>
  <c r="AE1408" i="1"/>
  <c r="AE1409" i="1"/>
  <c r="AE1410" i="1"/>
  <c r="AE1411" i="1"/>
  <c r="AE1412" i="1"/>
  <c r="AE1413" i="1"/>
  <c r="AE1414" i="1"/>
  <c r="AE1415" i="1"/>
  <c r="AE1416" i="1"/>
  <c r="AE1417" i="1"/>
  <c r="AE1418" i="1"/>
  <c r="AE1419" i="1"/>
  <c r="AE1420" i="1"/>
  <c r="AE1421" i="1"/>
  <c r="AE1422" i="1"/>
  <c r="AE1423" i="1"/>
  <c r="AE1424" i="1"/>
  <c r="AE1425" i="1"/>
  <c r="AE1426" i="1"/>
  <c r="AE1427" i="1"/>
  <c r="AE1428" i="1"/>
  <c r="AE1429" i="1"/>
  <c r="AE1430" i="1"/>
  <c r="AE1431" i="1"/>
  <c r="AE1432" i="1"/>
  <c r="AE1433" i="1"/>
  <c r="AE1434" i="1"/>
  <c r="AE1435" i="1"/>
  <c r="AE1436" i="1"/>
  <c r="AE1437" i="1"/>
  <c r="AE1438" i="1"/>
  <c r="AE1439" i="1"/>
  <c r="AE1440" i="1"/>
  <c r="AE1441" i="1"/>
  <c r="AE1442" i="1"/>
  <c r="AE1443" i="1"/>
  <c r="AE1444" i="1"/>
  <c r="AE1445" i="1"/>
  <c r="AE1446" i="1"/>
  <c r="AE1447" i="1"/>
  <c r="AE1448" i="1"/>
  <c r="AE1449" i="1"/>
  <c r="AE1450" i="1"/>
  <c r="AE1451" i="1"/>
  <c r="AE1452" i="1"/>
  <c r="AE1453" i="1"/>
  <c r="AE1454" i="1"/>
  <c r="AE1455" i="1"/>
  <c r="AE1456" i="1"/>
  <c r="AE1457" i="1"/>
  <c r="AE1458" i="1"/>
  <c r="AE1459" i="1"/>
  <c r="AE1460" i="1"/>
  <c r="AE1461" i="1"/>
  <c r="AE1462" i="1"/>
  <c r="AE1463" i="1"/>
  <c r="AE1464" i="1"/>
  <c r="AE1465" i="1"/>
  <c r="AE1466" i="1"/>
  <c r="AE1467" i="1"/>
  <c r="AE1468" i="1"/>
  <c r="AE1469" i="1"/>
  <c r="AE1470" i="1"/>
  <c r="AE1471" i="1"/>
  <c r="AE1472" i="1"/>
  <c r="AE1473" i="1"/>
  <c r="AE1474" i="1"/>
  <c r="AE1475" i="1"/>
  <c r="AE1476" i="1"/>
  <c r="AE1477" i="1"/>
  <c r="AE1478" i="1"/>
  <c r="AE1479" i="1"/>
  <c r="F22" i="25" l="1"/>
  <c r="F18" i="25"/>
  <c r="F14" i="25"/>
  <c r="F30" i="25"/>
  <c r="F10" i="25"/>
  <c r="F32" i="25"/>
  <c r="F24" i="25"/>
  <c r="F16" i="25"/>
  <c r="F8" i="25"/>
  <c r="F26" i="25"/>
  <c r="F28" i="25"/>
  <c r="F20" i="25"/>
  <c r="F12" i="25"/>
  <c r="J36" i="25"/>
  <c r="F31" i="25"/>
  <c r="F29" i="25"/>
  <c r="F27" i="25"/>
  <c r="F25" i="25"/>
  <c r="F23" i="25"/>
  <c r="F21" i="25"/>
  <c r="F19" i="25"/>
  <c r="F17" i="25"/>
  <c r="F15" i="25"/>
  <c r="F13" i="25"/>
  <c r="F11" i="25"/>
  <c r="F9" i="25"/>
  <c r="J32" i="25"/>
  <c r="J31" i="25"/>
  <c r="J30" i="25"/>
  <c r="J29" i="25"/>
  <c r="J28" i="25"/>
  <c r="J27" i="25"/>
  <c r="J26" i="25"/>
  <c r="J25" i="25"/>
  <c r="J24" i="25"/>
  <c r="J23" i="25"/>
  <c r="J22" i="25"/>
  <c r="J21" i="25"/>
  <c r="J20" i="25"/>
  <c r="J19" i="25"/>
  <c r="J18" i="25"/>
  <c r="J17" i="25"/>
  <c r="J16" i="25"/>
  <c r="J15" i="25"/>
  <c r="J14" i="25"/>
  <c r="J13" i="25"/>
  <c r="J12" i="25"/>
  <c r="J11" i="25"/>
  <c r="J10" i="25"/>
  <c r="J9" i="25"/>
  <c r="J8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8" i="25"/>
  <c r="I32" i="25"/>
  <c r="E32" i="25"/>
  <c r="I31" i="25"/>
  <c r="E31" i="25"/>
  <c r="I30" i="25"/>
  <c r="E30" i="25"/>
  <c r="I29" i="25"/>
  <c r="E29" i="25"/>
  <c r="I28" i="25"/>
  <c r="E28" i="25"/>
  <c r="I27" i="25"/>
  <c r="E27" i="25"/>
  <c r="I26" i="25"/>
  <c r="E26" i="25"/>
  <c r="I25" i="25"/>
  <c r="E25" i="25"/>
  <c r="I24" i="25"/>
  <c r="E24" i="25"/>
  <c r="I23" i="25"/>
  <c r="E23" i="25"/>
  <c r="I22" i="25"/>
  <c r="E22" i="25"/>
  <c r="I21" i="25"/>
  <c r="E21" i="25"/>
  <c r="I20" i="25"/>
  <c r="E20" i="25"/>
  <c r="I19" i="25"/>
  <c r="E19" i="25"/>
  <c r="I18" i="25"/>
  <c r="E18" i="25"/>
  <c r="I17" i="25"/>
  <c r="E17" i="25"/>
  <c r="I16" i="25"/>
  <c r="E16" i="25"/>
  <c r="I15" i="25"/>
  <c r="E15" i="25"/>
  <c r="I14" i="25"/>
  <c r="E14" i="25"/>
  <c r="I13" i="25"/>
  <c r="E13" i="25"/>
  <c r="I12" i="25"/>
  <c r="E12" i="25"/>
  <c r="I11" i="25"/>
  <c r="E11" i="25"/>
  <c r="I10" i="25"/>
  <c r="E10" i="25"/>
  <c r="I9" i="25"/>
  <c r="E9" i="25"/>
  <c r="I8" i="25"/>
  <c r="E8" i="25"/>
  <c r="H32" i="25"/>
  <c r="H31" i="25"/>
  <c r="H30" i="25"/>
  <c r="H29" i="25"/>
  <c r="H28" i="25"/>
  <c r="H27" i="25"/>
  <c r="H26" i="25"/>
  <c r="H25" i="25"/>
  <c r="H24" i="25"/>
  <c r="H23" i="25"/>
  <c r="H22" i="25"/>
  <c r="H21" i="25"/>
  <c r="H20" i="25"/>
  <c r="H19" i="25"/>
  <c r="H18" i="25"/>
  <c r="H17" i="25"/>
  <c r="H16" i="25"/>
  <c r="H15" i="25"/>
  <c r="H14" i="25"/>
  <c r="H13" i="25"/>
  <c r="H12" i="25"/>
  <c r="H11" i="25"/>
  <c r="H10" i="25"/>
  <c r="H9" i="25"/>
  <c r="H8" i="25"/>
  <c r="J50" i="25"/>
  <c r="J52" i="25"/>
  <c r="I52" i="25"/>
  <c r="I51" i="25"/>
  <c r="I50" i="25"/>
  <c r="I49" i="25"/>
  <c r="I48" i="25"/>
  <c r="I47" i="25"/>
  <c r="I46" i="25"/>
  <c r="I45" i="25"/>
  <c r="I44" i="25"/>
  <c r="I43" i="25"/>
  <c r="I42" i="25"/>
  <c r="I41" i="25"/>
  <c r="I40" i="25"/>
  <c r="I39" i="25"/>
  <c r="I38" i="25"/>
  <c r="I37" i="25"/>
  <c r="I36" i="25"/>
  <c r="I35" i="25"/>
  <c r="I34" i="25"/>
  <c r="I33" i="25"/>
  <c r="I7" i="25"/>
  <c r="J46" i="25"/>
  <c r="J44" i="25"/>
  <c r="J40" i="25"/>
  <c r="F52" i="25"/>
  <c r="G51" i="25"/>
  <c r="F50" i="25"/>
  <c r="G49" i="25"/>
  <c r="F48" i="25"/>
  <c r="G47" i="25"/>
  <c r="F46" i="25"/>
  <c r="G45" i="25"/>
  <c r="F44" i="25"/>
  <c r="G43" i="25"/>
  <c r="F42" i="25"/>
  <c r="G41" i="25"/>
  <c r="F40" i="25"/>
  <c r="G39" i="25"/>
  <c r="F38" i="25"/>
  <c r="G37" i="25"/>
  <c r="F36" i="25"/>
  <c r="G35" i="25"/>
  <c r="F34" i="25"/>
  <c r="G33" i="25"/>
  <c r="G7" i="25"/>
  <c r="J48" i="25"/>
  <c r="J42" i="25"/>
  <c r="J38" i="25"/>
  <c r="J34" i="25"/>
  <c r="E52" i="25"/>
  <c r="E50" i="25"/>
  <c r="E48" i="25"/>
  <c r="E46" i="25"/>
  <c r="E44" i="25"/>
  <c r="E42" i="25"/>
  <c r="E40" i="25"/>
  <c r="E38" i="25"/>
  <c r="E36" i="25"/>
  <c r="E34" i="25"/>
  <c r="F51" i="25"/>
  <c r="F49" i="25"/>
  <c r="F47" i="25"/>
  <c r="F45" i="25"/>
  <c r="F43" i="25"/>
  <c r="F41" i="25"/>
  <c r="F39" i="25"/>
  <c r="F37" i="25"/>
  <c r="F35" i="25"/>
  <c r="F33" i="25"/>
  <c r="F7" i="25"/>
  <c r="G52" i="25"/>
  <c r="J51" i="25"/>
  <c r="E51" i="25"/>
  <c r="G50" i="25"/>
  <c r="J49" i="25"/>
  <c r="E49" i="25"/>
  <c r="G48" i="25"/>
  <c r="J47" i="25"/>
  <c r="E47" i="25"/>
  <c r="G46" i="25"/>
  <c r="J45" i="25"/>
  <c r="E45" i="25"/>
  <c r="G44" i="25"/>
  <c r="J43" i="25"/>
  <c r="E43" i="25"/>
  <c r="G42" i="25"/>
  <c r="J41" i="25"/>
  <c r="E41" i="25"/>
  <c r="G40" i="25"/>
  <c r="J39" i="25"/>
  <c r="E39" i="25"/>
  <c r="G38" i="25"/>
  <c r="J37" i="25"/>
  <c r="E37" i="25"/>
  <c r="G36" i="25"/>
  <c r="J35" i="25"/>
  <c r="E35" i="25"/>
  <c r="G34" i="25"/>
  <c r="J33" i="25"/>
  <c r="E33" i="25"/>
  <c r="J7" i="25"/>
  <c r="E7" i="25"/>
  <c r="H52" i="25"/>
  <c r="H51" i="25"/>
  <c r="H50" i="25"/>
  <c r="H49" i="25"/>
  <c r="H48" i="25"/>
  <c r="H47" i="25"/>
  <c r="H46" i="25"/>
  <c r="H45" i="25"/>
  <c r="H44" i="25"/>
  <c r="H43" i="25"/>
  <c r="H42" i="25"/>
  <c r="H41" i="25"/>
  <c r="H40" i="25"/>
  <c r="H39" i="25"/>
  <c r="H38" i="25"/>
  <c r="H37" i="25"/>
  <c r="H36" i="25"/>
  <c r="H35" i="25"/>
  <c r="H34" i="25"/>
  <c r="H33" i="25"/>
  <c r="H7" i="25"/>
  <c r="D61" i="26" l="1"/>
  <c r="D60" i="26"/>
  <c r="D48" i="26"/>
  <c r="E48" i="26" s="1"/>
  <c r="D47" i="26"/>
  <c r="D41" i="26"/>
  <c r="D343" i="28"/>
  <c r="K343" i="28" s="1"/>
  <c r="D344" i="28"/>
  <c r="K344" i="28" s="1"/>
  <c r="D345" i="28"/>
  <c r="K345" i="28" s="1"/>
  <c r="D346" i="28"/>
  <c r="K346" i="28" s="1"/>
  <c r="D347" i="28"/>
  <c r="K347" i="28" s="1"/>
  <c r="D348" i="28"/>
  <c r="K348" i="28" s="1"/>
  <c r="D349" i="28"/>
  <c r="K349" i="28" s="1"/>
  <c r="D350" i="28"/>
  <c r="K350" i="28" s="1"/>
  <c r="D351" i="28"/>
  <c r="K351" i="28" s="1"/>
  <c r="D352" i="28"/>
  <c r="K352" i="28" s="1"/>
  <c r="D353" i="28"/>
  <c r="D354" i="28"/>
  <c r="G354" i="28" s="1"/>
  <c r="D355" i="28"/>
  <c r="D356" i="28"/>
  <c r="G356" i="28" s="1"/>
  <c r="D357" i="28"/>
  <c r="D358" i="28"/>
  <c r="D359" i="28"/>
  <c r="D360" i="28"/>
  <c r="G360" i="28" s="1"/>
  <c r="D361" i="28"/>
  <c r="D362" i="28"/>
  <c r="G362" i="28" s="1"/>
  <c r="D363" i="28"/>
  <c r="D364" i="28"/>
  <c r="G364" i="28" s="1"/>
  <c r="D365" i="28"/>
  <c r="D366" i="28"/>
  <c r="D367" i="28"/>
  <c r="D368" i="28"/>
  <c r="G368" i="28" s="1"/>
  <c r="D369" i="28"/>
  <c r="D370" i="28"/>
  <c r="G370" i="28" s="1"/>
  <c r="D371" i="28"/>
  <c r="D372" i="28"/>
  <c r="G372" i="28" s="1"/>
  <c r="D373" i="28"/>
  <c r="D374" i="28"/>
  <c r="D375" i="28"/>
  <c r="D376" i="28"/>
  <c r="G376" i="28" s="1"/>
  <c r="D377" i="28"/>
  <c r="D378" i="28"/>
  <c r="G378" i="28" s="1"/>
  <c r="D379" i="28"/>
  <c r="D380" i="28"/>
  <c r="G380" i="28" s="1"/>
  <c r="D381" i="28"/>
  <c r="D382" i="28"/>
  <c r="D383" i="28"/>
  <c r="D384" i="28"/>
  <c r="G384" i="28" s="1"/>
  <c r="D385" i="28"/>
  <c r="G385" i="28" s="1"/>
  <c r="D386" i="28"/>
  <c r="I386" i="28" s="1"/>
  <c r="D387" i="28"/>
  <c r="D388" i="28"/>
  <c r="G388" i="28" s="1"/>
  <c r="D389" i="28"/>
  <c r="G389" i="28" s="1"/>
  <c r="D390" i="28"/>
  <c r="I390" i="28" s="1"/>
  <c r="D391" i="28"/>
  <c r="D392" i="28"/>
  <c r="G392" i="28" s="1"/>
  <c r="D393" i="28"/>
  <c r="G393" i="28" s="1"/>
  <c r="D394" i="28"/>
  <c r="I394" i="28" s="1"/>
  <c r="D395" i="28"/>
  <c r="D396" i="28"/>
  <c r="G396" i="28" s="1"/>
  <c r="D397" i="28"/>
  <c r="G397" i="28" s="1"/>
  <c r="D398" i="28"/>
  <c r="I398" i="28" s="1"/>
  <c r="D399" i="28"/>
  <c r="D400" i="28"/>
  <c r="G400" i="28" s="1"/>
  <c r="D401" i="28"/>
  <c r="G401" i="28" s="1"/>
  <c r="D402" i="28"/>
  <c r="I402" i="28" s="1"/>
  <c r="D403" i="28"/>
  <c r="D404" i="28"/>
  <c r="G404" i="28" s="1"/>
  <c r="D405" i="28"/>
  <c r="G405" i="28" s="1"/>
  <c r="D406" i="28"/>
  <c r="I406" i="28" s="1"/>
  <c r="D407" i="28"/>
  <c r="D408" i="28"/>
  <c r="G408" i="28" s="1"/>
  <c r="D409" i="28"/>
  <c r="G409" i="28" s="1"/>
  <c r="D410" i="28"/>
  <c r="I410" i="28" s="1"/>
  <c r="D411" i="28"/>
  <c r="D412" i="28"/>
  <c r="K412" i="28" s="1"/>
  <c r="D413" i="28"/>
  <c r="F413" i="28" s="1"/>
  <c r="D414" i="28"/>
  <c r="I414" i="28" s="1"/>
  <c r="D415" i="28"/>
  <c r="F415" i="28" s="1"/>
  <c r="D416" i="28"/>
  <c r="I416" i="28" s="1"/>
  <c r="D417" i="28"/>
  <c r="F417" i="28" s="1"/>
  <c r="D418" i="28"/>
  <c r="D419" i="28"/>
  <c r="F419" i="28" s="1"/>
  <c r="D420" i="28"/>
  <c r="I420" i="28" s="1"/>
  <c r="D421" i="28"/>
  <c r="F421" i="28" s="1"/>
  <c r="D422" i="28"/>
  <c r="I422" i="28" s="1"/>
  <c r="D423" i="28"/>
  <c r="K423" i="28" s="1"/>
  <c r="D424" i="28"/>
  <c r="H424" i="28" s="1"/>
  <c r="D425" i="28"/>
  <c r="D426" i="28"/>
  <c r="I426" i="28" s="1"/>
  <c r="D427" i="28"/>
  <c r="I427" i="28" s="1"/>
  <c r="D428" i="28"/>
  <c r="E428" i="28" s="1"/>
  <c r="D429" i="28"/>
  <c r="I429" i="28" s="1"/>
  <c r="D430" i="28"/>
  <c r="E430" i="28" s="1"/>
  <c r="D431" i="28"/>
  <c r="I431" i="28" s="1"/>
  <c r="D432" i="28"/>
  <c r="E432" i="28" s="1"/>
  <c r="D433" i="28"/>
  <c r="F433" i="28" s="1"/>
  <c r="D434" i="28"/>
  <c r="E434" i="28" s="1"/>
  <c r="D435" i="28"/>
  <c r="F435" i="28" s="1"/>
  <c r="D436" i="28"/>
  <c r="E436" i="28" s="1"/>
  <c r="D437" i="28"/>
  <c r="F437" i="28" s="1"/>
  <c r="D438" i="28"/>
  <c r="E438" i="28" s="1"/>
  <c r="D439" i="28"/>
  <c r="G439" i="28" s="1"/>
  <c r="D440" i="28"/>
  <c r="D441" i="28"/>
  <c r="K441" i="28" s="1"/>
  <c r="D442" i="28"/>
  <c r="D443" i="28"/>
  <c r="K443" i="28" s="1"/>
  <c r="D444" i="28"/>
  <c r="D445" i="28"/>
  <c r="K445" i="28" s="1"/>
  <c r="D446" i="28"/>
  <c r="D447" i="28"/>
  <c r="K447" i="28" s="1"/>
  <c r="D448" i="28"/>
  <c r="D449" i="28"/>
  <c r="K449" i="28" s="1"/>
  <c r="D450" i="28"/>
  <c r="D451" i="28"/>
  <c r="I451" i="28" s="1"/>
  <c r="D452" i="28"/>
  <c r="G452" i="28" s="1"/>
  <c r="D453" i="28"/>
  <c r="I453" i="28" s="1"/>
  <c r="D454" i="28"/>
  <c r="G454" i="28" s="1"/>
  <c r="D455" i="28"/>
  <c r="I455" i="28" s="1"/>
  <c r="D456" i="28"/>
  <c r="G456" i="28" s="1"/>
  <c r="D457" i="28"/>
  <c r="I457" i="28" s="1"/>
  <c r="D458" i="28"/>
  <c r="G458" i="28" s="1"/>
  <c r="D459" i="28"/>
  <c r="I459" i="28" s="1"/>
  <c r="D460" i="28"/>
  <c r="G460" i="28" s="1"/>
  <c r="D461" i="28"/>
  <c r="I461" i="28" s="1"/>
  <c r="D462" i="28"/>
  <c r="G462" i="28" s="1"/>
  <c r="D463" i="28"/>
  <c r="I463" i="28" s="1"/>
  <c r="D464" i="28"/>
  <c r="G464" i="28" s="1"/>
  <c r="D465" i="28"/>
  <c r="I465" i="28" s="1"/>
  <c r="D466" i="28"/>
  <c r="G466" i="28" s="1"/>
  <c r="D467" i="28"/>
  <c r="I467" i="28" s="1"/>
  <c r="D468" i="28"/>
  <c r="G468" i="28" s="1"/>
  <c r="D469" i="28"/>
  <c r="I469" i="28" s="1"/>
  <c r="D470" i="28"/>
  <c r="G470" i="28" s="1"/>
  <c r="D471" i="28"/>
  <c r="I471" i="28" s="1"/>
  <c r="D472" i="28"/>
  <c r="G472" i="28" s="1"/>
  <c r="D473" i="28"/>
  <c r="I473" i="28" s="1"/>
  <c r="D474" i="28"/>
  <c r="G474" i="28" s="1"/>
  <c r="D475" i="28"/>
  <c r="I475" i="28" s="1"/>
  <c r="D476" i="28"/>
  <c r="G476" i="28" s="1"/>
  <c r="D477" i="28"/>
  <c r="I477" i="28" s="1"/>
  <c r="D478" i="28"/>
  <c r="G478" i="28" s="1"/>
  <c r="D479" i="28"/>
  <c r="I479" i="28" s="1"/>
  <c r="D480" i="28"/>
  <c r="G480" i="28" s="1"/>
  <c r="D481" i="28"/>
  <c r="I481" i="28" s="1"/>
  <c r="D482" i="28"/>
  <c r="I482" i="28" s="1"/>
  <c r="D483" i="28"/>
  <c r="D484" i="28"/>
  <c r="G484" i="28" s="1"/>
  <c r="D485" i="28"/>
  <c r="I485" i="28" s="1"/>
  <c r="D486" i="28"/>
  <c r="D487" i="28"/>
  <c r="D488" i="28"/>
  <c r="I488" i="28" s="1"/>
  <c r="D489" i="28"/>
  <c r="I489" i="28" s="1"/>
  <c r="D490" i="28"/>
  <c r="G490" i="28" s="1"/>
  <c r="D491" i="28"/>
  <c r="D492" i="28"/>
  <c r="F492" i="28" s="1"/>
  <c r="D493" i="28"/>
  <c r="I493" i="28" s="1"/>
  <c r="D494" i="28"/>
  <c r="G494" i="28" s="1"/>
  <c r="D495" i="28"/>
  <c r="D496" i="28"/>
  <c r="G496" i="28" s="1"/>
  <c r="D497" i="28"/>
  <c r="I497" i="28" s="1"/>
  <c r="D498" i="28"/>
  <c r="I498" i="28" s="1"/>
  <c r="D499" i="28"/>
  <c r="D500" i="28"/>
  <c r="G500" i="28" s="1"/>
  <c r="D501" i="28"/>
  <c r="I501" i="28" s="1"/>
  <c r="D502" i="28"/>
  <c r="D503" i="28"/>
  <c r="C4" i="25"/>
  <c r="G4" i="25" s="1"/>
  <c r="C53" i="25"/>
  <c r="D53" i="25" s="1"/>
  <c r="C54" i="25"/>
  <c r="D54" i="25" s="1"/>
  <c r="C55" i="25"/>
  <c r="D55" i="25" s="1"/>
  <c r="C56" i="25"/>
  <c r="D56" i="25" s="1"/>
  <c r="C57" i="25"/>
  <c r="D57" i="25" s="1"/>
  <c r="C58" i="25"/>
  <c r="D58" i="25" s="1"/>
  <c r="C59" i="25"/>
  <c r="E59" i="25" s="1"/>
  <c r="C60" i="25"/>
  <c r="E60" i="25" s="1"/>
  <c r="C61" i="25"/>
  <c r="J61" i="25" s="1"/>
  <c r="C62" i="25"/>
  <c r="E62" i="25" s="1"/>
  <c r="C63" i="25"/>
  <c r="J63" i="25" s="1"/>
  <c r="C64" i="25"/>
  <c r="E64" i="25" s="1"/>
  <c r="C65" i="25"/>
  <c r="J65" i="25" s="1"/>
  <c r="C66" i="25"/>
  <c r="E66" i="25" s="1"/>
  <c r="C67" i="25"/>
  <c r="E67" i="25" s="1"/>
  <c r="C68" i="25"/>
  <c r="E68" i="25" s="1"/>
  <c r="C69" i="25"/>
  <c r="J69" i="25" s="1"/>
  <c r="C70" i="25"/>
  <c r="E70" i="25" s="1"/>
  <c r="C71" i="25"/>
  <c r="J71" i="25" s="1"/>
  <c r="C72" i="25"/>
  <c r="E72" i="25" s="1"/>
  <c r="C73" i="25"/>
  <c r="J73" i="25" s="1"/>
  <c r="C74" i="25"/>
  <c r="E74" i="25" s="1"/>
  <c r="C75" i="25"/>
  <c r="E75" i="25" s="1"/>
  <c r="C76" i="25"/>
  <c r="E76" i="25" s="1"/>
  <c r="C77" i="25"/>
  <c r="J77" i="25" s="1"/>
  <c r="C78" i="25"/>
  <c r="E78" i="25" s="1"/>
  <c r="C79" i="25"/>
  <c r="J79" i="25" s="1"/>
  <c r="C80" i="25"/>
  <c r="E80" i="25" s="1"/>
  <c r="C81" i="25"/>
  <c r="J81" i="25" s="1"/>
  <c r="C82" i="25"/>
  <c r="E82" i="25" s="1"/>
  <c r="C83" i="25"/>
  <c r="E83" i="25" s="1"/>
  <c r="C84" i="25"/>
  <c r="E84" i="25" s="1"/>
  <c r="C85" i="25"/>
  <c r="E85" i="25" s="1"/>
  <c r="C86" i="25"/>
  <c r="E86" i="25" s="1"/>
  <c r="C87" i="25"/>
  <c r="J87" i="25" s="1"/>
  <c r="C88" i="25"/>
  <c r="E88" i="25" s="1"/>
  <c r="C89" i="25"/>
  <c r="J89" i="25" s="1"/>
  <c r="C90" i="25"/>
  <c r="E90" i="25" s="1"/>
  <c r="C91" i="25"/>
  <c r="E91" i="25" s="1"/>
  <c r="C92" i="25"/>
  <c r="E92" i="25" s="1"/>
  <c r="C93" i="25"/>
  <c r="E93" i="25" s="1"/>
  <c r="C94" i="25"/>
  <c r="D94" i="25" s="1"/>
  <c r="C95" i="25"/>
  <c r="C96" i="25"/>
  <c r="C97" i="25"/>
  <c r="C98" i="25"/>
  <c r="C99" i="25"/>
  <c r="C100" i="25"/>
  <c r="C101" i="25"/>
  <c r="C102" i="25"/>
  <c r="C103" i="25"/>
  <c r="C104" i="25"/>
  <c r="D104" i="25" s="1"/>
  <c r="C105" i="25"/>
  <c r="D105" i="25" s="1"/>
  <c r="C106" i="25"/>
  <c r="D106" i="25" s="1"/>
  <c r="C107" i="25"/>
  <c r="D107" i="25" s="1"/>
  <c r="C108" i="25"/>
  <c r="D108" i="25" s="1"/>
  <c r="C109" i="25"/>
  <c r="G109" i="25" s="1"/>
  <c r="C110" i="25"/>
  <c r="D110" i="25" s="1"/>
  <c r="C111" i="25"/>
  <c r="G111" i="25" s="1"/>
  <c r="C112" i="25"/>
  <c r="D112" i="25" s="1"/>
  <c r="C113" i="25"/>
  <c r="G113" i="25" s="1"/>
  <c r="C114" i="25"/>
  <c r="D114" i="25" s="1"/>
  <c r="C115" i="25"/>
  <c r="G115" i="25" s="1"/>
  <c r="C116" i="25"/>
  <c r="D116" i="25" s="1"/>
  <c r="C117" i="25"/>
  <c r="G117" i="25" s="1"/>
  <c r="C118" i="25"/>
  <c r="D118" i="25" s="1"/>
  <c r="C119" i="25"/>
  <c r="G119" i="25" s="1"/>
  <c r="C120" i="25"/>
  <c r="D120" i="25" s="1"/>
  <c r="C121" i="25"/>
  <c r="G121" i="25" s="1"/>
  <c r="C122" i="25"/>
  <c r="D122" i="25" s="1"/>
  <c r="C123" i="25"/>
  <c r="H123" i="25" s="1"/>
  <c r="C124" i="25"/>
  <c r="D124" i="25" s="1"/>
  <c r="C125" i="25"/>
  <c r="G125" i="25" s="1"/>
  <c r="C126" i="25"/>
  <c r="D126" i="25" s="1"/>
  <c r="C127" i="25"/>
  <c r="G127" i="25" s="1"/>
  <c r="C128" i="25"/>
  <c r="D128" i="25" s="1"/>
  <c r="C129" i="25"/>
  <c r="G129" i="25" s="1"/>
  <c r="C130" i="25"/>
  <c r="D130" i="25" s="1"/>
  <c r="C131" i="25"/>
  <c r="G131" i="25" s="1"/>
  <c r="C132" i="25"/>
  <c r="D132" i="25" s="1"/>
  <c r="C133" i="25"/>
  <c r="G133" i="25" s="1"/>
  <c r="C134" i="25"/>
  <c r="D134" i="25" s="1"/>
  <c r="C135" i="25"/>
  <c r="G135" i="25" s="1"/>
  <c r="C136" i="25"/>
  <c r="D136" i="25" s="1"/>
  <c r="C137" i="25"/>
  <c r="G137" i="25" s="1"/>
  <c r="C138" i="25"/>
  <c r="D138" i="25" s="1"/>
  <c r="C139" i="25"/>
  <c r="D139" i="25" s="1"/>
  <c r="C140" i="25"/>
  <c r="D140" i="25" s="1"/>
  <c r="C141" i="25"/>
  <c r="H141" i="25" s="1"/>
  <c r="C142" i="25"/>
  <c r="D142" i="25" s="1"/>
  <c r="C143" i="25"/>
  <c r="D143" i="25" s="1"/>
  <c r="C144" i="25"/>
  <c r="D144" i="25" s="1"/>
  <c r="C145" i="25"/>
  <c r="D145" i="25" s="1"/>
  <c r="C146" i="25"/>
  <c r="D146" i="25" s="1"/>
  <c r="C147" i="25"/>
  <c r="D147" i="25" s="1"/>
  <c r="C148" i="25"/>
  <c r="D148" i="25" s="1"/>
  <c r="C149" i="25"/>
  <c r="J149" i="25" s="1"/>
  <c r="C150" i="25"/>
  <c r="D150" i="25" s="1"/>
  <c r="C151" i="25"/>
  <c r="J151" i="25" s="1"/>
  <c r="C152" i="25"/>
  <c r="D152" i="25" s="1"/>
  <c r="C153" i="25"/>
  <c r="D153" i="25" s="1"/>
  <c r="C154" i="25"/>
  <c r="H154" i="25" s="1"/>
  <c r="C155" i="25"/>
  <c r="D155" i="25" s="1"/>
  <c r="C156" i="25"/>
  <c r="H156" i="25" s="1"/>
  <c r="C157" i="25"/>
  <c r="D157" i="25" s="1"/>
  <c r="D8" i="28"/>
  <c r="K1545" i="25"/>
  <c r="K1543" i="25"/>
  <c r="C1500" i="25"/>
  <c r="C1499" i="25"/>
  <c r="C1498" i="25"/>
  <c r="C1497" i="25"/>
  <c r="C1496" i="25"/>
  <c r="C1495" i="25"/>
  <c r="G1495" i="25" s="1"/>
  <c r="C1494" i="25"/>
  <c r="G1494" i="25" s="1"/>
  <c r="C1493" i="25"/>
  <c r="F1493" i="25" s="1"/>
  <c r="C1492" i="25"/>
  <c r="C1491" i="25"/>
  <c r="C1490" i="25"/>
  <c r="G1490" i="25" s="1"/>
  <c r="C1489" i="25"/>
  <c r="J1489" i="25" s="1"/>
  <c r="C1488" i="25"/>
  <c r="G1488" i="25" s="1"/>
  <c r="C1487" i="25"/>
  <c r="C1486" i="25"/>
  <c r="C1485" i="25"/>
  <c r="C1484" i="25"/>
  <c r="C1483" i="25"/>
  <c r="C1482" i="25"/>
  <c r="C1481" i="25"/>
  <c r="F1481" i="25" s="1"/>
  <c r="C1480" i="25"/>
  <c r="C1479" i="25"/>
  <c r="J1479" i="25" s="1"/>
  <c r="C1478" i="25"/>
  <c r="G1478" i="25" s="1"/>
  <c r="C1477" i="25"/>
  <c r="J1477" i="25" s="1"/>
  <c r="C1476" i="25"/>
  <c r="C1475" i="25"/>
  <c r="C1474" i="25"/>
  <c r="D1474" i="25" s="1"/>
  <c r="C1473" i="25"/>
  <c r="D1473" i="25" s="1"/>
  <c r="C1472" i="25"/>
  <c r="J1472" i="25" s="1"/>
  <c r="C1471" i="25"/>
  <c r="G1471" i="25" s="1"/>
  <c r="C1470" i="25"/>
  <c r="C1469" i="25"/>
  <c r="C1468" i="25"/>
  <c r="C1467" i="25"/>
  <c r="C1466" i="25"/>
  <c r="C1465" i="25"/>
  <c r="C1464" i="25"/>
  <c r="J1464" i="25" s="1"/>
  <c r="C1463" i="25"/>
  <c r="C1462" i="25"/>
  <c r="C1461" i="25"/>
  <c r="C1460" i="25"/>
  <c r="F1460" i="25" s="1"/>
  <c r="C1459" i="25"/>
  <c r="C1458" i="25"/>
  <c r="G1458" i="25" s="1"/>
  <c r="C1457" i="25"/>
  <c r="C1456" i="25"/>
  <c r="J1456" i="25" s="1"/>
  <c r="C1455" i="25"/>
  <c r="G1455" i="25" s="1"/>
  <c r="C1454" i="25"/>
  <c r="J1454" i="25" s="1"/>
  <c r="C1453" i="25"/>
  <c r="G1453" i="25" s="1"/>
  <c r="C1452" i="25"/>
  <c r="C1451" i="25"/>
  <c r="C1450" i="25"/>
  <c r="J1450" i="25" s="1"/>
  <c r="C1449" i="25"/>
  <c r="D1449" i="25" s="1"/>
  <c r="C1448" i="25"/>
  <c r="J1448" i="25" s="1"/>
  <c r="C1447" i="25"/>
  <c r="C1446" i="25"/>
  <c r="C1445" i="25"/>
  <c r="G1445" i="25" s="1"/>
  <c r="C1444" i="25"/>
  <c r="J1444" i="25" s="1"/>
  <c r="C1443" i="25"/>
  <c r="C1442" i="25"/>
  <c r="J1442" i="25" s="1"/>
  <c r="C1441" i="25"/>
  <c r="C1440" i="25"/>
  <c r="C1439" i="25"/>
  <c r="D1439" i="25" s="1"/>
  <c r="C1438" i="25"/>
  <c r="G1438" i="25" s="1"/>
  <c r="C1437" i="25"/>
  <c r="C1436" i="25"/>
  <c r="J1436" i="25" s="1"/>
  <c r="C1435" i="25"/>
  <c r="D1435" i="25" s="1"/>
  <c r="C1434" i="25"/>
  <c r="J1434" i="25" s="1"/>
  <c r="C1433" i="25"/>
  <c r="D1433" i="25" s="1"/>
  <c r="C1432" i="25"/>
  <c r="C1431" i="25"/>
  <c r="H1431" i="25" s="1"/>
  <c r="C1430" i="25"/>
  <c r="C1429" i="25"/>
  <c r="C1428" i="25"/>
  <c r="C1427" i="25"/>
  <c r="H1427" i="25" s="1"/>
  <c r="C1426" i="25"/>
  <c r="C1425" i="25"/>
  <c r="C1424" i="25"/>
  <c r="I1424" i="25" s="1"/>
  <c r="C1423" i="25"/>
  <c r="H1423" i="25" s="1"/>
  <c r="C1422" i="25"/>
  <c r="D1422" i="25" s="1"/>
  <c r="C1421" i="25"/>
  <c r="C1420" i="25"/>
  <c r="D1420" i="25" s="1"/>
  <c r="C1419" i="25"/>
  <c r="H1419" i="25" s="1"/>
  <c r="C1418" i="25"/>
  <c r="G1418" i="25" s="1"/>
  <c r="C1417" i="25"/>
  <c r="C1416" i="25"/>
  <c r="C1415" i="25"/>
  <c r="H1415" i="25" s="1"/>
  <c r="C1414" i="25"/>
  <c r="C1413" i="25"/>
  <c r="C1412" i="25"/>
  <c r="D1412" i="25" s="1"/>
  <c r="C1411" i="25"/>
  <c r="C1410" i="25"/>
  <c r="I1410" i="25" s="1"/>
  <c r="C1409" i="25"/>
  <c r="G1409" i="25" s="1"/>
  <c r="C1408" i="25"/>
  <c r="G1408" i="25" s="1"/>
  <c r="C1407" i="25"/>
  <c r="C1406" i="25"/>
  <c r="C1405" i="25"/>
  <c r="C1404" i="25"/>
  <c r="H1404" i="25" s="1"/>
  <c r="C1403" i="25"/>
  <c r="C1402" i="25"/>
  <c r="C1401" i="25"/>
  <c r="C1400" i="25"/>
  <c r="C1399" i="25"/>
  <c r="I1399" i="25" s="1"/>
  <c r="C1398" i="25"/>
  <c r="C1397" i="25"/>
  <c r="C1396" i="25"/>
  <c r="G1396" i="25" s="1"/>
  <c r="C1395" i="25"/>
  <c r="C1394" i="25"/>
  <c r="I1394" i="25" s="1"/>
  <c r="C1393" i="25"/>
  <c r="C1392" i="25"/>
  <c r="D1392" i="25" s="1"/>
  <c r="C1391" i="25"/>
  <c r="C1390" i="25"/>
  <c r="C1389" i="25"/>
  <c r="C1388" i="25"/>
  <c r="C1387" i="25"/>
  <c r="C1386" i="25"/>
  <c r="C1385" i="25"/>
  <c r="C1384" i="25"/>
  <c r="C1383" i="25"/>
  <c r="I1383" i="25" s="1"/>
  <c r="C1382" i="25"/>
  <c r="C1381" i="25"/>
  <c r="C1380" i="25"/>
  <c r="D1380" i="25" s="1"/>
  <c r="C1379" i="25"/>
  <c r="C1378" i="25"/>
  <c r="I1378" i="25" s="1"/>
  <c r="C1377" i="25"/>
  <c r="G1377" i="25" s="1"/>
  <c r="C1376" i="25"/>
  <c r="G1376" i="25" s="1"/>
  <c r="C1375" i="25"/>
  <c r="C1374" i="25"/>
  <c r="C1373" i="25"/>
  <c r="C1372" i="25"/>
  <c r="H1372" i="25" s="1"/>
  <c r="C1371" i="25"/>
  <c r="H1371" i="25" s="1"/>
  <c r="C1370" i="25"/>
  <c r="C1369" i="25"/>
  <c r="C1368" i="25"/>
  <c r="C1367" i="25"/>
  <c r="I1367" i="25" s="1"/>
  <c r="C1366" i="25"/>
  <c r="C1365" i="25"/>
  <c r="C1364" i="25"/>
  <c r="C1363" i="25"/>
  <c r="I1363" i="25" s="1"/>
  <c r="C1362" i="25"/>
  <c r="C1361" i="25"/>
  <c r="C1360" i="25"/>
  <c r="E1360" i="25" s="1"/>
  <c r="C1359" i="25"/>
  <c r="I1359" i="25" s="1"/>
  <c r="C1358" i="25"/>
  <c r="C1357" i="25"/>
  <c r="C1356" i="25"/>
  <c r="I1356" i="25" s="1"/>
  <c r="C1355" i="25"/>
  <c r="I1355" i="25" s="1"/>
  <c r="C1354" i="25"/>
  <c r="C1353" i="25"/>
  <c r="D1353" i="25" s="1"/>
  <c r="C1352" i="25"/>
  <c r="C1351" i="25"/>
  <c r="C1350" i="25"/>
  <c r="G1350" i="25" s="1"/>
  <c r="C1349" i="25"/>
  <c r="I1349" i="25" s="1"/>
  <c r="C1348" i="25"/>
  <c r="I1348" i="25" s="1"/>
  <c r="C1347" i="25"/>
  <c r="C1346" i="25"/>
  <c r="C1345" i="25"/>
  <c r="D1345" i="25" s="1"/>
  <c r="C1344" i="25"/>
  <c r="E1344" i="25" s="1"/>
  <c r="C1343" i="25"/>
  <c r="I1343" i="25" s="1"/>
  <c r="C1342" i="25"/>
  <c r="C1341" i="25"/>
  <c r="I1341" i="25" s="1"/>
  <c r="C1340" i="25"/>
  <c r="I1340" i="25" s="1"/>
  <c r="C1339" i="25"/>
  <c r="I1339" i="25" s="1"/>
  <c r="C1338" i="25"/>
  <c r="C1337" i="25"/>
  <c r="H1337" i="25" s="1"/>
  <c r="C1336" i="25"/>
  <c r="C1335" i="25"/>
  <c r="C1334" i="25"/>
  <c r="C1333" i="25"/>
  <c r="C1332" i="25"/>
  <c r="C1331" i="25"/>
  <c r="C1330" i="25"/>
  <c r="C1329" i="25"/>
  <c r="F1329" i="25" s="1"/>
  <c r="C1328" i="25"/>
  <c r="G1328" i="25" s="1"/>
  <c r="C1327" i="25"/>
  <c r="I1327" i="25" s="1"/>
  <c r="C1326" i="25"/>
  <c r="C1325" i="25"/>
  <c r="H1325" i="25" s="1"/>
  <c r="C1324" i="25"/>
  <c r="C1323" i="25"/>
  <c r="C1322" i="25"/>
  <c r="I1322" i="25" s="1"/>
  <c r="C1321" i="25"/>
  <c r="H1321" i="25" s="1"/>
  <c r="C1320" i="25"/>
  <c r="C1319" i="25"/>
  <c r="C1318" i="25"/>
  <c r="C1317" i="25"/>
  <c r="C1316" i="25"/>
  <c r="C1315" i="25"/>
  <c r="G1315" i="25" s="1"/>
  <c r="C1314" i="25"/>
  <c r="D1314" i="25" s="1"/>
  <c r="C1313" i="25"/>
  <c r="C1312" i="25"/>
  <c r="C1311" i="25"/>
  <c r="C1310" i="25"/>
  <c r="I1310" i="25" s="1"/>
  <c r="C1309" i="25"/>
  <c r="F1309" i="25" s="1"/>
  <c r="C1308" i="25"/>
  <c r="C1307" i="25"/>
  <c r="I1307" i="25" s="1"/>
  <c r="C1306" i="25"/>
  <c r="C1305" i="25"/>
  <c r="H1305" i="25" s="1"/>
  <c r="C1304" i="25"/>
  <c r="C1303" i="25"/>
  <c r="E1303" i="25" s="1"/>
  <c r="C1302" i="25"/>
  <c r="C1301" i="25"/>
  <c r="I1301" i="25" s="1"/>
  <c r="C1300" i="25"/>
  <c r="F1300" i="25" s="1"/>
  <c r="C1299" i="25"/>
  <c r="E1299" i="25" s="1"/>
  <c r="C1298" i="25"/>
  <c r="C1297" i="25"/>
  <c r="C1296" i="25"/>
  <c r="H1296" i="25" s="1"/>
  <c r="C1295" i="25"/>
  <c r="C1294" i="25"/>
  <c r="C1293" i="25"/>
  <c r="C1292" i="25"/>
  <c r="C1291" i="25"/>
  <c r="C1290" i="25"/>
  <c r="C1289" i="25"/>
  <c r="D1289" i="25" s="1"/>
  <c r="C1288" i="25"/>
  <c r="C1287" i="25"/>
  <c r="C1286" i="25"/>
  <c r="G1286" i="25" s="1"/>
  <c r="C1285" i="25"/>
  <c r="C1284" i="25"/>
  <c r="F1284" i="25" s="1"/>
  <c r="C1283" i="25"/>
  <c r="C1282" i="25"/>
  <c r="C1281" i="25"/>
  <c r="I1281" i="25" s="1"/>
  <c r="C1280" i="25"/>
  <c r="C1279" i="25"/>
  <c r="E1279" i="25" s="1"/>
  <c r="C1278" i="25"/>
  <c r="G1278" i="25" s="1"/>
  <c r="C1277" i="25"/>
  <c r="C1276" i="25"/>
  <c r="H1276" i="25" s="1"/>
  <c r="C1275" i="25"/>
  <c r="C1274" i="25"/>
  <c r="C1273" i="25"/>
  <c r="D1273" i="25" s="1"/>
  <c r="C1272" i="25"/>
  <c r="C1271" i="25"/>
  <c r="C1270" i="25"/>
  <c r="C1269" i="25"/>
  <c r="D1269" i="25" s="1"/>
  <c r="C1268" i="25"/>
  <c r="F1268" i="25" s="1"/>
  <c r="C1267" i="25"/>
  <c r="C1266" i="25"/>
  <c r="I1266" i="25" s="1"/>
  <c r="C1265" i="25"/>
  <c r="D1265" i="25" s="1"/>
  <c r="C1264" i="25"/>
  <c r="C1263" i="25"/>
  <c r="C1262" i="25"/>
  <c r="D1262" i="25" s="1"/>
  <c r="C1261" i="25"/>
  <c r="C1260" i="25"/>
  <c r="C1259" i="25"/>
  <c r="C1258" i="25"/>
  <c r="C1257" i="25"/>
  <c r="D1257" i="25" s="1"/>
  <c r="C1256" i="25"/>
  <c r="C1255" i="25"/>
  <c r="C1254" i="25"/>
  <c r="D1254" i="25" s="1"/>
  <c r="C1253" i="25"/>
  <c r="C1252" i="25"/>
  <c r="F1252" i="25" s="1"/>
  <c r="C1251" i="25"/>
  <c r="F1251" i="25" s="1"/>
  <c r="C1250" i="25"/>
  <c r="I1250" i="25" s="1"/>
  <c r="C1249" i="25"/>
  <c r="C1248" i="25"/>
  <c r="C1247" i="25"/>
  <c r="G1247" i="25" s="1"/>
  <c r="C1246" i="25"/>
  <c r="I1246" i="25" s="1"/>
  <c r="C1245" i="25"/>
  <c r="C1244" i="25"/>
  <c r="H1244" i="25" s="1"/>
  <c r="C1243" i="25"/>
  <c r="C1242" i="25"/>
  <c r="G1242" i="25" s="1"/>
  <c r="C1241" i="25"/>
  <c r="D1241" i="25" s="1"/>
  <c r="C1240" i="25"/>
  <c r="C1239" i="25"/>
  <c r="C1238" i="25"/>
  <c r="C1237" i="25"/>
  <c r="C1236" i="25"/>
  <c r="F1236" i="25" s="1"/>
  <c r="C1235" i="25"/>
  <c r="E1235" i="25" s="1"/>
  <c r="C1234" i="25"/>
  <c r="C1233" i="25"/>
  <c r="C1232" i="25"/>
  <c r="C1231" i="25"/>
  <c r="F1231" i="25" s="1"/>
  <c r="C1230" i="25"/>
  <c r="I1230" i="25" s="1"/>
  <c r="C1229" i="25"/>
  <c r="I1229" i="25" s="1"/>
  <c r="C1228" i="25"/>
  <c r="H1228" i="25" s="1"/>
  <c r="C1227" i="25"/>
  <c r="C1226" i="25"/>
  <c r="G1226" i="25" s="1"/>
  <c r="C1225" i="25"/>
  <c r="D1225" i="25" s="1"/>
  <c r="C1224" i="25"/>
  <c r="C1223" i="25"/>
  <c r="C1222" i="25"/>
  <c r="C1221" i="25"/>
  <c r="C1220" i="25"/>
  <c r="F1220" i="25" s="1"/>
  <c r="C1219" i="25"/>
  <c r="E1219" i="25" s="1"/>
  <c r="C1218" i="25"/>
  <c r="C1217" i="25"/>
  <c r="I1217" i="25" s="1"/>
  <c r="C1216" i="25"/>
  <c r="C1215" i="25"/>
  <c r="F1215" i="25" s="1"/>
  <c r="C1214" i="25"/>
  <c r="C1213" i="25"/>
  <c r="I1213" i="25" s="1"/>
  <c r="C1212" i="25"/>
  <c r="H1212" i="25" s="1"/>
  <c r="C1211" i="25"/>
  <c r="C1210" i="25"/>
  <c r="E1210" i="25" s="1"/>
  <c r="C1209" i="25"/>
  <c r="C1208" i="25"/>
  <c r="C1207" i="25"/>
  <c r="C1206" i="25"/>
  <c r="C1205" i="25"/>
  <c r="I1205" i="25" s="1"/>
  <c r="C1204" i="25"/>
  <c r="C1203" i="25"/>
  <c r="D1203" i="25" s="1"/>
  <c r="C1202" i="25"/>
  <c r="C1201" i="25"/>
  <c r="C1200" i="25"/>
  <c r="F1200" i="25" s="1"/>
  <c r="C1199" i="25"/>
  <c r="I1199" i="25" s="1"/>
  <c r="C1198" i="25"/>
  <c r="C1197" i="25"/>
  <c r="C1196" i="25"/>
  <c r="J1196" i="25" s="1"/>
  <c r="C1195" i="25"/>
  <c r="C1194" i="25"/>
  <c r="H1194" i="25" s="1"/>
  <c r="C1193" i="25"/>
  <c r="H1193" i="25" s="1"/>
  <c r="C1192" i="25"/>
  <c r="C1191" i="25"/>
  <c r="F1191" i="25" s="1"/>
  <c r="C1190" i="25"/>
  <c r="C1189" i="25"/>
  <c r="C1188" i="25"/>
  <c r="D1188" i="25" s="1"/>
  <c r="C1187" i="25"/>
  <c r="C1186" i="25"/>
  <c r="F1186" i="25" s="1"/>
  <c r="C1185" i="25"/>
  <c r="J1185" i="25" s="1"/>
  <c r="C1184" i="25"/>
  <c r="D1184" i="25" s="1"/>
  <c r="C1183" i="25"/>
  <c r="F1183" i="25" s="1"/>
  <c r="C1182" i="25"/>
  <c r="F1182" i="25" s="1"/>
  <c r="C1181" i="25"/>
  <c r="C1180" i="25"/>
  <c r="J1180" i="25" s="1"/>
  <c r="C1179" i="25"/>
  <c r="C1178" i="25"/>
  <c r="H1178" i="25" s="1"/>
  <c r="C1177" i="25"/>
  <c r="H1177" i="25" s="1"/>
  <c r="C1176" i="25"/>
  <c r="C1175" i="25"/>
  <c r="C1174" i="25"/>
  <c r="C1173" i="25"/>
  <c r="J1173" i="25" s="1"/>
  <c r="C1172" i="25"/>
  <c r="D1172" i="25" s="1"/>
  <c r="C1171" i="25"/>
  <c r="D1171" i="25" s="1"/>
  <c r="C1170" i="25"/>
  <c r="C1169" i="25"/>
  <c r="J1169" i="25" s="1"/>
  <c r="C1168" i="25"/>
  <c r="C1167" i="25"/>
  <c r="D1167" i="25" s="1"/>
  <c r="C1166" i="25"/>
  <c r="C1165" i="25"/>
  <c r="C1164" i="25"/>
  <c r="J1164" i="25" s="1"/>
  <c r="C1163" i="25"/>
  <c r="C1162" i="25"/>
  <c r="H1162" i="25" s="1"/>
  <c r="C1161" i="25"/>
  <c r="H1161" i="25" s="1"/>
  <c r="C1160" i="25"/>
  <c r="C1159" i="25"/>
  <c r="C1158" i="25"/>
  <c r="H1158" i="25" s="1"/>
  <c r="C1157" i="25"/>
  <c r="J1157" i="25" s="1"/>
  <c r="C1156" i="25"/>
  <c r="D1156" i="25" s="1"/>
  <c r="C1155" i="25"/>
  <c r="I1155" i="25" s="1"/>
  <c r="C1154" i="25"/>
  <c r="I1154" i="25" s="1"/>
  <c r="C1153" i="25"/>
  <c r="J1153" i="25" s="1"/>
  <c r="C1152" i="25"/>
  <c r="D1152" i="25" s="1"/>
  <c r="C1151" i="25"/>
  <c r="C1150" i="25"/>
  <c r="C1149" i="25"/>
  <c r="C1148" i="25"/>
  <c r="J1148" i="25" s="1"/>
  <c r="C1147" i="25"/>
  <c r="C1146" i="25"/>
  <c r="H1146" i="25" s="1"/>
  <c r="C1145" i="25"/>
  <c r="H1145" i="25" s="1"/>
  <c r="C1144" i="25"/>
  <c r="C1143" i="25"/>
  <c r="I1143" i="25" s="1"/>
  <c r="C1142" i="25"/>
  <c r="I1142" i="25" s="1"/>
  <c r="C1141" i="25"/>
  <c r="C1140" i="25"/>
  <c r="D1140" i="25" s="1"/>
  <c r="C1139" i="25"/>
  <c r="C1138" i="25"/>
  <c r="C1137" i="25"/>
  <c r="J1137" i="25" s="1"/>
  <c r="C1136" i="25"/>
  <c r="C1135" i="25"/>
  <c r="C1134" i="25"/>
  <c r="H1134" i="25" s="1"/>
  <c r="C1133" i="25"/>
  <c r="C1132" i="25"/>
  <c r="J1132" i="25" s="1"/>
  <c r="C1131" i="25"/>
  <c r="C1130" i="25"/>
  <c r="H1130" i="25" s="1"/>
  <c r="C1129" i="25"/>
  <c r="H1129" i="25" s="1"/>
  <c r="C1128" i="25"/>
  <c r="C1127" i="25"/>
  <c r="C1126" i="25"/>
  <c r="H1126" i="25" s="1"/>
  <c r="C1125" i="25"/>
  <c r="J1125" i="25" s="1"/>
  <c r="C1124" i="25"/>
  <c r="D1124" i="25" s="1"/>
  <c r="C1123" i="25"/>
  <c r="D1123" i="25" s="1"/>
  <c r="C1122" i="25"/>
  <c r="C1121" i="25"/>
  <c r="J1121" i="25" s="1"/>
  <c r="C1120" i="25"/>
  <c r="C1119" i="25"/>
  <c r="I1119" i="25" s="1"/>
  <c r="C1118" i="25"/>
  <c r="I1118" i="25" s="1"/>
  <c r="C1117" i="25"/>
  <c r="C1116" i="25"/>
  <c r="J1116" i="25" s="1"/>
  <c r="C1115" i="25"/>
  <c r="C1114" i="25"/>
  <c r="H1114" i="25" s="1"/>
  <c r="C1113" i="25"/>
  <c r="H1113" i="25" s="1"/>
  <c r="C1112" i="25"/>
  <c r="C1111" i="25"/>
  <c r="I1111" i="25" s="1"/>
  <c r="C1110" i="25"/>
  <c r="I1110" i="25" s="1"/>
  <c r="C1109" i="25"/>
  <c r="C1108" i="25"/>
  <c r="D1108" i="25" s="1"/>
  <c r="C1107" i="25"/>
  <c r="D1107" i="25" s="1"/>
  <c r="C1106" i="25"/>
  <c r="C1105" i="25"/>
  <c r="J1105" i="25" s="1"/>
  <c r="C1104" i="25"/>
  <c r="D1104" i="25" s="1"/>
  <c r="C1103" i="25"/>
  <c r="C1102" i="25"/>
  <c r="H1102" i="25" s="1"/>
  <c r="C1101" i="25"/>
  <c r="C1100" i="25"/>
  <c r="C1099" i="25"/>
  <c r="C1098" i="25"/>
  <c r="H1098" i="25" s="1"/>
  <c r="C1097" i="25"/>
  <c r="F1097" i="25" s="1"/>
  <c r="C1096" i="25"/>
  <c r="H1096" i="25" s="1"/>
  <c r="C1095" i="25"/>
  <c r="J1095" i="25" s="1"/>
  <c r="C1094" i="25"/>
  <c r="H1094" i="25" s="1"/>
  <c r="C1093" i="25"/>
  <c r="D1093" i="25" s="1"/>
  <c r="C1092" i="25"/>
  <c r="C1091" i="25"/>
  <c r="D1091" i="25" s="1"/>
  <c r="C1090" i="25"/>
  <c r="H1090" i="25" s="1"/>
  <c r="C1089" i="25"/>
  <c r="D1089" i="25" s="1"/>
  <c r="C1088" i="25"/>
  <c r="H1088" i="25" s="1"/>
  <c r="C1087" i="25"/>
  <c r="C1086" i="25"/>
  <c r="H1086" i="25" s="1"/>
  <c r="C1085" i="25"/>
  <c r="C1084" i="25"/>
  <c r="C1083" i="25"/>
  <c r="J1083" i="25" s="1"/>
  <c r="C1082" i="25"/>
  <c r="H1082" i="25" s="1"/>
  <c r="C1081" i="25"/>
  <c r="C1080" i="25"/>
  <c r="H1080" i="25" s="1"/>
  <c r="C1079" i="25"/>
  <c r="C1078" i="25"/>
  <c r="H1078" i="25" s="1"/>
  <c r="C1077" i="25"/>
  <c r="C1076" i="25"/>
  <c r="C1075" i="25"/>
  <c r="C1074" i="25"/>
  <c r="H1074" i="25" s="1"/>
  <c r="C1073" i="25"/>
  <c r="J1073" i="25" s="1"/>
  <c r="C1072" i="25"/>
  <c r="H1072" i="25" s="1"/>
  <c r="C1071" i="25"/>
  <c r="D1071" i="25" s="1"/>
  <c r="C1070" i="25"/>
  <c r="H1070" i="25" s="1"/>
  <c r="C1069" i="25"/>
  <c r="C1068" i="25"/>
  <c r="H1068" i="25" s="1"/>
  <c r="C1067" i="25"/>
  <c r="H1067" i="25" s="1"/>
  <c r="C1066" i="25"/>
  <c r="H1066" i="25" s="1"/>
  <c r="C1065" i="25"/>
  <c r="H1065" i="25" s="1"/>
  <c r="C1064" i="25"/>
  <c r="H1064" i="25" s="1"/>
  <c r="C1063" i="25"/>
  <c r="C1062" i="25"/>
  <c r="C1061" i="25"/>
  <c r="C1060" i="25"/>
  <c r="C1059" i="25"/>
  <c r="F1059" i="25" s="1"/>
  <c r="C1058" i="25"/>
  <c r="C1057" i="25"/>
  <c r="H1057" i="25" s="1"/>
  <c r="C1056" i="25"/>
  <c r="H1056" i="25" s="1"/>
  <c r="C1055" i="25"/>
  <c r="C1054" i="25"/>
  <c r="C1053" i="25"/>
  <c r="C1052" i="25"/>
  <c r="C1051" i="25"/>
  <c r="C1050" i="25"/>
  <c r="C1049" i="25"/>
  <c r="H1049" i="25" s="1"/>
  <c r="C1048" i="25"/>
  <c r="H1048" i="25" s="1"/>
  <c r="C1047" i="25"/>
  <c r="D1047" i="25" s="1"/>
  <c r="C1046" i="25"/>
  <c r="C1045" i="25"/>
  <c r="J1045" i="25" s="1"/>
  <c r="C1044" i="25"/>
  <c r="F1044" i="25" s="1"/>
  <c r="C1043" i="25"/>
  <c r="C1042" i="25"/>
  <c r="C1041" i="25"/>
  <c r="D1041" i="25" s="1"/>
  <c r="C1040" i="25"/>
  <c r="C1039" i="25"/>
  <c r="J1039" i="25" s="1"/>
  <c r="C1038" i="25"/>
  <c r="J1038" i="25" s="1"/>
  <c r="C1037" i="25"/>
  <c r="C1036" i="25"/>
  <c r="J1036" i="25" s="1"/>
  <c r="C1035" i="25"/>
  <c r="C1034" i="25"/>
  <c r="F1034" i="25" s="1"/>
  <c r="C1033" i="25"/>
  <c r="I1033" i="25" s="1"/>
  <c r="C1032" i="25"/>
  <c r="C1031" i="25"/>
  <c r="C1030" i="25"/>
  <c r="H1030" i="25" s="1"/>
  <c r="C1029" i="25"/>
  <c r="J1029" i="25" s="1"/>
  <c r="C1028" i="25"/>
  <c r="C1027" i="25"/>
  <c r="C1026" i="25"/>
  <c r="F1026" i="25" s="1"/>
  <c r="C1025" i="25"/>
  <c r="I1025" i="25" s="1"/>
  <c r="C1024" i="25"/>
  <c r="C1023" i="25"/>
  <c r="I1023" i="25" s="1"/>
  <c r="C1022" i="25"/>
  <c r="H1022" i="25" s="1"/>
  <c r="C1021" i="25"/>
  <c r="C1020" i="25"/>
  <c r="E1020" i="25" s="1"/>
  <c r="C1019" i="25"/>
  <c r="F1019" i="25" s="1"/>
  <c r="C1018" i="25"/>
  <c r="C1017" i="25"/>
  <c r="C1016" i="25"/>
  <c r="C1015" i="25"/>
  <c r="E1015" i="25" s="1"/>
  <c r="C1014" i="25"/>
  <c r="F1014" i="25" s="1"/>
  <c r="C1013" i="25"/>
  <c r="J1013" i="25" s="1"/>
  <c r="C1012" i="25"/>
  <c r="E1012" i="25" s="1"/>
  <c r="C1011" i="25"/>
  <c r="C1010" i="25"/>
  <c r="F1010" i="25" s="1"/>
  <c r="C1009" i="25"/>
  <c r="C1008" i="25"/>
  <c r="C1007" i="25"/>
  <c r="C1006" i="25"/>
  <c r="C1005" i="25"/>
  <c r="C1004" i="25"/>
  <c r="J1004" i="25" s="1"/>
  <c r="C1003" i="25"/>
  <c r="C1002" i="25"/>
  <c r="F1002" i="25" s="1"/>
  <c r="C1001" i="25"/>
  <c r="I1001" i="25" s="1"/>
  <c r="C1000" i="25"/>
  <c r="C999" i="25"/>
  <c r="C998" i="25"/>
  <c r="F998" i="25" s="1"/>
  <c r="C997" i="25"/>
  <c r="C996" i="25"/>
  <c r="C995" i="25"/>
  <c r="E995" i="25" s="1"/>
  <c r="C994" i="25"/>
  <c r="C993" i="25"/>
  <c r="C992" i="25"/>
  <c r="C991" i="25"/>
  <c r="H991" i="25" s="1"/>
  <c r="C990" i="25"/>
  <c r="C989" i="25"/>
  <c r="C988" i="25"/>
  <c r="C987" i="25"/>
  <c r="C986" i="25"/>
  <c r="C985" i="25"/>
  <c r="C984" i="25"/>
  <c r="E984" i="25" s="1"/>
  <c r="C983" i="25"/>
  <c r="H983" i="25" s="1"/>
  <c r="C982" i="25"/>
  <c r="C981" i="25"/>
  <c r="C980" i="25"/>
  <c r="C979" i="25"/>
  <c r="C978" i="25"/>
  <c r="F978" i="25" s="1"/>
  <c r="C977" i="25"/>
  <c r="C976" i="25"/>
  <c r="C975" i="25"/>
  <c r="H975" i="25" s="1"/>
  <c r="C974" i="25"/>
  <c r="C973" i="25"/>
  <c r="I973" i="25" s="1"/>
  <c r="C972" i="25"/>
  <c r="C971" i="25"/>
  <c r="H971" i="25" s="1"/>
  <c r="C970" i="25"/>
  <c r="H970" i="25" s="1"/>
  <c r="C969" i="25"/>
  <c r="J969" i="25" s="1"/>
  <c r="C968" i="25"/>
  <c r="E968" i="25" s="1"/>
  <c r="C967" i="25"/>
  <c r="C966" i="25"/>
  <c r="C965" i="25"/>
  <c r="C964" i="25"/>
  <c r="E964" i="25" s="1"/>
  <c r="C963" i="25"/>
  <c r="E963" i="25" s="1"/>
  <c r="C962" i="25"/>
  <c r="I962" i="25" s="1"/>
  <c r="C961" i="25"/>
  <c r="C960" i="25"/>
  <c r="C959" i="25"/>
  <c r="C958" i="25"/>
  <c r="C957" i="25"/>
  <c r="J957" i="25" s="1"/>
  <c r="C956" i="25"/>
  <c r="C955" i="25"/>
  <c r="C954" i="25"/>
  <c r="C953" i="25"/>
  <c r="C952" i="25"/>
  <c r="C951" i="25"/>
  <c r="F951" i="25" s="1"/>
  <c r="C950" i="25"/>
  <c r="C949" i="25"/>
  <c r="I949" i="25" s="1"/>
  <c r="C948" i="25"/>
  <c r="C947" i="25"/>
  <c r="G947" i="25" s="1"/>
  <c r="C946" i="25"/>
  <c r="E946" i="25" s="1"/>
  <c r="C945" i="25"/>
  <c r="G945" i="25" s="1"/>
  <c r="C944" i="25"/>
  <c r="F944" i="25" s="1"/>
  <c r="C943" i="25"/>
  <c r="G943" i="25" s="1"/>
  <c r="C942" i="25"/>
  <c r="J942" i="25" s="1"/>
  <c r="C941" i="25"/>
  <c r="G941" i="25" s="1"/>
  <c r="C940" i="25"/>
  <c r="E940" i="25" s="1"/>
  <c r="C939" i="25"/>
  <c r="G939" i="25" s="1"/>
  <c r="C938" i="25"/>
  <c r="J938" i="25" s="1"/>
  <c r="C937" i="25"/>
  <c r="G937" i="25" s="1"/>
  <c r="C936" i="25"/>
  <c r="E936" i="25" s="1"/>
  <c r="C935" i="25"/>
  <c r="G935" i="25" s="1"/>
  <c r="C934" i="25"/>
  <c r="C933" i="25"/>
  <c r="G933" i="25" s="1"/>
  <c r="C932" i="25"/>
  <c r="C931" i="25"/>
  <c r="G931" i="25" s="1"/>
  <c r="C930" i="25"/>
  <c r="J930" i="25" s="1"/>
  <c r="C929" i="25"/>
  <c r="G929" i="25" s="1"/>
  <c r="C928" i="25"/>
  <c r="E928" i="25" s="1"/>
  <c r="C927" i="25"/>
  <c r="G927" i="25" s="1"/>
  <c r="C926" i="25"/>
  <c r="J926" i="25" s="1"/>
  <c r="C925" i="25"/>
  <c r="G925" i="25" s="1"/>
  <c r="C924" i="25"/>
  <c r="E924" i="25" s="1"/>
  <c r="C923" i="25"/>
  <c r="C922" i="25"/>
  <c r="C921" i="25"/>
  <c r="C920" i="25"/>
  <c r="F920" i="25" s="1"/>
  <c r="C919" i="25"/>
  <c r="C918" i="25"/>
  <c r="J918" i="25" s="1"/>
  <c r="C917" i="25"/>
  <c r="I917" i="25" s="1"/>
  <c r="C916" i="25"/>
  <c r="C915" i="25"/>
  <c r="C914" i="25"/>
  <c r="E914" i="25" s="1"/>
  <c r="C913" i="25"/>
  <c r="C912" i="25"/>
  <c r="F912" i="25" s="1"/>
  <c r="C911" i="25"/>
  <c r="C910" i="25"/>
  <c r="C909" i="25"/>
  <c r="I909" i="25" s="1"/>
  <c r="C908" i="25"/>
  <c r="E908" i="25" s="1"/>
  <c r="C907" i="25"/>
  <c r="C906" i="25"/>
  <c r="C905" i="25"/>
  <c r="C904" i="25"/>
  <c r="C903" i="25"/>
  <c r="C902" i="25"/>
  <c r="C901" i="25"/>
  <c r="I901" i="25" s="1"/>
  <c r="C900" i="25"/>
  <c r="J900" i="25" s="1"/>
  <c r="C899" i="25"/>
  <c r="C898" i="25"/>
  <c r="F898" i="25" s="1"/>
  <c r="C897" i="25"/>
  <c r="C896" i="25"/>
  <c r="J896" i="25" s="1"/>
  <c r="C895" i="25"/>
  <c r="C894" i="25"/>
  <c r="E894" i="25" s="1"/>
  <c r="C893" i="25"/>
  <c r="I893" i="25" s="1"/>
  <c r="C892" i="25"/>
  <c r="C891" i="25"/>
  <c r="C890" i="25"/>
  <c r="J890" i="25" s="1"/>
  <c r="C889" i="25"/>
  <c r="D889" i="25" s="1"/>
  <c r="C888" i="25"/>
  <c r="C887" i="25"/>
  <c r="C886" i="25"/>
  <c r="C885" i="25"/>
  <c r="D885" i="25" s="1"/>
  <c r="C884" i="25"/>
  <c r="C883" i="25"/>
  <c r="C882" i="25"/>
  <c r="C881" i="25"/>
  <c r="D881" i="25" s="1"/>
  <c r="C880" i="25"/>
  <c r="C879" i="25"/>
  <c r="C878" i="25"/>
  <c r="C877" i="25"/>
  <c r="D877" i="25" s="1"/>
  <c r="C876" i="25"/>
  <c r="C875" i="25"/>
  <c r="C874" i="25"/>
  <c r="H874" i="25" s="1"/>
  <c r="C873" i="25"/>
  <c r="D873" i="25" s="1"/>
  <c r="C872" i="25"/>
  <c r="C871" i="25"/>
  <c r="C870" i="25"/>
  <c r="C869" i="25"/>
  <c r="D869" i="25" s="1"/>
  <c r="C868" i="25"/>
  <c r="C867" i="25"/>
  <c r="C866" i="25"/>
  <c r="C865" i="25"/>
  <c r="D865" i="25" s="1"/>
  <c r="C864" i="25"/>
  <c r="C863" i="25"/>
  <c r="C862" i="25"/>
  <c r="D862" i="25" s="1"/>
  <c r="C861" i="25"/>
  <c r="D861" i="25" s="1"/>
  <c r="C860" i="25"/>
  <c r="C859" i="25"/>
  <c r="C858" i="25"/>
  <c r="C857" i="25"/>
  <c r="D857" i="25" s="1"/>
  <c r="C856" i="25"/>
  <c r="C855" i="25"/>
  <c r="C854" i="25"/>
  <c r="H854" i="25" s="1"/>
  <c r="C853" i="25"/>
  <c r="D853" i="25" s="1"/>
  <c r="C852" i="25"/>
  <c r="C851" i="25"/>
  <c r="C850" i="25"/>
  <c r="H850" i="25" s="1"/>
  <c r="C849" i="25"/>
  <c r="D849" i="25" s="1"/>
  <c r="C848" i="25"/>
  <c r="C847" i="25"/>
  <c r="C846" i="25"/>
  <c r="C845" i="25"/>
  <c r="D845" i="25" s="1"/>
  <c r="C844" i="25"/>
  <c r="C843" i="25"/>
  <c r="C842" i="25"/>
  <c r="C841" i="25"/>
  <c r="D841" i="25" s="1"/>
  <c r="C840" i="25"/>
  <c r="C839" i="25"/>
  <c r="C838" i="25"/>
  <c r="D838" i="25" s="1"/>
  <c r="C837" i="25"/>
  <c r="G837" i="25" s="1"/>
  <c r="C836" i="25"/>
  <c r="F836" i="25" s="1"/>
  <c r="C835" i="25"/>
  <c r="G835" i="25" s="1"/>
  <c r="C834" i="25"/>
  <c r="J834" i="25" s="1"/>
  <c r="C833" i="25"/>
  <c r="G833" i="25" s="1"/>
  <c r="C832" i="25"/>
  <c r="D832" i="25" s="1"/>
  <c r="C831" i="25"/>
  <c r="G831" i="25" s="1"/>
  <c r="C830" i="25"/>
  <c r="C829" i="25"/>
  <c r="G829" i="25" s="1"/>
  <c r="C828" i="25"/>
  <c r="C827" i="25"/>
  <c r="G827" i="25" s="1"/>
  <c r="C826" i="25"/>
  <c r="C825" i="25"/>
  <c r="G825" i="25" s="1"/>
  <c r="C824" i="25"/>
  <c r="C823" i="25"/>
  <c r="G823" i="25" s="1"/>
  <c r="C822" i="25"/>
  <c r="C821" i="25"/>
  <c r="E821" i="25" s="1"/>
  <c r="C820" i="25"/>
  <c r="C819" i="25"/>
  <c r="D819" i="25" s="1"/>
  <c r="C818" i="25"/>
  <c r="C817" i="25"/>
  <c r="G817" i="25" s="1"/>
  <c r="C816" i="25"/>
  <c r="E816" i="25" s="1"/>
  <c r="C815" i="25"/>
  <c r="D815" i="25" s="1"/>
  <c r="C814" i="25"/>
  <c r="C813" i="25"/>
  <c r="G813" i="25" s="1"/>
  <c r="C812" i="25"/>
  <c r="C811" i="25"/>
  <c r="D811" i="25" s="1"/>
  <c r="C810" i="25"/>
  <c r="C809" i="25"/>
  <c r="G809" i="25" s="1"/>
  <c r="C808" i="25"/>
  <c r="C807" i="25"/>
  <c r="D807" i="25" s="1"/>
  <c r="C806" i="25"/>
  <c r="C805" i="25"/>
  <c r="E805" i="25" s="1"/>
  <c r="C804" i="25"/>
  <c r="C803" i="25"/>
  <c r="C802" i="25"/>
  <c r="F802" i="25" s="1"/>
  <c r="C801" i="25"/>
  <c r="E801" i="25" s="1"/>
  <c r="C800" i="25"/>
  <c r="C799" i="25"/>
  <c r="I799" i="25" s="1"/>
  <c r="C798" i="25"/>
  <c r="C797" i="25"/>
  <c r="C796" i="25"/>
  <c r="E796" i="25" s="1"/>
  <c r="C795" i="25"/>
  <c r="I795" i="25" s="1"/>
  <c r="C794" i="25"/>
  <c r="H794" i="25" s="1"/>
  <c r="C793" i="25"/>
  <c r="C792" i="25"/>
  <c r="C791" i="25"/>
  <c r="C790" i="25"/>
  <c r="C789" i="25"/>
  <c r="C788" i="25"/>
  <c r="I788" i="25" s="1"/>
  <c r="C787" i="25"/>
  <c r="C786" i="25"/>
  <c r="F786" i="25" s="1"/>
  <c r="C785" i="25"/>
  <c r="C784" i="25"/>
  <c r="J784" i="25" s="1"/>
  <c r="C783" i="25"/>
  <c r="H783" i="25" s="1"/>
  <c r="C782" i="25"/>
  <c r="C781" i="25"/>
  <c r="E781" i="25" s="1"/>
  <c r="C780" i="25"/>
  <c r="C779" i="25"/>
  <c r="I779" i="25" s="1"/>
  <c r="C778" i="25"/>
  <c r="H778" i="25" s="1"/>
  <c r="C777" i="25"/>
  <c r="C776" i="25"/>
  <c r="C775" i="25"/>
  <c r="I775" i="25" s="1"/>
  <c r="C774" i="25"/>
  <c r="H774" i="25" s="1"/>
  <c r="C773" i="25"/>
  <c r="E773" i="25" s="1"/>
  <c r="C772" i="25"/>
  <c r="J772" i="25" s="1"/>
  <c r="C771" i="25"/>
  <c r="C770" i="25"/>
  <c r="C769" i="25"/>
  <c r="E769" i="25" s="1"/>
  <c r="C768" i="25"/>
  <c r="C767" i="25"/>
  <c r="C766" i="25"/>
  <c r="F766" i="25" s="1"/>
  <c r="C765" i="25"/>
  <c r="C764" i="25"/>
  <c r="D764" i="25" s="1"/>
  <c r="C763" i="25"/>
  <c r="I763" i="25" s="1"/>
  <c r="C762" i="25"/>
  <c r="C761" i="25"/>
  <c r="F761" i="25" s="1"/>
  <c r="C760" i="25"/>
  <c r="C759" i="25"/>
  <c r="I759" i="25" s="1"/>
  <c r="C758" i="25"/>
  <c r="H758" i="25" s="1"/>
  <c r="C757" i="25"/>
  <c r="C756" i="25"/>
  <c r="C755" i="25"/>
  <c r="D755" i="25" s="1"/>
  <c r="C754" i="25"/>
  <c r="C753" i="25"/>
  <c r="C752" i="25"/>
  <c r="I752" i="25" s="1"/>
  <c r="C751" i="25"/>
  <c r="D751" i="25" s="1"/>
  <c r="C750" i="25"/>
  <c r="F750" i="25" s="1"/>
  <c r="C749" i="25"/>
  <c r="C748" i="25"/>
  <c r="C747" i="25"/>
  <c r="D747" i="25" s="1"/>
  <c r="C746" i="25"/>
  <c r="C745" i="25"/>
  <c r="F745" i="25" s="1"/>
  <c r="C744" i="25"/>
  <c r="E744" i="25" s="1"/>
  <c r="C743" i="25"/>
  <c r="C742" i="25"/>
  <c r="C741" i="25"/>
  <c r="C740" i="25"/>
  <c r="I740" i="25" s="1"/>
  <c r="C739" i="25"/>
  <c r="D739" i="25" s="1"/>
  <c r="C738" i="25"/>
  <c r="C737" i="25"/>
  <c r="G737" i="25" s="1"/>
  <c r="C736" i="25"/>
  <c r="J736" i="25" s="1"/>
  <c r="C735" i="25"/>
  <c r="C734" i="25"/>
  <c r="F734" i="25" s="1"/>
  <c r="C733" i="25"/>
  <c r="C732" i="25"/>
  <c r="G732" i="25" s="1"/>
  <c r="C731" i="25"/>
  <c r="I731" i="25" s="1"/>
  <c r="C730" i="25"/>
  <c r="F730" i="25" s="1"/>
  <c r="C729" i="25"/>
  <c r="G729" i="25" s="1"/>
  <c r="C728" i="25"/>
  <c r="I728" i="25" s="1"/>
  <c r="C727" i="25"/>
  <c r="D727" i="25" s="1"/>
  <c r="C726" i="25"/>
  <c r="C725" i="25"/>
  <c r="C724" i="25"/>
  <c r="E724" i="25" s="1"/>
  <c r="C723" i="25"/>
  <c r="I723" i="25" s="1"/>
  <c r="C722" i="25"/>
  <c r="F722" i="25" s="1"/>
  <c r="C721" i="25"/>
  <c r="F721" i="25" s="1"/>
  <c r="C720" i="25"/>
  <c r="C719" i="25"/>
  <c r="D719" i="25" s="1"/>
  <c r="C718" i="25"/>
  <c r="E718" i="25" s="1"/>
  <c r="C717" i="25"/>
  <c r="C716" i="25"/>
  <c r="G716" i="25" s="1"/>
  <c r="C715" i="25"/>
  <c r="H715" i="25" s="1"/>
  <c r="C714" i="25"/>
  <c r="C713" i="25"/>
  <c r="D713" i="25" s="1"/>
  <c r="C712" i="25"/>
  <c r="D712" i="25" s="1"/>
  <c r="C711" i="25"/>
  <c r="D711" i="25" s="1"/>
  <c r="C710" i="25"/>
  <c r="C709" i="25"/>
  <c r="I709" i="25" s="1"/>
  <c r="C708" i="25"/>
  <c r="J708" i="25" s="1"/>
  <c r="C707" i="25"/>
  <c r="D707" i="25" s="1"/>
  <c r="C706" i="25"/>
  <c r="C705" i="25"/>
  <c r="D705" i="25" s="1"/>
  <c r="C704" i="25"/>
  <c r="C703" i="25"/>
  <c r="I703" i="25" s="1"/>
  <c r="C702" i="25"/>
  <c r="H702" i="25" s="1"/>
  <c r="C701" i="25"/>
  <c r="J701" i="25" s="1"/>
  <c r="C700" i="25"/>
  <c r="I700" i="25" s="1"/>
  <c r="C699" i="25"/>
  <c r="H699" i="25" s="1"/>
  <c r="C698" i="25"/>
  <c r="C697" i="25"/>
  <c r="I697" i="25" s="1"/>
  <c r="C696" i="25"/>
  <c r="C695" i="25"/>
  <c r="D695" i="25" s="1"/>
  <c r="C694" i="25"/>
  <c r="C693" i="25"/>
  <c r="C692" i="25"/>
  <c r="D692" i="25" s="1"/>
  <c r="C691" i="25"/>
  <c r="D691" i="25" s="1"/>
  <c r="C690" i="25"/>
  <c r="C689" i="25"/>
  <c r="J689" i="25" s="1"/>
  <c r="C688" i="25"/>
  <c r="C687" i="25"/>
  <c r="C686" i="25"/>
  <c r="H686" i="25" s="1"/>
  <c r="C685" i="25"/>
  <c r="D685" i="25" s="1"/>
  <c r="C684" i="25"/>
  <c r="C683" i="25"/>
  <c r="D683" i="25" s="1"/>
  <c r="C682" i="25"/>
  <c r="C681" i="25"/>
  <c r="C680" i="25"/>
  <c r="I680" i="25" s="1"/>
  <c r="C679" i="25"/>
  <c r="H679" i="25" s="1"/>
  <c r="C678" i="25"/>
  <c r="H678" i="25" s="1"/>
  <c r="C677" i="25"/>
  <c r="I677" i="25" s="1"/>
  <c r="C676" i="25"/>
  <c r="C675" i="25"/>
  <c r="H675" i="25" s="1"/>
  <c r="C674" i="25"/>
  <c r="C673" i="25"/>
  <c r="C672" i="25"/>
  <c r="E672" i="25" s="1"/>
  <c r="C671" i="25"/>
  <c r="C670" i="25"/>
  <c r="H670" i="25" s="1"/>
  <c r="C669" i="25"/>
  <c r="C668" i="25"/>
  <c r="C667" i="25"/>
  <c r="D667" i="25" s="1"/>
  <c r="C666" i="25"/>
  <c r="C665" i="25"/>
  <c r="I665" i="25" s="1"/>
  <c r="C664" i="25"/>
  <c r="J664" i="25" s="1"/>
  <c r="C663" i="25"/>
  <c r="C662" i="25"/>
  <c r="F662" i="25" s="1"/>
  <c r="C661" i="25"/>
  <c r="C660" i="25"/>
  <c r="I660" i="25" s="1"/>
  <c r="C659" i="25"/>
  <c r="H659" i="25" s="1"/>
  <c r="C658" i="25"/>
  <c r="C657" i="25"/>
  <c r="C656" i="25"/>
  <c r="E656" i="25" s="1"/>
  <c r="C655" i="25"/>
  <c r="H655" i="25" s="1"/>
  <c r="C654" i="25"/>
  <c r="H654" i="25" s="1"/>
  <c r="C653" i="25"/>
  <c r="C652" i="25"/>
  <c r="D652" i="25" s="1"/>
  <c r="C651" i="25"/>
  <c r="C650" i="25"/>
  <c r="C649" i="25"/>
  <c r="I649" i="25" s="1"/>
  <c r="C648" i="25"/>
  <c r="C647" i="25"/>
  <c r="H647" i="25" s="1"/>
  <c r="C646" i="25"/>
  <c r="F646" i="25" s="1"/>
  <c r="C645" i="25"/>
  <c r="G645" i="25" s="1"/>
  <c r="C644" i="25"/>
  <c r="E644" i="25" s="1"/>
  <c r="C643" i="25"/>
  <c r="H643" i="25" s="1"/>
  <c r="C642" i="25"/>
  <c r="H642" i="25" s="1"/>
  <c r="C641" i="25"/>
  <c r="F641" i="25" s="1"/>
  <c r="C640" i="25"/>
  <c r="C639" i="25"/>
  <c r="H639" i="25" s="1"/>
  <c r="C638" i="25"/>
  <c r="E638" i="25" s="1"/>
  <c r="C637" i="25"/>
  <c r="I637" i="25" s="1"/>
  <c r="C636" i="25"/>
  <c r="E636" i="25" s="1"/>
  <c r="C635" i="25"/>
  <c r="F635" i="25" s="1"/>
  <c r="C634" i="25"/>
  <c r="C633" i="25"/>
  <c r="I633" i="25" s="1"/>
  <c r="C632" i="25"/>
  <c r="E632" i="25" s="1"/>
  <c r="C631" i="25"/>
  <c r="H631" i="25" s="1"/>
  <c r="C630" i="25"/>
  <c r="E630" i="25" s="1"/>
  <c r="C629" i="25"/>
  <c r="I629" i="25" s="1"/>
  <c r="C628" i="25"/>
  <c r="E628" i="25" s="1"/>
  <c r="C627" i="25"/>
  <c r="C626" i="25"/>
  <c r="F626" i="25" s="1"/>
  <c r="C625" i="25"/>
  <c r="C624" i="25"/>
  <c r="H624" i="25" s="1"/>
  <c r="C623" i="25"/>
  <c r="H623" i="25" s="1"/>
  <c r="C622" i="25"/>
  <c r="F622" i="25" s="1"/>
  <c r="C621" i="25"/>
  <c r="I621" i="25" s="1"/>
  <c r="C620" i="25"/>
  <c r="E620" i="25" s="1"/>
  <c r="C619" i="25"/>
  <c r="H619" i="25" s="1"/>
  <c r="C618" i="25"/>
  <c r="H618" i="25" s="1"/>
  <c r="C617" i="25"/>
  <c r="F617" i="25" s="1"/>
  <c r="C616" i="25"/>
  <c r="E616" i="25" s="1"/>
  <c r="C615" i="25"/>
  <c r="H615" i="25" s="1"/>
  <c r="C614" i="25"/>
  <c r="F614" i="25" s="1"/>
  <c r="C613" i="25"/>
  <c r="F613" i="25" s="1"/>
  <c r="C612" i="25"/>
  <c r="E612" i="25" s="1"/>
  <c r="C611" i="25"/>
  <c r="F611" i="25" s="1"/>
  <c r="C610" i="25"/>
  <c r="H610" i="25" s="1"/>
  <c r="C609" i="25"/>
  <c r="E609" i="25" s="1"/>
  <c r="C608" i="25"/>
  <c r="C607" i="25"/>
  <c r="H607" i="25" s="1"/>
  <c r="C606" i="25"/>
  <c r="F606" i="25" s="1"/>
  <c r="C605" i="25"/>
  <c r="F605" i="25" s="1"/>
  <c r="C604" i="25"/>
  <c r="E604" i="25" s="1"/>
  <c r="C603" i="25"/>
  <c r="C602" i="25"/>
  <c r="E602" i="25" s="1"/>
  <c r="C601" i="25"/>
  <c r="C600" i="25"/>
  <c r="C599" i="25"/>
  <c r="H599" i="25" s="1"/>
  <c r="C598" i="25"/>
  <c r="F598" i="25" s="1"/>
  <c r="C597" i="25"/>
  <c r="E597" i="25" s="1"/>
  <c r="C596" i="25"/>
  <c r="E596" i="25" s="1"/>
  <c r="C595" i="25"/>
  <c r="C594" i="25"/>
  <c r="E594" i="25" s="1"/>
  <c r="C593" i="25"/>
  <c r="E593" i="25" s="1"/>
  <c r="C592" i="25"/>
  <c r="H592" i="25" s="1"/>
  <c r="C591" i="25"/>
  <c r="H591" i="25" s="1"/>
  <c r="C590" i="25"/>
  <c r="F590" i="25" s="1"/>
  <c r="C589" i="25"/>
  <c r="I589" i="25" s="1"/>
  <c r="C588" i="25"/>
  <c r="E588" i="25" s="1"/>
  <c r="C587" i="25"/>
  <c r="F587" i="25" s="1"/>
  <c r="C586" i="25"/>
  <c r="E586" i="25" s="1"/>
  <c r="C585" i="25"/>
  <c r="E585" i="25" s="1"/>
  <c r="C584" i="25"/>
  <c r="J584" i="25" s="1"/>
  <c r="C583" i="25"/>
  <c r="H583" i="25" s="1"/>
  <c r="C582" i="25"/>
  <c r="F582" i="25" s="1"/>
  <c r="C581" i="25"/>
  <c r="C580" i="25"/>
  <c r="E580" i="25" s="1"/>
  <c r="C579" i="25"/>
  <c r="C578" i="25"/>
  <c r="C577" i="25"/>
  <c r="G577" i="25" s="1"/>
  <c r="C576" i="25"/>
  <c r="H576" i="25" s="1"/>
  <c r="C575" i="25"/>
  <c r="H575" i="25" s="1"/>
  <c r="C574" i="25"/>
  <c r="F574" i="25" s="1"/>
  <c r="C573" i="25"/>
  <c r="C572" i="25"/>
  <c r="J572" i="25" s="1"/>
  <c r="C571" i="25"/>
  <c r="C570" i="25"/>
  <c r="E570" i="25" s="1"/>
  <c r="C569" i="25"/>
  <c r="C568" i="25"/>
  <c r="H568" i="25" s="1"/>
  <c r="C567" i="25"/>
  <c r="H567" i="25" s="1"/>
  <c r="C566" i="25"/>
  <c r="G566" i="25" s="1"/>
  <c r="C565" i="25"/>
  <c r="I565" i="25" s="1"/>
  <c r="C564" i="25"/>
  <c r="I564" i="25" s="1"/>
  <c r="C563" i="25"/>
  <c r="I563" i="25" s="1"/>
  <c r="C562" i="25"/>
  <c r="I562" i="25" s="1"/>
  <c r="C561" i="25"/>
  <c r="I561" i="25" s="1"/>
  <c r="C560" i="25"/>
  <c r="I560" i="25" s="1"/>
  <c r="C559" i="25"/>
  <c r="I559" i="25" s="1"/>
  <c r="C558" i="25"/>
  <c r="I558" i="25" s="1"/>
  <c r="C557" i="25"/>
  <c r="I557" i="25" s="1"/>
  <c r="C556" i="25"/>
  <c r="I556" i="25" s="1"/>
  <c r="C555" i="25"/>
  <c r="I555" i="25" s="1"/>
  <c r="C554" i="25"/>
  <c r="I554" i="25" s="1"/>
  <c r="C553" i="25"/>
  <c r="I553" i="25" s="1"/>
  <c r="C552" i="25"/>
  <c r="I552" i="25" s="1"/>
  <c r="C551" i="25"/>
  <c r="I551" i="25" s="1"/>
  <c r="C550" i="25"/>
  <c r="I550" i="25" s="1"/>
  <c r="C549" i="25"/>
  <c r="I549" i="25" s="1"/>
  <c r="C548" i="25"/>
  <c r="I548" i="25" s="1"/>
  <c r="C547" i="25"/>
  <c r="I547" i="25" s="1"/>
  <c r="C546" i="25"/>
  <c r="I546" i="25" s="1"/>
  <c r="C545" i="25"/>
  <c r="I545" i="25" s="1"/>
  <c r="C544" i="25"/>
  <c r="I544" i="25" s="1"/>
  <c r="C543" i="25"/>
  <c r="I543" i="25" s="1"/>
  <c r="C542" i="25"/>
  <c r="I542" i="25" s="1"/>
  <c r="C541" i="25"/>
  <c r="I541" i="25" s="1"/>
  <c r="C540" i="25"/>
  <c r="I540" i="25" s="1"/>
  <c r="C539" i="25"/>
  <c r="I539" i="25" s="1"/>
  <c r="C538" i="25"/>
  <c r="I538" i="25" s="1"/>
  <c r="C537" i="25"/>
  <c r="I537" i="25" s="1"/>
  <c r="C536" i="25"/>
  <c r="I536" i="25" s="1"/>
  <c r="C535" i="25"/>
  <c r="I535" i="25" s="1"/>
  <c r="C534" i="25"/>
  <c r="I534" i="25" s="1"/>
  <c r="C533" i="25"/>
  <c r="I533" i="25" s="1"/>
  <c r="C532" i="25"/>
  <c r="I532" i="25" s="1"/>
  <c r="C531" i="25"/>
  <c r="I531" i="25" s="1"/>
  <c r="C530" i="25"/>
  <c r="I530" i="25" s="1"/>
  <c r="C529" i="25"/>
  <c r="I529" i="25" s="1"/>
  <c r="C528" i="25"/>
  <c r="I528" i="25" s="1"/>
  <c r="C527" i="25"/>
  <c r="I527" i="25" s="1"/>
  <c r="C526" i="25"/>
  <c r="I526" i="25" s="1"/>
  <c r="C525" i="25"/>
  <c r="I525" i="25" s="1"/>
  <c r="C524" i="25"/>
  <c r="I524" i="25" s="1"/>
  <c r="C523" i="25"/>
  <c r="I523" i="25" s="1"/>
  <c r="C522" i="25"/>
  <c r="I522" i="25" s="1"/>
  <c r="C521" i="25"/>
  <c r="I521" i="25" s="1"/>
  <c r="C520" i="25"/>
  <c r="I520" i="25" s="1"/>
  <c r="C519" i="25"/>
  <c r="I519" i="25" s="1"/>
  <c r="C518" i="25"/>
  <c r="I518" i="25" s="1"/>
  <c r="C517" i="25"/>
  <c r="I517" i="25" s="1"/>
  <c r="C516" i="25"/>
  <c r="I516" i="25" s="1"/>
  <c r="C515" i="25"/>
  <c r="I515" i="25" s="1"/>
  <c r="C514" i="25"/>
  <c r="I514" i="25" s="1"/>
  <c r="C513" i="25"/>
  <c r="I513" i="25" s="1"/>
  <c r="C512" i="25"/>
  <c r="I512" i="25" s="1"/>
  <c r="C511" i="25"/>
  <c r="I511" i="25" s="1"/>
  <c r="C510" i="25"/>
  <c r="I510" i="25" s="1"/>
  <c r="C509" i="25"/>
  <c r="I509" i="25" s="1"/>
  <c r="C508" i="25"/>
  <c r="I508" i="25" s="1"/>
  <c r="C507" i="25"/>
  <c r="I507" i="25" s="1"/>
  <c r="C506" i="25"/>
  <c r="I506" i="25" s="1"/>
  <c r="C505" i="25"/>
  <c r="I505" i="25" s="1"/>
  <c r="C504" i="25"/>
  <c r="I504" i="25" s="1"/>
  <c r="C503" i="25"/>
  <c r="I503" i="25" s="1"/>
  <c r="C502" i="25"/>
  <c r="I502" i="25" s="1"/>
  <c r="C501" i="25"/>
  <c r="I501" i="25" s="1"/>
  <c r="C500" i="25"/>
  <c r="I500" i="25" s="1"/>
  <c r="C499" i="25"/>
  <c r="I499" i="25" s="1"/>
  <c r="C498" i="25"/>
  <c r="I498" i="25" s="1"/>
  <c r="C497" i="25"/>
  <c r="I497" i="25" s="1"/>
  <c r="C496" i="25"/>
  <c r="I496" i="25" s="1"/>
  <c r="C495" i="25"/>
  <c r="I495" i="25" s="1"/>
  <c r="C494" i="25"/>
  <c r="I494" i="25" s="1"/>
  <c r="C493" i="25"/>
  <c r="I493" i="25" s="1"/>
  <c r="C492" i="25"/>
  <c r="I492" i="25" s="1"/>
  <c r="C491" i="25"/>
  <c r="I491" i="25" s="1"/>
  <c r="C490" i="25"/>
  <c r="I490" i="25" s="1"/>
  <c r="C489" i="25"/>
  <c r="I489" i="25" s="1"/>
  <c r="C488" i="25"/>
  <c r="I488" i="25" s="1"/>
  <c r="C487" i="25"/>
  <c r="I487" i="25" s="1"/>
  <c r="C486" i="25"/>
  <c r="I486" i="25" s="1"/>
  <c r="C485" i="25"/>
  <c r="I485" i="25" s="1"/>
  <c r="C484" i="25"/>
  <c r="I484" i="25" s="1"/>
  <c r="C483" i="25"/>
  <c r="I483" i="25" s="1"/>
  <c r="C482" i="25"/>
  <c r="I482" i="25" s="1"/>
  <c r="C481" i="25"/>
  <c r="I481" i="25" s="1"/>
  <c r="C480" i="25"/>
  <c r="I480" i="25" s="1"/>
  <c r="C479" i="25"/>
  <c r="I479" i="25" s="1"/>
  <c r="C478" i="25"/>
  <c r="I478" i="25" s="1"/>
  <c r="C477" i="25"/>
  <c r="I477" i="25" s="1"/>
  <c r="C476" i="25"/>
  <c r="I476" i="25" s="1"/>
  <c r="C475" i="25"/>
  <c r="I475" i="25" s="1"/>
  <c r="C474" i="25"/>
  <c r="I474" i="25" s="1"/>
  <c r="C473" i="25"/>
  <c r="I473" i="25" s="1"/>
  <c r="C472" i="25"/>
  <c r="I472" i="25" s="1"/>
  <c r="C471" i="25"/>
  <c r="G471" i="25" s="1"/>
  <c r="C470" i="25"/>
  <c r="C469" i="25"/>
  <c r="G469" i="25" s="1"/>
  <c r="C468" i="25"/>
  <c r="C467" i="25"/>
  <c r="G467" i="25" s="1"/>
  <c r="C466" i="25"/>
  <c r="C465" i="25"/>
  <c r="G465" i="25" s="1"/>
  <c r="C464" i="25"/>
  <c r="C463" i="25"/>
  <c r="G463" i="25" s="1"/>
  <c r="C462" i="25"/>
  <c r="C461" i="25"/>
  <c r="G461" i="25" s="1"/>
  <c r="C460" i="25"/>
  <c r="C459" i="25"/>
  <c r="G459" i="25" s="1"/>
  <c r="C458" i="25"/>
  <c r="C457" i="25"/>
  <c r="G457" i="25" s="1"/>
  <c r="C456" i="25"/>
  <c r="C455" i="25"/>
  <c r="G455" i="25" s="1"/>
  <c r="C454" i="25"/>
  <c r="C453" i="25"/>
  <c r="G453" i="25" s="1"/>
  <c r="C452" i="25"/>
  <c r="C451" i="25"/>
  <c r="G451" i="25" s="1"/>
  <c r="C450" i="25"/>
  <c r="C449" i="25"/>
  <c r="G449" i="25" s="1"/>
  <c r="C448" i="25"/>
  <c r="C447" i="25"/>
  <c r="G447" i="25" s="1"/>
  <c r="C446" i="25"/>
  <c r="C445" i="25"/>
  <c r="G445" i="25" s="1"/>
  <c r="C444" i="25"/>
  <c r="C443" i="25"/>
  <c r="G443" i="25" s="1"/>
  <c r="C442" i="25"/>
  <c r="C441" i="25"/>
  <c r="G441" i="25" s="1"/>
  <c r="C440" i="25"/>
  <c r="C439" i="25"/>
  <c r="G439" i="25" s="1"/>
  <c r="C438" i="25"/>
  <c r="C437" i="25"/>
  <c r="G437" i="25" s="1"/>
  <c r="C436" i="25"/>
  <c r="C435" i="25"/>
  <c r="G435" i="25" s="1"/>
  <c r="C434" i="25"/>
  <c r="C433" i="25"/>
  <c r="G433" i="25" s="1"/>
  <c r="C432" i="25"/>
  <c r="C431" i="25"/>
  <c r="G431" i="25" s="1"/>
  <c r="C430" i="25"/>
  <c r="C429" i="25"/>
  <c r="G429" i="25" s="1"/>
  <c r="C428" i="25"/>
  <c r="C427" i="25"/>
  <c r="G427" i="25" s="1"/>
  <c r="C426" i="25"/>
  <c r="C425" i="25"/>
  <c r="G425" i="25" s="1"/>
  <c r="C424" i="25"/>
  <c r="C423" i="25"/>
  <c r="G423" i="25" s="1"/>
  <c r="C422" i="25"/>
  <c r="C421" i="25"/>
  <c r="G421" i="25" s="1"/>
  <c r="C420" i="25"/>
  <c r="C419" i="25"/>
  <c r="G419" i="25" s="1"/>
  <c r="C418" i="25"/>
  <c r="C417" i="25"/>
  <c r="G417" i="25" s="1"/>
  <c r="C416" i="25"/>
  <c r="C415" i="25"/>
  <c r="G415" i="25" s="1"/>
  <c r="C414" i="25"/>
  <c r="C413" i="25"/>
  <c r="G413" i="25" s="1"/>
  <c r="C412" i="25"/>
  <c r="C411" i="25"/>
  <c r="G411" i="25" s="1"/>
  <c r="C410" i="25"/>
  <c r="C409" i="25"/>
  <c r="G409" i="25" s="1"/>
  <c r="C408" i="25"/>
  <c r="C407" i="25"/>
  <c r="G407" i="25" s="1"/>
  <c r="C406" i="25"/>
  <c r="C405" i="25"/>
  <c r="G405" i="25" s="1"/>
  <c r="C404" i="25"/>
  <c r="C403" i="25"/>
  <c r="G403" i="25" s="1"/>
  <c r="C402" i="25"/>
  <c r="C401" i="25"/>
  <c r="G401" i="25" s="1"/>
  <c r="C400" i="25"/>
  <c r="G400" i="25" s="1"/>
  <c r="C399" i="25"/>
  <c r="H399" i="25" s="1"/>
  <c r="C398" i="25"/>
  <c r="H398" i="25" s="1"/>
  <c r="C397" i="25"/>
  <c r="H397" i="25" s="1"/>
  <c r="C396" i="25"/>
  <c r="H396" i="25" s="1"/>
  <c r="C395" i="25"/>
  <c r="C394" i="25"/>
  <c r="J394" i="25" s="1"/>
  <c r="C393" i="25"/>
  <c r="F393" i="25" s="1"/>
  <c r="C392" i="25"/>
  <c r="D392" i="25" s="1"/>
  <c r="C391" i="25"/>
  <c r="J391" i="25" s="1"/>
  <c r="C390" i="25"/>
  <c r="F390" i="25" s="1"/>
  <c r="C389" i="25"/>
  <c r="J389" i="25" s="1"/>
  <c r="C388" i="25"/>
  <c r="F388" i="25" s="1"/>
  <c r="C387" i="25"/>
  <c r="C386" i="25"/>
  <c r="H386" i="25" s="1"/>
  <c r="C385" i="25"/>
  <c r="C384" i="25"/>
  <c r="F384" i="25" s="1"/>
  <c r="C383" i="25"/>
  <c r="C382" i="25"/>
  <c r="H382" i="25" s="1"/>
  <c r="C381" i="25"/>
  <c r="C380" i="25"/>
  <c r="F380" i="25" s="1"/>
  <c r="C379" i="25"/>
  <c r="C378" i="25"/>
  <c r="H378" i="25" s="1"/>
  <c r="C377" i="25"/>
  <c r="C376" i="25"/>
  <c r="C375" i="25"/>
  <c r="C374" i="25"/>
  <c r="H374" i="25" s="1"/>
  <c r="C373" i="25"/>
  <c r="C372" i="25"/>
  <c r="F372" i="25" s="1"/>
  <c r="C371" i="25"/>
  <c r="C370" i="25"/>
  <c r="H370" i="25" s="1"/>
  <c r="C369" i="25"/>
  <c r="C368" i="25"/>
  <c r="F368" i="25" s="1"/>
  <c r="C367" i="25"/>
  <c r="C366" i="25"/>
  <c r="G366" i="25" s="1"/>
  <c r="C365" i="25"/>
  <c r="F365" i="25" s="1"/>
  <c r="C364" i="25"/>
  <c r="G364" i="25" s="1"/>
  <c r="C363" i="25"/>
  <c r="G363" i="25" s="1"/>
  <c r="C362" i="25"/>
  <c r="G362" i="25" s="1"/>
  <c r="C361" i="25"/>
  <c r="C360" i="25"/>
  <c r="G360" i="25" s="1"/>
  <c r="C359" i="25"/>
  <c r="G359" i="25" s="1"/>
  <c r="C358" i="25"/>
  <c r="E358" i="25" s="1"/>
  <c r="C357" i="25"/>
  <c r="G357" i="25" s="1"/>
  <c r="C356" i="25"/>
  <c r="G356" i="25" s="1"/>
  <c r="C355" i="25"/>
  <c r="G355" i="25" s="1"/>
  <c r="C354" i="25"/>
  <c r="C353" i="25"/>
  <c r="G353" i="25" s="1"/>
  <c r="C352" i="25"/>
  <c r="G352" i="25" s="1"/>
  <c r="C351" i="25"/>
  <c r="G351" i="25" s="1"/>
  <c r="C350" i="25"/>
  <c r="G350" i="25" s="1"/>
  <c r="C349" i="25"/>
  <c r="G349" i="25" s="1"/>
  <c r="C348" i="25"/>
  <c r="G348" i="25" s="1"/>
  <c r="C347" i="25"/>
  <c r="G347" i="25" s="1"/>
  <c r="C346" i="25"/>
  <c r="G346" i="25" s="1"/>
  <c r="C345" i="25"/>
  <c r="C344" i="25"/>
  <c r="G344" i="25" s="1"/>
  <c r="C343" i="25"/>
  <c r="G343" i="25" s="1"/>
  <c r="C342" i="25"/>
  <c r="G342" i="25" s="1"/>
  <c r="C341" i="25"/>
  <c r="G341" i="25" s="1"/>
  <c r="C340" i="25"/>
  <c r="G340" i="25" s="1"/>
  <c r="C339" i="25"/>
  <c r="G339" i="25" s="1"/>
  <c r="C338" i="25"/>
  <c r="G338" i="25" s="1"/>
  <c r="C337" i="25"/>
  <c r="G337" i="25" s="1"/>
  <c r="C336" i="25"/>
  <c r="G336" i="25" s="1"/>
  <c r="C335" i="25"/>
  <c r="G335" i="25" s="1"/>
  <c r="C334" i="25"/>
  <c r="G334" i="25" s="1"/>
  <c r="C333" i="25"/>
  <c r="C332" i="25"/>
  <c r="G332" i="25" s="1"/>
  <c r="C331" i="25"/>
  <c r="G331" i="25" s="1"/>
  <c r="C330" i="25"/>
  <c r="G330" i="25" s="1"/>
  <c r="C329" i="25"/>
  <c r="G329" i="25" s="1"/>
  <c r="C328" i="25"/>
  <c r="G328" i="25" s="1"/>
  <c r="C327" i="25"/>
  <c r="G327" i="25" s="1"/>
  <c r="C326" i="25"/>
  <c r="G326" i="25" s="1"/>
  <c r="C325" i="25"/>
  <c r="G325" i="25" s="1"/>
  <c r="C324" i="25"/>
  <c r="G324" i="25" s="1"/>
  <c r="C323" i="25"/>
  <c r="G323" i="25" s="1"/>
  <c r="C322" i="25"/>
  <c r="C321" i="25"/>
  <c r="G321" i="25" s="1"/>
  <c r="C320" i="25"/>
  <c r="G320" i="25" s="1"/>
  <c r="C319" i="25"/>
  <c r="G319" i="25" s="1"/>
  <c r="C318" i="25"/>
  <c r="G318" i="25" s="1"/>
  <c r="C317" i="25"/>
  <c r="C316" i="25"/>
  <c r="G316" i="25" s="1"/>
  <c r="C315" i="25"/>
  <c r="G315" i="25" s="1"/>
  <c r="C314" i="25"/>
  <c r="G314" i="25" s="1"/>
  <c r="C313" i="25"/>
  <c r="F313" i="25" s="1"/>
  <c r="C312" i="25"/>
  <c r="G312" i="25" s="1"/>
  <c r="C311" i="25"/>
  <c r="C310" i="25"/>
  <c r="G310" i="25" s="1"/>
  <c r="C309" i="25"/>
  <c r="G309" i="25" s="1"/>
  <c r="C308" i="25"/>
  <c r="G308" i="25" s="1"/>
  <c r="C307" i="25"/>
  <c r="G307" i="25" s="1"/>
  <c r="C306" i="25"/>
  <c r="C305" i="25"/>
  <c r="G305" i="25" s="1"/>
  <c r="C304" i="25"/>
  <c r="G304" i="25" s="1"/>
  <c r="C303" i="25"/>
  <c r="G303" i="25" s="1"/>
  <c r="C302" i="25"/>
  <c r="G302" i="25" s="1"/>
  <c r="C301" i="25"/>
  <c r="C300" i="25"/>
  <c r="G300" i="25" s="1"/>
  <c r="C299" i="25"/>
  <c r="G299" i="25" s="1"/>
  <c r="C298" i="25"/>
  <c r="G298" i="25" s="1"/>
  <c r="C297" i="25"/>
  <c r="F297" i="25" s="1"/>
  <c r="C296" i="25"/>
  <c r="G296" i="25" s="1"/>
  <c r="C295" i="25"/>
  <c r="C294" i="25"/>
  <c r="G294" i="25" s="1"/>
  <c r="C293" i="25"/>
  <c r="G293" i="25" s="1"/>
  <c r="C292" i="25"/>
  <c r="G292" i="25" s="1"/>
  <c r="C291" i="25"/>
  <c r="G291" i="25" s="1"/>
  <c r="C290" i="25"/>
  <c r="C289" i="25"/>
  <c r="G289" i="25" s="1"/>
  <c r="C288" i="25"/>
  <c r="G288" i="25" s="1"/>
  <c r="C287" i="25"/>
  <c r="G287" i="25" s="1"/>
  <c r="C286" i="25"/>
  <c r="G286" i="25" s="1"/>
  <c r="C285" i="25"/>
  <c r="C284" i="25"/>
  <c r="G284" i="25" s="1"/>
  <c r="C283" i="25"/>
  <c r="G283" i="25" s="1"/>
  <c r="C282" i="25"/>
  <c r="G282" i="25" s="1"/>
  <c r="C281" i="25"/>
  <c r="F281" i="25" s="1"/>
  <c r="C280" i="25"/>
  <c r="G280" i="25" s="1"/>
  <c r="C279" i="25"/>
  <c r="C278" i="25"/>
  <c r="G278" i="25" s="1"/>
  <c r="C277" i="25"/>
  <c r="G277" i="25" s="1"/>
  <c r="C276" i="25"/>
  <c r="G276" i="25" s="1"/>
  <c r="C275" i="25"/>
  <c r="G275" i="25" s="1"/>
  <c r="C274" i="25"/>
  <c r="C273" i="25"/>
  <c r="G273" i="25" s="1"/>
  <c r="C272" i="25"/>
  <c r="G272" i="25" s="1"/>
  <c r="C271" i="25"/>
  <c r="G271" i="25" s="1"/>
  <c r="C270" i="25"/>
  <c r="G270" i="25" s="1"/>
  <c r="C269" i="25"/>
  <c r="C268" i="25"/>
  <c r="G268" i="25" s="1"/>
  <c r="C267" i="25"/>
  <c r="G267" i="25" s="1"/>
  <c r="C266" i="25"/>
  <c r="G266" i="25" s="1"/>
  <c r="C265" i="25"/>
  <c r="F265" i="25" s="1"/>
  <c r="C264" i="25"/>
  <c r="G264" i="25" s="1"/>
  <c r="C263" i="25"/>
  <c r="C262" i="25"/>
  <c r="G262" i="25" s="1"/>
  <c r="C261" i="25"/>
  <c r="G261" i="25" s="1"/>
  <c r="C260" i="25"/>
  <c r="G260" i="25" s="1"/>
  <c r="C259" i="25"/>
  <c r="G259" i="25" s="1"/>
  <c r="C258" i="25"/>
  <c r="C257" i="25"/>
  <c r="G257" i="25" s="1"/>
  <c r="C256" i="25"/>
  <c r="G256" i="25" s="1"/>
  <c r="C255" i="25"/>
  <c r="G255" i="25" s="1"/>
  <c r="C254" i="25"/>
  <c r="G254" i="25" s="1"/>
  <c r="C253" i="25"/>
  <c r="C252" i="25"/>
  <c r="G252" i="25" s="1"/>
  <c r="C251" i="25"/>
  <c r="G251" i="25" s="1"/>
  <c r="C250" i="25"/>
  <c r="G250" i="25" s="1"/>
  <c r="C249" i="25"/>
  <c r="F249" i="25" s="1"/>
  <c r="C248" i="25"/>
  <c r="G248" i="25" s="1"/>
  <c r="C247" i="25"/>
  <c r="C246" i="25"/>
  <c r="G246" i="25" s="1"/>
  <c r="C245" i="25"/>
  <c r="G245" i="25" s="1"/>
  <c r="C244" i="25"/>
  <c r="G244" i="25" s="1"/>
  <c r="C243" i="25"/>
  <c r="G243" i="25" s="1"/>
  <c r="C242" i="25"/>
  <c r="C241" i="25"/>
  <c r="G241" i="25" s="1"/>
  <c r="C240" i="25"/>
  <c r="G240" i="25" s="1"/>
  <c r="C239" i="25"/>
  <c r="G239" i="25" s="1"/>
  <c r="C238" i="25"/>
  <c r="G238" i="25" s="1"/>
  <c r="C237" i="25"/>
  <c r="C236" i="25"/>
  <c r="G236" i="25" s="1"/>
  <c r="C235" i="25"/>
  <c r="G235" i="25" s="1"/>
  <c r="C234" i="25"/>
  <c r="G234" i="25" s="1"/>
  <c r="C233" i="25"/>
  <c r="F233" i="25" s="1"/>
  <c r="C232" i="25"/>
  <c r="G232" i="25" s="1"/>
  <c r="C231" i="25"/>
  <c r="C230" i="25"/>
  <c r="G230" i="25" s="1"/>
  <c r="C229" i="25"/>
  <c r="C228" i="25"/>
  <c r="G228" i="25" s="1"/>
  <c r="C227" i="25"/>
  <c r="G227" i="25" s="1"/>
  <c r="C226" i="25"/>
  <c r="G226" i="25" s="1"/>
  <c r="C225" i="25"/>
  <c r="G225" i="25" s="1"/>
  <c r="C224" i="25"/>
  <c r="G224" i="25" s="1"/>
  <c r="C223" i="25"/>
  <c r="G223" i="25" s="1"/>
  <c r="C222" i="25"/>
  <c r="G222" i="25" s="1"/>
  <c r="C221" i="25"/>
  <c r="C220" i="25"/>
  <c r="G220" i="25" s="1"/>
  <c r="C219" i="25"/>
  <c r="G219" i="25" s="1"/>
  <c r="C218" i="25"/>
  <c r="G218" i="25" s="1"/>
  <c r="C217" i="25"/>
  <c r="G217" i="25" s="1"/>
  <c r="C216" i="25"/>
  <c r="G216" i="25" s="1"/>
  <c r="C215" i="25"/>
  <c r="C214" i="25"/>
  <c r="G214" i="25" s="1"/>
  <c r="C213" i="25"/>
  <c r="G213" i="25" s="1"/>
  <c r="C212" i="25"/>
  <c r="G212" i="25" s="1"/>
  <c r="C211" i="25"/>
  <c r="G211" i="25" s="1"/>
  <c r="C210" i="25"/>
  <c r="G210" i="25" s="1"/>
  <c r="C209" i="25"/>
  <c r="G209" i="25" s="1"/>
  <c r="C208" i="25"/>
  <c r="G208" i="25" s="1"/>
  <c r="C207" i="25"/>
  <c r="G207" i="25" s="1"/>
  <c r="C206" i="25"/>
  <c r="G206" i="25" s="1"/>
  <c r="C205" i="25"/>
  <c r="G205" i="25" s="1"/>
  <c r="C204" i="25"/>
  <c r="G204" i="25" s="1"/>
  <c r="C203" i="25"/>
  <c r="G203" i="25" s="1"/>
  <c r="C202" i="25"/>
  <c r="G202" i="25" s="1"/>
  <c r="C201" i="25"/>
  <c r="G201" i="25" s="1"/>
  <c r="C200" i="25"/>
  <c r="G200" i="25" s="1"/>
  <c r="C199" i="25"/>
  <c r="G199" i="25" s="1"/>
  <c r="C198" i="25"/>
  <c r="C197" i="25"/>
  <c r="G197" i="25" s="1"/>
  <c r="C196" i="25"/>
  <c r="G196" i="25" s="1"/>
  <c r="C195" i="25"/>
  <c r="C194" i="25"/>
  <c r="G194" i="25" s="1"/>
  <c r="C193" i="25"/>
  <c r="G193" i="25" s="1"/>
  <c r="C192" i="25"/>
  <c r="G192" i="25" s="1"/>
  <c r="C191" i="25"/>
  <c r="G191" i="25" s="1"/>
  <c r="C190" i="25"/>
  <c r="G190" i="25" s="1"/>
  <c r="C189" i="25"/>
  <c r="G189" i="25" s="1"/>
  <c r="C188" i="25"/>
  <c r="G188" i="25" s="1"/>
  <c r="C187" i="25"/>
  <c r="G187" i="25" s="1"/>
  <c r="C186" i="25"/>
  <c r="G186" i="25" s="1"/>
  <c r="C185" i="25"/>
  <c r="G185" i="25" s="1"/>
  <c r="C184" i="25"/>
  <c r="G184" i="25" s="1"/>
  <c r="C183" i="25"/>
  <c r="G183" i="25" s="1"/>
  <c r="C182" i="25"/>
  <c r="G182" i="25" s="1"/>
  <c r="C181" i="25"/>
  <c r="G181" i="25" s="1"/>
  <c r="C180" i="25"/>
  <c r="G180" i="25" s="1"/>
  <c r="C179" i="25"/>
  <c r="G179" i="25" s="1"/>
  <c r="C178" i="25"/>
  <c r="G178" i="25" s="1"/>
  <c r="C177" i="25"/>
  <c r="G177" i="25" s="1"/>
  <c r="C176" i="25"/>
  <c r="G176" i="25" s="1"/>
  <c r="C175" i="25"/>
  <c r="G175" i="25" s="1"/>
  <c r="C174" i="25"/>
  <c r="G174" i="25" s="1"/>
  <c r="C173" i="25"/>
  <c r="G173" i="25" s="1"/>
  <c r="C172" i="25"/>
  <c r="G172" i="25" s="1"/>
  <c r="C171" i="25"/>
  <c r="G171" i="25" s="1"/>
  <c r="C170" i="25"/>
  <c r="G170" i="25" s="1"/>
  <c r="C169" i="25"/>
  <c r="G169" i="25" s="1"/>
  <c r="C168" i="25"/>
  <c r="G168" i="25" s="1"/>
  <c r="C167" i="25"/>
  <c r="G167" i="25" s="1"/>
  <c r="C166" i="25"/>
  <c r="G166" i="25" s="1"/>
  <c r="C165" i="25"/>
  <c r="G165" i="25" s="1"/>
  <c r="C164" i="25"/>
  <c r="G164" i="25" s="1"/>
  <c r="C163" i="25"/>
  <c r="G163" i="25" s="1"/>
  <c r="C162" i="25"/>
  <c r="G162" i="25" s="1"/>
  <c r="C161" i="25"/>
  <c r="G161" i="25" s="1"/>
  <c r="C160" i="25"/>
  <c r="G160" i="25" s="1"/>
  <c r="C159" i="25"/>
  <c r="G159" i="25" s="1"/>
  <c r="C158" i="25"/>
  <c r="G158" i="25" s="1"/>
  <c r="C6" i="25"/>
  <c r="G6" i="25" s="1"/>
  <c r="C5" i="25"/>
  <c r="G5" i="25" s="1"/>
  <c r="D504" i="28"/>
  <c r="D505" i="28"/>
  <c r="E505" i="28" s="1"/>
  <c r="D506" i="28"/>
  <c r="D507" i="28"/>
  <c r="J507" i="28" s="1"/>
  <c r="D508" i="28"/>
  <c r="E508" i="28" s="1"/>
  <c r="D509" i="28"/>
  <c r="D510" i="28"/>
  <c r="E510" i="28" s="1"/>
  <c r="D511" i="28"/>
  <c r="G511" i="28" s="1"/>
  <c r="D512" i="28"/>
  <c r="F512" i="28" s="1"/>
  <c r="D513" i="28"/>
  <c r="D514" i="28"/>
  <c r="F514" i="28" s="1"/>
  <c r="D515" i="28"/>
  <c r="K515" i="28" s="1"/>
  <c r="D516" i="28"/>
  <c r="F516" i="28" s="1"/>
  <c r="D517" i="28"/>
  <c r="F517" i="28" s="1"/>
  <c r="D518" i="28"/>
  <c r="F518" i="28" s="1"/>
  <c r="D519" i="28"/>
  <c r="K519" i="28" s="1"/>
  <c r="D520" i="28"/>
  <c r="J520" i="28" s="1"/>
  <c r="D521" i="28"/>
  <c r="D522" i="28"/>
  <c r="F522" i="28" s="1"/>
  <c r="D523" i="28"/>
  <c r="F523" i="28" s="1"/>
  <c r="D524" i="28"/>
  <c r="D525" i="28"/>
  <c r="D526" i="28"/>
  <c r="F526" i="28" s="1"/>
  <c r="D527" i="28"/>
  <c r="F527" i="28" s="1"/>
  <c r="D528" i="28"/>
  <c r="J528" i="28" s="1"/>
  <c r="D529" i="28"/>
  <c r="D530" i="28"/>
  <c r="F530" i="28" s="1"/>
  <c r="D531" i="28"/>
  <c r="F531" i="28" s="1"/>
  <c r="D532" i="28"/>
  <c r="D533" i="28"/>
  <c r="D534" i="28"/>
  <c r="F534" i="28" s="1"/>
  <c r="D535" i="28"/>
  <c r="F535" i="28" s="1"/>
  <c r="D536" i="28"/>
  <c r="G536" i="28" s="1"/>
  <c r="D537" i="28"/>
  <c r="F537" i="28" s="1"/>
  <c r="D538" i="28"/>
  <c r="F538" i="28" s="1"/>
  <c r="D539" i="28"/>
  <c r="F539" i="28" s="1"/>
  <c r="D540" i="28"/>
  <c r="D541" i="28"/>
  <c r="D542" i="28"/>
  <c r="F542" i="28" s="1"/>
  <c r="D543" i="28"/>
  <c r="F543" i="28" s="1"/>
  <c r="D544" i="28"/>
  <c r="F544" i="28" s="1"/>
  <c r="D545" i="28"/>
  <c r="D546" i="28"/>
  <c r="F546" i="28" s="1"/>
  <c r="D547" i="28"/>
  <c r="F547" i="28" s="1"/>
  <c r="D548" i="28"/>
  <c r="G548" i="28" s="1"/>
  <c r="D549" i="28"/>
  <c r="K549" i="28" s="1"/>
  <c r="D550" i="28"/>
  <c r="K550" i="28" s="1"/>
  <c r="D551" i="28"/>
  <c r="K551" i="28" s="1"/>
  <c r="D552" i="28"/>
  <c r="K552" i="28" s="1"/>
  <c r="D553" i="28"/>
  <c r="K553" i="28" s="1"/>
  <c r="D554" i="28"/>
  <c r="K554" i="28" s="1"/>
  <c r="D555" i="28"/>
  <c r="K555" i="28" s="1"/>
  <c r="D556" i="28"/>
  <c r="K556" i="28" s="1"/>
  <c r="D557" i="28"/>
  <c r="K557" i="28" s="1"/>
  <c r="D558" i="28"/>
  <c r="K558" i="28" s="1"/>
  <c r="D559" i="28"/>
  <c r="K559" i="28" s="1"/>
  <c r="D560" i="28"/>
  <c r="K560" i="28" s="1"/>
  <c r="D561" i="28"/>
  <c r="K561" i="28" s="1"/>
  <c r="D562" i="28"/>
  <c r="K562" i="28" s="1"/>
  <c r="D563" i="28"/>
  <c r="K563" i="28" s="1"/>
  <c r="D564" i="28"/>
  <c r="K564" i="28" s="1"/>
  <c r="D565" i="28"/>
  <c r="K565" i="28" s="1"/>
  <c r="D566" i="28"/>
  <c r="K566" i="28" s="1"/>
  <c r="D567" i="28"/>
  <c r="K567" i="28" s="1"/>
  <c r="D568" i="28"/>
  <c r="K568" i="28" s="1"/>
  <c r="D569" i="28"/>
  <c r="K569" i="28" s="1"/>
  <c r="D570" i="28"/>
  <c r="K570" i="28" s="1"/>
  <c r="D571" i="28"/>
  <c r="K571" i="28" s="1"/>
  <c r="D572" i="28"/>
  <c r="K572" i="28" s="1"/>
  <c r="D573" i="28"/>
  <c r="K573" i="28" s="1"/>
  <c r="D574" i="28"/>
  <c r="K574" i="28" s="1"/>
  <c r="D575" i="28"/>
  <c r="K575" i="28" s="1"/>
  <c r="D576" i="28"/>
  <c r="K576" i="28" s="1"/>
  <c r="D577" i="28"/>
  <c r="I577" i="28" s="1"/>
  <c r="D578" i="28"/>
  <c r="H578" i="28" s="1"/>
  <c r="D579" i="28"/>
  <c r="I579" i="28" s="1"/>
  <c r="D580" i="28"/>
  <c r="D581" i="28"/>
  <c r="I581" i="28" s="1"/>
  <c r="D582" i="28"/>
  <c r="K582" i="28" s="1"/>
  <c r="D583" i="28"/>
  <c r="G583" i="28" s="1"/>
  <c r="D584" i="28"/>
  <c r="E584" i="28" s="1"/>
  <c r="D585" i="28"/>
  <c r="I585" i="28" s="1"/>
  <c r="D586" i="28"/>
  <c r="H586" i="28" s="1"/>
  <c r="D587" i="28"/>
  <c r="D588" i="28"/>
  <c r="D589" i="28"/>
  <c r="I589" i="28" s="1"/>
  <c r="D590" i="28"/>
  <c r="E590" i="28" s="1"/>
  <c r="D591" i="28"/>
  <c r="D592" i="28"/>
  <c r="D593" i="28"/>
  <c r="G593" i="28" s="1"/>
  <c r="D594" i="28"/>
  <c r="I594" i="28" s="1"/>
  <c r="D595" i="28"/>
  <c r="D596" i="28"/>
  <c r="I596" i="28" s="1"/>
  <c r="D597" i="28"/>
  <c r="G597" i="28" s="1"/>
  <c r="D598" i="28"/>
  <c r="I598" i="28" s="1"/>
  <c r="D599" i="28"/>
  <c r="D600" i="28"/>
  <c r="E600" i="28" s="1"/>
  <c r="D601" i="28"/>
  <c r="E601" i="28" s="1"/>
  <c r="D602" i="28"/>
  <c r="E602" i="28" s="1"/>
  <c r="D603" i="28"/>
  <c r="E603" i="28" s="1"/>
  <c r="D604" i="28"/>
  <c r="E604" i="28" s="1"/>
  <c r="D605" i="28"/>
  <c r="E605" i="28" s="1"/>
  <c r="D606" i="28"/>
  <c r="D607" i="28"/>
  <c r="E607" i="28" s="1"/>
  <c r="D608" i="28"/>
  <c r="E608" i="28" s="1"/>
  <c r="D609" i="28"/>
  <c r="E609" i="28" s="1"/>
  <c r="D610" i="28"/>
  <c r="E610" i="28" s="1"/>
  <c r="D611" i="28"/>
  <c r="E611" i="28" s="1"/>
  <c r="D612" i="28"/>
  <c r="E612" i="28" s="1"/>
  <c r="D613" i="28"/>
  <c r="G613" i="28" s="1"/>
  <c r="D614" i="28"/>
  <c r="D615" i="28"/>
  <c r="G615" i="28" s="1"/>
  <c r="D616" i="28"/>
  <c r="G616" i="28" s="1"/>
  <c r="D617" i="28"/>
  <c r="G617" i="28" s="1"/>
  <c r="D618" i="28"/>
  <c r="D619" i="28"/>
  <c r="G619" i="28" s="1"/>
  <c r="D620" i="28"/>
  <c r="G620" i="28" s="1"/>
  <c r="D621" i="28"/>
  <c r="G621" i="28" s="1"/>
  <c r="D622" i="28"/>
  <c r="G622" i="28" s="1"/>
  <c r="D623" i="28"/>
  <c r="G623" i="28" s="1"/>
  <c r="D624" i="28"/>
  <c r="G624" i="28" s="1"/>
  <c r="D625" i="28"/>
  <c r="G625" i="28" s="1"/>
  <c r="D626" i="28"/>
  <c r="D627" i="28"/>
  <c r="G627" i="28" s="1"/>
  <c r="D628" i="28"/>
  <c r="G628" i="28" s="1"/>
  <c r="D629" i="28"/>
  <c r="G629" i="28" s="1"/>
  <c r="D630" i="28"/>
  <c r="D631" i="28"/>
  <c r="G631" i="28" s="1"/>
  <c r="D632" i="28"/>
  <c r="G632" i="28" s="1"/>
  <c r="D633" i="28"/>
  <c r="G633" i="28" s="1"/>
  <c r="D634" i="28"/>
  <c r="D635" i="28"/>
  <c r="G635" i="28" s="1"/>
  <c r="D636" i="28"/>
  <c r="G636" i="28" s="1"/>
  <c r="D637" i="28"/>
  <c r="G637" i="28" s="1"/>
  <c r="D638" i="28"/>
  <c r="G638" i="28" s="1"/>
  <c r="D639" i="28"/>
  <c r="G639" i="28" s="1"/>
  <c r="D640" i="28"/>
  <c r="G640" i="28" s="1"/>
  <c r="D641" i="28"/>
  <c r="G641" i="28" s="1"/>
  <c r="D642" i="28"/>
  <c r="D643" i="28"/>
  <c r="G643" i="28" s="1"/>
  <c r="D644" i="28"/>
  <c r="H644" i="28" s="1"/>
  <c r="D645" i="28"/>
  <c r="H645" i="28" s="1"/>
  <c r="D646" i="28"/>
  <c r="H646" i="28" s="1"/>
  <c r="D647" i="28"/>
  <c r="H647" i="28" s="1"/>
  <c r="D648" i="28"/>
  <c r="H648" i="28" s="1"/>
  <c r="D649" i="28"/>
  <c r="H649" i="28" s="1"/>
  <c r="D650" i="28"/>
  <c r="H650" i="28" s="1"/>
  <c r="D651" i="28"/>
  <c r="H651" i="28" s="1"/>
  <c r="D652" i="28"/>
  <c r="H652" i="28" s="1"/>
  <c r="D653" i="28"/>
  <c r="H653" i="28" s="1"/>
  <c r="D654" i="28"/>
  <c r="H654" i="28" s="1"/>
  <c r="D655" i="28"/>
  <c r="H655" i="28" s="1"/>
  <c r="D656" i="28"/>
  <c r="H656" i="28" s="1"/>
  <c r="D657" i="28"/>
  <c r="H657" i="28" s="1"/>
  <c r="D658" i="28"/>
  <c r="H658" i="28" s="1"/>
  <c r="D659" i="28"/>
  <c r="H659" i="28" s="1"/>
  <c r="D660" i="28"/>
  <c r="H660" i="28" s="1"/>
  <c r="D661" i="28"/>
  <c r="H661" i="28" s="1"/>
  <c r="D662" i="28"/>
  <c r="I662" i="28" s="1"/>
  <c r="D663" i="28"/>
  <c r="J663" i="28" s="1"/>
  <c r="D664" i="28"/>
  <c r="G664" i="28" s="1"/>
  <c r="D665" i="28"/>
  <c r="I665" i="28" s="1"/>
  <c r="D666" i="28"/>
  <c r="G666" i="28" s="1"/>
  <c r="D667" i="28"/>
  <c r="I667" i="28" s="1"/>
  <c r="D668" i="28"/>
  <c r="D669" i="28"/>
  <c r="I669" i="28" s="1"/>
  <c r="D670" i="28"/>
  <c r="G670" i="28" s="1"/>
  <c r="D671" i="28"/>
  <c r="I671" i="28" s="1"/>
  <c r="D672" i="28"/>
  <c r="G672" i="28" s="1"/>
  <c r="D673" i="28"/>
  <c r="I673" i="28" s="1"/>
  <c r="D674" i="28"/>
  <c r="G674" i="28" s="1"/>
  <c r="D675" i="28"/>
  <c r="I675" i="28" s="1"/>
  <c r="D676" i="28"/>
  <c r="D677" i="28"/>
  <c r="I677" i="28" s="1"/>
  <c r="D678" i="28"/>
  <c r="D679" i="28"/>
  <c r="I679" i="28" s="1"/>
  <c r="D680" i="28"/>
  <c r="G680" i="28" s="1"/>
  <c r="D681" i="28"/>
  <c r="I681" i="28" s="1"/>
  <c r="D682" i="28"/>
  <c r="D683" i="28"/>
  <c r="I683" i="28" s="1"/>
  <c r="D684" i="28"/>
  <c r="D685" i="28"/>
  <c r="E685" i="28" s="1"/>
  <c r="D686" i="28"/>
  <c r="D687" i="28"/>
  <c r="J687" i="28" s="1"/>
  <c r="D688" i="28"/>
  <c r="D689" i="28"/>
  <c r="I689" i="28" s="1"/>
  <c r="D690" i="28"/>
  <c r="D691" i="28"/>
  <c r="D692" i="28"/>
  <c r="D693" i="28"/>
  <c r="I693" i="28" s="1"/>
  <c r="D694" i="28"/>
  <c r="I694" i="28" s="1"/>
  <c r="D695" i="28"/>
  <c r="D696" i="28"/>
  <c r="D697" i="28"/>
  <c r="I697" i="28" s="1"/>
  <c r="D698" i="28"/>
  <c r="E698" i="28" s="1"/>
  <c r="D699" i="28"/>
  <c r="D700" i="28"/>
  <c r="F700" i="28" s="1"/>
  <c r="D701" i="28"/>
  <c r="I701" i="28" s="1"/>
  <c r="D702" i="28"/>
  <c r="H702" i="28" s="1"/>
  <c r="D703" i="28"/>
  <c r="D704" i="28"/>
  <c r="E704" i="28" s="1"/>
  <c r="D705" i="28"/>
  <c r="I705" i="28" s="1"/>
  <c r="D706" i="28"/>
  <c r="D707" i="28"/>
  <c r="D708" i="28"/>
  <c r="D709" i="28"/>
  <c r="I709" i="28" s="1"/>
  <c r="D710" i="28"/>
  <c r="E710" i="28" s="1"/>
  <c r="D711" i="28"/>
  <c r="D712" i="28"/>
  <c r="E712" i="28" s="1"/>
  <c r="D713" i="28"/>
  <c r="I713" i="28" s="1"/>
  <c r="D714" i="28"/>
  <c r="D715" i="28"/>
  <c r="D716" i="28"/>
  <c r="E716" i="28" s="1"/>
  <c r="D717" i="28"/>
  <c r="I717" i="28" s="1"/>
  <c r="D718" i="28"/>
  <c r="E718" i="28" s="1"/>
  <c r="D719" i="28"/>
  <c r="D720" i="28"/>
  <c r="E720" i="28" s="1"/>
  <c r="D721" i="28"/>
  <c r="I721" i="28" s="1"/>
  <c r="D722" i="28"/>
  <c r="D723" i="28"/>
  <c r="D724" i="28"/>
  <c r="D725" i="28"/>
  <c r="I725" i="28" s="1"/>
  <c r="D726" i="28"/>
  <c r="E726" i="28" s="1"/>
  <c r="D727" i="28"/>
  <c r="D728" i="28"/>
  <c r="E728" i="28" s="1"/>
  <c r="D729" i="28"/>
  <c r="D730" i="28"/>
  <c r="D731" i="28"/>
  <c r="D732" i="28"/>
  <c r="G732" i="28" s="1"/>
  <c r="D733" i="28"/>
  <c r="H733" i="28" s="1"/>
  <c r="D734" i="28"/>
  <c r="D735" i="28"/>
  <c r="D736" i="28"/>
  <c r="K736" i="28" s="1"/>
  <c r="D737" i="28"/>
  <c r="D738" i="28"/>
  <c r="D739" i="28"/>
  <c r="J739" i="28" s="1"/>
  <c r="D740" i="28"/>
  <c r="G740" i="28" s="1"/>
  <c r="D741" i="28"/>
  <c r="D742" i="28"/>
  <c r="D743" i="28"/>
  <c r="F743" i="28" s="1"/>
  <c r="D744" i="28"/>
  <c r="D745" i="28"/>
  <c r="D746" i="28"/>
  <c r="D747" i="28"/>
  <c r="J747" i="28" s="1"/>
  <c r="D748" i="28"/>
  <c r="D749" i="28"/>
  <c r="H749" i="28" s="1"/>
  <c r="D750" i="28"/>
  <c r="D751" i="28"/>
  <c r="G751" i="28" s="1"/>
  <c r="D752" i="28"/>
  <c r="K752" i="28" s="1"/>
  <c r="D753" i="28"/>
  <c r="D754" i="28"/>
  <c r="J754" i="28" s="1"/>
  <c r="K413" i="28" l="1"/>
  <c r="G398" i="28"/>
  <c r="F66" i="25"/>
  <c r="J48" i="26"/>
  <c r="H48" i="26"/>
  <c r="G48" i="26"/>
  <c r="K48" i="26"/>
  <c r="F48" i="26"/>
  <c r="I48" i="26"/>
  <c r="I494" i="28"/>
  <c r="H438" i="28"/>
  <c r="K419" i="28"/>
  <c r="H476" i="28"/>
  <c r="H496" i="28"/>
  <c r="H460" i="28"/>
  <c r="I419" i="28"/>
  <c r="K378" i="28"/>
  <c r="K437" i="28"/>
  <c r="J434" i="28"/>
  <c r="E431" i="28"/>
  <c r="J436" i="28"/>
  <c r="H436" i="28"/>
  <c r="E427" i="28"/>
  <c r="K424" i="28"/>
  <c r="H500" i="28"/>
  <c r="F496" i="28"/>
  <c r="H494" i="28"/>
  <c r="I480" i="28"/>
  <c r="F472" i="28"/>
  <c r="F460" i="28"/>
  <c r="J438" i="28"/>
  <c r="J437" i="28"/>
  <c r="K434" i="28"/>
  <c r="E429" i="28"/>
  <c r="E424" i="28"/>
  <c r="I413" i="28"/>
  <c r="K435" i="28"/>
  <c r="I496" i="28"/>
  <c r="F476" i="28"/>
  <c r="H464" i="28"/>
  <c r="F456" i="28"/>
  <c r="K439" i="28"/>
  <c r="J435" i="28"/>
  <c r="K417" i="28"/>
  <c r="G412" i="28"/>
  <c r="K376" i="28"/>
  <c r="K432" i="28"/>
  <c r="H480" i="28"/>
  <c r="H468" i="28"/>
  <c r="F464" i="28"/>
  <c r="H452" i="28"/>
  <c r="G438" i="28"/>
  <c r="G436" i="28"/>
  <c r="F434" i="28"/>
  <c r="J432" i="28"/>
  <c r="I424" i="28"/>
  <c r="E423" i="28"/>
  <c r="G419" i="28"/>
  <c r="E417" i="28"/>
  <c r="G413" i="28"/>
  <c r="K360" i="28"/>
  <c r="I500" i="28"/>
  <c r="H484" i="28"/>
  <c r="H472" i="28"/>
  <c r="F468" i="28"/>
  <c r="H456" i="28"/>
  <c r="F452" i="28"/>
  <c r="F432" i="28"/>
  <c r="G430" i="28"/>
  <c r="G428" i="28"/>
  <c r="G424" i="28"/>
  <c r="G406" i="28"/>
  <c r="G390" i="28"/>
  <c r="K362" i="28"/>
  <c r="K421" i="28"/>
  <c r="I490" i="28"/>
  <c r="I478" i="28"/>
  <c r="I474" i="28"/>
  <c r="I470" i="28"/>
  <c r="I466" i="28"/>
  <c r="I462" i="28"/>
  <c r="I458" i="28"/>
  <c r="I454" i="28"/>
  <c r="I421" i="28"/>
  <c r="I415" i="28"/>
  <c r="K415" i="28"/>
  <c r="H490" i="28"/>
  <c r="H478" i="28"/>
  <c r="H474" i="28"/>
  <c r="H470" i="28"/>
  <c r="H466" i="28"/>
  <c r="H462" i="28"/>
  <c r="H458" i="28"/>
  <c r="H454" i="28"/>
  <c r="H434" i="28"/>
  <c r="H432" i="28"/>
  <c r="K431" i="28"/>
  <c r="I430" i="28"/>
  <c r="K429" i="28"/>
  <c r="I428" i="28"/>
  <c r="K427" i="28"/>
  <c r="K426" i="28"/>
  <c r="G421" i="28"/>
  <c r="E419" i="28"/>
  <c r="I417" i="28"/>
  <c r="G415" i="28"/>
  <c r="E413" i="28"/>
  <c r="K368" i="28"/>
  <c r="F490" i="28"/>
  <c r="I484" i="28"/>
  <c r="J480" i="28"/>
  <c r="F478" i="28"/>
  <c r="I476" i="28"/>
  <c r="F474" i="28"/>
  <c r="I472" i="28"/>
  <c r="F470" i="28"/>
  <c r="I468" i="28"/>
  <c r="F466" i="28"/>
  <c r="I464" i="28"/>
  <c r="F462" i="28"/>
  <c r="I460" i="28"/>
  <c r="F458" i="28"/>
  <c r="I456" i="28"/>
  <c r="F454" i="28"/>
  <c r="I452" i="28"/>
  <c r="G434" i="28"/>
  <c r="G432" i="28"/>
  <c r="H430" i="28"/>
  <c r="H428" i="28"/>
  <c r="I423" i="28"/>
  <c r="E421" i="28"/>
  <c r="G417" i="28"/>
  <c r="E415" i="28"/>
  <c r="G410" i="28"/>
  <c r="G402" i="28"/>
  <c r="G394" i="28"/>
  <c r="G386" i="28"/>
  <c r="K370" i="28"/>
  <c r="K354" i="28"/>
  <c r="G502" i="28"/>
  <c r="H502" i="28"/>
  <c r="I502" i="28"/>
  <c r="E442" i="28"/>
  <c r="G442" i="28"/>
  <c r="H442" i="28"/>
  <c r="G488" i="28"/>
  <c r="F488" i="28"/>
  <c r="H488" i="28"/>
  <c r="E433" i="28"/>
  <c r="G433" i="28"/>
  <c r="H433" i="28"/>
  <c r="G382" i="28"/>
  <c r="K382" i="28"/>
  <c r="E449" i="28"/>
  <c r="G449" i="28"/>
  <c r="H449" i="28"/>
  <c r="E447" i="28"/>
  <c r="G447" i="28"/>
  <c r="H447" i="28"/>
  <c r="E445" i="28"/>
  <c r="G445" i="28"/>
  <c r="H445" i="28"/>
  <c r="E443" i="28"/>
  <c r="G443" i="28"/>
  <c r="H443" i="28"/>
  <c r="E441" i="28"/>
  <c r="G441" i="28"/>
  <c r="H441" i="28"/>
  <c r="K433" i="28"/>
  <c r="E426" i="28"/>
  <c r="G426" i="28"/>
  <c r="H426" i="28"/>
  <c r="E422" i="28"/>
  <c r="K422" i="28"/>
  <c r="H422" i="28"/>
  <c r="G422" i="28"/>
  <c r="F414" i="28"/>
  <c r="E414" i="28"/>
  <c r="K414" i="28"/>
  <c r="G414" i="28"/>
  <c r="H414" i="28"/>
  <c r="G486" i="28"/>
  <c r="H486" i="28"/>
  <c r="I486" i="28"/>
  <c r="G450" i="28"/>
  <c r="H450" i="28"/>
  <c r="I450" i="28"/>
  <c r="E448" i="28"/>
  <c r="G448" i="28"/>
  <c r="H448" i="28"/>
  <c r="E446" i="28"/>
  <c r="G446" i="28"/>
  <c r="H446" i="28"/>
  <c r="E444" i="28"/>
  <c r="G444" i="28"/>
  <c r="H444" i="28"/>
  <c r="E440" i="28"/>
  <c r="G440" i="28"/>
  <c r="H440" i="28"/>
  <c r="E425" i="28"/>
  <c r="I425" i="28"/>
  <c r="F418" i="28"/>
  <c r="E418" i="28"/>
  <c r="K418" i="28"/>
  <c r="H418" i="28"/>
  <c r="G418" i="28"/>
  <c r="G492" i="28"/>
  <c r="H492" i="28"/>
  <c r="I492" i="28"/>
  <c r="F420" i="28"/>
  <c r="E420" i="28"/>
  <c r="K420" i="28"/>
  <c r="G420" i="28"/>
  <c r="H420" i="28"/>
  <c r="G366" i="28"/>
  <c r="K366" i="28"/>
  <c r="F502" i="28"/>
  <c r="G498" i="28"/>
  <c r="F498" i="28"/>
  <c r="H498" i="28"/>
  <c r="F486" i="28"/>
  <c r="G482" i="28"/>
  <c r="F482" i="28"/>
  <c r="H482" i="28"/>
  <c r="K448" i="28"/>
  <c r="K446" i="28"/>
  <c r="K444" i="28"/>
  <c r="K442" i="28"/>
  <c r="K440" i="28"/>
  <c r="E439" i="28"/>
  <c r="H439" i="28"/>
  <c r="J439" i="28"/>
  <c r="E437" i="28"/>
  <c r="G437" i="28"/>
  <c r="H437" i="28"/>
  <c r="E435" i="28"/>
  <c r="G435" i="28"/>
  <c r="H435" i="28"/>
  <c r="J433" i="28"/>
  <c r="K425" i="28"/>
  <c r="I418" i="28"/>
  <c r="F416" i="28"/>
  <c r="E416" i="28"/>
  <c r="K416" i="28"/>
  <c r="H416" i="28"/>
  <c r="G416" i="28"/>
  <c r="G374" i="28"/>
  <c r="K374" i="28"/>
  <c r="G358" i="28"/>
  <c r="K358" i="28"/>
  <c r="F500" i="28"/>
  <c r="F494" i="28"/>
  <c r="F484" i="28"/>
  <c r="F480" i="28"/>
  <c r="J478" i="28"/>
  <c r="E478" i="28"/>
  <c r="J476" i="28"/>
  <c r="E476" i="28"/>
  <c r="J474" i="28"/>
  <c r="E474" i="28"/>
  <c r="J472" i="28"/>
  <c r="E472" i="28"/>
  <c r="J470" i="28"/>
  <c r="E470" i="28"/>
  <c r="J468" i="28"/>
  <c r="E468" i="28"/>
  <c r="J466" i="28"/>
  <c r="E466" i="28"/>
  <c r="J464" i="28"/>
  <c r="E464" i="28"/>
  <c r="J462" i="28"/>
  <c r="E462" i="28"/>
  <c r="J460" i="28"/>
  <c r="E460" i="28"/>
  <c r="J458" i="28"/>
  <c r="E458" i="28"/>
  <c r="J456" i="28"/>
  <c r="E456" i="28"/>
  <c r="J454" i="28"/>
  <c r="E454" i="28"/>
  <c r="J452" i="28"/>
  <c r="E452" i="28"/>
  <c r="K438" i="28"/>
  <c r="F438" i="28"/>
  <c r="K436" i="28"/>
  <c r="F436" i="28"/>
  <c r="I409" i="28"/>
  <c r="I405" i="28"/>
  <c r="I401" i="28"/>
  <c r="I397" i="28"/>
  <c r="I393" i="28"/>
  <c r="I389" i="28"/>
  <c r="I385" i="28"/>
  <c r="K380" i="28"/>
  <c r="K372" i="28"/>
  <c r="K364" i="28"/>
  <c r="K356" i="28"/>
  <c r="H421" i="28"/>
  <c r="H419" i="28"/>
  <c r="H417" i="28"/>
  <c r="H415" i="28"/>
  <c r="H413" i="28"/>
  <c r="G503" i="28"/>
  <c r="E503" i="28"/>
  <c r="J503" i="28"/>
  <c r="F503" i="28"/>
  <c r="H503" i="28"/>
  <c r="G495" i="28"/>
  <c r="E495" i="28"/>
  <c r="J495" i="28"/>
  <c r="F495" i="28"/>
  <c r="H495" i="28"/>
  <c r="G483" i="28"/>
  <c r="E483" i="28"/>
  <c r="J483" i="28"/>
  <c r="F483" i="28"/>
  <c r="H483" i="28"/>
  <c r="G479" i="28"/>
  <c r="E479" i="28"/>
  <c r="J479" i="28"/>
  <c r="F479" i="28"/>
  <c r="H479" i="28"/>
  <c r="G477" i="28"/>
  <c r="E477" i="28"/>
  <c r="J477" i="28"/>
  <c r="F477" i="28"/>
  <c r="H477" i="28"/>
  <c r="G475" i="28"/>
  <c r="E475" i="28"/>
  <c r="J475" i="28"/>
  <c r="F475" i="28"/>
  <c r="H475" i="28"/>
  <c r="G473" i="28"/>
  <c r="E473" i="28"/>
  <c r="J473" i="28"/>
  <c r="F473" i="28"/>
  <c r="H473" i="28"/>
  <c r="G471" i="28"/>
  <c r="E471" i="28"/>
  <c r="J471" i="28"/>
  <c r="F471" i="28"/>
  <c r="H471" i="28"/>
  <c r="G469" i="28"/>
  <c r="E469" i="28"/>
  <c r="J469" i="28"/>
  <c r="F469" i="28"/>
  <c r="H469" i="28"/>
  <c r="G467" i="28"/>
  <c r="E467" i="28"/>
  <c r="J467" i="28"/>
  <c r="F467" i="28"/>
  <c r="H467" i="28"/>
  <c r="G465" i="28"/>
  <c r="E465" i="28"/>
  <c r="J465" i="28"/>
  <c r="F465" i="28"/>
  <c r="H465" i="28"/>
  <c r="G463" i="28"/>
  <c r="E463" i="28"/>
  <c r="J463" i="28"/>
  <c r="F463" i="28"/>
  <c r="H463" i="28"/>
  <c r="G461" i="28"/>
  <c r="E461" i="28"/>
  <c r="J461" i="28"/>
  <c r="F461" i="28"/>
  <c r="H461" i="28"/>
  <c r="G459" i="28"/>
  <c r="E459" i="28"/>
  <c r="J459" i="28"/>
  <c r="F459" i="28"/>
  <c r="H459" i="28"/>
  <c r="G457" i="28"/>
  <c r="E457" i="28"/>
  <c r="J457" i="28"/>
  <c r="F457" i="28"/>
  <c r="H457" i="28"/>
  <c r="G455" i="28"/>
  <c r="E455" i="28"/>
  <c r="J455" i="28"/>
  <c r="F455" i="28"/>
  <c r="H455" i="28"/>
  <c r="G453" i="28"/>
  <c r="E453" i="28"/>
  <c r="J453" i="28"/>
  <c r="F453" i="28"/>
  <c r="H453" i="28"/>
  <c r="G451" i="28"/>
  <c r="E451" i="28"/>
  <c r="J451" i="28"/>
  <c r="F451" i="28"/>
  <c r="H451" i="28"/>
  <c r="G499" i="28"/>
  <c r="E499" i="28"/>
  <c r="J499" i="28"/>
  <c r="F499" i="28"/>
  <c r="H499" i="28"/>
  <c r="G491" i="28"/>
  <c r="E491" i="28"/>
  <c r="J491" i="28"/>
  <c r="F491" i="28"/>
  <c r="H491" i="28"/>
  <c r="G379" i="28"/>
  <c r="K379" i="28"/>
  <c r="G371" i="28"/>
  <c r="K371" i="28"/>
  <c r="G501" i="28"/>
  <c r="E501" i="28"/>
  <c r="J501" i="28"/>
  <c r="F501" i="28"/>
  <c r="H501" i="28"/>
  <c r="G497" i="28"/>
  <c r="E497" i="28"/>
  <c r="J497" i="28"/>
  <c r="F497" i="28"/>
  <c r="H497" i="28"/>
  <c r="G493" i="28"/>
  <c r="E493" i="28"/>
  <c r="J493" i="28"/>
  <c r="F493" i="28"/>
  <c r="H493" i="28"/>
  <c r="G489" i="28"/>
  <c r="E489" i="28"/>
  <c r="J489" i="28"/>
  <c r="F489" i="28"/>
  <c r="H489" i="28"/>
  <c r="G485" i="28"/>
  <c r="E485" i="28"/>
  <c r="J485" i="28"/>
  <c r="F485" i="28"/>
  <c r="H485" i="28"/>
  <c r="G481" i="28"/>
  <c r="E481" i="28"/>
  <c r="J481" i="28"/>
  <c r="F481" i="28"/>
  <c r="H481" i="28"/>
  <c r="F411" i="28"/>
  <c r="J411" i="28"/>
  <c r="H411" i="28"/>
  <c r="E411" i="28"/>
  <c r="K411" i="28"/>
  <c r="G411" i="28"/>
  <c r="I411" i="28"/>
  <c r="F407" i="28"/>
  <c r="J407" i="28"/>
  <c r="H407" i="28"/>
  <c r="E407" i="28"/>
  <c r="K407" i="28"/>
  <c r="G407" i="28"/>
  <c r="I407" i="28"/>
  <c r="F403" i="28"/>
  <c r="J403" i="28"/>
  <c r="H403" i="28"/>
  <c r="E403" i="28"/>
  <c r="K403" i="28"/>
  <c r="G403" i="28"/>
  <c r="I403" i="28"/>
  <c r="F399" i="28"/>
  <c r="J399" i="28"/>
  <c r="H399" i="28"/>
  <c r="E399" i="28"/>
  <c r="K399" i="28"/>
  <c r="G399" i="28"/>
  <c r="I399" i="28"/>
  <c r="F395" i="28"/>
  <c r="J395" i="28"/>
  <c r="H395" i="28"/>
  <c r="E395" i="28"/>
  <c r="K395" i="28"/>
  <c r="G395" i="28"/>
  <c r="I395" i="28"/>
  <c r="F391" i="28"/>
  <c r="J391" i="28"/>
  <c r="H391" i="28"/>
  <c r="E391" i="28"/>
  <c r="K391" i="28"/>
  <c r="G391" i="28"/>
  <c r="I391" i="28"/>
  <c r="F387" i="28"/>
  <c r="J387" i="28"/>
  <c r="H387" i="28"/>
  <c r="E387" i="28"/>
  <c r="K387" i="28"/>
  <c r="G387" i="28"/>
  <c r="I387" i="28"/>
  <c r="G487" i="28"/>
  <c r="E487" i="28"/>
  <c r="J487" i="28"/>
  <c r="F487" i="28"/>
  <c r="H487" i="28"/>
  <c r="I503" i="28"/>
  <c r="I499" i="28"/>
  <c r="I495" i="28"/>
  <c r="I491" i="28"/>
  <c r="I487" i="28"/>
  <c r="I483" i="28"/>
  <c r="G355" i="28"/>
  <c r="K355" i="28"/>
  <c r="J502" i="28"/>
  <c r="E502" i="28"/>
  <c r="J500" i="28"/>
  <c r="E500" i="28"/>
  <c r="J498" i="28"/>
  <c r="E498" i="28"/>
  <c r="J496" i="28"/>
  <c r="E496" i="28"/>
  <c r="J494" i="28"/>
  <c r="E494" i="28"/>
  <c r="J492" i="28"/>
  <c r="E492" i="28"/>
  <c r="J490" i="28"/>
  <c r="E490" i="28"/>
  <c r="J488" i="28"/>
  <c r="E488" i="28"/>
  <c r="J486" i="28"/>
  <c r="E486" i="28"/>
  <c r="J484" i="28"/>
  <c r="E484" i="28"/>
  <c r="J482" i="28"/>
  <c r="E482" i="28"/>
  <c r="E480" i="28"/>
  <c r="K450" i="28"/>
  <c r="F450" i="28"/>
  <c r="J449" i="28"/>
  <c r="F449" i="28"/>
  <c r="J448" i="28"/>
  <c r="F448" i="28"/>
  <c r="J447" i="28"/>
  <c r="F447" i="28"/>
  <c r="J446" i="28"/>
  <c r="F446" i="28"/>
  <c r="J445" i="28"/>
  <c r="F445" i="28"/>
  <c r="J444" i="28"/>
  <c r="F444" i="28"/>
  <c r="J443" i="28"/>
  <c r="F443" i="28"/>
  <c r="J442" i="28"/>
  <c r="F442" i="28"/>
  <c r="J441" i="28"/>
  <c r="F441" i="28"/>
  <c r="J440" i="28"/>
  <c r="F440" i="28"/>
  <c r="F439" i="28"/>
  <c r="F431" i="28"/>
  <c r="J431" i="28"/>
  <c r="F429" i="28"/>
  <c r="J429" i="28"/>
  <c r="F427" i="28"/>
  <c r="J427" i="28"/>
  <c r="F425" i="28"/>
  <c r="J425" i="28"/>
  <c r="F423" i="28"/>
  <c r="J423" i="28"/>
  <c r="F412" i="28"/>
  <c r="E412" i="28"/>
  <c r="J412" i="28"/>
  <c r="H412" i="28"/>
  <c r="F408" i="28"/>
  <c r="J408" i="28"/>
  <c r="E408" i="28"/>
  <c r="K408" i="28"/>
  <c r="H408" i="28"/>
  <c r="F404" i="28"/>
  <c r="J404" i="28"/>
  <c r="E404" i="28"/>
  <c r="K404" i="28"/>
  <c r="H404" i="28"/>
  <c r="F400" i="28"/>
  <c r="J400" i="28"/>
  <c r="E400" i="28"/>
  <c r="K400" i="28"/>
  <c r="H400" i="28"/>
  <c r="F396" i="28"/>
  <c r="J396" i="28"/>
  <c r="E396" i="28"/>
  <c r="K396" i="28"/>
  <c r="H396" i="28"/>
  <c r="F392" i="28"/>
  <c r="J392" i="28"/>
  <c r="E392" i="28"/>
  <c r="K392" i="28"/>
  <c r="H392" i="28"/>
  <c r="F388" i="28"/>
  <c r="J388" i="28"/>
  <c r="E388" i="28"/>
  <c r="K388" i="28"/>
  <c r="H388" i="28"/>
  <c r="F384" i="28"/>
  <c r="J384" i="28"/>
  <c r="E384" i="28"/>
  <c r="K384" i="28"/>
  <c r="H384" i="28"/>
  <c r="G363" i="28"/>
  <c r="K363" i="28"/>
  <c r="J450" i="28"/>
  <c r="E450" i="28"/>
  <c r="I449" i="28"/>
  <c r="I448" i="28"/>
  <c r="I447" i="28"/>
  <c r="I446" i="28"/>
  <c r="I445" i="28"/>
  <c r="I444" i="28"/>
  <c r="I443" i="28"/>
  <c r="I442" i="28"/>
  <c r="I441" i="28"/>
  <c r="I440" i="28"/>
  <c r="I439" i="28"/>
  <c r="I438" i="28"/>
  <c r="I437" i="28"/>
  <c r="I436" i="28"/>
  <c r="I435" i="28"/>
  <c r="I434" i="28"/>
  <c r="I433" i="28"/>
  <c r="I432" i="28"/>
  <c r="H431" i="28"/>
  <c r="K430" i="28"/>
  <c r="H429" i="28"/>
  <c r="K428" i="28"/>
  <c r="H427" i="28"/>
  <c r="H425" i="28"/>
  <c r="H423" i="28"/>
  <c r="F409" i="28"/>
  <c r="J409" i="28"/>
  <c r="H409" i="28"/>
  <c r="E409" i="28"/>
  <c r="K409" i="28"/>
  <c r="F405" i="28"/>
  <c r="J405" i="28"/>
  <c r="H405" i="28"/>
  <c r="E405" i="28"/>
  <c r="K405" i="28"/>
  <c r="F401" i="28"/>
  <c r="J401" i="28"/>
  <c r="H401" i="28"/>
  <c r="E401" i="28"/>
  <c r="K401" i="28"/>
  <c r="F397" i="28"/>
  <c r="J397" i="28"/>
  <c r="H397" i="28"/>
  <c r="E397" i="28"/>
  <c r="K397" i="28"/>
  <c r="F393" i="28"/>
  <c r="J393" i="28"/>
  <c r="H393" i="28"/>
  <c r="E393" i="28"/>
  <c r="K393" i="28"/>
  <c r="F389" i="28"/>
  <c r="J389" i="28"/>
  <c r="H389" i="28"/>
  <c r="E389" i="28"/>
  <c r="K389" i="28"/>
  <c r="F385" i="28"/>
  <c r="J385" i="28"/>
  <c r="H385" i="28"/>
  <c r="E385" i="28"/>
  <c r="K385" i="28"/>
  <c r="G383" i="28"/>
  <c r="I383" i="28"/>
  <c r="J383" i="28"/>
  <c r="G375" i="28"/>
  <c r="K375" i="28"/>
  <c r="G367" i="28"/>
  <c r="K367" i="28"/>
  <c r="G359" i="28"/>
  <c r="K359" i="28"/>
  <c r="G431" i="28"/>
  <c r="F430" i="28"/>
  <c r="J430" i="28"/>
  <c r="G429" i="28"/>
  <c r="F428" i="28"/>
  <c r="J428" i="28"/>
  <c r="G427" i="28"/>
  <c r="F426" i="28"/>
  <c r="J426" i="28"/>
  <c r="G425" i="28"/>
  <c r="F424" i="28"/>
  <c r="J424" i="28"/>
  <c r="G423" i="28"/>
  <c r="F422" i="28"/>
  <c r="J422" i="28"/>
  <c r="I412" i="28"/>
  <c r="F410" i="28"/>
  <c r="J410" i="28"/>
  <c r="E410" i="28"/>
  <c r="K410" i="28"/>
  <c r="H410" i="28"/>
  <c r="I408" i="28"/>
  <c r="F406" i="28"/>
  <c r="J406" i="28"/>
  <c r="E406" i="28"/>
  <c r="K406" i="28"/>
  <c r="H406" i="28"/>
  <c r="I404" i="28"/>
  <c r="F402" i="28"/>
  <c r="J402" i="28"/>
  <c r="E402" i="28"/>
  <c r="K402" i="28"/>
  <c r="H402" i="28"/>
  <c r="I400" i="28"/>
  <c r="F398" i="28"/>
  <c r="J398" i="28"/>
  <c r="E398" i="28"/>
  <c r="K398" i="28"/>
  <c r="H398" i="28"/>
  <c r="I396" i="28"/>
  <c r="F394" i="28"/>
  <c r="J394" i="28"/>
  <c r="E394" i="28"/>
  <c r="K394" i="28"/>
  <c r="H394" i="28"/>
  <c r="I392" i="28"/>
  <c r="F390" i="28"/>
  <c r="J390" i="28"/>
  <c r="E390" i="28"/>
  <c r="K390" i="28"/>
  <c r="H390" i="28"/>
  <c r="I388" i="28"/>
  <c r="F386" i="28"/>
  <c r="J386" i="28"/>
  <c r="E386" i="28"/>
  <c r="K386" i="28"/>
  <c r="H386" i="28"/>
  <c r="I384" i="28"/>
  <c r="G381" i="28"/>
  <c r="K381" i="28"/>
  <c r="G373" i="28"/>
  <c r="K373" i="28"/>
  <c r="G365" i="28"/>
  <c r="K365" i="28"/>
  <c r="G357" i="28"/>
  <c r="K357" i="28"/>
  <c r="E352" i="28"/>
  <c r="G352" i="28"/>
  <c r="H352" i="28"/>
  <c r="E350" i="28"/>
  <c r="G350" i="28"/>
  <c r="H350" i="28"/>
  <c r="E348" i="28"/>
  <c r="G348" i="28"/>
  <c r="H348" i="28"/>
  <c r="E346" i="28"/>
  <c r="G346" i="28"/>
  <c r="H346" i="28"/>
  <c r="E344" i="28"/>
  <c r="G344" i="28"/>
  <c r="H344" i="28"/>
  <c r="J421" i="28"/>
  <c r="J420" i="28"/>
  <c r="J419" i="28"/>
  <c r="J418" i="28"/>
  <c r="J417" i="28"/>
  <c r="J416" i="28"/>
  <c r="J415" i="28"/>
  <c r="J414" i="28"/>
  <c r="J413" i="28"/>
  <c r="G377" i="28"/>
  <c r="K377" i="28"/>
  <c r="G369" i="28"/>
  <c r="K369" i="28"/>
  <c r="G361" i="28"/>
  <c r="K361" i="28"/>
  <c r="G353" i="28"/>
  <c r="K353" i="28"/>
  <c r="E351" i="28"/>
  <c r="G351" i="28"/>
  <c r="H351" i="28"/>
  <c r="E349" i="28"/>
  <c r="G349" i="28"/>
  <c r="H349" i="28"/>
  <c r="E347" i="28"/>
  <c r="G347" i="28"/>
  <c r="H347" i="28"/>
  <c r="E345" i="28"/>
  <c r="G345" i="28"/>
  <c r="H345" i="28"/>
  <c r="E343" i="28"/>
  <c r="G343" i="28"/>
  <c r="H343" i="28"/>
  <c r="H383" i="28"/>
  <c r="H382" i="28"/>
  <c r="H381" i="28"/>
  <c r="H380" i="28"/>
  <c r="H379" i="28"/>
  <c r="H378" i="28"/>
  <c r="H377" i="28"/>
  <c r="H376" i="28"/>
  <c r="H375" i="28"/>
  <c r="H374" i="28"/>
  <c r="H373" i="28"/>
  <c r="H372" i="28"/>
  <c r="H371" i="28"/>
  <c r="H370" i="28"/>
  <c r="H369" i="28"/>
  <c r="H368" i="28"/>
  <c r="H367" i="28"/>
  <c r="H366" i="28"/>
  <c r="H365" i="28"/>
  <c r="H364" i="28"/>
  <c r="H363" i="28"/>
  <c r="H362" i="28"/>
  <c r="H361" i="28"/>
  <c r="H360" i="28"/>
  <c r="H359" i="28"/>
  <c r="H358" i="28"/>
  <c r="H357" i="28"/>
  <c r="H356" i="28"/>
  <c r="H355" i="28"/>
  <c r="H354" i="28"/>
  <c r="H353" i="28"/>
  <c r="K503" i="28"/>
  <c r="K502" i="28"/>
  <c r="K501" i="28"/>
  <c r="K500" i="28"/>
  <c r="K499" i="28"/>
  <c r="K498" i="28"/>
  <c r="K497" i="28"/>
  <c r="K496" i="28"/>
  <c r="K495" i="28"/>
  <c r="K494" i="28"/>
  <c r="K493" i="28"/>
  <c r="K492" i="28"/>
  <c r="K491" i="28"/>
  <c r="K490" i="28"/>
  <c r="K489" i="28"/>
  <c r="K488" i="28"/>
  <c r="K487" i="28"/>
  <c r="K486" i="28"/>
  <c r="K485" i="28"/>
  <c r="K484" i="28"/>
  <c r="K483" i="28"/>
  <c r="K482" i="28"/>
  <c r="K481" i="28"/>
  <c r="K480" i="28"/>
  <c r="K479" i="28"/>
  <c r="K478" i="28"/>
  <c r="K477" i="28"/>
  <c r="K476" i="28"/>
  <c r="K475" i="28"/>
  <c r="K474" i="28"/>
  <c r="K473" i="28"/>
  <c r="K472" i="28"/>
  <c r="K471" i="28"/>
  <c r="K470" i="28"/>
  <c r="K469" i="28"/>
  <c r="K468" i="28"/>
  <c r="K467" i="28"/>
  <c r="K466" i="28"/>
  <c r="K465" i="28"/>
  <c r="K464" i="28"/>
  <c r="K463" i="28"/>
  <c r="K462" i="28"/>
  <c r="K461" i="28"/>
  <c r="K460" i="28"/>
  <c r="K459" i="28"/>
  <c r="K458" i="28"/>
  <c r="K457" i="28"/>
  <c r="K456" i="28"/>
  <c r="K455" i="28"/>
  <c r="K454" i="28"/>
  <c r="K453" i="28"/>
  <c r="K452" i="28"/>
  <c r="K451" i="28"/>
  <c r="K383" i="28"/>
  <c r="E383" i="28"/>
  <c r="F383" i="28"/>
  <c r="E382" i="28"/>
  <c r="I382" i="28"/>
  <c r="F382" i="28"/>
  <c r="J382" i="28"/>
  <c r="E381" i="28"/>
  <c r="I381" i="28"/>
  <c r="F381" i="28"/>
  <c r="J381" i="28"/>
  <c r="E380" i="28"/>
  <c r="I380" i="28"/>
  <c r="F380" i="28"/>
  <c r="J380" i="28"/>
  <c r="E379" i="28"/>
  <c r="I379" i="28"/>
  <c r="F379" i="28"/>
  <c r="J379" i="28"/>
  <c r="E378" i="28"/>
  <c r="I378" i="28"/>
  <c r="F378" i="28"/>
  <c r="J378" i="28"/>
  <c r="E377" i="28"/>
  <c r="I377" i="28"/>
  <c r="F377" i="28"/>
  <c r="J377" i="28"/>
  <c r="E376" i="28"/>
  <c r="I376" i="28"/>
  <c r="F376" i="28"/>
  <c r="J376" i="28"/>
  <c r="E375" i="28"/>
  <c r="I375" i="28"/>
  <c r="F375" i="28"/>
  <c r="J375" i="28"/>
  <c r="E374" i="28"/>
  <c r="I374" i="28"/>
  <c r="F374" i="28"/>
  <c r="J374" i="28"/>
  <c r="E373" i="28"/>
  <c r="I373" i="28"/>
  <c r="F373" i="28"/>
  <c r="J373" i="28"/>
  <c r="E372" i="28"/>
  <c r="I372" i="28"/>
  <c r="F372" i="28"/>
  <c r="J372" i="28"/>
  <c r="E371" i="28"/>
  <c r="I371" i="28"/>
  <c r="F371" i="28"/>
  <c r="J371" i="28"/>
  <c r="E370" i="28"/>
  <c r="I370" i="28"/>
  <c r="F370" i="28"/>
  <c r="J370" i="28"/>
  <c r="E369" i="28"/>
  <c r="I369" i="28"/>
  <c r="F369" i="28"/>
  <c r="J369" i="28"/>
  <c r="E368" i="28"/>
  <c r="I368" i="28"/>
  <c r="F368" i="28"/>
  <c r="J368" i="28"/>
  <c r="E367" i="28"/>
  <c r="I367" i="28"/>
  <c r="F367" i="28"/>
  <c r="J367" i="28"/>
  <c r="E366" i="28"/>
  <c r="I366" i="28"/>
  <c r="F366" i="28"/>
  <c r="J366" i="28"/>
  <c r="E365" i="28"/>
  <c r="I365" i="28"/>
  <c r="F365" i="28"/>
  <c r="J365" i="28"/>
  <c r="E364" i="28"/>
  <c r="I364" i="28"/>
  <c r="F364" i="28"/>
  <c r="J364" i="28"/>
  <c r="E363" i="28"/>
  <c r="I363" i="28"/>
  <c r="F363" i="28"/>
  <c r="J363" i="28"/>
  <c r="E362" i="28"/>
  <c r="I362" i="28"/>
  <c r="F362" i="28"/>
  <c r="J362" i="28"/>
  <c r="E361" i="28"/>
  <c r="I361" i="28"/>
  <c r="F361" i="28"/>
  <c r="J361" i="28"/>
  <c r="E360" i="28"/>
  <c r="I360" i="28"/>
  <c r="F360" i="28"/>
  <c r="J360" i="28"/>
  <c r="E359" i="28"/>
  <c r="I359" i="28"/>
  <c r="F359" i="28"/>
  <c r="J359" i="28"/>
  <c r="E358" i="28"/>
  <c r="I358" i="28"/>
  <c r="F358" i="28"/>
  <c r="J358" i="28"/>
  <c r="E357" i="28"/>
  <c r="I357" i="28"/>
  <c r="F357" i="28"/>
  <c r="J357" i="28"/>
  <c r="E356" i="28"/>
  <c r="I356" i="28"/>
  <c r="F356" i="28"/>
  <c r="J356" i="28"/>
  <c r="E355" i="28"/>
  <c r="I355" i="28"/>
  <c r="F355" i="28"/>
  <c r="J355" i="28"/>
  <c r="E354" i="28"/>
  <c r="I354" i="28"/>
  <c r="F354" i="28"/>
  <c r="J354" i="28"/>
  <c r="E353" i="28"/>
  <c r="I353" i="28"/>
  <c r="F353" i="28"/>
  <c r="J353" i="28"/>
  <c r="J352" i="28"/>
  <c r="F352" i="28"/>
  <c r="J351" i="28"/>
  <c r="F351" i="28"/>
  <c r="J350" i="28"/>
  <c r="F350" i="28"/>
  <c r="J349" i="28"/>
  <c r="F349" i="28"/>
  <c r="J348" i="28"/>
  <c r="F348" i="28"/>
  <c r="J347" i="28"/>
  <c r="F347" i="28"/>
  <c r="J346" i="28"/>
  <c r="F346" i="28"/>
  <c r="J345" i="28"/>
  <c r="F345" i="28"/>
  <c r="J344" i="28"/>
  <c r="F344" i="28"/>
  <c r="J343" i="28"/>
  <c r="F343" i="28"/>
  <c r="I352" i="28"/>
  <c r="I351" i="28"/>
  <c r="I350" i="28"/>
  <c r="I349" i="28"/>
  <c r="I348" i="28"/>
  <c r="I347" i="28"/>
  <c r="I346" i="28"/>
  <c r="I345" i="28"/>
  <c r="I344" i="28"/>
  <c r="I343" i="28"/>
  <c r="F519" i="28"/>
  <c r="K511" i="28"/>
  <c r="K535" i="28"/>
  <c r="F507" i="28"/>
  <c r="J535" i="28"/>
  <c r="E507" i="28"/>
  <c r="F57" i="25"/>
  <c r="G74" i="25"/>
  <c r="G66" i="25"/>
  <c r="F118" i="25"/>
  <c r="H111" i="25"/>
  <c r="H115" i="25"/>
  <c r="F146" i="25"/>
  <c r="F120" i="25"/>
  <c r="H142" i="25"/>
  <c r="F122" i="25"/>
  <c r="H146" i="25"/>
  <c r="F142" i="25"/>
  <c r="J139" i="25"/>
  <c r="F124" i="25"/>
  <c r="F94" i="25"/>
  <c r="F108" i="25"/>
  <c r="F90" i="25"/>
  <c r="F74" i="25"/>
  <c r="F62" i="25"/>
  <c r="J57" i="25"/>
  <c r="I55" i="25"/>
  <c r="D154" i="25"/>
  <c r="D151" i="25"/>
  <c r="D141" i="25"/>
  <c r="D125" i="25"/>
  <c r="D123" i="25"/>
  <c r="D121" i="25"/>
  <c r="H119" i="25"/>
  <c r="F112" i="25"/>
  <c r="F110" i="25"/>
  <c r="F86" i="25"/>
  <c r="F70" i="25"/>
  <c r="I58" i="25"/>
  <c r="F138" i="25"/>
  <c r="H127" i="25"/>
  <c r="F116" i="25"/>
  <c r="F114" i="25"/>
  <c r="F78" i="25"/>
  <c r="G58" i="25"/>
  <c r="H150" i="25"/>
  <c r="H140" i="25"/>
  <c r="H124" i="25"/>
  <c r="J123" i="25"/>
  <c r="H122" i="25"/>
  <c r="I53" i="25"/>
  <c r="J53" i="25"/>
  <c r="F150" i="25"/>
  <c r="J141" i="25"/>
  <c r="F140" i="25"/>
  <c r="G138" i="25"/>
  <c r="J125" i="25"/>
  <c r="G124" i="25"/>
  <c r="G122" i="25"/>
  <c r="G116" i="25"/>
  <c r="G112" i="25"/>
  <c r="G108" i="25"/>
  <c r="J94" i="25"/>
  <c r="F82" i="25"/>
  <c r="G70" i="25"/>
  <c r="G62" i="25"/>
  <c r="G56" i="25"/>
  <c r="G54" i="25"/>
  <c r="E53" i="25"/>
  <c r="G150" i="25"/>
  <c r="G146" i="25"/>
  <c r="G142" i="25"/>
  <c r="G140" i="25"/>
  <c r="H130" i="25"/>
  <c r="H128" i="25"/>
  <c r="D119" i="25"/>
  <c r="D115" i="25"/>
  <c r="D111" i="25"/>
  <c r="E87" i="25"/>
  <c r="E79" i="25"/>
  <c r="E71" i="25"/>
  <c r="E63" i="25"/>
  <c r="E57" i="25"/>
  <c r="F56" i="25"/>
  <c r="E55" i="25"/>
  <c r="F54" i="25"/>
  <c r="F53" i="25"/>
  <c r="H126" i="25"/>
  <c r="H117" i="25"/>
  <c r="H113" i="25"/>
  <c r="H109" i="25"/>
  <c r="D156" i="25"/>
  <c r="J129" i="25"/>
  <c r="J127" i="25"/>
  <c r="G126" i="25"/>
  <c r="G118" i="25"/>
  <c r="D117" i="25"/>
  <c r="G114" i="25"/>
  <c r="D113" i="25"/>
  <c r="G110" i="25"/>
  <c r="D109" i="25"/>
  <c r="H104" i="25"/>
  <c r="G94" i="25"/>
  <c r="I92" i="25"/>
  <c r="G90" i="25"/>
  <c r="I88" i="25"/>
  <c r="G86" i="25"/>
  <c r="I84" i="25"/>
  <c r="G82" i="25"/>
  <c r="I80" i="25"/>
  <c r="G78" i="25"/>
  <c r="I76" i="25"/>
  <c r="I72" i="25"/>
  <c r="I68" i="25"/>
  <c r="I64" i="25"/>
  <c r="I60" i="25"/>
  <c r="I57" i="25"/>
  <c r="I56" i="25"/>
  <c r="J55" i="25"/>
  <c r="I54" i="25"/>
  <c r="H152" i="25"/>
  <c r="H148" i="25"/>
  <c r="H144" i="25"/>
  <c r="H136" i="25"/>
  <c r="J135" i="25"/>
  <c r="H134" i="25"/>
  <c r="J133" i="25"/>
  <c r="H132" i="25"/>
  <c r="J131" i="25"/>
  <c r="G130" i="25"/>
  <c r="H129" i="25"/>
  <c r="G128" i="25"/>
  <c r="H106" i="25"/>
  <c r="J105" i="25"/>
  <c r="G104" i="25"/>
  <c r="G92" i="25"/>
  <c r="G88" i="25"/>
  <c r="G84" i="25"/>
  <c r="G80" i="25"/>
  <c r="G76" i="25"/>
  <c r="G72" i="25"/>
  <c r="G68" i="25"/>
  <c r="G64" i="25"/>
  <c r="G60" i="25"/>
  <c r="F58" i="25"/>
  <c r="G152" i="25"/>
  <c r="G148" i="25"/>
  <c r="G144" i="25"/>
  <c r="H138" i="25"/>
  <c r="J137" i="25"/>
  <c r="G136" i="25"/>
  <c r="H135" i="25"/>
  <c r="G134" i="25"/>
  <c r="H133" i="25"/>
  <c r="G132" i="25"/>
  <c r="D131" i="25"/>
  <c r="F130" i="25"/>
  <c r="D129" i="25"/>
  <c r="F128" i="25"/>
  <c r="D127" i="25"/>
  <c r="F126" i="25"/>
  <c r="H120" i="25"/>
  <c r="J119" i="25"/>
  <c r="H118" i="25"/>
  <c r="J117" i="25"/>
  <c r="H116" i="25"/>
  <c r="J115" i="25"/>
  <c r="H114" i="25"/>
  <c r="J113" i="25"/>
  <c r="H112" i="25"/>
  <c r="J111" i="25"/>
  <c r="H110" i="25"/>
  <c r="J109" i="25"/>
  <c r="H108" i="25"/>
  <c r="J107" i="25"/>
  <c r="G106" i="25"/>
  <c r="F104" i="25"/>
  <c r="H94" i="25"/>
  <c r="F92" i="25"/>
  <c r="I90" i="25"/>
  <c r="E89" i="25"/>
  <c r="F88" i="25"/>
  <c r="I86" i="25"/>
  <c r="F84" i="25"/>
  <c r="I82" i="25"/>
  <c r="E81" i="25"/>
  <c r="F80" i="25"/>
  <c r="I78" i="25"/>
  <c r="E77" i="25"/>
  <c r="F76" i="25"/>
  <c r="I74" i="25"/>
  <c r="E73" i="25"/>
  <c r="F72" i="25"/>
  <c r="I70" i="25"/>
  <c r="E69" i="25"/>
  <c r="F68" i="25"/>
  <c r="I66" i="25"/>
  <c r="E65" i="25"/>
  <c r="F64" i="25"/>
  <c r="I62" i="25"/>
  <c r="E61" i="25"/>
  <c r="F60" i="25"/>
  <c r="J58" i="25"/>
  <c r="E58" i="25"/>
  <c r="G57" i="25"/>
  <c r="J56" i="25"/>
  <c r="E56" i="25"/>
  <c r="G55" i="25"/>
  <c r="J54" i="25"/>
  <c r="E54" i="25"/>
  <c r="G53" i="25"/>
  <c r="F152" i="25"/>
  <c r="D149" i="25"/>
  <c r="F148" i="25"/>
  <c r="F144" i="25"/>
  <c r="D137" i="25"/>
  <c r="F136" i="25"/>
  <c r="D135" i="25"/>
  <c r="F134" i="25"/>
  <c r="D133" i="25"/>
  <c r="F132" i="25"/>
  <c r="J121" i="25"/>
  <c r="G120" i="25"/>
  <c r="F106" i="25"/>
  <c r="F55" i="25"/>
  <c r="D99" i="25"/>
  <c r="H99" i="25"/>
  <c r="E99" i="25"/>
  <c r="I99" i="25"/>
  <c r="F99" i="25"/>
  <c r="G99" i="25"/>
  <c r="J99" i="25"/>
  <c r="E157" i="25"/>
  <c r="I157" i="25"/>
  <c r="F157" i="25"/>
  <c r="J157" i="25"/>
  <c r="E155" i="25"/>
  <c r="I155" i="25"/>
  <c r="F155" i="25"/>
  <c r="J155" i="25"/>
  <c r="E153" i="25"/>
  <c r="I153" i="25"/>
  <c r="F153" i="25"/>
  <c r="J153" i="25"/>
  <c r="E147" i="25"/>
  <c r="I147" i="25"/>
  <c r="F147" i="25"/>
  <c r="G147" i="25"/>
  <c r="E145" i="25"/>
  <c r="I145" i="25"/>
  <c r="F145" i="25"/>
  <c r="G145" i="25"/>
  <c r="E143" i="25"/>
  <c r="I143" i="25"/>
  <c r="F143" i="25"/>
  <c r="G143" i="25"/>
  <c r="D98" i="25"/>
  <c r="H98" i="25"/>
  <c r="E98" i="25"/>
  <c r="I98" i="25"/>
  <c r="F98" i="25"/>
  <c r="J98" i="25"/>
  <c r="G98" i="25"/>
  <c r="H157" i="25"/>
  <c r="H155" i="25"/>
  <c r="H153" i="25"/>
  <c r="J147" i="25"/>
  <c r="J145" i="25"/>
  <c r="J143" i="25"/>
  <c r="D101" i="25"/>
  <c r="H101" i="25"/>
  <c r="E101" i="25"/>
  <c r="I101" i="25"/>
  <c r="F101" i="25"/>
  <c r="G101" i="25"/>
  <c r="J101" i="25"/>
  <c r="D97" i="25"/>
  <c r="H97" i="25"/>
  <c r="E97" i="25"/>
  <c r="I97" i="25"/>
  <c r="F97" i="25"/>
  <c r="G97" i="25"/>
  <c r="J97" i="25"/>
  <c r="D103" i="25"/>
  <c r="E103" i="25"/>
  <c r="I103" i="25"/>
  <c r="F103" i="25"/>
  <c r="G103" i="25"/>
  <c r="H103" i="25"/>
  <c r="D95" i="25"/>
  <c r="H95" i="25"/>
  <c r="E95" i="25"/>
  <c r="I95" i="25"/>
  <c r="F95" i="25"/>
  <c r="G95" i="25"/>
  <c r="J95" i="25"/>
  <c r="E156" i="25"/>
  <c r="I156" i="25"/>
  <c r="F156" i="25"/>
  <c r="J156" i="25"/>
  <c r="E154" i="25"/>
  <c r="I154" i="25"/>
  <c r="F154" i="25"/>
  <c r="J154" i="25"/>
  <c r="E151" i="25"/>
  <c r="I151" i="25"/>
  <c r="F151" i="25"/>
  <c r="G151" i="25"/>
  <c r="E149" i="25"/>
  <c r="I149" i="25"/>
  <c r="F149" i="25"/>
  <c r="G149" i="25"/>
  <c r="D102" i="25"/>
  <c r="H102" i="25"/>
  <c r="E102" i="25"/>
  <c r="I102" i="25"/>
  <c r="F102" i="25"/>
  <c r="J102" i="25"/>
  <c r="G102" i="25"/>
  <c r="G157" i="25"/>
  <c r="G156" i="25"/>
  <c r="G155" i="25"/>
  <c r="G154" i="25"/>
  <c r="G153" i="25"/>
  <c r="H151" i="25"/>
  <c r="H149" i="25"/>
  <c r="H147" i="25"/>
  <c r="H145" i="25"/>
  <c r="H143" i="25"/>
  <c r="J103" i="25"/>
  <c r="D100" i="25"/>
  <c r="H100" i="25"/>
  <c r="E100" i="25"/>
  <c r="I100" i="25"/>
  <c r="F100" i="25"/>
  <c r="J100" i="25"/>
  <c r="G100" i="25"/>
  <c r="D96" i="25"/>
  <c r="H96" i="25"/>
  <c r="E96" i="25"/>
  <c r="I96" i="25"/>
  <c r="F96" i="25"/>
  <c r="J96" i="25"/>
  <c r="G96" i="25"/>
  <c r="E141" i="25"/>
  <c r="I141" i="25"/>
  <c r="E139" i="25"/>
  <c r="I139" i="25"/>
  <c r="H137" i="25"/>
  <c r="H131" i="25"/>
  <c r="H125" i="25"/>
  <c r="E123" i="25"/>
  <c r="I123" i="25"/>
  <c r="H121" i="25"/>
  <c r="E107" i="25"/>
  <c r="I107" i="25"/>
  <c r="E105" i="25"/>
  <c r="I105" i="25"/>
  <c r="D93" i="25"/>
  <c r="H93" i="25"/>
  <c r="F93" i="25"/>
  <c r="G93" i="25"/>
  <c r="D91" i="25"/>
  <c r="H91" i="25"/>
  <c r="F91" i="25"/>
  <c r="G91" i="25"/>
  <c r="D85" i="25"/>
  <c r="H85" i="25"/>
  <c r="F85" i="25"/>
  <c r="G85" i="25"/>
  <c r="D83" i="25"/>
  <c r="H83" i="25"/>
  <c r="F83" i="25"/>
  <c r="G83" i="25"/>
  <c r="D75" i="25"/>
  <c r="H75" i="25"/>
  <c r="F75" i="25"/>
  <c r="G75" i="25"/>
  <c r="D67" i="25"/>
  <c r="H67" i="25"/>
  <c r="F67" i="25"/>
  <c r="G67" i="25"/>
  <c r="D59" i="25"/>
  <c r="H59" i="25"/>
  <c r="F59" i="25"/>
  <c r="G59" i="25"/>
  <c r="J152" i="25"/>
  <c r="J150" i="25"/>
  <c r="J148" i="25"/>
  <c r="J146" i="25"/>
  <c r="J144" i="25"/>
  <c r="J142" i="25"/>
  <c r="G141" i="25"/>
  <c r="J140" i="25"/>
  <c r="G139" i="25"/>
  <c r="J138" i="25"/>
  <c r="J136" i="25"/>
  <c r="J134" i="25"/>
  <c r="J132" i="25"/>
  <c r="J130" i="25"/>
  <c r="J128" i="25"/>
  <c r="J126" i="25"/>
  <c r="J124" i="25"/>
  <c r="G123" i="25"/>
  <c r="J122" i="25"/>
  <c r="J120" i="25"/>
  <c r="J118" i="25"/>
  <c r="J116" i="25"/>
  <c r="J114" i="25"/>
  <c r="J112" i="25"/>
  <c r="J110" i="25"/>
  <c r="J108" i="25"/>
  <c r="G107" i="25"/>
  <c r="J106" i="25"/>
  <c r="G105" i="25"/>
  <c r="J104" i="25"/>
  <c r="J93" i="25"/>
  <c r="J91" i="25"/>
  <c r="J85" i="25"/>
  <c r="J83" i="25"/>
  <c r="J75" i="25"/>
  <c r="J67" i="25"/>
  <c r="J59" i="25"/>
  <c r="H139" i="25"/>
  <c r="E137" i="25"/>
  <c r="I137" i="25"/>
  <c r="E135" i="25"/>
  <c r="I135" i="25"/>
  <c r="E133" i="25"/>
  <c r="I133" i="25"/>
  <c r="E131" i="25"/>
  <c r="I131" i="25"/>
  <c r="E129" i="25"/>
  <c r="I129" i="25"/>
  <c r="E127" i="25"/>
  <c r="I127" i="25"/>
  <c r="E125" i="25"/>
  <c r="I125" i="25"/>
  <c r="E121" i="25"/>
  <c r="I121" i="25"/>
  <c r="E119" i="25"/>
  <c r="I119" i="25"/>
  <c r="E117" i="25"/>
  <c r="I117" i="25"/>
  <c r="E115" i="25"/>
  <c r="I115" i="25"/>
  <c r="E113" i="25"/>
  <c r="I113" i="25"/>
  <c r="E111" i="25"/>
  <c r="I111" i="25"/>
  <c r="E109" i="25"/>
  <c r="I109" i="25"/>
  <c r="H107" i="25"/>
  <c r="H105" i="25"/>
  <c r="D89" i="25"/>
  <c r="H89" i="25"/>
  <c r="F89" i="25"/>
  <c r="G89" i="25"/>
  <c r="D87" i="25"/>
  <c r="H87" i="25"/>
  <c r="F87" i="25"/>
  <c r="G87" i="25"/>
  <c r="D81" i="25"/>
  <c r="H81" i="25"/>
  <c r="F81" i="25"/>
  <c r="G81" i="25"/>
  <c r="D79" i="25"/>
  <c r="H79" i="25"/>
  <c r="F79" i="25"/>
  <c r="G79" i="25"/>
  <c r="D77" i="25"/>
  <c r="H77" i="25"/>
  <c r="F77" i="25"/>
  <c r="G77" i="25"/>
  <c r="D73" i="25"/>
  <c r="H73" i="25"/>
  <c r="F73" i="25"/>
  <c r="G73" i="25"/>
  <c r="D71" i="25"/>
  <c r="H71" i="25"/>
  <c r="F71" i="25"/>
  <c r="G71" i="25"/>
  <c r="D69" i="25"/>
  <c r="H69" i="25"/>
  <c r="F69" i="25"/>
  <c r="G69" i="25"/>
  <c r="D65" i="25"/>
  <c r="H65" i="25"/>
  <c r="F65" i="25"/>
  <c r="G65" i="25"/>
  <c r="D63" i="25"/>
  <c r="H63" i="25"/>
  <c r="F63" i="25"/>
  <c r="G63" i="25"/>
  <c r="D61" i="25"/>
  <c r="H61" i="25"/>
  <c r="F61" i="25"/>
  <c r="G61" i="25"/>
  <c r="E152" i="25"/>
  <c r="I152" i="25"/>
  <c r="E150" i="25"/>
  <c r="I150" i="25"/>
  <c r="E148" i="25"/>
  <c r="I148" i="25"/>
  <c r="E146" i="25"/>
  <c r="I146" i="25"/>
  <c r="E144" i="25"/>
  <c r="I144" i="25"/>
  <c r="E142" i="25"/>
  <c r="I142" i="25"/>
  <c r="F141" i="25"/>
  <c r="E140" i="25"/>
  <c r="I140" i="25"/>
  <c r="F139" i="25"/>
  <c r="E138" i="25"/>
  <c r="I138" i="25"/>
  <c r="F137" i="25"/>
  <c r="E136" i="25"/>
  <c r="I136" i="25"/>
  <c r="F135" i="25"/>
  <c r="E134" i="25"/>
  <c r="I134" i="25"/>
  <c r="F133" i="25"/>
  <c r="E132" i="25"/>
  <c r="I132" i="25"/>
  <c r="F131" i="25"/>
  <c r="E130" i="25"/>
  <c r="I130" i="25"/>
  <c r="F129" i="25"/>
  <c r="E128" i="25"/>
  <c r="I128" i="25"/>
  <c r="F127" i="25"/>
  <c r="E126" i="25"/>
  <c r="I126" i="25"/>
  <c r="F125" i="25"/>
  <c r="E124" i="25"/>
  <c r="I124" i="25"/>
  <c r="F123" i="25"/>
  <c r="E122" i="25"/>
  <c r="I122" i="25"/>
  <c r="F121" i="25"/>
  <c r="E120" i="25"/>
  <c r="I120" i="25"/>
  <c r="F119" i="25"/>
  <c r="E118" i="25"/>
  <c r="I118" i="25"/>
  <c r="F117" i="25"/>
  <c r="E116" i="25"/>
  <c r="I116" i="25"/>
  <c r="F115" i="25"/>
  <c r="E114" i="25"/>
  <c r="I114" i="25"/>
  <c r="F113" i="25"/>
  <c r="E112" i="25"/>
  <c r="I112" i="25"/>
  <c r="F111" i="25"/>
  <c r="E110" i="25"/>
  <c r="I110" i="25"/>
  <c r="F109" i="25"/>
  <c r="E108" i="25"/>
  <c r="I108" i="25"/>
  <c r="F107" i="25"/>
  <c r="E106" i="25"/>
  <c r="I106" i="25"/>
  <c r="F105" i="25"/>
  <c r="E104" i="25"/>
  <c r="I104" i="25"/>
  <c r="I93" i="25"/>
  <c r="I91" i="25"/>
  <c r="I89" i="25"/>
  <c r="I87" i="25"/>
  <c r="I85" i="25"/>
  <c r="I83" i="25"/>
  <c r="I81" i="25"/>
  <c r="I79" i="25"/>
  <c r="I77" i="25"/>
  <c r="I75" i="25"/>
  <c r="I73" i="25"/>
  <c r="I71" i="25"/>
  <c r="I69" i="25"/>
  <c r="I67" i="25"/>
  <c r="I65" i="25"/>
  <c r="I63" i="25"/>
  <c r="I61" i="25"/>
  <c r="I59" i="25"/>
  <c r="I94" i="25"/>
  <c r="E94" i="25"/>
  <c r="J92" i="25"/>
  <c r="J90" i="25"/>
  <c r="J88" i="25"/>
  <c r="J86" i="25"/>
  <c r="J84" i="25"/>
  <c r="J82" i="25"/>
  <c r="J80" i="25"/>
  <c r="J78" i="25"/>
  <c r="J76" i="25"/>
  <c r="J74" i="25"/>
  <c r="J72" i="25"/>
  <c r="J70" i="25"/>
  <c r="J68" i="25"/>
  <c r="J66" i="25"/>
  <c r="J64" i="25"/>
  <c r="J62" i="25"/>
  <c r="J60" i="25"/>
  <c r="D92" i="25"/>
  <c r="H92" i="25"/>
  <c r="D90" i="25"/>
  <c r="H90" i="25"/>
  <c r="D88" i="25"/>
  <c r="H88" i="25"/>
  <c r="D86" i="25"/>
  <c r="H86" i="25"/>
  <c r="D84" i="25"/>
  <c r="H84" i="25"/>
  <c r="D82" i="25"/>
  <c r="H82" i="25"/>
  <c r="D80" i="25"/>
  <c r="H80" i="25"/>
  <c r="D78" i="25"/>
  <c r="H78" i="25"/>
  <c r="D76" i="25"/>
  <c r="H76" i="25"/>
  <c r="D74" i="25"/>
  <c r="H74" i="25"/>
  <c r="D72" i="25"/>
  <c r="H72" i="25"/>
  <c r="D70" i="25"/>
  <c r="H70" i="25"/>
  <c r="D68" i="25"/>
  <c r="H68" i="25"/>
  <c r="D66" i="25"/>
  <c r="H66" i="25"/>
  <c r="D64" i="25"/>
  <c r="H64" i="25"/>
  <c r="D62" i="25"/>
  <c r="H62" i="25"/>
  <c r="D60" i="25"/>
  <c r="H60" i="25"/>
  <c r="H58" i="25"/>
  <c r="H57" i="25"/>
  <c r="H56" i="25"/>
  <c r="H55" i="25"/>
  <c r="H54" i="25"/>
  <c r="H53" i="25"/>
  <c r="H589" i="28"/>
  <c r="I601" i="28"/>
  <c r="E585" i="28"/>
  <c r="G581" i="28"/>
  <c r="J527" i="28"/>
  <c r="F511" i="28"/>
  <c r="E511" i="28"/>
  <c r="H601" i="28"/>
  <c r="G585" i="28"/>
  <c r="K543" i="28"/>
  <c r="K527" i="28"/>
  <c r="F515" i="28"/>
  <c r="K507" i="28"/>
  <c r="H585" i="28"/>
  <c r="K577" i="28"/>
  <c r="J543" i="28"/>
  <c r="J511" i="28"/>
  <c r="G507" i="28"/>
  <c r="K578" i="28"/>
  <c r="H528" i="28"/>
  <c r="F520" i="28"/>
  <c r="K586" i="28"/>
  <c r="J544" i="28"/>
  <c r="F536" i="28"/>
  <c r="H508" i="28"/>
  <c r="E582" i="28"/>
  <c r="K548" i="28"/>
  <c r="H544" i="28"/>
  <c r="G528" i="28"/>
  <c r="K602" i="28"/>
  <c r="J536" i="28"/>
  <c r="J516" i="28"/>
  <c r="J508" i="28"/>
  <c r="K517" i="28"/>
  <c r="I599" i="28"/>
  <c r="H599" i="28"/>
  <c r="J545" i="28"/>
  <c r="F545" i="28"/>
  <c r="K521" i="28"/>
  <c r="F521" i="28"/>
  <c r="K513" i="28"/>
  <c r="F513" i="28"/>
  <c r="G599" i="28"/>
  <c r="H583" i="28"/>
  <c r="G595" i="28"/>
  <c r="I595" i="28"/>
  <c r="F529" i="28"/>
  <c r="J529" i="28"/>
  <c r="K529" i="28"/>
  <c r="G509" i="28"/>
  <c r="E509" i="28"/>
  <c r="F509" i="28"/>
  <c r="K509" i="28"/>
  <c r="K537" i="28"/>
  <c r="I602" i="28"/>
  <c r="E586" i="28"/>
  <c r="E578" i="28"/>
  <c r="G544" i="28"/>
  <c r="H536" i="28"/>
  <c r="F528" i="28"/>
  <c r="J512" i="28"/>
  <c r="F678" i="25"/>
  <c r="J809" i="25"/>
  <c r="I951" i="25"/>
  <c r="E970" i="25"/>
  <c r="H1490" i="25"/>
  <c r="D1343" i="25"/>
  <c r="J270" i="25"/>
  <c r="F277" i="25"/>
  <c r="F1118" i="25"/>
  <c r="J1247" i="25"/>
  <c r="F1250" i="25"/>
  <c r="G1431" i="25"/>
  <c r="F1434" i="25"/>
  <c r="J1020" i="25"/>
  <c r="F1230" i="25"/>
  <c r="K592" i="28"/>
  <c r="E592" i="28"/>
  <c r="E506" i="28"/>
  <c r="J506" i="28"/>
  <c r="E588" i="28"/>
  <c r="K588" i="28"/>
  <c r="J510" i="28"/>
  <c r="E599" i="28"/>
  <c r="K545" i="28"/>
  <c r="J537" i="28"/>
  <c r="J509" i="28"/>
  <c r="I605" i="25"/>
  <c r="E732" i="25"/>
  <c r="D1143" i="25"/>
  <c r="F1154" i="25"/>
  <c r="J1184" i="25"/>
  <c r="F183" i="25"/>
  <c r="J210" i="25"/>
  <c r="F226" i="25"/>
  <c r="D394" i="25"/>
  <c r="E645" i="25"/>
  <c r="D679" i="25"/>
  <c r="F928" i="25"/>
  <c r="E975" i="25"/>
  <c r="F1119" i="25"/>
  <c r="F1242" i="25"/>
  <c r="G1420" i="25"/>
  <c r="J1439" i="25"/>
  <c r="F1442" i="25"/>
  <c r="H570" i="25"/>
  <c r="F577" i="25"/>
  <c r="E592" i="25"/>
  <c r="H731" i="25"/>
  <c r="G850" i="25"/>
  <c r="F936" i="25"/>
  <c r="I1022" i="25"/>
  <c r="H1142" i="25"/>
  <c r="I1420" i="25"/>
  <c r="F1450" i="25"/>
  <c r="J238" i="25"/>
  <c r="F245" i="25"/>
  <c r="F326" i="25"/>
  <c r="J386" i="25"/>
  <c r="D393" i="25"/>
  <c r="G394" i="25"/>
  <c r="H616" i="25"/>
  <c r="E721" i="25"/>
  <c r="J724" i="25"/>
  <c r="F813" i="25"/>
  <c r="G874" i="25"/>
  <c r="E938" i="25"/>
  <c r="I970" i="25"/>
  <c r="I1030" i="25"/>
  <c r="G1068" i="25"/>
  <c r="F1226" i="25"/>
  <c r="I1371" i="25"/>
  <c r="J393" i="25"/>
  <c r="E226" i="25"/>
  <c r="J302" i="25"/>
  <c r="F309" i="25"/>
  <c r="F327" i="25"/>
  <c r="F358" i="25"/>
  <c r="D365" i="25"/>
  <c r="J729" i="25"/>
  <c r="F801" i="25"/>
  <c r="E930" i="25"/>
  <c r="E971" i="25"/>
  <c r="F1022" i="25"/>
  <c r="D1142" i="25"/>
  <c r="D1154" i="25"/>
  <c r="J1210" i="25"/>
  <c r="F1276" i="25"/>
  <c r="F1315" i="25"/>
  <c r="F1444" i="25"/>
  <c r="J286" i="25"/>
  <c r="F293" i="25"/>
  <c r="F349" i="25"/>
  <c r="G393" i="25"/>
  <c r="F394" i="25"/>
  <c r="F637" i="25"/>
  <c r="F645" i="25"/>
  <c r="I679" i="25"/>
  <c r="F737" i="25"/>
  <c r="F817" i="25"/>
  <c r="F970" i="25"/>
  <c r="F971" i="25"/>
  <c r="E983" i="25"/>
  <c r="D1110" i="25"/>
  <c r="D1111" i="25"/>
  <c r="H1118" i="25"/>
  <c r="F1142" i="25"/>
  <c r="F1143" i="25"/>
  <c r="F1155" i="25"/>
  <c r="H1173" i="25"/>
  <c r="F1205" i="25"/>
  <c r="F1278" i="25"/>
  <c r="D1281" i="25"/>
  <c r="G1449" i="25"/>
  <c r="G1450" i="25"/>
  <c r="E162" i="25"/>
  <c r="F162" i="25"/>
  <c r="F166" i="25"/>
  <c r="E210" i="25"/>
  <c r="F211" i="25"/>
  <c r="E214" i="25"/>
  <c r="J737" i="25"/>
  <c r="F983" i="25"/>
  <c r="F1110" i="25"/>
  <c r="F1111" i="25"/>
  <c r="H1205" i="25"/>
  <c r="J1449" i="25"/>
  <c r="F163" i="25"/>
  <c r="E166" i="25"/>
  <c r="J194" i="25"/>
  <c r="J162" i="25"/>
  <c r="J189" i="25"/>
  <c r="F210" i="25"/>
  <c r="F214" i="25"/>
  <c r="F227" i="25"/>
  <c r="J254" i="25"/>
  <c r="F261" i="25"/>
  <c r="J318" i="25"/>
  <c r="J370" i="25"/>
  <c r="F570" i="25"/>
  <c r="E605" i="25"/>
  <c r="F729" i="25"/>
  <c r="D731" i="25"/>
  <c r="I732" i="25"/>
  <c r="F809" i="25"/>
  <c r="J813" i="25"/>
  <c r="D850" i="25"/>
  <c r="J928" i="25"/>
  <c r="F930" i="25"/>
  <c r="J936" i="25"/>
  <c r="F938" i="25"/>
  <c r="F975" i="25"/>
  <c r="E978" i="25"/>
  <c r="F991" i="25"/>
  <c r="I1013" i="25"/>
  <c r="H1110" i="25"/>
  <c r="D1118" i="25"/>
  <c r="D1119" i="25"/>
  <c r="H1125" i="25"/>
  <c r="E1226" i="25"/>
  <c r="F1228" i="25"/>
  <c r="F1286" i="25"/>
  <c r="H1301" i="25"/>
  <c r="D1315" i="25"/>
  <c r="F1325" i="25"/>
  <c r="G1359" i="25"/>
  <c r="E1377" i="25"/>
  <c r="G1442" i="25"/>
  <c r="H1478" i="25"/>
  <c r="G198" i="25"/>
  <c r="E198" i="25"/>
  <c r="G231" i="25"/>
  <c r="F231" i="25"/>
  <c r="G237" i="25"/>
  <c r="J237" i="25"/>
  <c r="G242" i="25"/>
  <c r="F242" i="25"/>
  <c r="G247" i="25"/>
  <c r="F247" i="25"/>
  <c r="G253" i="25"/>
  <c r="J253" i="25"/>
  <c r="G258" i="25"/>
  <c r="F258" i="25"/>
  <c r="G263" i="25"/>
  <c r="F263" i="25"/>
  <c r="G269" i="25"/>
  <c r="J269" i="25"/>
  <c r="G274" i="25"/>
  <c r="F274" i="25"/>
  <c r="G279" i="25"/>
  <c r="F279" i="25"/>
  <c r="G285" i="25"/>
  <c r="J285" i="25"/>
  <c r="G290" i="25"/>
  <c r="F290" i="25"/>
  <c r="G295" i="25"/>
  <c r="F295" i="25"/>
  <c r="G301" i="25"/>
  <c r="J301" i="25"/>
  <c r="G306" i="25"/>
  <c r="F306" i="25"/>
  <c r="G311" i="25"/>
  <c r="F311" i="25"/>
  <c r="G317" i="25"/>
  <c r="J317" i="25"/>
  <c r="G322" i="25"/>
  <c r="J322" i="25"/>
  <c r="G333" i="25"/>
  <c r="D333" i="25"/>
  <c r="G361" i="25"/>
  <c r="F361" i="25"/>
  <c r="F376" i="25"/>
  <c r="J376" i="25"/>
  <c r="J600" i="25"/>
  <c r="E600" i="25"/>
  <c r="I671" i="25"/>
  <c r="H671" i="25"/>
  <c r="J765" i="25"/>
  <c r="F765" i="25"/>
  <c r="E808" i="25"/>
  <c r="J808" i="25"/>
  <c r="H974" i="25"/>
  <c r="I974" i="25"/>
  <c r="H982" i="25"/>
  <c r="F982" i="25"/>
  <c r="H1054" i="25"/>
  <c r="G1054" i="25"/>
  <c r="F1054" i="25"/>
  <c r="F1087" i="25"/>
  <c r="D1087" i="25"/>
  <c r="I1175" i="25"/>
  <c r="F1175" i="25"/>
  <c r="D1175" i="25"/>
  <c r="I1221" i="25"/>
  <c r="H1221" i="25"/>
  <c r="G1239" i="25"/>
  <c r="E1239" i="25"/>
  <c r="H1248" i="25"/>
  <c r="F1248" i="25"/>
  <c r="G1255" i="25"/>
  <c r="F1255" i="25"/>
  <c r="G1275" i="25"/>
  <c r="J1275" i="25"/>
  <c r="G1290" i="25"/>
  <c r="J1290" i="25"/>
  <c r="H1297" i="25"/>
  <c r="D1297" i="25"/>
  <c r="G1324" i="25"/>
  <c r="J1324" i="25"/>
  <c r="E1324" i="25"/>
  <c r="G1400" i="25"/>
  <c r="H1400" i="25"/>
  <c r="E1400" i="25"/>
  <c r="E178" i="25"/>
  <c r="F179" i="25"/>
  <c r="E182" i="25"/>
  <c r="G195" i="25"/>
  <c r="F195" i="25"/>
  <c r="F198" i="25"/>
  <c r="G229" i="25"/>
  <c r="F229" i="25"/>
  <c r="D237" i="25"/>
  <c r="E242" i="25"/>
  <c r="D253" i="25"/>
  <c r="E258" i="25"/>
  <c r="D269" i="25"/>
  <c r="E274" i="25"/>
  <c r="D285" i="25"/>
  <c r="E290" i="25"/>
  <c r="D301" i="25"/>
  <c r="E306" i="25"/>
  <c r="D317" i="25"/>
  <c r="F322" i="25"/>
  <c r="E333" i="25"/>
  <c r="E361" i="25"/>
  <c r="G573" i="25"/>
  <c r="D573" i="25"/>
  <c r="H594" i="25"/>
  <c r="I597" i="25"/>
  <c r="D600" i="25"/>
  <c r="I655" i="25"/>
  <c r="D671" i="25"/>
  <c r="G681" i="25"/>
  <c r="E681" i="25"/>
  <c r="F686" i="25"/>
  <c r="F689" i="25"/>
  <c r="G785" i="25"/>
  <c r="J785" i="25"/>
  <c r="F785" i="25"/>
  <c r="J788" i="25"/>
  <c r="I792" i="25"/>
  <c r="E792" i="25"/>
  <c r="I800" i="25"/>
  <c r="F800" i="25"/>
  <c r="I808" i="25"/>
  <c r="H842" i="25"/>
  <c r="G842" i="25"/>
  <c r="D842" i="25"/>
  <c r="H886" i="25"/>
  <c r="G886" i="25"/>
  <c r="D886" i="25"/>
  <c r="H958" i="25"/>
  <c r="I958" i="25"/>
  <c r="J961" i="25"/>
  <c r="I961" i="25"/>
  <c r="F974" i="25"/>
  <c r="E982" i="25"/>
  <c r="E1019" i="25"/>
  <c r="G1044" i="25"/>
  <c r="F1051" i="25"/>
  <c r="H1051" i="25"/>
  <c r="H1055" i="25"/>
  <c r="F1055" i="25"/>
  <c r="D1055" i="25"/>
  <c r="D1199" i="25"/>
  <c r="G1218" i="25"/>
  <c r="E1218" i="25"/>
  <c r="D1233" i="25"/>
  <c r="H1233" i="25"/>
  <c r="E1275" i="25"/>
  <c r="D1290" i="25"/>
  <c r="I1297" i="25"/>
  <c r="F1308" i="25"/>
  <c r="J1308" i="25"/>
  <c r="I1358" i="25"/>
  <c r="E1358" i="25"/>
  <c r="G1397" i="25"/>
  <c r="E1397" i="25"/>
  <c r="F1477" i="25"/>
  <c r="F169" i="25"/>
  <c r="F178" i="25"/>
  <c r="F182" i="25"/>
  <c r="E194" i="25"/>
  <c r="F201" i="25"/>
  <c r="F217" i="25"/>
  <c r="G221" i="25"/>
  <c r="J221" i="25"/>
  <c r="G233" i="25"/>
  <c r="E233" i="25"/>
  <c r="E237" i="25"/>
  <c r="G249" i="25"/>
  <c r="E249" i="25"/>
  <c r="E253" i="25"/>
  <c r="G265" i="25"/>
  <c r="E265" i="25"/>
  <c r="E269" i="25"/>
  <c r="G281" i="25"/>
  <c r="E281" i="25"/>
  <c r="E285" i="25"/>
  <c r="G297" i="25"/>
  <c r="E297" i="25"/>
  <c r="E301" i="25"/>
  <c r="G313" i="25"/>
  <c r="E313" i="25"/>
  <c r="E317" i="25"/>
  <c r="F341" i="25"/>
  <c r="G345" i="25"/>
  <c r="F345" i="25"/>
  <c r="J350" i="25"/>
  <c r="G354" i="25"/>
  <c r="F354" i="25"/>
  <c r="J384" i="25"/>
  <c r="H571" i="25"/>
  <c r="D571" i="25"/>
  <c r="E573" i="25"/>
  <c r="H600" i="25"/>
  <c r="G613" i="25"/>
  <c r="D613" i="25"/>
  <c r="J617" i="25"/>
  <c r="G660" i="25"/>
  <c r="E660" i="25"/>
  <c r="F665" i="25"/>
  <c r="G680" i="25"/>
  <c r="E680" i="25"/>
  <c r="D681" i="25"/>
  <c r="D701" i="25"/>
  <c r="H703" i="25"/>
  <c r="E716" i="25"/>
  <c r="J720" i="25"/>
  <c r="I720" i="25"/>
  <c r="G741" i="25"/>
  <c r="F741" i="25"/>
  <c r="G756" i="25"/>
  <c r="E756" i="25"/>
  <c r="D756" i="25"/>
  <c r="E800" i="25"/>
  <c r="H950" i="25"/>
  <c r="I950" i="25"/>
  <c r="F958" i="25"/>
  <c r="I969" i="25"/>
  <c r="J980" i="25"/>
  <c r="E980" i="25"/>
  <c r="G1099" i="25"/>
  <c r="F1099" i="25"/>
  <c r="H1216" i="25"/>
  <c r="F1216" i="25"/>
  <c r="H1260" i="25"/>
  <c r="F1260" i="25"/>
  <c r="G1267" i="25"/>
  <c r="J1267" i="25"/>
  <c r="F1267" i="25"/>
  <c r="G1298" i="25"/>
  <c r="E1298" i="25"/>
  <c r="D1298" i="25"/>
  <c r="F1298" i="25"/>
  <c r="F1328" i="25"/>
  <c r="G1336" i="25"/>
  <c r="J1336" i="25"/>
  <c r="E1336" i="25"/>
  <c r="I1351" i="25"/>
  <c r="D1351" i="25"/>
  <c r="H1408" i="25"/>
  <c r="J1453" i="25"/>
  <c r="F167" i="25"/>
  <c r="J173" i="25"/>
  <c r="J178" i="25"/>
  <c r="F185" i="25"/>
  <c r="F194" i="25"/>
  <c r="F199" i="25"/>
  <c r="J205" i="25"/>
  <c r="G215" i="25"/>
  <c r="F215" i="25"/>
  <c r="E230" i="25"/>
  <c r="D233" i="25"/>
  <c r="F243" i="25"/>
  <c r="D249" i="25"/>
  <c r="F259" i="25"/>
  <c r="D265" i="25"/>
  <c r="F275" i="25"/>
  <c r="D281" i="25"/>
  <c r="F291" i="25"/>
  <c r="D297" i="25"/>
  <c r="F307" i="25"/>
  <c r="D313" i="25"/>
  <c r="F323" i="25"/>
  <c r="E326" i="25"/>
  <c r="E345" i="25"/>
  <c r="J354" i="25"/>
  <c r="J368" i="25"/>
  <c r="J378" i="25"/>
  <c r="F571" i="25"/>
  <c r="F573" i="25"/>
  <c r="J592" i="25"/>
  <c r="D592" i="25"/>
  <c r="I593" i="25"/>
  <c r="H611" i="25"/>
  <c r="D611" i="25"/>
  <c r="E613" i="25"/>
  <c r="F643" i="25"/>
  <c r="F654" i="25"/>
  <c r="D660" i="25"/>
  <c r="J672" i="25"/>
  <c r="D680" i="25"/>
  <c r="J681" i="25"/>
  <c r="G721" i="25"/>
  <c r="J721" i="25"/>
  <c r="H722" i="25"/>
  <c r="D728" i="25"/>
  <c r="J728" i="25"/>
  <c r="G733" i="25"/>
  <c r="F733" i="25"/>
  <c r="F756" i="25"/>
  <c r="H862" i="25"/>
  <c r="G862" i="25"/>
  <c r="F950" i="25"/>
  <c r="H967" i="25"/>
  <c r="F967" i="25"/>
  <c r="E967" i="25"/>
  <c r="G1097" i="25"/>
  <c r="J1097" i="25"/>
  <c r="D1099" i="25"/>
  <c r="I1126" i="25"/>
  <c r="F1126" i="25"/>
  <c r="D1126" i="25"/>
  <c r="I1135" i="25"/>
  <c r="F1135" i="25"/>
  <c r="D1135" i="25"/>
  <c r="J1152" i="25"/>
  <c r="I1174" i="25"/>
  <c r="F1174" i="25"/>
  <c r="D1174" i="25"/>
  <c r="H1174" i="25"/>
  <c r="E1267" i="25"/>
  <c r="G1270" i="25"/>
  <c r="J1270" i="25"/>
  <c r="E1270" i="25"/>
  <c r="D1270" i="25"/>
  <c r="H1314" i="25"/>
  <c r="I1314" i="25"/>
  <c r="G1319" i="25"/>
  <c r="F1319" i="25"/>
  <c r="D1319" i="25"/>
  <c r="H1403" i="25"/>
  <c r="I1403" i="25"/>
  <c r="E1426" i="25"/>
  <c r="G1426" i="25"/>
  <c r="D1465" i="25"/>
  <c r="G1465" i="25"/>
  <c r="G724" i="25"/>
  <c r="D724" i="25"/>
  <c r="I787" i="25"/>
  <c r="H787" i="25"/>
  <c r="D787" i="25"/>
  <c r="E898" i="25"/>
  <c r="J898" i="25"/>
  <c r="E992" i="25"/>
  <c r="J992" i="25"/>
  <c r="F1042" i="25"/>
  <c r="G1042" i="25"/>
  <c r="J1109" i="25"/>
  <c r="H1109" i="25"/>
  <c r="I1127" i="25"/>
  <c r="F1127" i="25"/>
  <c r="D1127" i="25"/>
  <c r="I1134" i="25"/>
  <c r="F1134" i="25"/>
  <c r="D1134" i="25"/>
  <c r="J1141" i="25"/>
  <c r="H1141" i="25"/>
  <c r="I1198" i="25"/>
  <c r="H1198" i="25"/>
  <c r="D1198" i="25"/>
  <c r="I1258" i="25"/>
  <c r="F1258" i="25"/>
  <c r="G1262" i="25"/>
  <c r="J1262" i="25"/>
  <c r="G1282" i="25"/>
  <c r="E1282" i="25"/>
  <c r="J1312" i="25"/>
  <c r="F1312" i="25"/>
  <c r="I1366" i="25"/>
  <c r="E1366" i="25"/>
  <c r="G1469" i="25"/>
  <c r="J1469" i="25"/>
  <c r="G1482" i="25"/>
  <c r="F1482" i="25"/>
  <c r="J761" i="25"/>
  <c r="J773" i="25"/>
  <c r="I783" i="25"/>
  <c r="H799" i="25"/>
  <c r="E813" i="25"/>
  <c r="E817" i="25"/>
  <c r="G854" i="25"/>
  <c r="D874" i="25"/>
  <c r="F890" i="25"/>
  <c r="J984" i="25"/>
  <c r="E991" i="25"/>
  <c r="F1030" i="25"/>
  <c r="D1155" i="25"/>
  <c r="H1157" i="25"/>
  <c r="E1242" i="25"/>
  <c r="F1244" i="25"/>
  <c r="E1247" i="25"/>
  <c r="J1266" i="25"/>
  <c r="D1278" i="25"/>
  <c r="D1286" i="25"/>
  <c r="E1307" i="25"/>
  <c r="D1327" i="25"/>
  <c r="H1376" i="25"/>
  <c r="H1396" i="25"/>
  <c r="E1409" i="25"/>
  <c r="G1424" i="25"/>
  <c r="G1433" i="25"/>
  <c r="D1450" i="25"/>
  <c r="G1454" i="25"/>
  <c r="D1478" i="25"/>
  <c r="D1490" i="25"/>
  <c r="G387" i="25"/>
  <c r="H387" i="25"/>
  <c r="F578" i="25"/>
  <c r="E578" i="25"/>
  <c r="G581" i="25"/>
  <c r="E581" i="25"/>
  <c r="D581" i="25"/>
  <c r="H663" i="25"/>
  <c r="I663" i="25"/>
  <c r="D663" i="25"/>
  <c r="F742" i="25"/>
  <c r="H742" i="25"/>
  <c r="D760" i="25"/>
  <c r="I760" i="25"/>
  <c r="G768" i="25"/>
  <c r="F768" i="25"/>
  <c r="E768" i="25"/>
  <c r="J768" i="25"/>
  <c r="H986" i="25"/>
  <c r="I986" i="25"/>
  <c r="F986" i="25"/>
  <c r="F1011" i="25"/>
  <c r="E1011" i="25"/>
  <c r="I1139" i="25"/>
  <c r="F1139" i="25"/>
  <c r="I1150" i="25"/>
  <c r="F1150" i="25"/>
  <c r="D1150" i="25"/>
  <c r="G1259" i="25"/>
  <c r="F1259" i="25"/>
  <c r="E1259" i="25"/>
  <c r="J1320" i="25"/>
  <c r="E1320" i="25"/>
  <c r="J185" i="25"/>
  <c r="E294" i="25"/>
  <c r="E342" i="25"/>
  <c r="F343" i="25"/>
  <c r="J349" i="25"/>
  <c r="F357" i="25"/>
  <c r="H369" i="25"/>
  <c r="J369" i="25"/>
  <c r="J374" i="25"/>
  <c r="H578" i="25"/>
  <c r="F581" i="25"/>
  <c r="I609" i="25"/>
  <c r="I625" i="25"/>
  <c r="E625" i="25"/>
  <c r="H634" i="25"/>
  <c r="F634" i="25"/>
  <c r="E650" i="25"/>
  <c r="H650" i="25"/>
  <c r="I653" i="25"/>
  <c r="F653" i="25"/>
  <c r="G657" i="25"/>
  <c r="F657" i="25"/>
  <c r="E657" i="25"/>
  <c r="G669" i="25"/>
  <c r="E669" i="25"/>
  <c r="D669" i="25"/>
  <c r="G693" i="25"/>
  <c r="J693" i="25"/>
  <c r="E693" i="25"/>
  <c r="H710" i="25"/>
  <c r="F710" i="25"/>
  <c r="E745" i="25"/>
  <c r="G748" i="25"/>
  <c r="F748" i="25"/>
  <c r="E748" i="25"/>
  <c r="E760" i="25"/>
  <c r="D768" i="25"/>
  <c r="F797" i="25"/>
  <c r="E797" i="25"/>
  <c r="H878" i="25"/>
  <c r="G878" i="25"/>
  <c r="D878" i="25"/>
  <c r="H882" i="25"/>
  <c r="G882" i="25"/>
  <c r="J902" i="25"/>
  <c r="F902" i="25"/>
  <c r="E902" i="25"/>
  <c r="I1009" i="25"/>
  <c r="J1009" i="25"/>
  <c r="J1035" i="25"/>
  <c r="I1035" i="25"/>
  <c r="D1136" i="25"/>
  <c r="J1136" i="25"/>
  <c r="D1139" i="25"/>
  <c r="J1246" i="25"/>
  <c r="I1285" i="25"/>
  <c r="H1285" i="25"/>
  <c r="D1285" i="25"/>
  <c r="G1332" i="25"/>
  <c r="J1332" i="25"/>
  <c r="F1332" i="25"/>
  <c r="E1332" i="25"/>
  <c r="G1388" i="25"/>
  <c r="H1388" i="25"/>
  <c r="E1388" i="25"/>
  <c r="D1388" i="25"/>
  <c r="I1414" i="25"/>
  <c r="D1414" i="25"/>
  <c r="J158" i="25"/>
  <c r="F165" i="25"/>
  <c r="D169" i="25"/>
  <c r="D173" i="25"/>
  <c r="J174" i="25"/>
  <c r="F181" i="25"/>
  <c r="D185" i="25"/>
  <c r="D189" i="25"/>
  <c r="J190" i="25"/>
  <c r="F197" i="25"/>
  <c r="D201" i="25"/>
  <c r="D205" i="25"/>
  <c r="J206" i="25"/>
  <c r="F213" i="25"/>
  <c r="D217" i="25"/>
  <c r="D221" i="25"/>
  <c r="J222" i="25"/>
  <c r="I225" i="25"/>
  <c r="J226" i="25"/>
  <c r="F230" i="25"/>
  <c r="J233" i="25"/>
  <c r="J242" i="25"/>
  <c r="F246" i="25"/>
  <c r="J249" i="25"/>
  <c r="J258" i="25"/>
  <c r="F262" i="25"/>
  <c r="J265" i="25"/>
  <c r="J274" i="25"/>
  <c r="F278" i="25"/>
  <c r="J281" i="25"/>
  <c r="J290" i="25"/>
  <c r="F294" i="25"/>
  <c r="J297" i="25"/>
  <c r="J306" i="25"/>
  <c r="F310" i="25"/>
  <c r="J313" i="25"/>
  <c r="F325" i="25"/>
  <c r="E329" i="25"/>
  <c r="F333" i="25"/>
  <c r="F338" i="25"/>
  <c r="F342" i="25"/>
  <c r="D349" i="25"/>
  <c r="G358" i="25"/>
  <c r="J358" i="25"/>
  <c r="F359" i="25"/>
  <c r="G365" i="25"/>
  <c r="E365" i="25"/>
  <c r="G367" i="25"/>
  <c r="H367" i="25"/>
  <c r="J372" i="25"/>
  <c r="G375" i="25"/>
  <c r="H375" i="25"/>
  <c r="J380" i="25"/>
  <c r="G383" i="25"/>
  <c r="H383" i="25"/>
  <c r="J388" i="25"/>
  <c r="G569" i="25"/>
  <c r="F569" i="25"/>
  <c r="H579" i="25"/>
  <c r="F579" i="25"/>
  <c r="D579" i="25"/>
  <c r="J581" i="25"/>
  <c r="F589" i="25"/>
  <c r="E589" i="25"/>
  <c r="D625" i="25"/>
  <c r="H648" i="25"/>
  <c r="E648" i="25"/>
  <c r="E653" i="25"/>
  <c r="D657" i="25"/>
  <c r="I664" i="25"/>
  <c r="F669" i="25"/>
  <c r="I673" i="25"/>
  <c r="F673" i="25"/>
  <c r="G689" i="25"/>
  <c r="E689" i="25"/>
  <c r="D689" i="25"/>
  <c r="D693" i="25"/>
  <c r="G701" i="25"/>
  <c r="F701" i="25"/>
  <c r="E701" i="25"/>
  <c r="J705" i="25"/>
  <c r="D708" i="25"/>
  <c r="I711" i="25"/>
  <c r="H711" i="25"/>
  <c r="G713" i="25"/>
  <c r="J713" i="25"/>
  <c r="E713" i="25"/>
  <c r="I744" i="25"/>
  <c r="F744" i="25"/>
  <c r="D748" i="25"/>
  <c r="I751" i="25"/>
  <c r="H751" i="25"/>
  <c r="I764" i="25"/>
  <c r="E764" i="25"/>
  <c r="H782" i="25"/>
  <c r="F782" i="25"/>
  <c r="G836" i="25"/>
  <c r="J836" i="25"/>
  <c r="D882" i="25"/>
  <c r="I957" i="25"/>
  <c r="H1015" i="25"/>
  <c r="I1015" i="25"/>
  <c r="F1015" i="25"/>
  <c r="I1107" i="25"/>
  <c r="F1107" i="25"/>
  <c r="D1120" i="25"/>
  <c r="J1120" i="25"/>
  <c r="G371" i="25"/>
  <c r="H371" i="25"/>
  <c r="G379" i="25"/>
  <c r="H379" i="25"/>
  <c r="J685" i="25"/>
  <c r="I685" i="25"/>
  <c r="G704" i="25"/>
  <c r="E704" i="25"/>
  <c r="D704" i="25"/>
  <c r="G712" i="25"/>
  <c r="I712" i="25"/>
  <c r="E712" i="25"/>
  <c r="F762" i="25"/>
  <c r="H762" i="25"/>
  <c r="I804" i="25"/>
  <c r="F804" i="25"/>
  <c r="D804" i="25"/>
  <c r="J1008" i="25"/>
  <c r="E1008" i="25"/>
  <c r="I1187" i="25"/>
  <c r="D1187" i="25"/>
  <c r="F1187" i="25"/>
  <c r="I1311" i="25"/>
  <c r="E1311" i="25"/>
  <c r="D1357" i="25"/>
  <c r="I1357" i="25"/>
  <c r="D1365" i="25"/>
  <c r="I1365" i="25"/>
  <c r="G1365" i="25"/>
  <c r="J1468" i="25"/>
  <c r="F1468" i="25"/>
  <c r="J169" i="25"/>
  <c r="J201" i="25"/>
  <c r="J217" i="25"/>
  <c r="E246" i="25"/>
  <c r="E262" i="25"/>
  <c r="E278" i="25"/>
  <c r="E310" i="25"/>
  <c r="J334" i="25"/>
  <c r="H377" i="25"/>
  <c r="J377" i="25"/>
  <c r="J382" i="25"/>
  <c r="H385" i="25"/>
  <c r="J385" i="25"/>
  <c r="F1038" i="25"/>
  <c r="I1123" i="25"/>
  <c r="F1123" i="25"/>
  <c r="H1150" i="25"/>
  <c r="I1159" i="25"/>
  <c r="F1159" i="25"/>
  <c r="D1159" i="25"/>
  <c r="I1166" i="25"/>
  <c r="H1166" i="25"/>
  <c r="F1166" i="25"/>
  <c r="D1166" i="25"/>
  <c r="E169" i="25"/>
  <c r="E173" i="25"/>
  <c r="E185" i="25"/>
  <c r="E189" i="25"/>
  <c r="E201" i="25"/>
  <c r="E205" i="25"/>
  <c r="E217" i="25"/>
  <c r="E221" i="25"/>
  <c r="F329" i="25"/>
  <c r="J333" i="25"/>
  <c r="J338" i="25"/>
  <c r="J342" i="25"/>
  <c r="E349" i="25"/>
  <c r="H373" i="25"/>
  <c r="J373" i="25"/>
  <c r="H381" i="25"/>
  <c r="J381" i="25"/>
  <c r="H608" i="25"/>
  <c r="E608" i="25"/>
  <c r="G617" i="25"/>
  <c r="E617" i="25"/>
  <c r="D617" i="25"/>
  <c r="F633" i="25"/>
  <c r="D633" i="25"/>
  <c r="H640" i="25"/>
  <c r="E640" i="25"/>
  <c r="J652" i="25"/>
  <c r="I652" i="25"/>
  <c r="J657" i="25"/>
  <c r="J669" i="25"/>
  <c r="G684" i="25"/>
  <c r="E684" i="25"/>
  <c r="D684" i="25"/>
  <c r="G692" i="25"/>
  <c r="I692" i="25"/>
  <c r="E692" i="25"/>
  <c r="I747" i="25"/>
  <c r="H747" i="25"/>
  <c r="J748" i="25"/>
  <c r="I780" i="25"/>
  <c r="F780" i="25"/>
  <c r="D780" i="25"/>
  <c r="H866" i="25"/>
  <c r="G866" i="25"/>
  <c r="D866" i="25"/>
  <c r="H870" i="25"/>
  <c r="G870" i="25"/>
  <c r="D870" i="25"/>
  <c r="I955" i="25"/>
  <c r="E955" i="25"/>
  <c r="J989" i="25"/>
  <c r="I989" i="25"/>
  <c r="J1024" i="25"/>
  <c r="E1024" i="25"/>
  <c r="G1100" i="25"/>
  <c r="H1100" i="25"/>
  <c r="I1171" i="25"/>
  <c r="F1171" i="25"/>
  <c r="I1182" i="25"/>
  <c r="H1182" i="25"/>
  <c r="D1182" i="25"/>
  <c r="I1190" i="25"/>
  <c r="H1190" i="25"/>
  <c r="D1190" i="25"/>
  <c r="F1190" i="25"/>
  <c r="J645" i="25"/>
  <c r="I767" i="25"/>
  <c r="H767" i="25"/>
  <c r="G772" i="25"/>
  <c r="E772" i="25"/>
  <c r="D772" i="25"/>
  <c r="J820" i="25"/>
  <c r="I820" i="25"/>
  <c r="E820" i="25"/>
  <c r="H846" i="25"/>
  <c r="G846" i="25"/>
  <c r="D846" i="25"/>
  <c r="G891" i="25"/>
  <c r="I891" i="25"/>
  <c r="H966" i="25"/>
  <c r="I966" i="25"/>
  <c r="H987" i="25"/>
  <c r="F987" i="25"/>
  <c r="H994" i="25"/>
  <c r="I994" i="25"/>
  <c r="F994" i="25"/>
  <c r="J997" i="25"/>
  <c r="I997" i="25"/>
  <c r="H1007" i="25"/>
  <c r="F1007" i="25"/>
  <c r="E1007" i="25"/>
  <c r="H1031" i="25"/>
  <c r="F1031" i="25"/>
  <c r="E1031" i="25"/>
  <c r="H1037" i="25"/>
  <c r="I1037" i="25"/>
  <c r="F1037" i="25"/>
  <c r="H1063" i="25"/>
  <c r="F1063" i="25"/>
  <c r="H1076" i="25"/>
  <c r="G1076" i="25"/>
  <c r="I1106" i="25"/>
  <c r="H1106" i="25"/>
  <c r="F1106" i="25"/>
  <c r="I1122" i="25"/>
  <c r="H1122" i="25"/>
  <c r="F1122" i="25"/>
  <c r="I1138" i="25"/>
  <c r="H1138" i="25"/>
  <c r="F1138" i="25"/>
  <c r="I1151" i="25"/>
  <c r="F1151" i="25"/>
  <c r="D1151" i="25"/>
  <c r="I1204" i="25"/>
  <c r="F1204" i="25"/>
  <c r="G1209" i="25"/>
  <c r="I1209" i="25"/>
  <c r="D1209" i="25"/>
  <c r="G1223" i="25"/>
  <c r="E1223" i="25"/>
  <c r="G1234" i="25"/>
  <c r="E1234" i="25"/>
  <c r="F1234" i="25"/>
  <c r="J573" i="25"/>
  <c r="F594" i="25"/>
  <c r="J613" i="25"/>
  <c r="F618" i="25"/>
  <c r="D643" i="25"/>
  <c r="D645" i="25"/>
  <c r="J656" i="25"/>
  <c r="D703" i="25"/>
  <c r="D716" i="25"/>
  <c r="E729" i="25"/>
  <c r="D732" i="25"/>
  <c r="E733" i="25"/>
  <c r="E737" i="25"/>
  <c r="E741" i="25"/>
  <c r="J756" i="25"/>
  <c r="D767" i="25"/>
  <c r="F772" i="25"/>
  <c r="G781" i="25"/>
  <c r="J781" i="25"/>
  <c r="F781" i="25"/>
  <c r="J789" i="25"/>
  <c r="F789" i="25"/>
  <c r="I796" i="25"/>
  <c r="F796" i="25"/>
  <c r="G805" i="25"/>
  <c r="J805" i="25"/>
  <c r="F805" i="25"/>
  <c r="G821" i="25"/>
  <c r="J821" i="25"/>
  <c r="F821" i="25"/>
  <c r="H838" i="25"/>
  <c r="G838" i="25"/>
  <c r="H858" i="25"/>
  <c r="G858" i="25"/>
  <c r="D858" i="25"/>
  <c r="F966" i="25"/>
  <c r="E987" i="25"/>
  <c r="H995" i="25"/>
  <c r="I995" i="25"/>
  <c r="F995" i="25"/>
  <c r="H998" i="25"/>
  <c r="I998" i="25"/>
  <c r="I1007" i="25"/>
  <c r="H1023" i="25"/>
  <c r="F1023" i="25"/>
  <c r="E1023" i="25"/>
  <c r="I1031" i="25"/>
  <c r="E1037" i="25"/>
  <c r="D1063" i="25"/>
  <c r="D1106" i="25"/>
  <c r="D1122" i="25"/>
  <c r="D1138" i="25"/>
  <c r="I1158" i="25"/>
  <c r="F1158" i="25"/>
  <c r="D1158" i="25"/>
  <c r="I1167" i="25"/>
  <c r="F1167" i="25"/>
  <c r="I1170" i="25"/>
  <c r="F1170" i="25"/>
  <c r="H1170" i="25"/>
  <c r="D1170" i="25"/>
  <c r="J1189" i="25"/>
  <c r="H1189" i="25"/>
  <c r="H1204" i="25"/>
  <c r="D1206" i="25"/>
  <c r="J1206" i="25"/>
  <c r="F1209" i="25"/>
  <c r="F1223" i="25"/>
  <c r="F1232" i="25"/>
  <c r="H1232" i="25"/>
  <c r="J817" i="25"/>
  <c r="I982" i="25"/>
  <c r="H1154" i="25"/>
  <c r="I1183" i="25"/>
  <c r="D1183" i="25"/>
  <c r="G1210" i="25"/>
  <c r="F1210" i="25"/>
  <c r="D1210" i="25"/>
  <c r="G1215" i="25"/>
  <c r="E1215" i="25"/>
  <c r="I1237" i="25"/>
  <c r="H1237" i="25"/>
  <c r="G1251" i="25"/>
  <c r="E1251" i="25"/>
  <c r="G1389" i="25"/>
  <c r="E1389" i="25"/>
  <c r="D1389" i="25"/>
  <c r="D1441" i="25"/>
  <c r="J1441" i="25"/>
  <c r="G1441" i="25"/>
  <c r="J1466" i="25"/>
  <c r="G1466" i="25"/>
  <c r="F1466" i="25"/>
  <c r="E785" i="25"/>
  <c r="D792" i="25"/>
  <c r="E809" i="25"/>
  <c r="D854" i="25"/>
  <c r="E890" i="25"/>
  <c r="D1168" i="25"/>
  <c r="J1168" i="25"/>
  <c r="I1186" i="25"/>
  <c r="D1186" i="25"/>
  <c r="H1186" i="25"/>
  <c r="I1191" i="25"/>
  <c r="D1191" i="25"/>
  <c r="D1217" i="25"/>
  <c r="H1217" i="25"/>
  <c r="G1231" i="25"/>
  <c r="J1231" i="25"/>
  <c r="E1231" i="25"/>
  <c r="J1274" i="25"/>
  <c r="I1274" i="25"/>
  <c r="J1304" i="25"/>
  <c r="E1304" i="25"/>
  <c r="D1304" i="25"/>
  <c r="H1330" i="25"/>
  <c r="I1330" i="25"/>
  <c r="D1330" i="25"/>
  <c r="I1382" i="25"/>
  <c r="D1382" i="25"/>
  <c r="G1401" i="25"/>
  <c r="E1401" i="25"/>
  <c r="I1416" i="25"/>
  <c r="E1416" i="25"/>
  <c r="D1416" i="25"/>
  <c r="J1452" i="25"/>
  <c r="F1452" i="25"/>
  <c r="F1483" i="25"/>
  <c r="J1483" i="25"/>
  <c r="F1198" i="25"/>
  <c r="F1199" i="25"/>
  <c r="F1218" i="25"/>
  <c r="I1233" i="25"/>
  <c r="F1239" i="25"/>
  <c r="F1247" i="25"/>
  <c r="J1255" i="25"/>
  <c r="E1262" i="25"/>
  <c r="F1275" i="25"/>
  <c r="E1278" i="25"/>
  <c r="H1281" i="25"/>
  <c r="J1282" i="25"/>
  <c r="E1286" i="25"/>
  <c r="E1290" i="25"/>
  <c r="J1298" i="25"/>
  <c r="E1315" i="25"/>
  <c r="E1319" i="25"/>
  <c r="F1324" i="25"/>
  <c r="F1327" i="25"/>
  <c r="J1328" i="25"/>
  <c r="F1336" i="25"/>
  <c r="G1343" i="25"/>
  <c r="G1351" i="25"/>
  <c r="G1358" i="25"/>
  <c r="G1366" i="25"/>
  <c r="I1426" i="25"/>
  <c r="J1433" i="25"/>
  <c r="G1434" i="25"/>
  <c r="E1255" i="25"/>
  <c r="J1278" i="25"/>
  <c r="D1282" i="25"/>
  <c r="J1286" i="25"/>
  <c r="D1301" i="25"/>
  <c r="H1310" i="25"/>
  <c r="J1315" i="25"/>
  <c r="J1319" i="25"/>
  <c r="E1328" i="25"/>
  <c r="D1358" i="25"/>
  <c r="D1359" i="25"/>
  <c r="G1367" i="25"/>
  <c r="E1376" i="25"/>
  <c r="E1396" i="25"/>
  <c r="E1408" i="25"/>
  <c r="E1424" i="25"/>
  <c r="D1426" i="25"/>
  <c r="D1431" i="25"/>
  <c r="D1434" i="25"/>
  <c r="J1445" i="25"/>
  <c r="D1453" i="25"/>
  <c r="J1460" i="25"/>
  <c r="J1465" i="25"/>
  <c r="F1478" i="25"/>
  <c r="H1482" i="25"/>
  <c r="H1488" i="25"/>
  <c r="F1490" i="25"/>
  <c r="I161" i="25"/>
  <c r="I193" i="25"/>
  <c r="I241" i="25"/>
  <c r="I257" i="25"/>
  <c r="I273" i="25"/>
  <c r="I289" i="25"/>
  <c r="I305" i="25"/>
  <c r="I321" i="25"/>
  <c r="I337" i="25"/>
  <c r="J568" i="25"/>
  <c r="J585" i="25"/>
  <c r="G601" i="25"/>
  <c r="F601" i="25"/>
  <c r="H603" i="25"/>
  <c r="D603" i="25"/>
  <c r="G661" i="25"/>
  <c r="F661" i="25"/>
  <c r="G668" i="25"/>
  <c r="D668" i="25"/>
  <c r="G688" i="25"/>
  <c r="E688" i="25"/>
  <c r="D688" i="25"/>
  <c r="H726" i="25"/>
  <c r="F726" i="25"/>
  <c r="I735" i="25"/>
  <c r="H735" i="25"/>
  <c r="D735" i="25"/>
  <c r="G777" i="25"/>
  <c r="E777" i="25"/>
  <c r="J777" i="25"/>
  <c r="F777" i="25"/>
  <c r="H871" i="25"/>
  <c r="G871" i="25"/>
  <c r="H954" i="25"/>
  <c r="F954" i="25"/>
  <c r="H959" i="25"/>
  <c r="E959" i="25"/>
  <c r="I959" i="25"/>
  <c r="F959" i="25"/>
  <c r="H1003" i="25"/>
  <c r="I1003" i="25"/>
  <c r="F1003" i="25"/>
  <c r="E1003" i="25"/>
  <c r="H1006" i="25"/>
  <c r="I1006" i="25"/>
  <c r="G1079" i="25"/>
  <c r="F1079" i="25"/>
  <c r="I1195" i="25"/>
  <c r="F1195" i="25"/>
  <c r="D1195" i="25"/>
  <c r="E4" i="25"/>
  <c r="D161" i="25"/>
  <c r="J161" i="25"/>
  <c r="I165" i="25"/>
  <c r="F171" i="25"/>
  <c r="D177" i="25"/>
  <c r="J177" i="25"/>
  <c r="E186" i="25"/>
  <c r="F187" i="25"/>
  <c r="D193" i="25"/>
  <c r="J193" i="25"/>
  <c r="I197" i="25"/>
  <c r="E202" i="25"/>
  <c r="D209" i="25"/>
  <c r="I213" i="25"/>
  <c r="F219" i="25"/>
  <c r="D225" i="25"/>
  <c r="J225" i="25"/>
  <c r="E234" i="25"/>
  <c r="J241" i="25"/>
  <c r="E250" i="25"/>
  <c r="D257" i="25"/>
  <c r="J257" i="25"/>
  <c r="I261" i="25"/>
  <c r="F267" i="25"/>
  <c r="D273" i="25"/>
  <c r="J273" i="25"/>
  <c r="I277" i="25"/>
  <c r="E282" i="25"/>
  <c r="D289" i="25"/>
  <c r="J289" i="25"/>
  <c r="I293" i="25"/>
  <c r="F299" i="25"/>
  <c r="D305" i="25"/>
  <c r="J305" i="25"/>
  <c r="I309" i="25"/>
  <c r="E314" i="25"/>
  <c r="F315" i="25"/>
  <c r="D321" i="25"/>
  <c r="J321" i="25"/>
  <c r="I325" i="25"/>
  <c r="E330" i="25"/>
  <c r="F331" i="25"/>
  <c r="D337" i="25"/>
  <c r="J337" i="25"/>
  <c r="E346" i="25"/>
  <c r="D353" i="25"/>
  <c r="J353" i="25"/>
  <c r="I357" i="25"/>
  <c r="E362" i="25"/>
  <c r="I569" i="25"/>
  <c r="D584" i="25"/>
  <c r="D585" i="25"/>
  <c r="G621" i="25"/>
  <c r="F621" i="25"/>
  <c r="J621" i="25"/>
  <c r="H626" i="25"/>
  <c r="G629" i="25"/>
  <c r="E629" i="25"/>
  <c r="J629" i="25"/>
  <c r="F642" i="25"/>
  <c r="G649" i="25"/>
  <c r="F649" i="25"/>
  <c r="H651" i="25"/>
  <c r="D651" i="25"/>
  <c r="E668" i="25"/>
  <c r="G676" i="25"/>
  <c r="I676" i="25"/>
  <c r="E676" i="25"/>
  <c r="F677" i="25"/>
  <c r="I688" i="25"/>
  <c r="G696" i="25"/>
  <c r="I696" i="25"/>
  <c r="E696" i="25"/>
  <c r="F717" i="25"/>
  <c r="E717" i="25"/>
  <c r="G736" i="25"/>
  <c r="F736" i="25"/>
  <c r="E736" i="25"/>
  <c r="F740" i="25"/>
  <c r="D784" i="25"/>
  <c r="J956" i="25"/>
  <c r="E956" i="25"/>
  <c r="H979" i="25"/>
  <c r="F979" i="25"/>
  <c r="E979" i="25"/>
  <c r="H990" i="25"/>
  <c r="I990" i="25"/>
  <c r="F990" i="25"/>
  <c r="F1006" i="25"/>
  <c r="H1027" i="25"/>
  <c r="I1027" i="25"/>
  <c r="F1027" i="25"/>
  <c r="I1029" i="25"/>
  <c r="I1036" i="25"/>
  <c r="G1075" i="25"/>
  <c r="J1075" i="25"/>
  <c r="F1075" i="25"/>
  <c r="D1079" i="25"/>
  <c r="I1179" i="25"/>
  <c r="F1179" i="25"/>
  <c r="D1179" i="25"/>
  <c r="G1331" i="25"/>
  <c r="E1331" i="25"/>
  <c r="F1331" i="25"/>
  <c r="D1331" i="25"/>
  <c r="J1331" i="25"/>
  <c r="G1335" i="25"/>
  <c r="E1335" i="25"/>
  <c r="I1335" i="25"/>
  <c r="F1335" i="25"/>
  <c r="J1335" i="25"/>
  <c r="D1335" i="25"/>
  <c r="J1462" i="25"/>
  <c r="G1462" i="25"/>
  <c r="D1462" i="25"/>
  <c r="F4" i="25"/>
  <c r="E158" i="25"/>
  <c r="F159" i="25"/>
  <c r="E161" i="25"/>
  <c r="D165" i="25"/>
  <c r="J165" i="25"/>
  <c r="J166" i="25"/>
  <c r="I169" i="25"/>
  <c r="F170" i="25"/>
  <c r="F173" i="25"/>
  <c r="E174" i="25"/>
  <c r="F175" i="25"/>
  <c r="E177" i="25"/>
  <c r="D181" i="25"/>
  <c r="J181" i="25"/>
  <c r="J182" i="25"/>
  <c r="I185" i="25"/>
  <c r="F186" i="25"/>
  <c r="F189" i="25"/>
  <c r="E190" i="25"/>
  <c r="F191" i="25"/>
  <c r="E193" i="25"/>
  <c r="D197" i="25"/>
  <c r="J197" i="25"/>
  <c r="J198" i="25"/>
  <c r="I201" i="25"/>
  <c r="F202" i="25"/>
  <c r="F205" i="25"/>
  <c r="E206" i="25"/>
  <c r="F207" i="25"/>
  <c r="E209" i="25"/>
  <c r="D213" i="25"/>
  <c r="J213" i="25"/>
  <c r="J214" i="25"/>
  <c r="I217" i="25"/>
  <c r="F218" i="25"/>
  <c r="F221" i="25"/>
  <c r="E222" i="25"/>
  <c r="F223" i="25"/>
  <c r="E225" i="25"/>
  <c r="D229" i="25"/>
  <c r="J229" i="25"/>
  <c r="J230" i="25"/>
  <c r="I233" i="25"/>
  <c r="F234" i="25"/>
  <c r="F237" i="25"/>
  <c r="E238" i="25"/>
  <c r="F239" i="25"/>
  <c r="E241" i="25"/>
  <c r="D245" i="25"/>
  <c r="J245" i="25"/>
  <c r="J246" i="25"/>
  <c r="I249" i="25"/>
  <c r="F250" i="25"/>
  <c r="F253" i="25"/>
  <c r="E254" i="25"/>
  <c r="F255" i="25"/>
  <c r="E257" i="25"/>
  <c r="D261" i="25"/>
  <c r="J261" i="25"/>
  <c r="J262" i="25"/>
  <c r="I265" i="25"/>
  <c r="F266" i="25"/>
  <c r="F269" i="25"/>
  <c r="E270" i="25"/>
  <c r="F271" i="25"/>
  <c r="E273" i="25"/>
  <c r="D277" i="25"/>
  <c r="J277" i="25"/>
  <c r="J278" i="25"/>
  <c r="I281" i="25"/>
  <c r="F282" i="25"/>
  <c r="F285" i="25"/>
  <c r="E286" i="25"/>
  <c r="F287" i="25"/>
  <c r="E289" i="25"/>
  <c r="D293" i="25"/>
  <c r="J293" i="25"/>
  <c r="J294" i="25"/>
  <c r="I297" i="25"/>
  <c r="F298" i="25"/>
  <c r="F301" i="25"/>
  <c r="E302" i="25"/>
  <c r="F303" i="25"/>
  <c r="E305" i="25"/>
  <c r="D309" i="25"/>
  <c r="J309" i="25"/>
  <c r="J310" i="25"/>
  <c r="I313" i="25"/>
  <c r="F314" i="25"/>
  <c r="F317" i="25"/>
  <c r="E318" i="25"/>
  <c r="F319" i="25"/>
  <c r="E321" i="25"/>
  <c r="D325" i="25"/>
  <c r="J325" i="25"/>
  <c r="J326" i="25"/>
  <c r="I329" i="25"/>
  <c r="F330" i="25"/>
  <c r="E334" i="25"/>
  <c r="F335" i="25"/>
  <c r="E337" i="25"/>
  <c r="D341" i="25"/>
  <c r="J341" i="25"/>
  <c r="I345" i="25"/>
  <c r="F346" i="25"/>
  <c r="E350" i="25"/>
  <c r="F351" i="25"/>
  <c r="E353" i="25"/>
  <c r="D357" i="25"/>
  <c r="J357" i="25"/>
  <c r="I361" i="25"/>
  <c r="F362" i="25"/>
  <c r="D368" i="25"/>
  <c r="D369" i="25"/>
  <c r="F370" i="25"/>
  <c r="D371" i="25"/>
  <c r="D372" i="25"/>
  <c r="D373" i="25"/>
  <c r="F374" i="25"/>
  <c r="D375" i="25"/>
  <c r="D376" i="25"/>
  <c r="D377" i="25"/>
  <c r="F378" i="25"/>
  <c r="D379" i="25"/>
  <c r="D380" i="25"/>
  <c r="D381" i="25"/>
  <c r="F382" i="25"/>
  <c r="D383" i="25"/>
  <c r="D384" i="25"/>
  <c r="D385" i="25"/>
  <c r="F386" i="25"/>
  <c r="D387" i="25"/>
  <c r="D388" i="25"/>
  <c r="D389" i="25"/>
  <c r="J390" i="25"/>
  <c r="J392" i="25"/>
  <c r="D397" i="25"/>
  <c r="E568" i="25"/>
  <c r="D569" i="25"/>
  <c r="J569" i="25"/>
  <c r="E576" i="25"/>
  <c r="D577" i="25"/>
  <c r="J577" i="25"/>
  <c r="E584" i="25"/>
  <c r="F586" i="25"/>
  <c r="G593" i="25"/>
  <c r="F593" i="25"/>
  <c r="J593" i="25"/>
  <c r="H595" i="25"/>
  <c r="D595" i="25"/>
  <c r="E601" i="25"/>
  <c r="F602" i="25"/>
  <c r="F610" i="25"/>
  <c r="D619" i="25"/>
  <c r="D621" i="25"/>
  <c r="E624" i="25"/>
  <c r="H627" i="25"/>
  <c r="F627" i="25"/>
  <c r="D629" i="25"/>
  <c r="H632" i="25"/>
  <c r="G637" i="25"/>
  <c r="J637" i="25"/>
  <c r="D637" i="25"/>
  <c r="D649" i="25"/>
  <c r="F651" i="25"/>
  <c r="E661" i="25"/>
  <c r="H662" i="25"/>
  <c r="G664" i="25"/>
  <c r="E664" i="25"/>
  <c r="G665" i="25"/>
  <c r="J665" i="25"/>
  <c r="D665" i="25"/>
  <c r="I668" i="25"/>
  <c r="F670" i="25"/>
  <c r="G672" i="25"/>
  <c r="I672" i="25"/>
  <c r="G673" i="25"/>
  <c r="E673" i="25"/>
  <c r="J673" i="25"/>
  <c r="D676" i="25"/>
  <c r="H687" i="25"/>
  <c r="D687" i="25"/>
  <c r="J688" i="25"/>
  <c r="H694" i="25"/>
  <c r="F694" i="25"/>
  <c r="D696" i="25"/>
  <c r="F702" i="25"/>
  <c r="G709" i="25"/>
  <c r="E709" i="25"/>
  <c r="J709" i="25"/>
  <c r="D709" i="25"/>
  <c r="D717" i="25"/>
  <c r="G720" i="25"/>
  <c r="F720" i="25"/>
  <c r="E720" i="25"/>
  <c r="G725" i="25"/>
  <c r="F725" i="25"/>
  <c r="E725" i="25"/>
  <c r="D736" i="25"/>
  <c r="G749" i="25"/>
  <c r="F749" i="25"/>
  <c r="J749" i="25"/>
  <c r="E749" i="25"/>
  <c r="G753" i="25"/>
  <c r="J753" i="25"/>
  <c r="F753" i="25"/>
  <c r="E753" i="25"/>
  <c r="G757" i="25"/>
  <c r="F757" i="25"/>
  <c r="J757" i="25"/>
  <c r="G776" i="25"/>
  <c r="E776" i="25"/>
  <c r="I776" i="25"/>
  <c r="D776" i="25"/>
  <c r="G793" i="25"/>
  <c r="E793" i="25"/>
  <c r="J793" i="25"/>
  <c r="H798" i="25"/>
  <c r="F798" i="25"/>
  <c r="I803" i="25"/>
  <c r="D803" i="25"/>
  <c r="G812" i="25"/>
  <c r="D812" i="25"/>
  <c r="I812" i="25"/>
  <c r="E812" i="25"/>
  <c r="G830" i="25"/>
  <c r="F830" i="25"/>
  <c r="H839" i="25"/>
  <c r="G839" i="25"/>
  <c r="H851" i="25"/>
  <c r="G851" i="25"/>
  <c r="E910" i="25"/>
  <c r="F910" i="25"/>
  <c r="J916" i="25"/>
  <c r="F916" i="25"/>
  <c r="E952" i="25"/>
  <c r="J952" i="25"/>
  <c r="J965" i="25"/>
  <c r="I965" i="25"/>
  <c r="E988" i="25"/>
  <c r="J988" i="25"/>
  <c r="H999" i="25"/>
  <c r="E999" i="25"/>
  <c r="I999" i="25"/>
  <c r="F999" i="25"/>
  <c r="E1004" i="25"/>
  <c r="J1025" i="25"/>
  <c r="E1027" i="25"/>
  <c r="H1062" i="25"/>
  <c r="G1062" i="25"/>
  <c r="G1069" i="25"/>
  <c r="F1069" i="25"/>
  <c r="D1075" i="25"/>
  <c r="G1101" i="25"/>
  <c r="J1101" i="25"/>
  <c r="I1163" i="25"/>
  <c r="F1163" i="25"/>
  <c r="D1163" i="25"/>
  <c r="J1207" i="25"/>
  <c r="H1207" i="25"/>
  <c r="G1238" i="25"/>
  <c r="E1238" i="25"/>
  <c r="J1238" i="25"/>
  <c r="D1238" i="25"/>
  <c r="I1238" i="25"/>
  <c r="F1238" i="25"/>
  <c r="H1249" i="25"/>
  <c r="D1249" i="25"/>
  <c r="I1249" i="25"/>
  <c r="F1296" i="25"/>
  <c r="I1331" i="25"/>
  <c r="I177" i="25"/>
  <c r="I209" i="25"/>
  <c r="I353" i="25"/>
  <c r="J576" i="25"/>
  <c r="G585" i="25"/>
  <c r="F585" i="25"/>
  <c r="H587" i="25"/>
  <c r="D587" i="25"/>
  <c r="J601" i="25"/>
  <c r="G641" i="25"/>
  <c r="J641" i="25"/>
  <c r="D641" i="25"/>
  <c r="J661" i="25"/>
  <c r="G677" i="25"/>
  <c r="E677" i="25"/>
  <c r="J677" i="25"/>
  <c r="D677" i="25"/>
  <c r="G697" i="25"/>
  <c r="E697" i="25"/>
  <c r="J697" i="25"/>
  <c r="D697" i="25"/>
  <c r="G740" i="25"/>
  <c r="E740" i="25"/>
  <c r="J740" i="25"/>
  <c r="D740" i="25"/>
  <c r="H746" i="25"/>
  <c r="F746" i="25"/>
  <c r="G752" i="25"/>
  <c r="J752" i="25"/>
  <c r="D752" i="25"/>
  <c r="F752" i="25"/>
  <c r="E752" i="25"/>
  <c r="G784" i="25"/>
  <c r="E784" i="25"/>
  <c r="I784" i="25"/>
  <c r="F784" i="25"/>
  <c r="G828" i="25"/>
  <c r="J828" i="25"/>
  <c r="F828" i="25"/>
  <c r="H883" i="25"/>
  <c r="G883" i="25"/>
  <c r="E892" i="25"/>
  <c r="J892" i="25"/>
  <c r="F892" i="25"/>
  <c r="G1392" i="25"/>
  <c r="H1392" i="25"/>
  <c r="E1392" i="25"/>
  <c r="G1461" i="25"/>
  <c r="J1461" i="25"/>
  <c r="D1461" i="25"/>
  <c r="F5" i="25"/>
  <c r="E170" i="25"/>
  <c r="I181" i="25"/>
  <c r="F203" i="25"/>
  <c r="J209" i="25"/>
  <c r="E218" i="25"/>
  <c r="I229" i="25"/>
  <c r="F235" i="25"/>
  <c r="D241" i="25"/>
  <c r="I245" i="25"/>
  <c r="F251" i="25"/>
  <c r="E266" i="25"/>
  <c r="F283" i="25"/>
  <c r="E298" i="25"/>
  <c r="I341" i="25"/>
  <c r="F347" i="25"/>
  <c r="F363" i="25"/>
  <c r="H366" i="25"/>
  <c r="G390" i="25"/>
  <c r="G398" i="25"/>
  <c r="D568" i="25"/>
  <c r="D576" i="25"/>
  <c r="I577" i="25"/>
  <c r="G597" i="25"/>
  <c r="J597" i="25"/>
  <c r="D597" i="25"/>
  <c r="D601" i="25"/>
  <c r="F603" i="25"/>
  <c r="G609" i="25"/>
  <c r="J609" i="25"/>
  <c r="D609" i="25"/>
  <c r="E641" i="25"/>
  <c r="J649" i="25"/>
  <c r="G656" i="25"/>
  <c r="D656" i="25"/>
  <c r="D661" i="25"/>
  <c r="F697" i="25"/>
  <c r="G700" i="25"/>
  <c r="E700" i="25"/>
  <c r="D700" i="25"/>
  <c r="G705" i="25"/>
  <c r="F705" i="25"/>
  <c r="E705" i="25"/>
  <c r="I727" i="25"/>
  <c r="H727" i="25"/>
  <c r="H763" i="25"/>
  <c r="H855" i="25"/>
  <c r="G855" i="25"/>
  <c r="H867" i="25"/>
  <c r="G867" i="25"/>
  <c r="I954" i="25"/>
  <c r="H962" i="25"/>
  <c r="F962" i="25"/>
  <c r="J1034" i="25"/>
  <c r="G1211" i="25"/>
  <c r="J1211" i="25"/>
  <c r="F1211" i="25"/>
  <c r="E1211" i="25"/>
  <c r="I1265" i="25"/>
  <c r="H1265" i="25"/>
  <c r="G1287" i="25"/>
  <c r="J1287" i="25"/>
  <c r="F1287" i="25"/>
  <c r="E1287" i="25"/>
  <c r="J4" i="25"/>
  <c r="F158" i="25"/>
  <c r="F161" i="25"/>
  <c r="E165" i="25"/>
  <c r="J170" i="25"/>
  <c r="I173" i="25"/>
  <c r="F174" i="25"/>
  <c r="F177" i="25"/>
  <c r="E181" i="25"/>
  <c r="J186" i="25"/>
  <c r="I189" i="25"/>
  <c r="F190" i="25"/>
  <c r="F193" i="25"/>
  <c r="E197" i="25"/>
  <c r="J202" i="25"/>
  <c r="I205" i="25"/>
  <c r="F206" i="25"/>
  <c r="F209" i="25"/>
  <c r="E213" i="25"/>
  <c r="J218" i="25"/>
  <c r="I221" i="25"/>
  <c r="F222" i="25"/>
  <c r="F225" i="25"/>
  <c r="E229" i="25"/>
  <c r="J234" i="25"/>
  <c r="I237" i="25"/>
  <c r="F238" i="25"/>
  <c r="F241" i="25"/>
  <c r="E245" i="25"/>
  <c r="J250" i="25"/>
  <c r="I253" i="25"/>
  <c r="F254" i="25"/>
  <c r="F257" i="25"/>
  <c r="E261" i="25"/>
  <c r="J266" i="25"/>
  <c r="I269" i="25"/>
  <c r="F270" i="25"/>
  <c r="F273" i="25"/>
  <c r="E277" i="25"/>
  <c r="J282" i="25"/>
  <c r="I285" i="25"/>
  <c r="F286" i="25"/>
  <c r="F289" i="25"/>
  <c r="E293" i="25"/>
  <c r="J298" i="25"/>
  <c r="I301" i="25"/>
  <c r="F302" i="25"/>
  <c r="F305" i="25"/>
  <c r="E309" i="25"/>
  <c r="J314" i="25"/>
  <c r="I317" i="25"/>
  <c r="F318" i="25"/>
  <c r="F321" i="25"/>
  <c r="E322" i="25"/>
  <c r="E325" i="25"/>
  <c r="D329" i="25"/>
  <c r="J329" i="25"/>
  <c r="J330" i="25"/>
  <c r="I333" i="25"/>
  <c r="F334" i="25"/>
  <c r="F337" i="25"/>
  <c r="E338" i="25"/>
  <c r="F339" i="25"/>
  <c r="E341" i="25"/>
  <c r="D345" i="25"/>
  <c r="J345" i="25"/>
  <c r="J346" i="25"/>
  <c r="I349" i="25"/>
  <c r="F350" i="25"/>
  <c r="F353" i="25"/>
  <c r="E354" i="25"/>
  <c r="F355" i="25"/>
  <c r="E357" i="25"/>
  <c r="D361" i="25"/>
  <c r="J361" i="25"/>
  <c r="J362" i="25"/>
  <c r="J365" i="25"/>
  <c r="F367" i="25"/>
  <c r="F371" i="25"/>
  <c r="F375" i="25"/>
  <c r="F379" i="25"/>
  <c r="F383" i="25"/>
  <c r="F387" i="25"/>
  <c r="G397" i="25"/>
  <c r="E569" i="25"/>
  <c r="I573" i="25"/>
  <c r="E577" i="25"/>
  <c r="I581" i="25"/>
  <c r="H584" i="25"/>
  <c r="I585" i="25"/>
  <c r="H586" i="25"/>
  <c r="G589" i="25"/>
  <c r="J589" i="25"/>
  <c r="D589" i="25"/>
  <c r="D593" i="25"/>
  <c r="F595" i="25"/>
  <c r="F597" i="25"/>
  <c r="I601" i="25"/>
  <c r="H602" i="25"/>
  <c r="G605" i="25"/>
  <c r="J605" i="25"/>
  <c r="D605" i="25"/>
  <c r="F609" i="25"/>
  <c r="F619" i="25"/>
  <c r="E621" i="25"/>
  <c r="G625" i="25"/>
  <c r="F625" i="25"/>
  <c r="J625" i="25"/>
  <c r="D627" i="25"/>
  <c r="F629" i="25"/>
  <c r="G633" i="25"/>
  <c r="E633" i="25"/>
  <c r="J633" i="25"/>
  <c r="H635" i="25"/>
  <c r="D635" i="25"/>
  <c r="E637" i="25"/>
  <c r="I641" i="25"/>
  <c r="D648" i="25"/>
  <c r="E649" i="25"/>
  <c r="F650" i="25"/>
  <c r="G652" i="25"/>
  <c r="E652" i="25"/>
  <c r="G653" i="25"/>
  <c r="J653" i="25"/>
  <c r="D653" i="25"/>
  <c r="I656" i="25"/>
  <c r="I661" i="25"/>
  <c r="D664" i="25"/>
  <c r="E665" i="25"/>
  <c r="J668" i="25"/>
  <c r="D672" i="25"/>
  <c r="D673" i="25"/>
  <c r="J676" i="25"/>
  <c r="G685" i="25"/>
  <c r="F685" i="25"/>
  <c r="E685" i="25"/>
  <c r="I687" i="25"/>
  <c r="I695" i="25"/>
  <c r="H695" i="25"/>
  <c r="J696" i="25"/>
  <c r="J700" i="25"/>
  <c r="I705" i="25"/>
  <c r="G708" i="25"/>
  <c r="I708" i="25"/>
  <c r="E708" i="25"/>
  <c r="F709" i="25"/>
  <c r="J717" i="25"/>
  <c r="D720" i="25"/>
  <c r="J725" i="25"/>
  <c r="G728" i="25"/>
  <c r="F728" i="25"/>
  <c r="E728" i="25"/>
  <c r="I736" i="25"/>
  <c r="E757" i="25"/>
  <c r="G769" i="25"/>
  <c r="F769" i="25"/>
  <c r="J769" i="25"/>
  <c r="J776" i="25"/>
  <c r="G788" i="25"/>
  <c r="F788" i="25"/>
  <c r="E788" i="25"/>
  <c r="D788" i="25"/>
  <c r="F793" i="25"/>
  <c r="H803" i="25"/>
  <c r="J812" i="25"/>
  <c r="G816" i="25"/>
  <c r="D816" i="25"/>
  <c r="J816" i="25"/>
  <c r="I816" i="25"/>
  <c r="D830" i="25"/>
  <c r="H887" i="25"/>
  <c r="G887" i="25"/>
  <c r="G899" i="25"/>
  <c r="I899" i="25"/>
  <c r="J910" i="25"/>
  <c r="E916" i="25"/>
  <c r="J922" i="25"/>
  <c r="F922" i="25"/>
  <c r="E922" i="25"/>
  <c r="J985" i="25"/>
  <c r="I985" i="25"/>
  <c r="J993" i="25"/>
  <c r="I993" i="25"/>
  <c r="H1010" i="25"/>
  <c r="I1010" i="25"/>
  <c r="H1014" i="25"/>
  <c r="I1014" i="25"/>
  <c r="H1018" i="25"/>
  <c r="I1018" i="25"/>
  <c r="F1018" i="25"/>
  <c r="J1041" i="25"/>
  <c r="F1041" i="25"/>
  <c r="G1041" i="25"/>
  <c r="H1059" i="25"/>
  <c r="F1062" i="25"/>
  <c r="J1069" i="25"/>
  <c r="G1093" i="25"/>
  <c r="F1093" i="25"/>
  <c r="F1101" i="25"/>
  <c r="J1104" i="25"/>
  <c r="I1115" i="25"/>
  <c r="F1115" i="25"/>
  <c r="D1115" i="25"/>
  <c r="I1131" i="25"/>
  <c r="F1131" i="25"/>
  <c r="D1131" i="25"/>
  <c r="I1147" i="25"/>
  <c r="F1147" i="25"/>
  <c r="D1147" i="25"/>
  <c r="I1201" i="25"/>
  <c r="H1201" i="25"/>
  <c r="F1201" i="25"/>
  <c r="D1201" i="25"/>
  <c r="G1222" i="25"/>
  <c r="E1222" i="25"/>
  <c r="J1222" i="25"/>
  <c r="D1222" i="25"/>
  <c r="I1222" i="25"/>
  <c r="F1222" i="25"/>
  <c r="I613" i="25"/>
  <c r="I617" i="25"/>
  <c r="I645" i="25"/>
  <c r="I657" i="25"/>
  <c r="J660" i="25"/>
  <c r="I669" i="25"/>
  <c r="J680" i="25"/>
  <c r="F681" i="25"/>
  <c r="I684" i="25"/>
  <c r="I689" i="25"/>
  <c r="J692" i="25"/>
  <c r="F693" i="25"/>
  <c r="I701" i="25"/>
  <c r="I704" i="25"/>
  <c r="J712" i="25"/>
  <c r="F713" i="25"/>
  <c r="I716" i="25"/>
  <c r="F724" i="25"/>
  <c r="J732" i="25"/>
  <c r="J733" i="25"/>
  <c r="J741" i="25"/>
  <c r="G744" i="25"/>
  <c r="J744" i="25"/>
  <c r="D744" i="25"/>
  <c r="G745" i="25"/>
  <c r="J745" i="25"/>
  <c r="G760" i="25"/>
  <c r="F760" i="25"/>
  <c r="J760" i="25"/>
  <c r="G764" i="25"/>
  <c r="F764" i="25"/>
  <c r="J764" i="25"/>
  <c r="G773" i="25"/>
  <c r="F773" i="25"/>
  <c r="G780" i="25"/>
  <c r="E780" i="25"/>
  <c r="J780" i="25"/>
  <c r="G789" i="25"/>
  <c r="E789" i="25"/>
  <c r="G796" i="25"/>
  <c r="J796" i="25"/>
  <c r="D796" i="25"/>
  <c r="G797" i="25"/>
  <c r="J797" i="25"/>
  <c r="G804" i="25"/>
  <c r="E804" i="25"/>
  <c r="J804" i="25"/>
  <c r="G808" i="25"/>
  <c r="D808" i="25"/>
  <c r="H847" i="25"/>
  <c r="G847" i="25"/>
  <c r="H863" i="25"/>
  <c r="G863" i="25"/>
  <c r="H879" i="25"/>
  <c r="G879" i="25"/>
  <c r="E920" i="25"/>
  <c r="J920" i="25"/>
  <c r="J946" i="25"/>
  <c r="F946" i="25"/>
  <c r="H951" i="25"/>
  <c r="E951" i="25"/>
  <c r="H955" i="25"/>
  <c r="F955" i="25"/>
  <c r="H963" i="25"/>
  <c r="F963" i="25"/>
  <c r="H978" i="25"/>
  <c r="I978" i="25"/>
  <c r="H1011" i="25"/>
  <c r="I1011" i="25"/>
  <c r="H1026" i="25"/>
  <c r="I1026" i="25"/>
  <c r="H1047" i="25"/>
  <c r="F1047" i="25"/>
  <c r="H1053" i="25"/>
  <c r="F1053" i="25"/>
  <c r="G1087" i="25"/>
  <c r="J1087" i="25"/>
  <c r="G1089" i="25"/>
  <c r="F1089" i="25"/>
  <c r="I1208" i="25"/>
  <c r="H1208" i="25"/>
  <c r="G1214" i="25"/>
  <c r="E1214" i="25"/>
  <c r="J1214" i="25"/>
  <c r="D1214" i="25"/>
  <c r="I1214" i="25"/>
  <c r="G1263" i="25"/>
  <c r="F1263" i="25"/>
  <c r="E1263" i="25"/>
  <c r="J1263" i="25"/>
  <c r="H1280" i="25"/>
  <c r="F1280" i="25"/>
  <c r="G1294" i="25"/>
  <c r="J1294" i="25"/>
  <c r="D1294" i="25"/>
  <c r="F1294" i="25"/>
  <c r="E1294" i="25"/>
  <c r="I1294" i="25"/>
  <c r="I681" i="25"/>
  <c r="J684" i="25"/>
  <c r="I693" i="25"/>
  <c r="J704" i="25"/>
  <c r="I713" i="25"/>
  <c r="J716" i="25"/>
  <c r="I724" i="25"/>
  <c r="G761" i="25"/>
  <c r="E761" i="25"/>
  <c r="G765" i="25"/>
  <c r="E765" i="25"/>
  <c r="G792" i="25"/>
  <c r="F792" i="25"/>
  <c r="J792" i="25"/>
  <c r="G800" i="25"/>
  <c r="J800" i="25"/>
  <c r="D800" i="25"/>
  <c r="G801" i="25"/>
  <c r="J801" i="25"/>
  <c r="G820" i="25"/>
  <c r="D820" i="25"/>
  <c r="H843" i="25"/>
  <c r="G843" i="25"/>
  <c r="H859" i="25"/>
  <c r="G859" i="25"/>
  <c r="H875" i="25"/>
  <c r="G875" i="25"/>
  <c r="J912" i="25"/>
  <c r="E912" i="25"/>
  <c r="E944" i="25"/>
  <c r="J944" i="25"/>
  <c r="H1002" i="25"/>
  <c r="I1002" i="25"/>
  <c r="H1019" i="25"/>
  <c r="I1019" i="25"/>
  <c r="I1114" i="25"/>
  <c r="F1114" i="25"/>
  <c r="D1114" i="25"/>
  <c r="I1130" i="25"/>
  <c r="F1130" i="25"/>
  <c r="D1130" i="25"/>
  <c r="I1146" i="25"/>
  <c r="F1146" i="25"/>
  <c r="D1146" i="25"/>
  <c r="I1162" i="25"/>
  <c r="F1162" i="25"/>
  <c r="D1162" i="25"/>
  <c r="I1178" i="25"/>
  <c r="F1178" i="25"/>
  <c r="D1178" i="25"/>
  <c r="I1194" i="25"/>
  <c r="F1194" i="25"/>
  <c r="D1194" i="25"/>
  <c r="F1208" i="25"/>
  <c r="F1212" i="25"/>
  <c r="F1214" i="25"/>
  <c r="G1227" i="25"/>
  <c r="J1227" i="25"/>
  <c r="F1227" i="25"/>
  <c r="E1227" i="25"/>
  <c r="G1243" i="25"/>
  <c r="J1243" i="25"/>
  <c r="F1243" i="25"/>
  <c r="E1243" i="25"/>
  <c r="G1254" i="25"/>
  <c r="F1254" i="25"/>
  <c r="E1254" i="25"/>
  <c r="J1254" i="25"/>
  <c r="I1254" i="25"/>
  <c r="I1269" i="25"/>
  <c r="H1269" i="25"/>
  <c r="G1291" i="25"/>
  <c r="F1291" i="25"/>
  <c r="E1291" i="25"/>
  <c r="J1291" i="25"/>
  <c r="G1303" i="25"/>
  <c r="J1303" i="25"/>
  <c r="F1303" i="25"/>
  <c r="G1323" i="25"/>
  <c r="E1323" i="25"/>
  <c r="F1323" i="25"/>
  <c r="D1323" i="25"/>
  <c r="J1323" i="25"/>
  <c r="I1323" i="25"/>
  <c r="G1246" i="25"/>
  <c r="F1246" i="25"/>
  <c r="E1246" i="25"/>
  <c r="G1266" i="25"/>
  <c r="F1266" i="25"/>
  <c r="E1266" i="25"/>
  <c r="G1271" i="25"/>
  <c r="F1271" i="25"/>
  <c r="E1271" i="25"/>
  <c r="G1274" i="25"/>
  <c r="F1274" i="25"/>
  <c r="E1274" i="25"/>
  <c r="G1283" i="25"/>
  <c r="F1283" i="25"/>
  <c r="E1283" i="25"/>
  <c r="G1302" i="25"/>
  <c r="J1302" i="25"/>
  <c r="D1302" i="25"/>
  <c r="I1302" i="25"/>
  <c r="F1302" i="25"/>
  <c r="G1316" i="25"/>
  <c r="F1316" i="25"/>
  <c r="J1316" i="25"/>
  <c r="G1384" i="25"/>
  <c r="H1384" i="25"/>
  <c r="E1384" i="25"/>
  <c r="I1387" i="25"/>
  <c r="H1387" i="25"/>
  <c r="G1437" i="25"/>
  <c r="J1437" i="25"/>
  <c r="D1437" i="25"/>
  <c r="G1457" i="25"/>
  <c r="D1457" i="25"/>
  <c r="J1457" i="25"/>
  <c r="G1484" i="25"/>
  <c r="H1484" i="25"/>
  <c r="D1484" i="25"/>
  <c r="G1492" i="25"/>
  <c r="H1492" i="25"/>
  <c r="D1492" i="25"/>
  <c r="I748" i="25"/>
  <c r="I756" i="25"/>
  <c r="I768" i="25"/>
  <c r="I772" i="25"/>
  <c r="D1205" i="25"/>
  <c r="I1210" i="25"/>
  <c r="G1219" i="25"/>
  <c r="J1219" i="25"/>
  <c r="F1219" i="25"/>
  <c r="G1230" i="25"/>
  <c r="E1230" i="25"/>
  <c r="J1230" i="25"/>
  <c r="D1230" i="25"/>
  <c r="G1235" i="25"/>
  <c r="J1235" i="25"/>
  <c r="F1235" i="25"/>
  <c r="D1246" i="25"/>
  <c r="G1250" i="25"/>
  <c r="E1250" i="25"/>
  <c r="J1250" i="25"/>
  <c r="D1250" i="25"/>
  <c r="I1253" i="25"/>
  <c r="H1253" i="25"/>
  <c r="D1253" i="25"/>
  <c r="G1258" i="25"/>
  <c r="E1258" i="25"/>
  <c r="J1258" i="25"/>
  <c r="D1258" i="25"/>
  <c r="H1264" i="25"/>
  <c r="F1264" i="25"/>
  <c r="D1266" i="25"/>
  <c r="J1271" i="25"/>
  <c r="D1274" i="25"/>
  <c r="G1279" i="25"/>
  <c r="J1279" i="25"/>
  <c r="F1279" i="25"/>
  <c r="J1283" i="25"/>
  <c r="H1292" i="25"/>
  <c r="F1292" i="25"/>
  <c r="G1295" i="25"/>
  <c r="J1295" i="25"/>
  <c r="F1295" i="25"/>
  <c r="E1295" i="25"/>
  <c r="G1299" i="25"/>
  <c r="F1299" i="25"/>
  <c r="J1299" i="25"/>
  <c r="E1302" i="25"/>
  <c r="E1316" i="25"/>
  <c r="H1326" i="25"/>
  <c r="I1326" i="25"/>
  <c r="D1342" i="25"/>
  <c r="G1342" i="25"/>
  <c r="E1342" i="25"/>
  <c r="I1360" i="25"/>
  <c r="D1360" i="25"/>
  <c r="G1372" i="25"/>
  <c r="E1372" i="25"/>
  <c r="D1372" i="25"/>
  <c r="G1380" i="25"/>
  <c r="H1380" i="25"/>
  <c r="E1380" i="25"/>
  <c r="D1384" i="25"/>
  <c r="I1398" i="25"/>
  <c r="D1398" i="25"/>
  <c r="G1405" i="25"/>
  <c r="E1405" i="25"/>
  <c r="D1405" i="25"/>
  <c r="J1413" i="25"/>
  <c r="E1413" i="25"/>
  <c r="D1413" i="25"/>
  <c r="J1474" i="25"/>
  <c r="G1474" i="25"/>
  <c r="F1474" i="25"/>
  <c r="G1480" i="25"/>
  <c r="H1480" i="25"/>
  <c r="D1480" i="25"/>
  <c r="J1215" i="25"/>
  <c r="I1218" i="25"/>
  <c r="J1223" i="25"/>
  <c r="I1226" i="25"/>
  <c r="I1234" i="25"/>
  <c r="J1239" i="25"/>
  <c r="I1242" i="25"/>
  <c r="J1251" i="25"/>
  <c r="J1259" i="25"/>
  <c r="F1262" i="25"/>
  <c r="F1270" i="25"/>
  <c r="I1278" i="25"/>
  <c r="F1282" i="25"/>
  <c r="I1286" i="25"/>
  <c r="F1290" i="25"/>
  <c r="G1307" i="25"/>
  <c r="F1307" i="25"/>
  <c r="J1307" i="25"/>
  <c r="G1311" i="25"/>
  <c r="F1311" i="25"/>
  <c r="J1311" i="25"/>
  <c r="G1320" i="25"/>
  <c r="F1320" i="25"/>
  <c r="I1344" i="25"/>
  <c r="G1344" i="25"/>
  <c r="I1352" i="25"/>
  <c r="D1352" i="25"/>
  <c r="G1373" i="25"/>
  <c r="E1373" i="25"/>
  <c r="D1373" i="25"/>
  <c r="G1381" i="25"/>
  <c r="E1381" i="25"/>
  <c r="G1385" i="25"/>
  <c r="E1385" i="25"/>
  <c r="G1393" i="25"/>
  <c r="E1393" i="25"/>
  <c r="F1438" i="25"/>
  <c r="J1438" i="25"/>
  <c r="J1470" i="25"/>
  <c r="G1470" i="25"/>
  <c r="D1470" i="25"/>
  <c r="J1473" i="25"/>
  <c r="G1473" i="25"/>
  <c r="G1486" i="25"/>
  <c r="F1486" i="25"/>
  <c r="D1486" i="25"/>
  <c r="D1218" i="25"/>
  <c r="J1218" i="25"/>
  <c r="D1221" i="25"/>
  <c r="D1226" i="25"/>
  <c r="J1226" i="25"/>
  <c r="D1234" i="25"/>
  <c r="J1234" i="25"/>
  <c r="D1237" i="25"/>
  <c r="D1242" i="25"/>
  <c r="J1242" i="25"/>
  <c r="I1262" i="25"/>
  <c r="I1270" i="25"/>
  <c r="I1282" i="25"/>
  <c r="I1290" i="25"/>
  <c r="G1304" i="25"/>
  <c r="F1304" i="25"/>
  <c r="D1307" i="25"/>
  <c r="G1308" i="25"/>
  <c r="E1308" i="25"/>
  <c r="H1309" i="25"/>
  <c r="D1311" i="25"/>
  <c r="G1312" i="25"/>
  <c r="E1312" i="25"/>
  <c r="G1327" i="25"/>
  <c r="E1327" i="25"/>
  <c r="J1327" i="25"/>
  <c r="D1341" i="25"/>
  <c r="G1341" i="25"/>
  <c r="D1344" i="25"/>
  <c r="D1349" i="25"/>
  <c r="G1349" i="25"/>
  <c r="E1352" i="25"/>
  <c r="G1357" i="25"/>
  <c r="I1368" i="25"/>
  <c r="E1368" i="25"/>
  <c r="D1368" i="25"/>
  <c r="D1381" i="25"/>
  <c r="D1385" i="25"/>
  <c r="D1393" i="25"/>
  <c r="G1404" i="25"/>
  <c r="E1404" i="25"/>
  <c r="D1404" i="25"/>
  <c r="G1412" i="25"/>
  <c r="H1412" i="25"/>
  <c r="E1412" i="25"/>
  <c r="G1436" i="25"/>
  <c r="F1436" i="25"/>
  <c r="D1436" i="25"/>
  <c r="J1446" i="25"/>
  <c r="G1446" i="25"/>
  <c r="D1446" i="25"/>
  <c r="J1458" i="25"/>
  <c r="F1458" i="25"/>
  <c r="D1458" i="25"/>
  <c r="G1476" i="25"/>
  <c r="H1476" i="25"/>
  <c r="D1476" i="25"/>
  <c r="H1486" i="25"/>
  <c r="I1298" i="25"/>
  <c r="I1315" i="25"/>
  <c r="I1319" i="25"/>
  <c r="D1366" i="25"/>
  <c r="D1367" i="25"/>
  <c r="D1376" i="25"/>
  <c r="D1377" i="25"/>
  <c r="D1396" i="25"/>
  <c r="D1397" i="25"/>
  <c r="D1400" i="25"/>
  <c r="D1401" i="25"/>
  <c r="D1408" i="25"/>
  <c r="D1409" i="25"/>
  <c r="E1420" i="25"/>
  <c r="D1424" i="25"/>
  <c r="D1442" i="25"/>
  <c r="D1445" i="25"/>
  <c r="D1454" i="25"/>
  <c r="D1466" i="25"/>
  <c r="D1469" i="25"/>
  <c r="D1482" i="25"/>
  <c r="D1488" i="25"/>
  <c r="H251" i="25"/>
  <c r="D252" i="25"/>
  <c r="I252" i="25"/>
  <c r="H255" i="25"/>
  <c r="D256" i="25"/>
  <c r="I256" i="25"/>
  <c r="H259" i="25"/>
  <c r="D260" i="25"/>
  <c r="I260" i="25"/>
  <c r="H263" i="25"/>
  <c r="D264" i="25"/>
  <c r="I264" i="25"/>
  <c r="H267" i="25"/>
  <c r="D268" i="25"/>
  <c r="I268" i="25"/>
  <c r="H271" i="25"/>
  <c r="D272" i="25"/>
  <c r="I272" i="25"/>
  <c r="H275" i="25"/>
  <c r="D276" i="25"/>
  <c r="I276" i="25"/>
  <c r="H279" i="25"/>
  <c r="D280" i="25"/>
  <c r="I280" i="25"/>
  <c r="H283" i="25"/>
  <c r="D284" i="25"/>
  <c r="I284" i="25"/>
  <c r="H287" i="25"/>
  <c r="D288" i="25"/>
  <c r="I288" i="25"/>
  <c r="H291" i="25"/>
  <c r="D292" i="25"/>
  <c r="I292" i="25"/>
  <c r="H295" i="25"/>
  <c r="D296" i="25"/>
  <c r="I296" i="25"/>
  <c r="H299" i="25"/>
  <c r="D300" i="25"/>
  <c r="I300" i="25"/>
  <c r="H303" i="25"/>
  <c r="D304" i="25"/>
  <c r="I304" i="25"/>
  <c r="H307" i="25"/>
  <c r="D308" i="25"/>
  <c r="I308" i="25"/>
  <c r="H311" i="25"/>
  <c r="D312" i="25"/>
  <c r="I312" i="25"/>
  <c r="H315" i="25"/>
  <c r="D316" i="25"/>
  <c r="I316" i="25"/>
  <c r="H319" i="25"/>
  <c r="D320" i="25"/>
  <c r="I320" i="25"/>
  <c r="H323" i="25"/>
  <c r="D324" i="25"/>
  <c r="I324" i="25"/>
  <c r="H327" i="25"/>
  <c r="D328" i="25"/>
  <c r="I328" i="25"/>
  <c r="H331" i="25"/>
  <c r="D332" i="25"/>
  <c r="I332" i="25"/>
  <c r="H335" i="25"/>
  <c r="D336" i="25"/>
  <c r="I336" i="25"/>
  <c r="H339" i="25"/>
  <c r="D340" i="25"/>
  <c r="I340" i="25"/>
  <c r="H343" i="25"/>
  <c r="D344" i="25"/>
  <c r="I344" i="25"/>
  <c r="H347" i="25"/>
  <c r="D348" i="25"/>
  <c r="I348" i="25"/>
  <c r="H351" i="25"/>
  <c r="D352" i="25"/>
  <c r="I352" i="25"/>
  <c r="H355" i="25"/>
  <c r="D356" i="25"/>
  <c r="I356" i="25"/>
  <c r="H359" i="25"/>
  <c r="D360" i="25"/>
  <c r="I360" i="25"/>
  <c r="H363" i="25"/>
  <c r="D364" i="25"/>
  <c r="I364" i="25"/>
  <c r="J366" i="25"/>
  <c r="F395" i="25"/>
  <c r="J395" i="25"/>
  <c r="D396" i="25"/>
  <c r="D400" i="25"/>
  <c r="G567" i="25"/>
  <c r="J567" i="25"/>
  <c r="E567" i="25"/>
  <c r="I567" i="25"/>
  <c r="D572" i="25"/>
  <c r="E574" i="25"/>
  <c r="G575" i="25"/>
  <c r="J575" i="25"/>
  <c r="E575" i="25"/>
  <c r="I575" i="25"/>
  <c r="D580" i="25"/>
  <c r="J580" i="25"/>
  <c r="E582" i="25"/>
  <c r="G583" i="25"/>
  <c r="J583" i="25"/>
  <c r="E583" i="25"/>
  <c r="I583" i="25"/>
  <c r="D588" i="25"/>
  <c r="J588" i="25"/>
  <c r="E590" i="25"/>
  <c r="G591" i="25"/>
  <c r="J591" i="25"/>
  <c r="E591" i="25"/>
  <c r="I591" i="25"/>
  <c r="D596" i="25"/>
  <c r="J596" i="25"/>
  <c r="E598" i="25"/>
  <c r="G599" i="25"/>
  <c r="J599" i="25"/>
  <c r="E599" i="25"/>
  <c r="I599" i="25"/>
  <c r="D604" i="25"/>
  <c r="J604" i="25"/>
  <c r="E606" i="25"/>
  <c r="G607" i="25"/>
  <c r="J607" i="25"/>
  <c r="E607" i="25"/>
  <c r="I607" i="25"/>
  <c r="D612" i="25"/>
  <c r="J612" i="25"/>
  <c r="E614" i="25"/>
  <c r="G615" i="25"/>
  <c r="J615" i="25"/>
  <c r="E615" i="25"/>
  <c r="I615" i="25"/>
  <c r="D620" i="25"/>
  <c r="J620" i="25"/>
  <c r="E622" i="25"/>
  <c r="G623" i="25"/>
  <c r="J623" i="25"/>
  <c r="E623" i="25"/>
  <c r="I623" i="25"/>
  <c r="D628" i="25"/>
  <c r="J628" i="25"/>
  <c r="G631" i="25"/>
  <c r="J631" i="25"/>
  <c r="E631" i="25"/>
  <c r="I631" i="25"/>
  <c r="D636" i="25"/>
  <c r="J636" i="25"/>
  <c r="G639" i="25"/>
  <c r="J639" i="25"/>
  <c r="E639" i="25"/>
  <c r="I639" i="25"/>
  <c r="D644" i="25"/>
  <c r="J644" i="25"/>
  <c r="E646" i="25"/>
  <c r="G647" i="25"/>
  <c r="J647" i="25"/>
  <c r="E647" i="25"/>
  <c r="I647" i="25"/>
  <c r="G658" i="25"/>
  <c r="J658" i="25"/>
  <c r="E658" i="25"/>
  <c r="I658" i="25"/>
  <c r="D658" i="25"/>
  <c r="D659" i="25"/>
  <c r="G666" i="25"/>
  <c r="J666" i="25"/>
  <c r="E666" i="25"/>
  <c r="I666" i="25"/>
  <c r="D666" i="25"/>
  <c r="G674" i="25"/>
  <c r="J674" i="25"/>
  <c r="E674" i="25"/>
  <c r="I674" i="25"/>
  <c r="D674" i="25"/>
  <c r="D675" i="25"/>
  <c r="G682" i="25"/>
  <c r="J682" i="25"/>
  <c r="E682" i="25"/>
  <c r="I682" i="25"/>
  <c r="D682" i="25"/>
  <c r="G690" i="25"/>
  <c r="J690" i="25"/>
  <c r="E690" i="25"/>
  <c r="I690" i="25"/>
  <c r="D690" i="25"/>
  <c r="G698" i="25"/>
  <c r="J698" i="25"/>
  <c r="E698" i="25"/>
  <c r="I698" i="25"/>
  <c r="D698" i="25"/>
  <c r="D699" i="25"/>
  <c r="G706" i="25"/>
  <c r="J706" i="25"/>
  <c r="E706" i="25"/>
  <c r="I706" i="25"/>
  <c r="D706" i="25"/>
  <c r="G714" i="25"/>
  <c r="J714" i="25"/>
  <c r="E714" i="25"/>
  <c r="I714" i="25"/>
  <c r="D714" i="25"/>
  <c r="D715" i="25"/>
  <c r="G738" i="25"/>
  <c r="J738" i="25"/>
  <c r="E738" i="25"/>
  <c r="I738" i="25"/>
  <c r="D738" i="25"/>
  <c r="H738" i="25"/>
  <c r="F738" i="25"/>
  <c r="G743" i="25"/>
  <c r="F743" i="25"/>
  <c r="J743" i="25"/>
  <c r="E743" i="25"/>
  <c r="H743" i="25"/>
  <c r="D743" i="25"/>
  <c r="G754" i="25"/>
  <c r="J754" i="25"/>
  <c r="E754" i="25"/>
  <c r="I754" i="25"/>
  <c r="D754" i="25"/>
  <c r="H754" i="25"/>
  <c r="F754" i="25"/>
  <c r="G771" i="25"/>
  <c r="F771" i="25"/>
  <c r="J771" i="25"/>
  <c r="E771" i="25"/>
  <c r="I771" i="25"/>
  <c r="H771" i="25"/>
  <c r="G791" i="25"/>
  <c r="F791" i="25"/>
  <c r="J791" i="25"/>
  <c r="E791" i="25"/>
  <c r="I791" i="25"/>
  <c r="H791" i="25"/>
  <c r="F906" i="25"/>
  <c r="E906" i="25"/>
  <c r="I915" i="25"/>
  <c r="G915" i="25"/>
  <c r="H960" i="25"/>
  <c r="I960" i="25"/>
  <c r="F960" i="25"/>
  <c r="J960" i="25"/>
  <c r="H977" i="25"/>
  <c r="F977" i="25"/>
  <c r="E977" i="25"/>
  <c r="J977" i="25"/>
  <c r="H981" i="25"/>
  <c r="F981" i="25"/>
  <c r="E981" i="25"/>
  <c r="J981" i="25"/>
  <c r="I981" i="25"/>
  <c r="H1017" i="25"/>
  <c r="F1017" i="25"/>
  <c r="E1017" i="25"/>
  <c r="J1017" i="25"/>
  <c r="H1021" i="25"/>
  <c r="F1021" i="25"/>
  <c r="E1021" i="25"/>
  <c r="J1021" i="25"/>
  <c r="I1021" i="25"/>
  <c r="G1103" i="25"/>
  <c r="J1103" i="25"/>
  <c r="F1103" i="25"/>
  <c r="D1103" i="25"/>
  <c r="D1440" i="25"/>
  <c r="G1440" i="25"/>
  <c r="F1440" i="25"/>
  <c r="J1440" i="25"/>
  <c r="G1487" i="25"/>
  <c r="D1487" i="25"/>
  <c r="H1487" i="25"/>
  <c r="J1487" i="25"/>
  <c r="F1487" i="25"/>
  <c r="H160" i="25"/>
  <c r="H172" i="25"/>
  <c r="H192" i="25"/>
  <c r="H196" i="25"/>
  <c r="H200" i="25"/>
  <c r="H216" i="25"/>
  <c r="H236" i="25"/>
  <c r="H252" i="25"/>
  <c r="H256" i="25"/>
  <c r="H260" i="25"/>
  <c r="H268" i="25"/>
  <c r="H276" i="25"/>
  <c r="H288" i="25"/>
  <c r="H292" i="25"/>
  <c r="H316" i="25"/>
  <c r="H324" i="25"/>
  <c r="H328" i="25"/>
  <c r="H332" i="25"/>
  <c r="H336" i="25"/>
  <c r="H344" i="25"/>
  <c r="H348" i="25"/>
  <c r="H352" i="25"/>
  <c r="H356" i="25"/>
  <c r="H360" i="25"/>
  <c r="G572" i="25"/>
  <c r="F572" i="25"/>
  <c r="J574" i="25"/>
  <c r="J582" i="25"/>
  <c r="J590" i="25"/>
  <c r="J598" i="25"/>
  <c r="G630" i="25"/>
  <c r="I630" i="25"/>
  <c r="D630" i="25"/>
  <c r="I636" i="25"/>
  <c r="G638" i="25"/>
  <c r="I638" i="25"/>
  <c r="D638" i="25"/>
  <c r="J638" i="25"/>
  <c r="I644" i="25"/>
  <c r="J646" i="25"/>
  <c r="G667" i="25"/>
  <c r="F667" i="25"/>
  <c r="J667" i="25"/>
  <c r="E667" i="25"/>
  <c r="G683" i="25"/>
  <c r="F683" i="25"/>
  <c r="J683" i="25"/>
  <c r="E683" i="25"/>
  <c r="G691" i="25"/>
  <c r="F691" i="25"/>
  <c r="J691" i="25"/>
  <c r="E691" i="25"/>
  <c r="G707" i="25"/>
  <c r="F707" i="25"/>
  <c r="J707" i="25"/>
  <c r="E707" i="25"/>
  <c r="G719" i="25"/>
  <c r="F719" i="25"/>
  <c r="J719" i="25"/>
  <c r="E719" i="25"/>
  <c r="I719" i="25"/>
  <c r="H719" i="25"/>
  <c r="G766" i="25"/>
  <c r="J766" i="25"/>
  <c r="E766" i="25"/>
  <c r="I766" i="25"/>
  <c r="D766" i="25"/>
  <c r="H766" i="25"/>
  <c r="G790" i="25"/>
  <c r="J790" i="25"/>
  <c r="E790" i="25"/>
  <c r="I790" i="25"/>
  <c r="D790" i="25"/>
  <c r="H790" i="25"/>
  <c r="F790" i="25"/>
  <c r="J1497" i="25"/>
  <c r="G1497" i="25"/>
  <c r="H5" i="25"/>
  <c r="D6" i="25"/>
  <c r="I6" i="25"/>
  <c r="H159" i="25"/>
  <c r="D160" i="25"/>
  <c r="I160" i="25"/>
  <c r="H163" i="25"/>
  <c r="D164" i="25"/>
  <c r="I164" i="25"/>
  <c r="H167" i="25"/>
  <c r="D168" i="25"/>
  <c r="I168" i="25"/>
  <c r="H171" i="25"/>
  <c r="D172" i="25"/>
  <c r="I172" i="25"/>
  <c r="H175" i="25"/>
  <c r="D176" i="25"/>
  <c r="I176" i="25"/>
  <c r="H179" i="25"/>
  <c r="D180" i="25"/>
  <c r="I180" i="25"/>
  <c r="H183" i="25"/>
  <c r="D184" i="25"/>
  <c r="I184" i="25"/>
  <c r="H187" i="25"/>
  <c r="D188" i="25"/>
  <c r="I188" i="25"/>
  <c r="H191" i="25"/>
  <c r="D192" i="25"/>
  <c r="I192" i="25"/>
  <c r="H195" i="25"/>
  <c r="D196" i="25"/>
  <c r="I196" i="25"/>
  <c r="H199" i="25"/>
  <c r="D200" i="25"/>
  <c r="I200" i="25"/>
  <c r="H203" i="25"/>
  <c r="D204" i="25"/>
  <c r="I204" i="25"/>
  <c r="H207" i="25"/>
  <c r="D208" i="25"/>
  <c r="I208" i="25"/>
  <c r="H211" i="25"/>
  <c r="D212" i="25"/>
  <c r="I212" i="25"/>
  <c r="H215" i="25"/>
  <c r="D216" i="25"/>
  <c r="I216" i="25"/>
  <c r="H219" i="25"/>
  <c r="D220" i="25"/>
  <c r="I220" i="25"/>
  <c r="H223" i="25"/>
  <c r="D224" i="25"/>
  <c r="I224" i="25"/>
  <c r="H227" i="25"/>
  <c r="D228" i="25"/>
  <c r="I228" i="25"/>
  <c r="H231" i="25"/>
  <c r="D232" i="25"/>
  <c r="I232" i="25"/>
  <c r="H235" i="25"/>
  <c r="D236" i="25"/>
  <c r="I236" i="25"/>
  <c r="H239" i="25"/>
  <c r="D240" i="25"/>
  <c r="I240" i="25"/>
  <c r="H243" i="25"/>
  <c r="D244" i="25"/>
  <c r="I244" i="25"/>
  <c r="H247" i="25"/>
  <c r="D248" i="25"/>
  <c r="I248" i="25"/>
  <c r="H4" i="25"/>
  <c r="D5" i="25"/>
  <c r="I5" i="25"/>
  <c r="E6" i="25"/>
  <c r="J6" i="25"/>
  <c r="H158" i="25"/>
  <c r="D159" i="25"/>
  <c r="I159" i="25"/>
  <c r="E160" i="25"/>
  <c r="J160" i="25"/>
  <c r="H162" i="25"/>
  <c r="D163" i="25"/>
  <c r="I163" i="25"/>
  <c r="E164" i="25"/>
  <c r="J164" i="25"/>
  <c r="H166" i="25"/>
  <c r="D167" i="25"/>
  <c r="I167" i="25"/>
  <c r="E168" i="25"/>
  <c r="J168" i="25"/>
  <c r="H170" i="25"/>
  <c r="D171" i="25"/>
  <c r="I171" i="25"/>
  <c r="E172" i="25"/>
  <c r="J172" i="25"/>
  <c r="H174" i="25"/>
  <c r="D175" i="25"/>
  <c r="I175" i="25"/>
  <c r="E176" i="25"/>
  <c r="J176" i="25"/>
  <c r="H178" i="25"/>
  <c r="D179" i="25"/>
  <c r="I179" i="25"/>
  <c r="E180" i="25"/>
  <c r="J180" i="25"/>
  <c r="H182" i="25"/>
  <c r="D183" i="25"/>
  <c r="I183" i="25"/>
  <c r="E184" i="25"/>
  <c r="J184" i="25"/>
  <c r="H186" i="25"/>
  <c r="D187" i="25"/>
  <c r="I187" i="25"/>
  <c r="E188" i="25"/>
  <c r="J188" i="25"/>
  <c r="H190" i="25"/>
  <c r="D191" i="25"/>
  <c r="I191" i="25"/>
  <c r="E192" i="25"/>
  <c r="J192" i="25"/>
  <c r="H194" i="25"/>
  <c r="D195" i="25"/>
  <c r="I195" i="25"/>
  <c r="E196" i="25"/>
  <c r="J196" i="25"/>
  <c r="H198" i="25"/>
  <c r="D199" i="25"/>
  <c r="I199" i="25"/>
  <c r="E200" i="25"/>
  <c r="J200" i="25"/>
  <c r="H202" i="25"/>
  <c r="D203" i="25"/>
  <c r="I203" i="25"/>
  <c r="E204" i="25"/>
  <c r="J204" i="25"/>
  <c r="H206" i="25"/>
  <c r="D207" i="25"/>
  <c r="I207" i="25"/>
  <c r="E208" i="25"/>
  <c r="J208" i="25"/>
  <c r="H210" i="25"/>
  <c r="D211" i="25"/>
  <c r="I211" i="25"/>
  <c r="E212" i="25"/>
  <c r="J212" i="25"/>
  <c r="H214" i="25"/>
  <c r="D215" i="25"/>
  <c r="I215" i="25"/>
  <c r="E216" i="25"/>
  <c r="J216" i="25"/>
  <c r="H218" i="25"/>
  <c r="D219" i="25"/>
  <c r="I219" i="25"/>
  <c r="E220" i="25"/>
  <c r="J220" i="25"/>
  <c r="H222" i="25"/>
  <c r="D223" i="25"/>
  <c r="I223" i="25"/>
  <c r="E224" i="25"/>
  <c r="J224" i="25"/>
  <c r="H226" i="25"/>
  <c r="D227" i="25"/>
  <c r="I227" i="25"/>
  <c r="E228" i="25"/>
  <c r="J228" i="25"/>
  <c r="H230" i="25"/>
  <c r="D231" i="25"/>
  <c r="I231" i="25"/>
  <c r="E232" i="25"/>
  <c r="J232" i="25"/>
  <c r="H234" i="25"/>
  <c r="D235" i="25"/>
  <c r="I235" i="25"/>
  <c r="E236" i="25"/>
  <c r="J236" i="25"/>
  <c r="H238" i="25"/>
  <c r="D239" i="25"/>
  <c r="I239" i="25"/>
  <c r="E240" i="25"/>
  <c r="J240" i="25"/>
  <c r="H242" i="25"/>
  <c r="D243" i="25"/>
  <c r="I243" i="25"/>
  <c r="E244" i="25"/>
  <c r="J244" i="25"/>
  <c r="H246" i="25"/>
  <c r="D247" i="25"/>
  <c r="I247" i="25"/>
  <c r="E248" i="25"/>
  <c r="J248" i="25"/>
  <c r="H250" i="25"/>
  <c r="D251" i="25"/>
  <c r="I251" i="25"/>
  <c r="E252" i="25"/>
  <c r="J252" i="25"/>
  <c r="H254" i="25"/>
  <c r="D255" i="25"/>
  <c r="I255" i="25"/>
  <c r="E256" i="25"/>
  <c r="J256" i="25"/>
  <c r="H258" i="25"/>
  <c r="D259" i="25"/>
  <c r="I259" i="25"/>
  <c r="E260" i="25"/>
  <c r="J260" i="25"/>
  <c r="H262" i="25"/>
  <c r="D263" i="25"/>
  <c r="I263" i="25"/>
  <c r="E264" i="25"/>
  <c r="J264" i="25"/>
  <c r="H266" i="25"/>
  <c r="D267" i="25"/>
  <c r="I267" i="25"/>
  <c r="E268" i="25"/>
  <c r="J268" i="25"/>
  <c r="H270" i="25"/>
  <c r="D271" i="25"/>
  <c r="I271" i="25"/>
  <c r="E272" i="25"/>
  <c r="J272" i="25"/>
  <c r="H274" i="25"/>
  <c r="D275" i="25"/>
  <c r="I275" i="25"/>
  <c r="E276" i="25"/>
  <c r="J276" i="25"/>
  <c r="H278" i="25"/>
  <c r="D279" i="25"/>
  <c r="I279" i="25"/>
  <c r="E280" i="25"/>
  <c r="J280" i="25"/>
  <c r="H282" i="25"/>
  <c r="D283" i="25"/>
  <c r="I283" i="25"/>
  <c r="E284" i="25"/>
  <c r="J284" i="25"/>
  <c r="H286" i="25"/>
  <c r="D287" i="25"/>
  <c r="I287" i="25"/>
  <c r="E288" i="25"/>
  <c r="J288" i="25"/>
  <c r="H290" i="25"/>
  <c r="D291" i="25"/>
  <c r="I291" i="25"/>
  <c r="E292" i="25"/>
  <c r="J292" i="25"/>
  <c r="H294" i="25"/>
  <c r="D295" i="25"/>
  <c r="I295" i="25"/>
  <c r="E296" i="25"/>
  <c r="J296" i="25"/>
  <c r="H298" i="25"/>
  <c r="D299" i="25"/>
  <c r="I299" i="25"/>
  <c r="E300" i="25"/>
  <c r="J300" i="25"/>
  <c r="H302" i="25"/>
  <c r="D303" i="25"/>
  <c r="I303" i="25"/>
  <c r="E304" i="25"/>
  <c r="J304" i="25"/>
  <c r="H306" i="25"/>
  <c r="D307" i="25"/>
  <c r="I307" i="25"/>
  <c r="E308" i="25"/>
  <c r="J308" i="25"/>
  <c r="H310" i="25"/>
  <c r="D311" i="25"/>
  <c r="I311" i="25"/>
  <c r="E312" i="25"/>
  <c r="J312" i="25"/>
  <c r="H314" i="25"/>
  <c r="D315" i="25"/>
  <c r="I315" i="25"/>
  <c r="E316" i="25"/>
  <c r="J316" i="25"/>
  <c r="H318" i="25"/>
  <c r="D319" i="25"/>
  <c r="I319" i="25"/>
  <c r="E320" i="25"/>
  <c r="J320" i="25"/>
  <c r="H322" i="25"/>
  <c r="D323" i="25"/>
  <c r="I323" i="25"/>
  <c r="E324" i="25"/>
  <c r="J324" i="25"/>
  <c r="H326" i="25"/>
  <c r="D327" i="25"/>
  <c r="I327" i="25"/>
  <c r="E328" i="25"/>
  <c r="J328" i="25"/>
  <c r="H330" i="25"/>
  <c r="D331" i="25"/>
  <c r="I331" i="25"/>
  <c r="E332" i="25"/>
  <c r="J332" i="25"/>
  <c r="H334" i="25"/>
  <c r="D335" i="25"/>
  <c r="I335" i="25"/>
  <c r="E336" i="25"/>
  <c r="J336" i="25"/>
  <c r="H338" i="25"/>
  <c r="D339" i="25"/>
  <c r="I339" i="25"/>
  <c r="E340" i="25"/>
  <c r="J340" i="25"/>
  <c r="H342" i="25"/>
  <c r="D343" i="25"/>
  <c r="I343" i="25"/>
  <c r="E344" i="25"/>
  <c r="J344" i="25"/>
  <c r="H346" i="25"/>
  <c r="D347" i="25"/>
  <c r="I347" i="25"/>
  <c r="E348" i="25"/>
  <c r="J348" i="25"/>
  <c r="H350" i="25"/>
  <c r="D351" i="25"/>
  <c r="I351" i="25"/>
  <c r="E352" i="25"/>
  <c r="J352" i="25"/>
  <c r="H354" i="25"/>
  <c r="D355" i="25"/>
  <c r="I355" i="25"/>
  <c r="E356" i="25"/>
  <c r="J356" i="25"/>
  <c r="H358" i="25"/>
  <c r="D359" i="25"/>
  <c r="I359" i="25"/>
  <c r="E360" i="25"/>
  <c r="J360" i="25"/>
  <c r="H362" i="25"/>
  <c r="D363" i="25"/>
  <c r="I363" i="25"/>
  <c r="E364" i="25"/>
  <c r="J364" i="25"/>
  <c r="D366" i="25"/>
  <c r="J367" i="25"/>
  <c r="F391" i="25"/>
  <c r="D391" i="25"/>
  <c r="F392" i="25"/>
  <c r="D395" i="25"/>
  <c r="G396" i="25"/>
  <c r="D399" i="25"/>
  <c r="D567" i="25"/>
  <c r="G568" i="25"/>
  <c r="F568" i="25"/>
  <c r="I568" i="25"/>
  <c r="G570" i="25"/>
  <c r="I570" i="25"/>
  <c r="D570" i="25"/>
  <c r="J570" i="25"/>
  <c r="E572" i="25"/>
  <c r="D575" i="25"/>
  <c r="G576" i="25"/>
  <c r="F576" i="25"/>
  <c r="I576" i="25"/>
  <c r="G578" i="25"/>
  <c r="I578" i="25"/>
  <c r="D578" i="25"/>
  <c r="J578" i="25"/>
  <c r="D583" i="25"/>
  <c r="G584" i="25"/>
  <c r="F584" i="25"/>
  <c r="I584" i="25"/>
  <c r="G586" i="25"/>
  <c r="I586" i="25"/>
  <c r="D586" i="25"/>
  <c r="J586" i="25"/>
  <c r="D591" i="25"/>
  <c r="G592" i="25"/>
  <c r="F592" i="25"/>
  <c r="I592" i="25"/>
  <c r="G594" i="25"/>
  <c r="I594" i="25"/>
  <c r="D594" i="25"/>
  <c r="J594" i="25"/>
  <c r="D599" i="25"/>
  <c r="G600" i="25"/>
  <c r="F600" i="25"/>
  <c r="I600" i="25"/>
  <c r="G602" i="25"/>
  <c r="I602" i="25"/>
  <c r="D602" i="25"/>
  <c r="J602" i="25"/>
  <c r="D607" i="25"/>
  <c r="G608" i="25"/>
  <c r="F608" i="25"/>
  <c r="I608" i="25"/>
  <c r="G610" i="25"/>
  <c r="I610" i="25"/>
  <c r="D610" i="25"/>
  <c r="J610" i="25"/>
  <c r="D615" i="25"/>
  <c r="G616" i="25"/>
  <c r="F616" i="25"/>
  <c r="I616" i="25"/>
  <c r="G618" i="25"/>
  <c r="I618" i="25"/>
  <c r="D618" i="25"/>
  <c r="J618" i="25"/>
  <c r="D623" i="25"/>
  <c r="G624" i="25"/>
  <c r="F624" i="25"/>
  <c r="I624" i="25"/>
  <c r="G626" i="25"/>
  <c r="I626" i="25"/>
  <c r="D626" i="25"/>
  <c r="J626" i="25"/>
  <c r="F630" i="25"/>
  <c r="D631" i="25"/>
  <c r="G632" i="25"/>
  <c r="F632" i="25"/>
  <c r="I632" i="25"/>
  <c r="G634" i="25"/>
  <c r="I634" i="25"/>
  <c r="D634" i="25"/>
  <c r="J634" i="25"/>
  <c r="F638" i="25"/>
  <c r="D639" i="25"/>
  <c r="G640" i="25"/>
  <c r="F640" i="25"/>
  <c r="I640" i="25"/>
  <c r="G642" i="25"/>
  <c r="I642" i="25"/>
  <c r="D642" i="25"/>
  <c r="J642" i="25"/>
  <c r="D647" i="25"/>
  <c r="G648" i="25"/>
  <c r="F648" i="25"/>
  <c r="I648" i="25"/>
  <c r="G650" i="25"/>
  <c r="I650" i="25"/>
  <c r="D650" i="25"/>
  <c r="J650" i="25"/>
  <c r="G655" i="25"/>
  <c r="F655" i="25"/>
  <c r="J655" i="25"/>
  <c r="E655" i="25"/>
  <c r="F658" i="25"/>
  <c r="G663" i="25"/>
  <c r="F663" i="25"/>
  <c r="J663" i="25"/>
  <c r="E663" i="25"/>
  <c r="F666" i="25"/>
  <c r="H667" i="25"/>
  <c r="G671" i="25"/>
  <c r="F671" i="25"/>
  <c r="J671" i="25"/>
  <c r="E671" i="25"/>
  <c r="F674" i="25"/>
  <c r="G679" i="25"/>
  <c r="F679" i="25"/>
  <c r="J679" i="25"/>
  <c r="E679" i="25"/>
  <c r="F682" i="25"/>
  <c r="H683" i="25"/>
  <c r="G687" i="25"/>
  <c r="F687" i="25"/>
  <c r="J687" i="25"/>
  <c r="E687" i="25"/>
  <c r="F690" i="25"/>
  <c r="H691" i="25"/>
  <c r="G695" i="25"/>
  <c r="F695" i="25"/>
  <c r="J695" i="25"/>
  <c r="E695" i="25"/>
  <c r="F698" i="25"/>
  <c r="G703" i="25"/>
  <c r="F703" i="25"/>
  <c r="J703" i="25"/>
  <c r="E703" i="25"/>
  <c r="F706" i="25"/>
  <c r="H707" i="25"/>
  <c r="G711" i="25"/>
  <c r="F711" i="25"/>
  <c r="J711" i="25"/>
  <c r="E711" i="25"/>
  <c r="F714" i="25"/>
  <c r="G718" i="25"/>
  <c r="J718" i="25"/>
  <c r="I718" i="25"/>
  <c r="D718" i="25"/>
  <c r="H718" i="25"/>
  <c r="F718" i="25"/>
  <c r="G734" i="25"/>
  <c r="J734" i="25"/>
  <c r="E734" i="25"/>
  <c r="I734" i="25"/>
  <c r="D734" i="25"/>
  <c r="H734" i="25"/>
  <c r="G739" i="25"/>
  <c r="F739" i="25"/>
  <c r="J739" i="25"/>
  <c r="E739" i="25"/>
  <c r="I739" i="25"/>
  <c r="H739" i="25"/>
  <c r="I743" i="25"/>
  <c r="G750" i="25"/>
  <c r="J750" i="25"/>
  <c r="E750" i="25"/>
  <c r="I750" i="25"/>
  <c r="D750" i="25"/>
  <c r="H750" i="25"/>
  <c r="G755" i="25"/>
  <c r="F755" i="25"/>
  <c r="J755" i="25"/>
  <c r="E755" i="25"/>
  <c r="I755" i="25"/>
  <c r="H755" i="25"/>
  <c r="D771" i="25"/>
  <c r="D791" i="25"/>
  <c r="G806" i="25"/>
  <c r="J806" i="25"/>
  <c r="E806" i="25"/>
  <c r="I806" i="25"/>
  <c r="D806" i="25"/>
  <c r="H806" i="25"/>
  <c r="F806" i="25"/>
  <c r="G810" i="25"/>
  <c r="J810" i="25"/>
  <c r="E810" i="25"/>
  <c r="I810" i="25"/>
  <c r="D810" i="25"/>
  <c r="H810" i="25"/>
  <c r="F810" i="25"/>
  <c r="G814" i="25"/>
  <c r="J814" i="25"/>
  <c r="E814" i="25"/>
  <c r="I814" i="25"/>
  <c r="D814" i="25"/>
  <c r="H814" i="25"/>
  <c r="F814" i="25"/>
  <c r="G818" i="25"/>
  <c r="J818" i="25"/>
  <c r="E818" i="25"/>
  <c r="I818" i="25"/>
  <c r="D818" i="25"/>
  <c r="H818" i="25"/>
  <c r="F818" i="25"/>
  <c r="I822" i="25"/>
  <c r="E822" i="25"/>
  <c r="J822" i="25"/>
  <c r="D822" i="25"/>
  <c r="H822" i="25"/>
  <c r="F822" i="25"/>
  <c r="G826" i="25"/>
  <c r="F826" i="25"/>
  <c r="D826" i="25"/>
  <c r="J906" i="25"/>
  <c r="F934" i="25"/>
  <c r="E934" i="25"/>
  <c r="E960" i="25"/>
  <c r="I977" i="25"/>
  <c r="H996" i="25"/>
  <c r="I996" i="25"/>
  <c r="F996" i="25"/>
  <c r="J996" i="25"/>
  <c r="H1000" i="25"/>
  <c r="I1000" i="25"/>
  <c r="F1000" i="25"/>
  <c r="J1000" i="25"/>
  <c r="E1000" i="25"/>
  <c r="I1017" i="25"/>
  <c r="H1028" i="25"/>
  <c r="I1028" i="25"/>
  <c r="F1028" i="25"/>
  <c r="J1028" i="25"/>
  <c r="H1032" i="25"/>
  <c r="I1032" i="25"/>
  <c r="F1032" i="25"/>
  <c r="J1032" i="25"/>
  <c r="E1032" i="25"/>
  <c r="F1043" i="25"/>
  <c r="D1043" i="25"/>
  <c r="J1043" i="25"/>
  <c r="G1043" i="25"/>
  <c r="H1060" i="25"/>
  <c r="G1060" i="25"/>
  <c r="G1077" i="25"/>
  <c r="F1077" i="25"/>
  <c r="D1077" i="25"/>
  <c r="J1077" i="25"/>
  <c r="G1362" i="25"/>
  <c r="E1362" i="25"/>
  <c r="I1362" i="25"/>
  <c r="D1362" i="25"/>
  <c r="G1390" i="25"/>
  <c r="H1390" i="25"/>
  <c r="E1390" i="25"/>
  <c r="I1390" i="25"/>
  <c r="D1390" i="25"/>
  <c r="D1430" i="25"/>
  <c r="G1430" i="25"/>
  <c r="F1430" i="25"/>
  <c r="J1430" i="25"/>
  <c r="H6" i="25"/>
  <c r="H164" i="25"/>
  <c r="H168" i="25"/>
  <c r="H176" i="25"/>
  <c r="H180" i="25"/>
  <c r="H184" i="25"/>
  <c r="H188" i="25"/>
  <c r="H204" i="25"/>
  <c r="H208" i="25"/>
  <c r="H212" i="25"/>
  <c r="H220" i="25"/>
  <c r="H224" i="25"/>
  <c r="H228" i="25"/>
  <c r="H232" i="25"/>
  <c r="H240" i="25"/>
  <c r="H244" i="25"/>
  <c r="H248" i="25"/>
  <c r="H264" i="25"/>
  <c r="H272" i="25"/>
  <c r="H280" i="25"/>
  <c r="H284" i="25"/>
  <c r="H296" i="25"/>
  <c r="H300" i="25"/>
  <c r="H304" i="25"/>
  <c r="H308" i="25"/>
  <c r="H312" i="25"/>
  <c r="H320" i="25"/>
  <c r="H340" i="25"/>
  <c r="H364" i="25"/>
  <c r="I572" i="25"/>
  <c r="G574" i="25"/>
  <c r="I574" i="25"/>
  <c r="D574" i="25"/>
  <c r="G580" i="25"/>
  <c r="F580" i="25"/>
  <c r="I580" i="25"/>
  <c r="G582" i="25"/>
  <c r="I582" i="25"/>
  <c r="D582" i="25"/>
  <c r="G588" i="25"/>
  <c r="F588" i="25"/>
  <c r="I588" i="25"/>
  <c r="G590" i="25"/>
  <c r="I590" i="25"/>
  <c r="D590" i="25"/>
  <c r="G596" i="25"/>
  <c r="F596" i="25"/>
  <c r="I596" i="25"/>
  <c r="G598" i="25"/>
  <c r="I598" i="25"/>
  <c r="D598" i="25"/>
  <c r="G604" i="25"/>
  <c r="F604" i="25"/>
  <c r="I604" i="25"/>
  <c r="G606" i="25"/>
  <c r="I606" i="25"/>
  <c r="D606" i="25"/>
  <c r="J606" i="25"/>
  <c r="G612" i="25"/>
  <c r="F612" i="25"/>
  <c r="I612" i="25"/>
  <c r="G614" i="25"/>
  <c r="I614" i="25"/>
  <c r="D614" i="25"/>
  <c r="J614" i="25"/>
  <c r="G620" i="25"/>
  <c r="F620" i="25"/>
  <c r="I620" i="25"/>
  <c r="G622" i="25"/>
  <c r="I622" i="25"/>
  <c r="D622" i="25"/>
  <c r="J622" i="25"/>
  <c r="G628" i="25"/>
  <c r="F628" i="25"/>
  <c r="I628" i="25"/>
  <c r="J630" i="25"/>
  <c r="G636" i="25"/>
  <c r="F636" i="25"/>
  <c r="G644" i="25"/>
  <c r="F644" i="25"/>
  <c r="G646" i="25"/>
  <c r="I646" i="25"/>
  <c r="D646" i="25"/>
  <c r="G659" i="25"/>
  <c r="F659" i="25"/>
  <c r="J659" i="25"/>
  <c r="E659" i="25"/>
  <c r="G675" i="25"/>
  <c r="F675" i="25"/>
  <c r="J675" i="25"/>
  <c r="E675" i="25"/>
  <c r="G699" i="25"/>
  <c r="F699" i="25"/>
  <c r="J699" i="25"/>
  <c r="E699" i="25"/>
  <c r="G715" i="25"/>
  <c r="F715" i="25"/>
  <c r="J715" i="25"/>
  <c r="E715" i="25"/>
  <c r="G730" i="25"/>
  <c r="J730" i="25"/>
  <c r="E730" i="25"/>
  <c r="I730" i="25"/>
  <c r="D730" i="25"/>
  <c r="H730" i="25"/>
  <c r="G759" i="25"/>
  <c r="F759" i="25"/>
  <c r="J759" i="25"/>
  <c r="E759" i="25"/>
  <c r="H759" i="25"/>
  <c r="D759" i="25"/>
  <c r="G770" i="25"/>
  <c r="J770" i="25"/>
  <c r="E770" i="25"/>
  <c r="I770" i="25"/>
  <c r="D770" i="25"/>
  <c r="H770" i="25"/>
  <c r="F770" i="25"/>
  <c r="G779" i="25"/>
  <c r="F779" i="25"/>
  <c r="J779" i="25"/>
  <c r="E779" i="25"/>
  <c r="H779" i="25"/>
  <c r="D779" i="25"/>
  <c r="G786" i="25"/>
  <c r="J786" i="25"/>
  <c r="E786" i="25"/>
  <c r="I786" i="25"/>
  <c r="D786" i="25"/>
  <c r="H786" i="25"/>
  <c r="G824" i="25"/>
  <c r="J824" i="25"/>
  <c r="F824" i="25"/>
  <c r="D824" i="25"/>
  <c r="J932" i="25"/>
  <c r="F932" i="25"/>
  <c r="E932" i="25"/>
  <c r="H949" i="25"/>
  <c r="F949" i="25"/>
  <c r="E949" i="25"/>
  <c r="J949" i="25"/>
  <c r="H953" i="25"/>
  <c r="F953" i="25"/>
  <c r="E953" i="25"/>
  <c r="J953" i="25"/>
  <c r="I953" i="25"/>
  <c r="H964" i="25"/>
  <c r="I964" i="25"/>
  <c r="F964" i="25"/>
  <c r="J964" i="25"/>
  <c r="H973" i="25"/>
  <c r="F973" i="25"/>
  <c r="E973" i="25"/>
  <c r="J973" i="25"/>
  <c r="H976" i="25"/>
  <c r="I976" i="25"/>
  <c r="F976" i="25"/>
  <c r="J976" i="25"/>
  <c r="E976" i="25"/>
  <c r="H1012" i="25"/>
  <c r="I1012" i="25"/>
  <c r="F1012" i="25"/>
  <c r="J1012" i="25"/>
  <c r="H1016" i="25"/>
  <c r="I1016" i="25"/>
  <c r="F1016" i="25"/>
  <c r="J1016" i="25"/>
  <c r="E1016" i="25"/>
  <c r="G1095" i="25"/>
  <c r="F1095" i="25"/>
  <c r="D1095" i="25"/>
  <c r="I1202" i="25"/>
  <c r="H1202" i="25"/>
  <c r="J1202" i="25"/>
  <c r="F1202" i="25"/>
  <c r="D1202" i="25"/>
  <c r="G1334" i="25"/>
  <c r="F1334" i="25"/>
  <c r="J1334" i="25"/>
  <c r="E1334" i="25"/>
  <c r="I1334" i="25"/>
  <c r="H1334" i="25"/>
  <c r="D1334" i="25"/>
  <c r="D4" i="25"/>
  <c r="I4" i="25"/>
  <c r="E5" i="25"/>
  <c r="J5" i="25"/>
  <c r="F6" i="25"/>
  <c r="D158" i="25"/>
  <c r="I158" i="25"/>
  <c r="E159" i="25"/>
  <c r="J159" i="25"/>
  <c r="F160" i="25"/>
  <c r="H161" i="25"/>
  <c r="D162" i="25"/>
  <c r="I162" i="25"/>
  <c r="E163" i="25"/>
  <c r="J163" i="25"/>
  <c r="F164" i="25"/>
  <c r="H165" i="25"/>
  <c r="D166" i="25"/>
  <c r="I166" i="25"/>
  <c r="E167" i="25"/>
  <c r="J167" i="25"/>
  <c r="F168" i="25"/>
  <c r="H169" i="25"/>
  <c r="D170" i="25"/>
  <c r="I170" i="25"/>
  <c r="E171" i="25"/>
  <c r="J171" i="25"/>
  <c r="F172" i="25"/>
  <c r="H173" i="25"/>
  <c r="D174" i="25"/>
  <c r="I174" i="25"/>
  <c r="E175" i="25"/>
  <c r="J175" i="25"/>
  <c r="F176" i="25"/>
  <c r="H177" i="25"/>
  <c r="D178" i="25"/>
  <c r="I178" i="25"/>
  <c r="E179" i="25"/>
  <c r="J179" i="25"/>
  <c r="F180" i="25"/>
  <c r="H181" i="25"/>
  <c r="D182" i="25"/>
  <c r="I182" i="25"/>
  <c r="E183" i="25"/>
  <c r="J183" i="25"/>
  <c r="F184" i="25"/>
  <c r="H185" i="25"/>
  <c r="D186" i="25"/>
  <c r="I186" i="25"/>
  <c r="E187" i="25"/>
  <c r="J187" i="25"/>
  <c r="F188" i="25"/>
  <c r="H189" i="25"/>
  <c r="D190" i="25"/>
  <c r="I190" i="25"/>
  <c r="E191" i="25"/>
  <c r="J191" i="25"/>
  <c r="F192" i="25"/>
  <c r="H193" i="25"/>
  <c r="D194" i="25"/>
  <c r="I194" i="25"/>
  <c r="E195" i="25"/>
  <c r="J195" i="25"/>
  <c r="F196" i="25"/>
  <c r="H197" i="25"/>
  <c r="D198" i="25"/>
  <c r="I198" i="25"/>
  <c r="E199" i="25"/>
  <c r="J199" i="25"/>
  <c r="F200" i="25"/>
  <c r="H201" i="25"/>
  <c r="D202" i="25"/>
  <c r="I202" i="25"/>
  <c r="E203" i="25"/>
  <c r="J203" i="25"/>
  <c r="F204" i="25"/>
  <c r="H205" i="25"/>
  <c r="D206" i="25"/>
  <c r="I206" i="25"/>
  <c r="E207" i="25"/>
  <c r="J207" i="25"/>
  <c r="F208" i="25"/>
  <c r="H209" i="25"/>
  <c r="D210" i="25"/>
  <c r="I210" i="25"/>
  <c r="E211" i="25"/>
  <c r="J211" i="25"/>
  <c r="F212" i="25"/>
  <c r="H213" i="25"/>
  <c r="D214" i="25"/>
  <c r="I214" i="25"/>
  <c r="E215" i="25"/>
  <c r="J215" i="25"/>
  <c r="F216" i="25"/>
  <c r="H217" i="25"/>
  <c r="D218" i="25"/>
  <c r="I218" i="25"/>
  <c r="E219" i="25"/>
  <c r="J219" i="25"/>
  <c r="F220" i="25"/>
  <c r="H221" i="25"/>
  <c r="D222" i="25"/>
  <c r="I222" i="25"/>
  <c r="E223" i="25"/>
  <c r="J223" i="25"/>
  <c r="F224" i="25"/>
  <c r="H225" i="25"/>
  <c r="D226" i="25"/>
  <c r="I226" i="25"/>
  <c r="E227" i="25"/>
  <c r="J227" i="25"/>
  <c r="F228" i="25"/>
  <c r="H229" i="25"/>
  <c r="D230" i="25"/>
  <c r="I230" i="25"/>
  <c r="E231" i="25"/>
  <c r="J231" i="25"/>
  <c r="F232" i="25"/>
  <c r="H233" i="25"/>
  <c r="D234" i="25"/>
  <c r="I234" i="25"/>
  <c r="E235" i="25"/>
  <c r="J235" i="25"/>
  <c r="F236" i="25"/>
  <c r="H237" i="25"/>
  <c r="D238" i="25"/>
  <c r="I238" i="25"/>
  <c r="E239" i="25"/>
  <c r="J239" i="25"/>
  <c r="F240" i="25"/>
  <c r="H241" i="25"/>
  <c r="D242" i="25"/>
  <c r="I242" i="25"/>
  <c r="E243" i="25"/>
  <c r="J243" i="25"/>
  <c r="F244" i="25"/>
  <c r="H245" i="25"/>
  <c r="D246" i="25"/>
  <c r="I246" i="25"/>
  <c r="E247" i="25"/>
  <c r="J247" i="25"/>
  <c r="F248" i="25"/>
  <c r="H249" i="25"/>
  <c r="D250" i="25"/>
  <c r="I250" i="25"/>
  <c r="E251" i="25"/>
  <c r="J251" i="25"/>
  <c r="F252" i="25"/>
  <c r="H253" i="25"/>
  <c r="D254" i="25"/>
  <c r="I254" i="25"/>
  <c r="E255" i="25"/>
  <c r="J255" i="25"/>
  <c r="F256" i="25"/>
  <c r="H257" i="25"/>
  <c r="D258" i="25"/>
  <c r="I258" i="25"/>
  <c r="E259" i="25"/>
  <c r="J259" i="25"/>
  <c r="F260" i="25"/>
  <c r="H261" i="25"/>
  <c r="D262" i="25"/>
  <c r="I262" i="25"/>
  <c r="E263" i="25"/>
  <c r="J263" i="25"/>
  <c r="F264" i="25"/>
  <c r="H265" i="25"/>
  <c r="D266" i="25"/>
  <c r="I266" i="25"/>
  <c r="E267" i="25"/>
  <c r="J267" i="25"/>
  <c r="F268" i="25"/>
  <c r="H269" i="25"/>
  <c r="D270" i="25"/>
  <c r="I270" i="25"/>
  <c r="E271" i="25"/>
  <c r="J271" i="25"/>
  <c r="F272" i="25"/>
  <c r="H273" i="25"/>
  <c r="D274" i="25"/>
  <c r="I274" i="25"/>
  <c r="E275" i="25"/>
  <c r="J275" i="25"/>
  <c r="F276" i="25"/>
  <c r="H277" i="25"/>
  <c r="D278" i="25"/>
  <c r="I278" i="25"/>
  <c r="E279" i="25"/>
  <c r="J279" i="25"/>
  <c r="F280" i="25"/>
  <c r="H281" i="25"/>
  <c r="D282" i="25"/>
  <c r="I282" i="25"/>
  <c r="E283" i="25"/>
  <c r="J283" i="25"/>
  <c r="F284" i="25"/>
  <c r="H285" i="25"/>
  <c r="D286" i="25"/>
  <c r="I286" i="25"/>
  <c r="E287" i="25"/>
  <c r="J287" i="25"/>
  <c r="F288" i="25"/>
  <c r="H289" i="25"/>
  <c r="D290" i="25"/>
  <c r="I290" i="25"/>
  <c r="E291" i="25"/>
  <c r="J291" i="25"/>
  <c r="F292" i="25"/>
  <c r="H293" i="25"/>
  <c r="D294" i="25"/>
  <c r="I294" i="25"/>
  <c r="E295" i="25"/>
  <c r="J295" i="25"/>
  <c r="F296" i="25"/>
  <c r="H297" i="25"/>
  <c r="D298" i="25"/>
  <c r="I298" i="25"/>
  <c r="E299" i="25"/>
  <c r="J299" i="25"/>
  <c r="F300" i="25"/>
  <c r="H301" i="25"/>
  <c r="D302" i="25"/>
  <c r="I302" i="25"/>
  <c r="E303" i="25"/>
  <c r="J303" i="25"/>
  <c r="F304" i="25"/>
  <c r="H305" i="25"/>
  <c r="D306" i="25"/>
  <c r="I306" i="25"/>
  <c r="E307" i="25"/>
  <c r="J307" i="25"/>
  <c r="F308" i="25"/>
  <c r="H309" i="25"/>
  <c r="D310" i="25"/>
  <c r="I310" i="25"/>
  <c r="E311" i="25"/>
  <c r="J311" i="25"/>
  <c r="F312" i="25"/>
  <c r="H313" i="25"/>
  <c r="D314" i="25"/>
  <c r="I314" i="25"/>
  <c r="E315" i="25"/>
  <c r="J315" i="25"/>
  <c r="F316" i="25"/>
  <c r="H317" i="25"/>
  <c r="D318" i="25"/>
  <c r="I318" i="25"/>
  <c r="E319" i="25"/>
  <c r="J319" i="25"/>
  <c r="F320" i="25"/>
  <c r="H321" i="25"/>
  <c r="D322" i="25"/>
  <c r="I322" i="25"/>
  <c r="E323" i="25"/>
  <c r="J323" i="25"/>
  <c r="F324" i="25"/>
  <c r="H325" i="25"/>
  <c r="D326" i="25"/>
  <c r="I326" i="25"/>
  <c r="E327" i="25"/>
  <c r="J327" i="25"/>
  <c r="F328" i="25"/>
  <c r="H329" i="25"/>
  <c r="D330" i="25"/>
  <c r="I330" i="25"/>
  <c r="E331" i="25"/>
  <c r="J331" i="25"/>
  <c r="F332" i="25"/>
  <c r="H333" i="25"/>
  <c r="D334" i="25"/>
  <c r="I334" i="25"/>
  <c r="E335" i="25"/>
  <c r="J335" i="25"/>
  <c r="F336" i="25"/>
  <c r="H337" i="25"/>
  <c r="D338" i="25"/>
  <c r="I338" i="25"/>
  <c r="E339" i="25"/>
  <c r="J339" i="25"/>
  <c r="F340" i="25"/>
  <c r="H341" i="25"/>
  <c r="D342" i="25"/>
  <c r="I342" i="25"/>
  <c r="E343" i="25"/>
  <c r="J343" i="25"/>
  <c r="F344" i="25"/>
  <c r="H345" i="25"/>
  <c r="D346" i="25"/>
  <c r="I346" i="25"/>
  <c r="E347" i="25"/>
  <c r="J347" i="25"/>
  <c r="F348" i="25"/>
  <c r="H349" i="25"/>
  <c r="D350" i="25"/>
  <c r="I350" i="25"/>
  <c r="E351" i="25"/>
  <c r="J351" i="25"/>
  <c r="F352" i="25"/>
  <c r="H353" i="25"/>
  <c r="D354" i="25"/>
  <c r="I354" i="25"/>
  <c r="E355" i="25"/>
  <c r="J355" i="25"/>
  <c r="F356" i="25"/>
  <c r="H357" i="25"/>
  <c r="D358" i="25"/>
  <c r="I358" i="25"/>
  <c r="E359" i="25"/>
  <c r="J359" i="25"/>
  <c r="F360" i="25"/>
  <c r="H361" i="25"/>
  <c r="D362" i="25"/>
  <c r="I362" i="25"/>
  <c r="E363" i="25"/>
  <c r="J363" i="25"/>
  <c r="F364" i="25"/>
  <c r="H365" i="25"/>
  <c r="F366" i="25"/>
  <c r="D367" i="25"/>
  <c r="G368" i="25"/>
  <c r="H368" i="25"/>
  <c r="G369" i="25"/>
  <c r="F369" i="25"/>
  <c r="G370" i="25"/>
  <c r="D370" i="25"/>
  <c r="G372" i="25"/>
  <c r="H372" i="25"/>
  <c r="G373" i="25"/>
  <c r="F373" i="25"/>
  <c r="G374" i="25"/>
  <c r="D374" i="25"/>
  <c r="G376" i="25"/>
  <c r="H376" i="25"/>
  <c r="G377" i="25"/>
  <c r="F377" i="25"/>
  <c r="G378" i="25"/>
  <c r="D378" i="25"/>
  <c r="G380" i="25"/>
  <c r="H380" i="25"/>
  <c r="G381" i="25"/>
  <c r="F381" i="25"/>
  <c r="G382" i="25"/>
  <c r="D382" i="25"/>
  <c r="G384" i="25"/>
  <c r="H384" i="25"/>
  <c r="G385" i="25"/>
  <c r="F385" i="25"/>
  <c r="G386" i="25"/>
  <c r="D386" i="25"/>
  <c r="G388" i="25"/>
  <c r="H388" i="25"/>
  <c r="F389" i="25"/>
  <c r="G389" i="25"/>
  <c r="D390" i="25"/>
  <c r="G391" i="25"/>
  <c r="G392" i="25"/>
  <c r="G395" i="25"/>
  <c r="D398" i="25"/>
  <c r="G399" i="25"/>
  <c r="F567" i="25"/>
  <c r="G571" i="25"/>
  <c r="J571" i="25"/>
  <c r="E571" i="25"/>
  <c r="I571" i="25"/>
  <c r="H572" i="25"/>
  <c r="H574" i="25"/>
  <c r="F575" i="25"/>
  <c r="G579" i="25"/>
  <c r="J579" i="25"/>
  <c r="E579" i="25"/>
  <c r="I579" i="25"/>
  <c r="H580" i="25"/>
  <c r="H582" i="25"/>
  <c r="F583" i="25"/>
  <c r="G587" i="25"/>
  <c r="J587" i="25"/>
  <c r="E587" i="25"/>
  <c r="I587" i="25"/>
  <c r="H588" i="25"/>
  <c r="H590" i="25"/>
  <c r="F591" i="25"/>
  <c r="G595" i="25"/>
  <c r="J595" i="25"/>
  <c r="E595" i="25"/>
  <c r="I595" i="25"/>
  <c r="H596" i="25"/>
  <c r="H598" i="25"/>
  <c r="F599" i="25"/>
  <c r="G603" i="25"/>
  <c r="J603" i="25"/>
  <c r="E603" i="25"/>
  <c r="I603" i="25"/>
  <c r="H604" i="25"/>
  <c r="H606" i="25"/>
  <c r="F607" i="25"/>
  <c r="D608" i="25"/>
  <c r="J608" i="25"/>
  <c r="E610" i="25"/>
  <c r="G611" i="25"/>
  <c r="J611" i="25"/>
  <c r="E611" i="25"/>
  <c r="I611" i="25"/>
  <c r="H612" i="25"/>
  <c r="H614" i="25"/>
  <c r="F615" i="25"/>
  <c r="D616" i="25"/>
  <c r="J616" i="25"/>
  <c r="E618" i="25"/>
  <c r="G619" i="25"/>
  <c r="J619" i="25"/>
  <c r="E619" i="25"/>
  <c r="I619" i="25"/>
  <c r="H620" i="25"/>
  <c r="H622" i="25"/>
  <c r="F623" i="25"/>
  <c r="D624" i="25"/>
  <c r="J624" i="25"/>
  <c r="E626" i="25"/>
  <c r="G627" i="25"/>
  <c r="J627" i="25"/>
  <c r="E627" i="25"/>
  <c r="I627" i="25"/>
  <c r="H628" i="25"/>
  <c r="H630" i="25"/>
  <c r="F631" i="25"/>
  <c r="D632" i="25"/>
  <c r="J632" i="25"/>
  <c r="E634" i="25"/>
  <c r="G635" i="25"/>
  <c r="J635" i="25"/>
  <c r="E635" i="25"/>
  <c r="I635" i="25"/>
  <c r="H636" i="25"/>
  <c r="H638" i="25"/>
  <c r="F639" i="25"/>
  <c r="D640" i="25"/>
  <c r="J640" i="25"/>
  <c r="E642" i="25"/>
  <c r="G643" i="25"/>
  <c r="J643" i="25"/>
  <c r="E643" i="25"/>
  <c r="I643" i="25"/>
  <c r="H644" i="25"/>
  <c r="H646" i="25"/>
  <c r="F647" i="25"/>
  <c r="J648" i="25"/>
  <c r="G651" i="25"/>
  <c r="J651" i="25"/>
  <c r="E651" i="25"/>
  <c r="I651" i="25"/>
  <c r="G654" i="25"/>
  <c r="J654" i="25"/>
  <c r="E654" i="25"/>
  <c r="I654" i="25"/>
  <c r="D654" i="25"/>
  <c r="D655" i="25"/>
  <c r="H658" i="25"/>
  <c r="I659" i="25"/>
  <c r="G662" i="25"/>
  <c r="J662" i="25"/>
  <c r="E662" i="25"/>
  <c r="I662" i="25"/>
  <c r="D662" i="25"/>
  <c r="H666" i="25"/>
  <c r="I667" i="25"/>
  <c r="G670" i="25"/>
  <c r="J670" i="25"/>
  <c r="E670" i="25"/>
  <c r="I670" i="25"/>
  <c r="D670" i="25"/>
  <c r="H674" i="25"/>
  <c r="I675" i="25"/>
  <c r="G678" i="25"/>
  <c r="J678" i="25"/>
  <c r="E678" i="25"/>
  <c r="I678" i="25"/>
  <c r="D678" i="25"/>
  <c r="H682" i="25"/>
  <c r="I683" i="25"/>
  <c r="G686" i="25"/>
  <c r="J686" i="25"/>
  <c r="E686" i="25"/>
  <c r="I686" i="25"/>
  <c r="D686" i="25"/>
  <c r="H690" i="25"/>
  <c r="I691" i="25"/>
  <c r="G694" i="25"/>
  <c r="J694" i="25"/>
  <c r="E694" i="25"/>
  <c r="I694" i="25"/>
  <c r="D694" i="25"/>
  <c r="H698" i="25"/>
  <c r="I699" i="25"/>
  <c r="G702" i="25"/>
  <c r="J702" i="25"/>
  <c r="E702" i="25"/>
  <c r="I702" i="25"/>
  <c r="D702" i="25"/>
  <c r="H706" i="25"/>
  <c r="I707" i="25"/>
  <c r="G710" i="25"/>
  <c r="J710" i="25"/>
  <c r="E710" i="25"/>
  <c r="I710" i="25"/>
  <c r="D710" i="25"/>
  <c r="H714" i="25"/>
  <c r="I715" i="25"/>
  <c r="G723" i="25"/>
  <c r="F723" i="25"/>
  <c r="J723" i="25"/>
  <c r="E723" i="25"/>
  <c r="H723" i="25"/>
  <c r="D723" i="25"/>
  <c r="G775" i="25"/>
  <c r="F775" i="25"/>
  <c r="J775" i="25"/>
  <c r="E775" i="25"/>
  <c r="H775" i="25"/>
  <c r="D775" i="25"/>
  <c r="G795" i="25"/>
  <c r="F795" i="25"/>
  <c r="J795" i="25"/>
  <c r="E795" i="25"/>
  <c r="H795" i="25"/>
  <c r="D795" i="25"/>
  <c r="G802" i="25"/>
  <c r="J802" i="25"/>
  <c r="E802" i="25"/>
  <c r="I802" i="25"/>
  <c r="D802" i="25"/>
  <c r="H802" i="25"/>
  <c r="G807" i="25"/>
  <c r="F807" i="25"/>
  <c r="J807" i="25"/>
  <c r="E807" i="25"/>
  <c r="I807" i="25"/>
  <c r="H807" i="25"/>
  <c r="G811" i="25"/>
  <c r="F811" i="25"/>
  <c r="J811" i="25"/>
  <c r="E811" i="25"/>
  <c r="I811" i="25"/>
  <c r="H811" i="25"/>
  <c r="G815" i="25"/>
  <c r="F815" i="25"/>
  <c r="J815" i="25"/>
  <c r="E815" i="25"/>
  <c r="I815" i="25"/>
  <c r="H815" i="25"/>
  <c r="G819" i="25"/>
  <c r="F819" i="25"/>
  <c r="J819" i="25"/>
  <c r="E819" i="25"/>
  <c r="I819" i="25"/>
  <c r="H819" i="25"/>
  <c r="J826" i="25"/>
  <c r="J904" i="25"/>
  <c r="F904" i="25"/>
  <c r="E904" i="25"/>
  <c r="F918" i="25"/>
  <c r="E918" i="25"/>
  <c r="J934" i="25"/>
  <c r="H948" i="25"/>
  <c r="I948" i="25"/>
  <c r="F948" i="25"/>
  <c r="J948" i="25"/>
  <c r="E948" i="25"/>
  <c r="H968" i="25"/>
  <c r="I968" i="25"/>
  <c r="F968" i="25"/>
  <c r="J968" i="25"/>
  <c r="H972" i="25"/>
  <c r="I972" i="25"/>
  <c r="F972" i="25"/>
  <c r="J972" i="25"/>
  <c r="E972" i="25"/>
  <c r="E996" i="25"/>
  <c r="H1001" i="25"/>
  <c r="F1001" i="25"/>
  <c r="E1001" i="25"/>
  <c r="J1001" i="25"/>
  <c r="H1005" i="25"/>
  <c r="F1005" i="25"/>
  <c r="E1005" i="25"/>
  <c r="J1005" i="25"/>
  <c r="I1005" i="25"/>
  <c r="E1028" i="25"/>
  <c r="H1033" i="25"/>
  <c r="F1033" i="25"/>
  <c r="E1033" i="25"/>
  <c r="J1033" i="25"/>
  <c r="F1040" i="25"/>
  <c r="G1040" i="25"/>
  <c r="F1046" i="25"/>
  <c r="G1046" i="25"/>
  <c r="G1058" i="25"/>
  <c r="H1058" i="25"/>
  <c r="H1061" i="25"/>
  <c r="F1061" i="25"/>
  <c r="G1347" i="25"/>
  <c r="D1347" i="25"/>
  <c r="I1347" i="25"/>
  <c r="G1317" i="25"/>
  <c r="J1317" i="25"/>
  <c r="E1317" i="25"/>
  <c r="I1317" i="25"/>
  <c r="D1317" i="25"/>
  <c r="H1317" i="25"/>
  <c r="F1317" i="25"/>
  <c r="G1379" i="25"/>
  <c r="E1379" i="25"/>
  <c r="D1379" i="25"/>
  <c r="I1379" i="25"/>
  <c r="H1379" i="25"/>
  <c r="G1386" i="25"/>
  <c r="H1386" i="25"/>
  <c r="E1386" i="25"/>
  <c r="I1386" i="25"/>
  <c r="D1386" i="25"/>
  <c r="G1411" i="25"/>
  <c r="E1411" i="25"/>
  <c r="D1411" i="25"/>
  <c r="I1411" i="25"/>
  <c r="H1411" i="25"/>
  <c r="D1432" i="25"/>
  <c r="J1432" i="25"/>
  <c r="G1432" i="25"/>
  <c r="F1432" i="25"/>
  <c r="D1467" i="25"/>
  <c r="J1467" i="25"/>
  <c r="G1467" i="25"/>
  <c r="J1498" i="25"/>
  <c r="G1498" i="25"/>
  <c r="J371" i="25"/>
  <c r="J375" i="25"/>
  <c r="J379" i="25"/>
  <c r="J383" i="25"/>
  <c r="J387" i="25"/>
  <c r="H569" i="25"/>
  <c r="H573" i="25"/>
  <c r="H577" i="25"/>
  <c r="H581" i="25"/>
  <c r="H585" i="25"/>
  <c r="H589" i="25"/>
  <c r="H593" i="25"/>
  <c r="H597" i="25"/>
  <c r="H601" i="25"/>
  <c r="H605" i="25"/>
  <c r="H609" i="25"/>
  <c r="H613" i="25"/>
  <c r="H617" i="25"/>
  <c r="H621" i="25"/>
  <c r="H625" i="25"/>
  <c r="H629" i="25"/>
  <c r="H633" i="25"/>
  <c r="H637" i="25"/>
  <c r="H641" i="25"/>
  <c r="H645" i="25"/>
  <c r="H649" i="25"/>
  <c r="F652" i="25"/>
  <c r="H653" i="25"/>
  <c r="F656" i="25"/>
  <c r="H657" i="25"/>
  <c r="F660" i="25"/>
  <c r="H661" i="25"/>
  <c r="F664" i="25"/>
  <c r="H665" i="25"/>
  <c r="F668" i="25"/>
  <c r="H669" i="25"/>
  <c r="F672" i="25"/>
  <c r="H673" i="25"/>
  <c r="F676" i="25"/>
  <c r="H677" i="25"/>
  <c r="F680" i="25"/>
  <c r="H681" i="25"/>
  <c r="F684" i="25"/>
  <c r="H685" i="25"/>
  <c r="F688" i="25"/>
  <c r="H689" i="25"/>
  <c r="F692" i="25"/>
  <c r="H693" i="25"/>
  <c r="F696" i="25"/>
  <c r="H697" i="25"/>
  <c r="F700" i="25"/>
  <c r="H701" i="25"/>
  <c r="F704" i="25"/>
  <c r="H705" i="25"/>
  <c r="F708" i="25"/>
  <c r="H709" i="25"/>
  <c r="F712" i="25"/>
  <c r="H713" i="25"/>
  <c r="F716" i="25"/>
  <c r="G717" i="25"/>
  <c r="H717" i="25"/>
  <c r="I717" i="25"/>
  <c r="G722" i="25"/>
  <c r="J722" i="25"/>
  <c r="E722" i="25"/>
  <c r="I722" i="25"/>
  <c r="D722" i="25"/>
  <c r="G727" i="25"/>
  <c r="F727" i="25"/>
  <c r="J727" i="25"/>
  <c r="E727" i="25"/>
  <c r="G742" i="25"/>
  <c r="J742" i="25"/>
  <c r="E742" i="25"/>
  <c r="I742" i="25"/>
  <c r="D742" i="25"/>
  <c r="G747" i="25"/>
  <c r="F747" i="25"/>
  <c r="J747" i="25"/>
  <c r="E747" i="25"/>
  <c r="G758" i="25"/>
  <c r="J758" i="25"/>
  <c r="E758" i="25"/>
  <c r="I758" i="25"/>
  <c r="D758" i="25"/>
  <c r="G763" i="25"/>
  <c r="F763" i="25"/>
  <c r="J763" i="25"/>
  <c r="E763" i="25"/>
  <c r="G774" i="25"/>
  <c r="J774" i="25"/>
  <c r="E774" i="25"/>
  <c r="I774" i="25"/>
  <c r="D774" i="25"/>
  <c r="G778" i="25"/>
  <c r="J778" i="25"/>
  <c r="E778" i="25"/>
  <c r="I778" i="25"/>
  <c r="D778" i="25"/>
  <c r="G783" i="25"/>
  <c r="F783" i="25"/>
  <c r="J783" i="25"/>
  <c r="E783" i="25"/>
  <c r="G794" i="25"/>
  <c r="J794" i="25"/>
  <c r="E794" i="25"/>
  <c r="I794" i="25"/>
  <c r="D794" i="25"/>
  <c r="G799" i="25"/>
  <c r="F799" i="25"/>
  <c r="J799" i="25"/>
  <c r="E799" i="25"/>
  <c r="G834" i="25"/>
  <c r="F834" i="25"/>
  <c r="D834" i="25"/>
  <c r="H840" i="25"/>
  <c r="G840" i="25"/>
  <c r="D840" i="25"/>
  <c r="H844" i="25"/>
  <c r="G844" i="25"/>
  <c r="D844" i="25"/>
  <c r="H848" i="25"/>
  <c r="G848" i="25"/>
  <c r="D848" i="25"/>
  <c r="H852" i="25"/>
  <c r="G852" i="25"/>
  <c r="D852" i="25"/>
  <c r="H856" i="25"/>
  <c r="G856" i="25"/>
  <c r="D856" i="25"/>
  <c r="H860" i="25"/>
  <c r="G860" i="25"/>
  <c r="D860" i="25"/>
  <c r="H864" i="25"/>
  <c r="G864" i="25"/>
  <c r="D864" i="25"/>
  <c r="H868" i="25"/>
  <c r="G868" i="25"/>
  <c r="D868" i="25"/>
  <c r="H872" i="25"/>
  <c r="G872" i="25"/>
  <c r="D872" i="25"/>
  <c r="H876" i="25"/>
  <c r="G876" i="25"/>
  <c r="D876" i="25"/>
  <c r="H880" i="25"/>
  <c r="G880" i="25"/>
  <c r="D880" i="25"/>
  <c r="H884" i="25"/>
  <c r="G884" i="25"/>
  <c r="D884" i="25"/>
  <c r="H888" i="25"/>
  <c r="G888" i="25"/>
  <c r="D888" i="25"/>
  <c r="F896" i="25"/>
  <c r="E896" i="25"/>
  <c r="F900" i="25"/>
  <c r="E900" i="25"/>
  <c r="I907" i="25"/>
  <c r="G907" i="25"/>
  <c r="F926" i="25"/>
  <c r="E926" i="25"/>
  <c r="F942" i="25"/>
  <c r="E942" i="25"/>
  <c r="H952" i="25"/>
  <c r="I952" i="25"/>
  <c r="F952" i="25"/>
  <c r="H957" i="25"/>
  <c r="F957" i="25"/>
  <c r="E957" i="25"/>
  <c r="H980" i="25"/>
  <c r="I980" i="25"/>
  <c r="F980" i="25"/>
  <c r="H985" i="25"/>
  <c r="F985" i="25"/>
  <c r="E985" i="25"/>
  <c r="H989" i="25"/>
  <c r="F989" i="25"/>
  <c r="E989" i="25"/>
  <c r="H993" i="25"/>
  <c r="F993" i="25"/>
  <c r="E993" i="25"/>
  <c r="H1004" i="25"/>
  <c r="I1004" i="25"/>
  <c r="F1004" i="25"/>
  <c r="H1009" i="25"/>
  <c r="F1009" i="25"/>
  <c r="E1009" i="25"/>
  <c r="H1020" i="25"/>
  <c r="I1020" i="25"/>
  <c r="F1020" i="25"/>
  <c r="H1025" i="25"/>
  <c r="F1025" i="25"/>
  <c r="E1025" i="25"/>
  <c r="G1081" i="25"/>
  <c r="J1081" i="25"/>
  <c r="F1081" i="25"/>
  <c r="H1092" i="25"/>
  <c r="G1092" i="25"/>
  <c r="I1108" i="25"/>
  <c r="H1108" i="25"/>
  <c r="F1108" i="25"/>
  <c r="J1108" i="25"/>
  <c r="I1112" i="25"/>
  <c r="H1112" i="25"/>
  <c r="F1112" i="25"/>
  <c r="J1112" i="25"/>
  <c r="D1112" i="25"/>
  <c r="I1117" i="25"/>
  <c r="F1117" i="25"/>
  <c r="D1117" i="25"/>
  <c r="J1117" i="25"/>
  <c r="H1117" i="25"/>
  <c r="I1124" i="25"/>
  <c r="H1124" i="25"/>
  <c r="F1124" i="25"/>
  <c r="J1124" i="25"/>
  <c r="I1128" i="25"/>
  <c r="H1128" i="25"/>
  <c r="F1128" i="25"/>
  <c r="J1128" i="25"/>
  <c r="D1128" i="25"/>
  <c r="I1133" i="25"/>
  <c r="F1133" i="25"/>
  <c r="D1133" i="25"/>
  <c r="J1133" i="25"/>
  <c r="H1133" i="25"/>
  <c r="I1140" i="25"/>
  <c r="H1140" i="25"/>
  <c r="F1140" i="25"/>
  <c r="J1140" i="25"/>
  <c r="I1144" i="25"/>
  <c r="H1144" i="25"/>
  <c r="F1144" i="25"/>
  <c r="J1144" i="25"/>
  <c r="D1144" i="25"/>
  <c r="I1149" i="25"/>
  <c r="F1149" i="25"/>
  <c r="D1149" i="25"/>
  <c r="J1149" i="25"/>
  <c r="H1149" i="25"/>
  <c r="I1156" i="25"/>
  <c r="H1156" i="25"/>
  <c r="F1156" i="25"/>
  <c r="J1156" i="25"/>
  <c r="I1160" i="25"/>
  <c r="H1160" i="25"/>
  <c r="F1160" i="25"/>
  <c r="J1160" i="25"/>
  <c r="D1160" i="25"/>
  <c r="I1165" i="25"/>
  <c r="F1165" i="25"/>
  <c r="D1165" i="25"/>
  <c r="J1165" i="25"/>
  <c r="H1165" i="25"/>
  <c r="I1172" i="25"/>
  <c r="H1172" i="25"/>
  <c r="F1172" i="25"/>
  <c r="J1172" i="25"/>
  <c r="I1176" i="25"/>
  <c r="H1176" i="25"/>
  <c r="F1176" i="25"/>
  <c r="J1176" i="25"/>
  <c r="D1176" i="25"/>
  <c r="I1181" i="25"/>
  <c r="F1181" i="25"/>
  <c r="D1181" i="25"/>
  <c r="J1181" i="25"/>
  <c r="H1181" i="25"/>
  <c r="I1188" i="25"/>
  <c r="H1188" i="25"/>
  <c r="F1188" i="25"/>
  <c r="J1188" i="25"/>
  <c r="I1192" i="25"/>
  <c r="H1192" i="25"/>
  <c r="F1192" i="25"/>
  <c r="J1192" i="25"/>
  <c r="D1192" i="25"/>
  <c r="I1197" i="25"/>
  <c r="F1197" i="25"/>
  <c r="D1197" i="25"/>
  <c r="J1197" i="25"/>
  <c r="H1197" i="25"/>
  <c r="G1313" i="25"/>
  <c r="J1313" i="25"/>
  <c r="E1313" i="25"/>
  <c r="I1313" i="25"/>
  <c r="D1313" i="25"/>
  <c r="H1313" i="25"/>
  <c r="F1313" i="25"/>
  <c r="H652" i="25"/>
  <c r="H656" i="25"/>
  <c r="H660" i="25"/>
  <c r="H664" i="25"/>
  <c r="H668" i="25"/>
  <c r="H672" i="25"/>
  <c r="H676" i="25"/>
  <c r="H680" i="25"/>
  <c r="H684" i="25"/>
  <c r="H688" i="25"/>
  <c r="H692" i="25"/>
  <c r="H696" i="25"/>
  <c r="H700" i="25"/>
  <c r="H704" i="25"/>
  <c r="H708" i="25"/>
  <c r="H712" i="25"/>
  <c r="H716" i="25"/>
  <c r="G726" i="25"/>
  <c r="J726" i="25"/>
  <c r="E726" i="25"/>
  <c r="I726" i="25"/>
  <c r="D726" i="25"/>
  <c r="G731" i="25"/>
  <c r="F731" i="25"/>
  <c r="J731" i="25"/>
  <c r="E731" i="25"/>
  <c r="G735" i="25"/>
  <c r="F735" i="25"/>
  <c r="J735" i="25"/>
  <c r="E735" i="25"/>
  <c r="G746" i="25"/>
  <c r="J746" i="25"/>
  <c r="E746" i="25"/>
  <c r="I746" i="25"/>
  <c r="D746" i="25"/>
  <c r="G751" i="25"/>
  <c r="F751" i="25"/>
  <c r="J751" i="25"/>
  <c r="E751" i="25"/>
  <c r="F758" i="25"/>
  <c r="G762" i="25"/>
  <c r="J762" i="25"/>
  <c r="E762" i="25"/>
  <c r="I762" i="25"/>
  <c r="D762" i="25"/>
  <c r="D763" i="25"/>
  <c r="G767" i="25"/>
  <c r="F767" i="25"/>
  <c r="J767" i="25"/>
  <c r="E767" i="25"/>
  <c r="F774" i="25"/>
  <c r="F778" i="25"/>
  <c r="G782" i="25"/>
  <c r="J782" i="25"/>
  <c r="E782" i="25"/>
  <c r="I782" i="25"/>
  <c r="D782" i="25"/>
  <c r="D783" i="25"/>
  <c r="G787" i="25"/>
  <c r="F787" i="25"/>
  <c r="J787" i="25"/>
  <c r="E787" i="25"/>
  <c r="F794" i="25"/>
  <c r="G798" i="25"/>
  <c r="J798" i="25"/>
  <c r="E798" i="25"/>
  <c r="I798" i="25"/>
  <c r="D798" i="25"/>
  <c r="D799" i="25"/>
  <c r="G803" i="25"/>
  <c r="F803" i="25"/>
  <c r="J803" i="25"/>
  <c r="E803" i="25"/>
  <c r="G832" i="25"/>
  <c r="J832" i="25"/>
  <c r="F832" i="25"/>
  <c r="H841" i="25"/>
  <c r="G841" i="25"/>
  <c r="H845" i="25"/>
  <c r="G845" i="25"/>
  <c r="H849" i="25"/>
  <c r="G849" i="25"/>
  <c r="H853" i="25"/>
  <c r="G853" i="25"/>
  <c r="H857" i="25"/>
  <c r="G857" i="25"/>
  <c r="H861" i="25"/>
  <c r="G861" i="25"/>
  <c r="H865" i="25"/>
  <c r="G865" i="25"/>
  <c r="H869" i="25"/>
  <c r="G869" i="25"/>
  <c r="H873" i="25"/>
  <c r="G873" i="25"/>
  <c r="H877" i="25"/>
  <c r="G877" i="25"/>
  <c r="H881" i="25"/>
  <c r="G881" i="25"/>
  <c r="H885" i="25"/>
  <c r="G885" i="25"/>
  <c r="I889" i="25"/>
  <c r="G889" i="25"/>
  <c r="J894" i="25"/>
  <c r="F894" i="25"/>
  <c r="J908" i="25"/>
  <c r="F908" i="25"/>
  <c r="J914" i="25"/>
  <c r="F914" i="25"/>
  <c r="J924" i="25"/>
  <c r="F924" i="25"/>
  <c r="J940" i="25"/>
  <c r="F940" i="25"/>
  <c r="H956" i="25"/>
  <c r="I956" i="25"/>
  <c r="F956" i="25"/>
  <c r="H961" i="25"/>
  <c r="F961" i="25"/>
  <c r="E961" i="25"/>
  <c r="H965" i="25"/>
  <c r="F965" i="25"/>
  <c r="E965" i="25"/>
  <c r="H969" i="25"/>
  <c r="F969" i="25"/>
  <c r="E969" i="25"/>
  <c r="H984" i="25"/>
  <c r="I984" i="25"/>
  <c r="F984" i="25"/>
  <c r="H988" i="25"/>
  <c r="I988" i="25"/>
  <c r="F988" i="25"/>
  <c r="H992" i="25"/>
  <c r="I992" i="25"/>
  <c r="F992" i="25"/>
  <c r="H997" i="25"/>
  <c r="F997" i="25"/>
  <c r="E997" i="25"/>
  <c r="H1008" i="25"/>
  <c r="I1008" i="25"/>
  <c r="F1008" i="25"/>
  <c r="H1013" i="25"/>
  <c r="F1013" i="25"/>
  <c r="E1013" i="25"/>
  <c r="H1024" i="25"/>
  <c r="I1024" i="25"/>
  <c r="F1024" i="25"/>
  <c r="H1029" i="25"/>
  <c r="F1029" i="25"/>
  <c r="E1029" i="25"/>
  <c r="G1071" i="25"/>
  <c r="J1071" i="25"/>
  <c r="F1071" i="25"/>
  <c r="D1081" i="25"/>
  <c r="H1084" i="25"/>
  <c r="G1084" i="25"/>
  <c r="I1113" i="25"/>
  <c r="F1113" i="25"/>
  <c r="D1113" i="25"/>
  <c r="J1113" i="25"/>
  <c r="I1129" i="25"/>
  <c r="F1129" i="25"/>
  <c r="D1129" i="25"/>
  <c r="J1129" i="25"/>
  <c r="I1145" i="25"/>
  <c r="F1145" i="25"/>
  <c r="D1145" i="25"/>
  <c r="J1145" i="25"/>
  <c r="I1161" i="25"/>
  <c r="F1161" i="25"/>
  <c r="D1161" i="25"/>
  <c r="J1161" i="25"/>
  <c r="I1177" i="25"/>
  <c r="F1177" i="25"/>
  <c r="D1177" i="25"/>
  <c r="J1177" i="25"/>
  <c r="I1193" i="25"/>
  <c r="F1193" i="25"/>
  <c r="D1193" i="25"/>
  <c r="J1193" i="25"/>
  <c r="G1306" i="25"/>
  <c r="F1306" i="25"/>
  <c r="J1306" i="25"/>
  <c r="E1306" i="25"/>
  <c r="H1306" i="25"/>
  <c r="D1306" i="25"/>
  <c r="I1306" i="25"/>
  <c r="H721" i="25"/>
  <c r="H725" i="25"/>
  <c r="H729" i="25"/>
  <c r="F732" i="25"/>
  <c r="H733" i="25"/>
  <c r="H737" i="25"/>
  <c r="H741" i="25"/>
  <c r="H745" i="25"/>
  <c r="H749" i="25"/>
  <c r="H753" i="25"/>
  <c r="H757" i="25"/>
  <c r="H761" i="25"/>
  <c r="H765" i="25"/>
  <c r="H769" i="25"/>
  <c r="H773" i="25"/>
  <c r="F776" i="25"/>
  <c r="H777" i="25"/>
  <c r="H781" i="25"/>
  <c r="H785" i="25"/>
  <c r="H789" i="25"/>
  <c r="H793" i="25"/>
  <c r="H797" i="25"/>
  <c r="H801" i="25"/>
  <c r="H805" i="25"/>
  <c r="F808" i="25"/>
  <c r="H809" i="25"/>
  <c r="F812" i="25"/>
  <c r="H813" i="25"/>
  <c r="F816" i="25"/>
  <c r="H817" i="25"/>
  <c r="F820" i="25"/>
  <c r="H821" i="25"/>
  <c r="J830" i="25"/>
  <c r="J950" i="25"/>
  <c r="J954" i="25"/>
  <c r="J958" i="25"/>
  <c r="J962" i="25"/>
  <c r="I963" i="25"/>
  <c r="J966" i="25"/>
  <c r="I967" i="25"/>
  <c r="J970" i="25"/>
  <c r="I971" i="25"/>
  <c r="J974" i="25"/>
  <c r="I975" i="25"/>
  <c r="J978" i="25"/>
  <c r="I979" i="25"/>
  <c r="J982" i="25"/>
  <c r="I983" i="25"/>
  <c r="J986" i="25"/>
  <c r="I987" i="25"/>
  <c r="J990" i="25"/>
  <c r="I991" i="25"/>
  <c r="J994" i="25"/>
  <c r="J998" i="25"/>
  <c r="J1002" i="25"/>
  <c r="J1006" i="25"/>
  <c r="J1010" i="25"/>
  <c r="J1014" i="25"/>
  <c r="J1018" i="25"/>
  <c r="J1022" i="25"/>
  <c r="J1026" i="25"/>
  <c r="J1030" i="25"/>
  <c r="H1034" i="25"/>
  <c r="I1034" i="25"/>
  <c r="H1035" i="25"/>
  <c r="F1035" i="25"/>
  <c r="H1036" i="25"/>
  <c r="E1036" i="25"/>
  <c r="H1038" i="25"/>
  <c r="I1038" i="25"/>
  <c r="I1039" i="25"/>
  <c r="F1039" i="25"/>
  <c r="G1045" i="25"/>
  <c r="F1045" i="25"/>
  <c r="H1052" i="25"/>
  <c r="G1052" i="25"/>
  <c r="G1085" i="25"/>
  <c r="J1085" i="25"/>
  <c r="F1085" i="25"/>
  <c r="I1105" i="25"/>
  <c r="F1105" i="25"/>
  <c r="D1105" i="25"/>
  <c r="I1116" i="25"/>
  <c r="H1116" i="25"/>
  <c r="F1116" i="25"/>
  <c r="I1121" i="25"/>
  <c r="F1121" i="25"/>
  <c r="D1121" i="25"/>
  <c r="I1132" i="25"/>
  <c r="H1132" i="25"/>
  <c r="F1132" i="25"/>
  <c r="I1137" i="25"/>
  <c r="F1137" i="25"/>
  <c r="D1137" i="25"/>
  <c r="I1148" i="25"/>
  <c r="H1148" i="25"/>
  <c r="F1148" i="25"/>
  <c r="I1153" i="25"/>
  <c r="F1153" i="25"/>
  <c r="D1153" i="25"/>
  <c r="I1164" i="25"/>
  <c r="H1164" i="25"/>
  <c r="F1164" i="25"/>
  <c r="I1169" i="25"/>
  <c r="F1169" i="25"/>
  <c r="D1169" i="25"/>
  <c r="I1180" i="25"/>
  <c r="H1180" i="25"/>
  <c r="F1180" i="25"/>
  <c r="I1185" i="25"/>
  <c r="F1185" i="25"/>
  <c r="D1185" i="25"/>
  <c r="I1196" i="25"/>
  <c r="H1196" i="25"/>
  <c r="F1196" i="25"/>
  <c r="G1213" i="25"/>
  <c r="F1213" i="25"/>
  <c r="J1213" i="25"/>
  <c r="E1213" i="25"/>
  <c r="H1213" i="25"/>
  <c r="D1213" i="25"/>
  <c r="G1224" i="25"/>
  <c r="J1224" i="25"/>
  <c r="E1224" i="25"/>
  <c r="I1224" i="25"/>
  <c r="D1224" i="25"/>
  <c r="H1224" i="25"/>
  <c r="F1224" i="25"/>
  <c r="G1229" i="25"/>
  <c r="F1229" i="25"/>
  <c r="J1229" i="25"/>
  <c r="E1229" i="25"/>
  <c r="H1229" i="25"/>
  <c r="D1229" i="25"/>
  <c r="G1240" i="25"/>
  <c r="J1240" i="25"/>
  <c r="E1240" i="25"/>
  <c r="I1240" i="25"/>
  <c r="D1240" i="25"/>
  <c r="H1240" i="25"/>
  <c r="F1240" i="25"/>
  <c r="G1245" i="25"/>
  <c r="F1245" i="25"/>
  <c r="J1245" i="25"/>
  <c r="E1245" i="25"/>
  <c r="H1245" i="25"/>
  <c r="D1245" i="25"/>
  <c r="G1256" i="25"/>
  <c r="J1256" i="25"/>
  <c r="E1256" i="25"/>
  <c r="I1256" i="25"/>
  <c r="D1256" i="25"/>
  <c r="H1256" i="25"/>
  <c r="F1256" i="25"/>
  <c r="G1261" i="25"/>
  <c r="F1261" i="25"/>
  <c r="J1261" i="25"/>
  <c r="E1261" i="25"/>
  <c r="H1261" i="25"/>
  <c r="D1261" i="25"/>
  <c r="G1272" i="25"/>
  <c r="J1272" i="25"/>
  <c r="E1272" i="25"/>
  <c r="I1272" i="25"/>
  <c r="D1272" i="25"/>
  <c r="H1272" i="25"/>
  <c r="F1272" i="25"/>
  <c r="G1277" i="25"/>
  <c r="F1277" i="25"/>
  <c r="J1277" i="25"/>
  <c r="E1277" i="25"/>
  <c r="H1277" i="25"/>
  <c r="D1277" i="25"/>
  <c r="G1288" i="25"/>
  <c r="J1288" i="25"/>
  <c r="E1288" i="25"/>
  <c r="I1288" i="25"/>
  <c r="D1288" i="25"/>
  <c r="H1288" i="25"/>
  <c r="F1288" i="25"/>
  <c r="G1293" i="25"/>
  <c r="F1293" i="25"/>
  <c r="J1293" i="25"/>
  <c r="E1293" i="25"/>
  <c r="H1293" i="25"/>
  <c r="D1293" i="25"/>
  <c r="G1318" i="25"/>
  <c r="F1318" i="25"/>
  <c r="J1318" i="25"/>
  <c r="E1318" i="25"/>
  <c r="I1318" i="25"/>
  <c r="H1318" i="25"/>
  <c r="D1318" i="25"/>
  <c r="H720" i="25"/>
  <c r="D721" i="25"/>
  <c r="I721" i="25"/>
  <c r="H724" i="25"/>
  <c r="D725" i="25"/>
  <c r="I725" i="25"/>
  <c r="H728" i="25"/>
  <c r="D729" i="25"/>
  <c r="I729" i="25"/>
  <c r="H732" i="25"/>
  <c r="D733" i="25"/>
  <c r="I733" i="25"/>
  <c r="H736" i="25"/>
  <c r="D737" i="25"/>
  <c r="I737" i="25"/>
  <c r="H740" i="25"/>
  <c r="D741" i="25"/>
  <c r="I741" i="25"/>
  <c r="H744" i="25"/>
  <c r="D745" i="25"/>
  <c r="I745" i="25"/>
  <c r="H748" i="25"/>
  <c r="D749" i="25"/>
  <c r="I749" i="25"/>
  <c r="H752" i="25"/>
  <c r="D753" i="25"/>
  <c r="I753" i="25"/>
  <c r="H756" i="25"/>
  <c r="D757" i="25"/>
  <c r="I757" i="25"/>
  <c r="H760" i="25"/>
  <c r="D761" i="25"/>
  <c r="I761" i="25"/>
  <c r="H764" i="25"/>
  <c r="D765" i="25"/>
  <c r="I765" i="25"/>
  <c r="H768" i="25"/>
  <c r="D769" i="25"/>
  <c r="I769" i="25"/>
  <c r="H772" i="25"/>
  <c r="D773" i="25"/>
  <c r="I773" i="25"/>
  <c r="H776" i="25"/>
  <c r="D777" i="25"/>
  <c r="I777" i="25"/>
  <c r="H780" i="25"/>
  <c r="D781" i="25"/>
  <c r="I781" i="25"/>
  <c r="H784" i="25"/>
  <c r="D785" i="25"/>
  <c r="I785" i="25"/>
  <c r="H788" i="25"/>
  <c r="D789" i="25"/>
  <c r="I789" i="25"/>
  <c r="H792" i="25"/>
  <c r="D793" i="25"/>
  <c r="I793" i="25"/>
  <c r="H796" i="25"/>
  <c r="D797" i="25"/>
  <c r="I797" i="25"/>
  <c r="H800" i="25"/>
  <c r="D801" i="25"/>
  <c r="I801" i="25"/>
  <c r="H804" i="25"/>
  <c r="D805" i="25"/>
  <c r="I805" i="25"/>
  <c r="H808" i="25"/>
  <c r="D809" i="25"/>
  <c r="I809" i="25"/>
  <c r="H812" i="25"/>
  <c r="D813" i="25"/>
  <c r="I813" i="25"/>
  <c r="H816" i="25"/>
  <c r="D817" i="25"/>
  <c r="I817" i="25"/>
  <c r="H820" i="25"/>
  <c r="D821" i="25"/>
  <c r="I821" i="25"/>
  <c r="D828" i="25"/>
  <c r="D836" i="25"/>
  <c r="D839" i="25"/>
  <c r="D843" i="25"/>
  <c r="D847" i="25"/>
  <c r="D851" i="25"/>
  <c r="D855" i="25"/>
  <c r="D859" i="25"/>
  <c r="D863" i="25"/>
  <c r="D867" i="25"/>
  <c r="D871" i="25"/>
  <c r="D875" i="25"/>
  <c r="D879" i="25"/>
  <c r="D883" i="25"/>
  <c r="D887" i="25"/>
  <c r="E950" i="25"/>
  <c r="J951" i="25"/>
  <c r="E954" i="25"/>
  <c r="J955" i="25"/>
  <c r="E958" i="25"/>
  <c r="J959" i="25"/>
  <c r="E962" i="25"/>
  <c r="J963" i="25"/>
  <c r="E966" i="25"/>
  <c r="J967" i="25"/>
  <c r="J971" i="25"/>
  <c r="E974" i="25"/>
  <c r="J975" i="25"/>
  <c r="J979" i="25"/>
  <c r="J983" i="25"/>
  <c r="E986" i="25"/>
  <c r="J987" i="25"/>
  <c r="E990" i="25"/>
  <c r="J991" i="25"/>
  <c r="E994" i="25"/>
  <c r="J995" i="25"/>
  <c r="E998" i="25"/>
  <c r="J999" i="25"/>
  <c r="E1002" i="25"/>
  <c r="J1003" i="25"/>
  <c r="E1006" i="25"/>
  <c r="J1007" i="25"/>
  <c r="E1010" i="25"/>
  <c r="J1011" i="25"/>
  <c r="E1014" i="25"/>
  <c r="J1015" i="25"/>
  <c r="E1018" i="25"/>
  <c r="J1019" i="25"/>
  <c r="E1022" i="25"/>
  <c r="J1023" i="25"/>
  <c r="E1026" i="25"/>
  <c r="J1027" i="25"/>
  <c r="E1030" i="25"/>
  <c r="J1031" i="25"/>
  <c r="E1034" i="25"/>
  <c r="E1035" i="25"/>
  <c r="F1036" i="25"/>
  <c r="E1038" i="25"/>
  <c r="E1039" i="25"/>
  <c r="D1045" i="25"/>
  <c r="G1050" i="25"/>
  <c r="H1050" i="25"/>
  <c r="G1073" i="25"/>
  <c r="F1073" i="25"/>
  <c r="D1073" i="25"/>
  <c r="G1083" i="25"/>
  <c r="F1083" i="25"/>
  <c r="D1083" i="25"/>
  <c r="D1085" i="25"/>
  <c r="G1091" i="25"/>
  <c r="J1091" i="25"/>
  <c r="F1091" i="25"/>
  <c r="I1104" i="25"/>
  <c r="H1104" i="25"/>
  <c r="F1104" i="25"/>
  <c r="H1105" i="25"/>
  <c r="I1109" i="25"/>
  <c r="F1109" i="25"/>
  <c r="D1109" i="25"/>
  <c r="D1116" i="25"/>
  <c r="I1120" i="25"/>
  <c r="H1120" i="25"/>
  <c r="F1120" i="25"/>
  <c r="H1121" i="25"/>
  <c r="I1125" i="25"/>
  <c r="F1125" i="25"/>
  <c r="D1125" i="25"/>
  <c r="D1132" i="25"/>
  <c r="I1136" i="25"/>
  <c r="H1136" i="25"/>
  <c r="F1136" i="25"/>
  <c r="H1137" i="25"/>
  <c r="I1141" i="25"/>
  <c r="F1141" i="25"/>
  <c r="D1141" i="25"/>
  <c r="D1148" i="25"/>
  <c r="I1152" i="25"/>
  <c r="H1152" i="25"/>
  <c r="F1152" i="25"/>
  <c r="H1153" i="25"/>
  <c r="I1157" i="25"/>
  <c r="F1157" i="25"/>
  <c r="D1157" i="25"/>
  <c r="D1164" i="25"/>
  <c r="I1168" i="25"/>
  <c r="H1168" i="25"/>
  <c r="F1168" i="25"/>
  <c r="H1169" i="25"/>
  <c r="I1173" i="25"/>
  <c r="F1173" i="25"/>
  <c r="D1173" i="25"/>
  <c r="D1180" i="25"/>
  <c r="I1184" i="25"/>
  <c r="H1184" i="25"/>
  <c r="F1184" i="25"/>
  <c r="H1185" i="25"/>
  <c r="I1189" i="25"/>
  <c r="F1189" i="25"/>
  <c r="D1189" i="25"/>
  <c r="D1196" i="25"/>
  <c r="I1200" i="25"/>
  <c r="D1200" i="25"/>
  <c r="J1200" i="25"/>
  <c r="H1200" i="25"/>
  <c r="I1203" i="25"/>
  <c r="F1203" i="25"/>
  <c r="J1203" i="25"/>
  <c r="H1203" i="25"/>
  <c r="G1220" i="25"/>
  <c r="J1220" i="25"/>
  <c r="E1220" i="25"/>
  <c r="I1220" i="25"/>
  <c r="D1220" i="25"/>
  <c r="H1220" i="25"/>
  <c r="G1225" i="25"/>
  <c r="F1225" i="25"/>
  <c r="J1225" i="25"/>
  <c r="E1225" i="25"/>
  <c r="I1225" i="25"/>
  <c r="H1225" i="25"/>
  <c r="G1236" i="25"/>
  <c r="J1236" i="25"/>
  <c r="E1236" i="25"/>
  <c r="I1236" i="25"/>
  <c r="D1236" i="25"/>
  <c r="H1236" i="25"/>
  <c r="G1241" i="25"/>
  <c r="F1241" i="25"/>
  <c r="J1241" i="25"/>
  <c r="E1241" i="25"/>
  <c r="I1241" i="25"/>
  <c r="H1241" i="25"/>
  <c r="I1245" i="25"/>
  <c r="G1252" i="25"/>
  <c r="J1252" i="25"/>
  <c r="E1252" i="25"/>
  <c r="I1252" i="25"/>
  <c r="D1252" i="25"/>
  <c r="H1252" i="25"/>
  <c r="G1257" i="25"/>
  <c r="F1257" i="25"/>
  <c r="J1257" i="25"/>
  <c r="E1257" i="25"/>
  <c r="I1257" i="25"/>
  <c r="H1257" i="25"/>
  <c r="I1261" i="25"/>
  <c r="G1268" i="25"/>
  <c r="J1268" i="25"/>
  <c r="E1268" i="25"/>
  <c r="I1268" i="25"/>
  <c r="D1268" i="25"/>
  <c r="H1268" i="25"/>
  <c r="G1273" i="25"/>
  <c r="F1273" i="25"/>
  <c r="J1273" i="25"/>
  <c r="E1273" i="25"/>
  <c r="I1273" i="25"/>
  <c r="H1273" i="25"/>
  <c r="I1277" i="25"/>
  <c r="G1284" i="25"/>
  <c r="J1284" i="25"/>
  <c r="E1284" i="25"/>
  <c r="I1284" i="25"/>
  <c r="D1284" i="25"/>
  <c r="H1284" i="25"/>
  <c r="G1289" i="25"/>
  <c r="F1289" i="25"/>
  <c r="J1289" i="25"/>
  <c r="E1289" i="25"/>
  <c r="I1289" i="25"/>
  <c r="H1289" i="25"/>
  <c r="I1293" i="25"/>
  <c r="G1300" i="25"/>
  <c r="J1300" i="25"/>
  <c r="E1300" i="25"/>
  <c r="I1300" i="25"/>
  <c r="D1300" i="25"/>
  <c r="H1300" i="25"/>
  <c r="J1037" i="25"/>
  <c r="J1079" i="25"/>
  <c r="J1089" i="25"/>
  <c r="J1093" i="25"/>
  <c r="J1099" i="25"/>
  <c r="J1106" i="25"/>
  <c r="H1107" i="25"/>
  <c r="J1110" i="25"/>
  <c r="H1111" i="25"/>
  <c r="J1114" i="25"/>
  <c r="H1115" i="25"/>
  <c r="J1118" i="25"/>
  <c r="H1119" i="25"/>
  <c r="J1122" i="25"/>
  <c r="H1123" i="25"/>
  <c r="J1126" i="25"/>
  <c r="H1127" i="25"/>
  <c r="J1130" i="25"/>
  <c r="H1131" i="25"/>
  <c r="J1134" i="25"/>
  <c r="H1135" i="25"/>
  <c r="J1138" i="25"/>
  <c r="H1139" i="25"/>
  <c r="J1142" i="25"/>
  <c r="H1143" i="25"/>
  <c r="J1146" i="25"/>
  <c r="H1147" i="25"/>
  <c r="J1150" i="25"/>
  <c r="H1151" i="25"/>
  <c r="J1154" i="25"/>
  <c r="H1155" i="25"/>
  <c r="J1158" i="25"/>
  <c r="H1159" i="25"/>
  <c r="J1162" i="25"/>
  <c r="H1163" i="25"/>
  <c r="J1166" i="25"/>
  <c r="H1167" i="25"/>
  <c r="J1170" i="25"/>
  <c r="H1171" i="25"/>
  <c r="J1174" i="25"/>
  <c r="H1175" i="25"/>
  <c r="J1178" i="25"/>
  <c r="H1179" i="25"/>
  <c r="J1182" i="25"/>
  <c r="H1183" i="25"/>
  <c r="J1186" i="25"/>
  <c r="H1187" i="25"/>
  <c r="J1190" i="25"/>
  <c r="H1191" i="25"/>
  <c r="J1194" i="25"/>
  <c r="H1195" i="25"/>
  <c r="J1198" i="25"/>
  <c r="H1199" i="25"/>
  <c r="I1207" i="25"/>
  <c r="F1207" i="25"/>
  <c r="D1207" i="25"/>
  <c r="G1212" i="25"/>
  <c r="J1212" i="25"/>
  <c r="E1212" i="25"/>
  <c r="I1212" i="25"/>
  <c r="D1212" i="25"/>
  <c r="G1217" i="25"/>
  <c r="F1217" i="25"/>
  <c r="J1217" i="25"/>
  <c r="E1217" i="25"/>
  <c r="G1228" i="25"/>
  <c r="J1228" i="25"/>
  <c r="E1228" i="25"/>
  <c r="I1228" i="25"/>
  <c r="D1228" i="25"/>
  <c r="G1233" i="25"/>
  <c r="F1233" i="25"/>
  <c r="J1233" i="25"/>
  <c r="E1233" i="25"/>
  <c r="G1244" i="25"/>
  <c r="J1244" i="25"/>
  <c r="E1244" i="25"/>
  <c r="I1244" i="25"/>
  <c r="D1244" i="25"/>
  <c r="G1249" i="25"/>
  <c r="F1249" i="25"/>
  <c r="J1249" i="25"/>
  <c r="E1249" i="25"/>
  <c r="G1260" i="25"/>
  <c r="J1260" i="25"/>
  <c r="E1260" i="25"/>
  <c r="I1260" i="25"/>
  <c r="D1260" i="25"/>
  <c r="G1265" i="25"/>
  <c r="F1265" i="25"/>
  <c r="J1265" i="25"/>
  <c r="E1265" i="25"/>
  <c r="G1276" i="25"/>
  <c r="J1276" i="25"/>
  <c r="E1276" i="25"/>
  <c r="I1276" i="25"/>
  <c r="D1276" i="25"/>
  <c r="G1281" i="25"/>
  <c r="F1281" i="25"/>
  <c r="J1281" i="25"/>
  <c r="E1281" i="25"/>
  <c r="G1292" i="25"/>
  <c r="J1292" i="25"/>
  <c r="E1292" i="25"/>
  <c r="I1292" i="25"/>
  <c r="D1292" i="25"/>
  <c r="G1297" i="25"/>
  <c r="F1297" i="25"/>
  <c r="J1297" i="25"/>
  <c r="E1297" i="25"/>
  <c r="G1338" i="25"/>
  <c r="E1338" i="25"/>
  <c r="I1338" i="25"/>
  <c r="D1338" i="25"/>
  <c r="G1374" i="25"/>
  <c r="H1374" i="25"/>
  <c r="E1374" i="25"/>
  <c r="I1374" i="25"/>
  <c r="D1374" i="25"/>
  <c r="G1406" i="25"/>
  <c r="H1406" i="25"/>
  <c r="E1406" i="25"/>
  <c r="I1406" i="25"/>
  <c r="D1406" i="25"/>
  <c r="D1069" i="25"/>
  <c r="D1097" i="25"/>
  <c r="D1101" i="25"/>
  <c r="J1107" i="25"/>
  <c r="J1111" i="25"/>
  <c r="J1115" i="25"/>
  <c r="J1119" i="25"/>
  <c r="J1123" i="25"/>
  <c r="J1127" i="25"/>
  <c r="J1131" i="25"/>
  <c r="J1135" i="25"/>
  <c r="J1139" i="25"/>
  <c r="J1143" i="25"/>
  <c r="J1147" i="25"/>
  <c r="J1151" i="25"/>
  <c r="J1155" i="25"/>
  <c r="J1159" i="25"/>
  <c r="J1163" i="25"/>
  <c r="J1167" i="25"/>
  <c r="J1171" i="25"/>
  <c r="J1175" i="25"/>
  <c r="J1179" i="25"/>
  <c r="J1183" i="25"/>
  <c r="J1187" i="25"/>
  <c r="J1191" i="25"/>
  <c r="J1195" i="25"/>
  <c r="J1199" i="25"/>
  <c r="I1206" i="25"/>
  <c r="H1206" i="25"/>
  <c r="F1206" i="25"/>
  <c r="G1216" i="25"/>
  <c r="J1216" i="25"/>
  <c r="E1216" i="25"/>
  <c r="I1216" i="25"/>
  <c r="D1216" i="25"/>
  <c r="G1221" i="25"/>
  <c r="F1221" i="25"/>
  <c r="J1221" i="25"/>
  <c r="E1221" i="25"/>
  <c r="G1232" i="25"/>
  <c r="J1232" i="25"/>
  <c r="E1232" i="25"/>
  <c r="I1232" i="25"/>
  <c r="D1232" i="25"/>
  <c r="G1237" i="25"/>
  <c r="F1237" i="25"/>
  <c r="J1237" i="25"/>
  <c r="E1237" i="25"/>
  <c r="G1248" i="25"/>
  <c r="J1248" i="25"/>
  <c r="E1248" i="25"/>
  <c r="I1248" i="25"/>
  <c r="D1248" i="25"/>
  <c r="G1253" i="25"/>
  <c r="F1253" i="25"/>
  <c r="J1253" i="25"/>
  <c r="E1253" i="25"/>
  <c r="G1264" i="25"/>
  <c r="J1264" i="25"/>
  <c r="E1264" i="25"/>
  <c r="I1264" i="25"/>
  <c r="D1264" i="25"/>
  <c r="G1269" i="25"/>
  <c r="F1269" i="25"/>
  <c r="J1269" i="25"/>
  <c r="E1269" i="25"/>
  <c r="G1280" i="25"/>
  <c r="J1280" i="25"/>
  <c r="E1280" i="25"/>
  <c r="I1280" i="25"/>
  <c r="D1280" i="25"/>
  <c r="G1285" i="25"/>
  <c r="F1285" i="25"/>
  <c r="J1285" i="25"/>
  <c r="E1285" i="25"/>
  <c r="G1296" i="25"/>
  <c r="J1296" i="25"/>
  <c r="E1296" i="25"/>
  <c r="I1296" i="25"/>
  <c r="D1296" i="25"/>
  <c r="G1301" i="25"/>
  <c r="F1301" i="25"/>
  <c r="J1301" i="25"/>
  <c r="E1301" i="25"/>
  <c r="G1322" i="25"/>
  <c r="F1322" i="25"/>
  <c r="J1322" i="25"/>
  <c r="E1322" i="25"/>
  <c r="H1322" i="25"/>
  <c r="D1322" i="25"/>
  <c r="G1329" i="25"/>
  <c r="J1329" i="25"/>
  <c r="E1329" i="25"/>
  <c r="I1329" i="25"/>
  <c r="D1329" i="25"/>
  <c r="H1329" i="25"/>
  <c r="G1333" i="25"/>
  <c r="J1333" i="25"/>
  <c r="E1333" i="25"/>
  <c r="I1333" i="25"/>
  <c r="D1333" i="25"/>
  <c r="H1333" i="25"/>
  <c r="F1333" i="25"/>
  <c r="G1339" i="25"/>
  <c r="D1339" i="25"/>
  <c r="G1346" i="25"/>
  <c r="E1346" i="25"/>
  <c r="I1346" i="25"/>
  <c r="D1346" i="25"/>
  <c r="E1364" i="25"/>
  <c r="D1364" i="25"/>
  <c r="I1364" i="25"/>
  <c r="G1364" i="25"/>
  <c r="G1370" i="25"/>
  <c r="E1370" i="25"/>
  <c r="I1370" i="25"/>
  <c r="D1370" i="25"/>
  <c r="G1395" i="25"/>
  <c r="E1395" i="25"/>
  <c r="D1395" i="25"/>
  <c r="I1395" i="25"/>
  <c r="H1395" i="25"/>
  <c r="G1402" i="25"/>
  <c r="H1402" i="25"/>
  <c r="E1402" i="25"/>
  <c r="I1402" i="25"/>
  <c r="D1402" i="25"/>
  <c r="J1204" i="25"/>
  <c r="J1208" i="25"/>
  <c r="H1211" i="25"/>
  <c r="H1215" i="25"/>
  <c r="H1219" i="25"/>
  <c r="H1223" i="25"/>
  <c r="H1227" i="25"/>
  <c r="H1231" i="25"/>
  <c r="H1235" i="25"/>
  <c r="H1239" i="25"/>
  <c r="H1243" i="25"/>
  <c r="H1247" i="25"/>
  <c r="H1251" i="25"/>
  <c r="H1255" i="25"/>
  <c r="H1259" i="25"/>
  <c r="H1263" i="25"/>
  <c r="H1267" i="25"/>
  <c r="H1271" i="25"/>
  <c r="H1275" i="25"/>
  <c r="H1279" i="25"/>
  <c r="H1283" i="25"/>
  <c r="H1287" i="25"/>
  <c r="H1291" i="25"/>
  <c r="H1295" i="25"/>
  <c r="H1299" i="25"/>
  <c r="H1303" i="25"/>
  <c r="G1305" i="25"/>
  <c r="J1305" i="25"/>
  <c r="E1305" i="25"/>
  <c r="I1305" i="25"/>
  <c r="D1305" i="25"/>
  <c r="G1310" i="25"/>
  <c r="F1310" i="25"/>
  <c r="J1310" i="25"/>
  <c r="E1310" i="25"/>
  <c r="G1321" i="25"/>
  <c r="J1321" i="25"/>
  <c r="E1321" i="25"/>
  <c r="I1321" i="25"/>
  <c r="D1321" i="25"/>
  <c r="G1326" i="25"/>
  <c r="F1326" i="25"/>
  <c r="J1326" i="25"/>
  <c r="E1326" i="25"/>
  <c r="G1337" i="25"/>
  <c r="J1337" i="25"/>
  <c r="E1337" i="25"/>
  <c r="I1337" i="25"/>
  <c r="D1337" i="25"/>
  <c r="E1340" i="25"/>
  <c r="D1340" i="25"/>
  <c r="E1348" i="25"/>
  <c r="D1348" i="25"/>
  <c r="G1354" i="25"/>
  <c r="E1354" i="25"/>
  <c r="I1354" i="25"/>
  <c r="D1354" i="25"/>
  <c r="G1375" i="25"/>
  <c r="E1375" i="25"/>
  <c r="D1375" i="25"/>
  <c r="I1375" i="25"/>
  <c r="G1391" i="25"/>
  <c r="E1391" i="25"/>
  <c r="D1391" i="25"/>
  <c r="I1391" i="25"/>
  <c r="G1407" i="25"/>
  <c r="E1407" i="25"/>
  <c r="D1407" i="25"/>
  <c r="I1407" i="25"/>
  <c r="G1428" i="25"/>
  <c r="I1428" i="25"/>
  <c r="E1428" i="25"/>
  <c r="D1428" i="25"/>
  <c r="D1451" i="25"/>
  <c r="J1451" i="25"/>
  <c r="G1451" i="25"/>
  <c r="J1463" i="25"/>
  <c r="D1463" i="25"/>
  <c r="G1463" i="25"/>
  <c r="J1201" i="25"/>
  <c r="D1204" i="25"/>
  <c r="J1205" i="25"/>
  <c r="D1208" i="25"/>
  <c r="H1210" i="25"/>
  <c r="D1211" i="25"/>
  <c r="I1211" i="25"/>
  <c r="H1214" i="25"/>
  <c r="D1215" i="25"/>
  <c r="I1215" i="25"/>
  <c r="H1218" i="25"/>
  <c r="D1219" i="25"/>
  <c r="I1219" i="25"/>
  <c r="H1222" i="25"/>
  <c r="D1223" i="25"/>
  <c r="I1223" i="25"/>
  <c r="H1226" i="25"/>
  <c r="D1227" i="25"/>
  <c r="I1227" i="25"/>
  <c r="H1230" i="25"/>
  <c r="D1231" i="25"/>
  <c r="I1231" i="25"/>
  <c r="H1234" i="25"/>
  <c r="D1235" i="25"/>
  <c r="I1235" i="25"/>
  <c r="H1238" i="25"/>
  <c r="D1239" i="25"/>
  <c r="I1239" i="25"/>
  <c r="H1242" i="25"/>
  <c r="D1243" i="25"/>
  <c r="I1243" i="25"/>
  <c r="H1246" i="25"/>
  <c r="D1247" i="25"/>
  <c r="I1247" i="25"/>
  <c r="H1250" i="25"/>
  <c r="D1251" i="25"/>
  <c r="I1251" i="25"/>
  <c r="H1254" i="25"/>
  <c r="D1255" i="25"/>
  <c r="I1255" i="25"/>
  <c r="H1258" i="25"/>
  <c r="D1259" i="25"/>
  <c r="I1259" i="25"/>
  <c r="H1262" i="25"/>
  <c r="D1263" i="25"/>
  <c r="I1263" i="25"/>
  <c r="H1266" i="25"/>
  <c r="D1267" i="25"/>
  <c r="I1267" i="25"/>
  <c r="H1270" i="25"/>
  <c r="D1271" i="25"/>
  <c r="I1271" i="25"/>
  <c r="H1274" i="25"/>
  <c r="D1275" i="25"/>
  <c r="I1275" i="25"/>
  <c r="H1278" i="25"/>
  <c r="D1279" i="25"/>
  <c r="I1279" i="25"/>
  <c r="H1282" i="25"/>
  <c r="D1283" i="25"/>
  <c r="I1283" i="25"/>
  <c r="H1286" i="25"/>
  <c r="D1287" i="25"/>
  <c r="I1287" i="25"/>
  <c r="H1290" i="25"/>
  <c r="D1291" i="25"/>
  <c r="I1291" i="25"/>
  <c r="H1294" i="25"/>
  <c r="D1295" i="25"/>
  <c r="I1295" i="25"/>
  <c r="H1298" i="25"/>
  <c r="D1299" i="25"/>
  <c r="I1299" i="25"/>
  <c r="H1302" i="25"/>
  <c r="D1303" i="25"/>
  <c r="I1303" i="25"/>
  <c r="F1305" i="25"/>
  <c r="G1309" i="25"/>
  <c r="J1309" i="25"/>
  <c r="E1309" i="25"/>
  <c r="I1309" i="25"/>
  <c r="D1309" i="25"/>
  <c r="D1310" i="25"/>
  <c r="G1314" i="25"/>
  <c r="F1314" i="25"/>
  <c r="J1314" i="25"/>
  <c r="E1314" i="25"/>
  <c r="F1321" i="25"/>
  <c r="G1325" i="25"/>
  <c r="J1325" i="25"/>
  <c r="E1325" i="25"/>
  <c r="I1325" i="25"/>
  <c r="D1325" i="25"/>
  <c r="D1326" i="25"/>
  <c r="G1330" i="25"/>
  <c r="F1330" i="25"/>
  <c r="J1330" i="25"/>
  <c r="E1330" i="25"/>
  <c r="F1337" i="25"/>
  <c r="G1340" i="25"/>
  <c r="I1345" i="25"/>
  <c r="G1345" i="25"/>
  <c r="G1348" i="25"/>
  <c r="G1355" i="25"/>
  <c r="D1355" i="25"/>
  <c r="H1375" i="25"/>
  <c r="H1391" i="25"/>
  <c r="H1407" i="25"/>
  <c r="J1447" i="25"/>
  <c r="D1447" i="25"/>
  <c r="G1447" i="25"/>
  <c r="H1304" i="25"/>
  <c r="H1308" i="25"/>
  <c r="H1312" i="25"/>
  <c r="H1316" i="25"/>
  <c r="H1320" i="25"/>
  <c r="H1324" i="25"/>
  <c r="H1328" i="25"/>
  <c r="H1332" i="25"/>
  <c r="H1336" i="25"/>
  <c r="I1342" i="25"/>
  <c r="D1350" i="25"/>
  <c r="I1350" i="25"/>
  <c r="E1356" i="25"/>
  <c r="D1356" i="25"/>
  <c r="I1361" i="25"/>
  <c r="G1361" i="25"/>
  <c r="I1369" i="25"/>
  <c r="G1369" i="25"/>
  <c r="G1378" i="25"/>
  <c r="H1378" i="25"/>
  <c r="E1378" i="25"/>
  <c r="G1383" i="25"/>
  <c r="E1383" i="25"/>
  <c r="D1383" i="25"/>
  <c r="G1394" i="25"/>
  <c r="H1394" i="25"/>
  <c r="E1394" i="25"/>
  <c r="G1399" i="25"/>
  <c r="E1399" i="25"/>
  <c r="D1399" i="25"/>
  <c r="G1410" i="25"/>
  <c r="H1410" i="25"/>
  <c r="E1410" i="25"/>
  <c r="I1304" i="25"/>
  <c r="H1307" i="25"/>
  <c r="D1308" i="25"/>
  <c r="I1308" i="25"/>
  <c r="H1311" i="25"/>
  <c r="D1312" i="25"/>
  <c r="I1312" i="25"/>
  <c r="H1315" i="25"/>
  <c r="D1316" i="25"/>
  <c r="I1316" i="25"/>
  <c r="H1319" i="25"/>
  <c r="D1320" i="25"/>
  <c r="I1320" i="25"/>
  <c r="H1323" i="25"/>
  <c r="D1324" i="25"/>
  <c r="I1324" i="25"/>
  <c r="H1327" i="25"/>
  <c r="D1328" i="25"/>
  <c r="I1328" i="25"/>
  <c r="H1331" i="25"/>
  <c r="D1332" i="25"/>
  <c r="I1332" i="25"/>
  <c r="H1335" i="25"/>
  <c r="D1336" i="25"/>
  <c r="I1336" i="25"/>
  <c r="E1350" i="25"/>
  <c r="I1353" i="25"/>
  <c r="G1353" i="25"/>
  <c r="G1356" i="25"/>
  <c r="D1361" i="25"/>
  <c r="G1363" i="25"/>
  <c r="D1363" i="25"/>
  <c r="D1369" i="25"/>
  <c r="G1371" i="25"/>
  <c r="E1371" i="25"/>
  <c r="D1371" i="25"/>
  <c r="D1378" i="25"/>
  <c r="G1382" i="25"/>
  <c r="H1382" i="25"/>
  <c r="E1382" i="25"/>
  <c r="H1383" i="25"/>
  <c r="G1387" i="25"/>
  <c r="E1387" i="25"/>
  <c r="D1387" i="25"/>
  <c r="D1394" i="25"/>
  <c r="G1398" i="25"/>
  <c r="H1398" i="25"/>
  <c r="E1398" i="25"/>
  <c r="H1399" i="25"/>
  <c r="G1403" i="25"/>
  <c r="E1403" i="25"/>
  <c r="D1403" i="25"/>
  <c r="D1410" i="25"/>
  <c r="G1414" i="25"/>
  <c r="E1414" i="25"/>
  <c r="I1418" i="25"/>
  <c r="E1418" i="25"/>
  <c r="D1418" i="25"/>
  <c r="G1422" i="25"/>
  <c r="I1422" i="25"/>
  <c r="E1422" i="25"/>
  <c r="J1435" i="25"/>
  <c r="G1435" i="25"/>
  <c r="D1443" i="25"/>
  <c r="J1443" i="25"/>
  <c r="G1443" i="25"/>
  <c r="J1455" i="25"/>
  <c r="D1455" i="25"/>
  <c r="D1459" i="25"/>
  <c r="J1459" i="25"/>
  <c r="G1459" i="25"/>
  <c r="J1471" i="25"/>
  <c r="D1471" i="25"/>
  <c r="G1475" i="25"/>
  <c r="D1475" i="25"/>
  <c r="H1475" i="25"/>
  <c r="J1475" i="25"/>
  <c r="F1475" i="25"/>
  <c r="G1481" i="25"/>
  <c r="H1481" i="25"/>
  <c r="D1481" i="25"/>
  <c r="J1481" i="25"/>
  <c r="G1485" i="25"/>
  <c r="H1485" i="25"/>
  <c r="D1485" i="25"/>
  <c r="J1485" i="25"/>
  <c r="F1485" i="25"/>
  <c r="G1491" i="25"/>
  <c r="D1491" i="25"/>
  <c r="H1491" i="25"/>
  <c r="J1491" i="25"/>
  <c r="F1491" i="25"/>
  <c r="G1352" i="25"/>
  <c r="G1360" i="25"/>
  <c r="G1368" i="25"/>
  <c r="I1372" i="25"/>
  <c r="H1373" i="25"/>
  <c r="I1376" i="25"/>
  <c r="H1377" i="25"/>
  <c r="I1380" i="25"/>
  <c r="H1381" i="25"/>
  <c r="I1384" i="25"/>
  <c r="H1385" i="25"/>
  <c r="I1388" i="25"/>
  <c r="H1389" i="25"/>
  <c r="I1392" i="25"/>
  <c r="H1393" i="25"/>
  <c r="I1396" i="25"/>
  <c r="H1397" i="25"/>
  <c r="I1400" i="25"/>
  <c r="H1401" i="25"/>
  <c r="I1404" i="25"/>
  <c r="H1405" i="25"/>
  <c r="I1408" i="25"/>
  <c r="H1409" i="25"/>
  <c r="I1412" i="25"/>
  <c r="H1413" i="25"/>
  <c r="G1416" i="25"/>
  <c r="G1448" i="25"/>
  <c r="D1448" i="25"/>
  <c r="G1456" i="25"/>
  <c r="D1456" i="25"/>
  <c r="G1464" i="25"/>
  <c r="D1464" i="25"/>
  <c r="G1472" i="25"/>
  <c r="D1472" i="25"/>
  <c r="G1479" i="25"/>
  <c r="D1479" i="25"/>
  <c r="H1479" i="25"/>
  <c r="G1489" i="25"/>
  <c r="H1489" i="25"/>
  <c r="D1489" i="25"/>
  <c r="J1499" i="25"/>
  <c r="G1499" i="25"/>
  <c r="I1373" i="25"/>
  <c r="I1377" i="25"/>
  <c r="I1381" i="25"/>
  <c r="I1385" i="25"/>
  <c r="I1389" i="25"/>
  <c r="I1393" i="25"/>
  <c r="I1397" i="25"/>
  <c r="I1401" i="25"/>
  <c r="I1405" i="25"/>
  <c r="I1409" i="25"/>
  <c r="I1413" i="25"/>
  <c r="D1438" i="25"/>
  <c r="G1439" i="25"/>
  <c r="D1444" i="25"/>
  <c r="G1444" i="25"/>
  <c r="F1448" i="25"/>
  <c r="D1452" i="25"/>
  <c r="G1452" i="25"/>
  <c r="F1456" i="25"/>
  <c r="D1460" i="25"/>
  <c r="G1460" i="25"/>
  <c r="F1464" i="25"/>
  <c r="D1468" i="25"/>
  <c r="G1468" i="25"/>
  <c r="F1472" i="25"/>
  <c r="G1477" i="25"/>
  <c r="H1477" i="25"/>
  <c r="D1477" i="25"/>
  <c r="F1479" i="25"/>
  <c r="G1483" i="25"/>
  <c r="D1483" i="25"/>
  <c r="H1483" i="25"/>
  <c r="F1489" i="25"/>
  <c r="H1493" i="25"/>
  <c r="I1493" i="25"/>
  <c r="D1493" i="25"/>
  <c r="J1496" i="25"/>
  <c r="G1496" i="25"/>
  <c r="J1500" i="25"/>
  <c r="G1500" i="25"/>
  <c r="F1446" i="25"/>
  <c r="F1454" i="25"/>
  <c r="F1462" i="25"/>
  <c r="F1470" i="25"/>
  <c r="F1476" i="25"/>
  <c r="J1478" i="25"/>
  <c r="F1480" i="25"/>
  <c r="J1482" i="25"/>
  <c r="F1484" i="25"/>
  <c r="J1486" i="25"/>
  <c r="F1488" i="25"/>
  <c r="J1490" i="25"/>
  <c r="F1492" i="25"/>
  <c r="J1476" i="25"/>
  <c r="J1480" i="25"/>
  <c r="J1484" i="25"/>
  <c r="J1488" i="25"/>
  <c r="J1492" i="25"/>
  <c r="I365" i="25"/>
  <c r="E366" i="25"/>
  <c r="I366" i="25"/>
  <c r="E367" i="25"/>
  <c r="I367" i="25"/>
  <c r="E368" i="25"/>
  <c r="I368" i="25"/>
  <c r="E369" i="25"/>
  <c r="I369" i="25"/>
  <c r="E370" i="25"/>
  <c r="I370" i="25"/>
  <c r="E371" i="25"/>
  <c r="I371" i="25"/>
  <c r="E372" i="25"/>
  <c r="I372" i="25"/>
  <c r="E373" i="25"/>
  <c r="I373" i="25"/>
  <c r="E374" i="25"/>
  <c r="I374" i="25"/>
  <c r="E375" i="25"/>
  <c r="I375" i="25"/>
  <c r="E376" i="25"/>
  <c r="I376" i="25"/>
  <c r="E377" i="25"/>
  <c r="I377" i="25"/>
  <c r="E378" i="25"/>
  <c r="I378" i="25"/>
  <c r="E379" i="25"/>
  <c r="I379" i="25"/>
  <c r="E380" i="25"/>
  <c r="I380" i="25"/>
  <c r="E381" i="25"/>
  <c r="I381" i="25"/>
  <c r="E382" i="25"/>
  <c r="I382" i="25"/>
  <c r="E383" i="25"/>
  <c r="I383" i="25"/>
  <c r="E384" i="25"/>
  <c r="I384" i="25"/>
  <c r="E385" i="25"/>
  <c r="I385" i="25"/>
  <c r="E386" i="25"/>
  <c r="I386" i="25"/>
  <c r="E387" i="25"/>
  <c r="I387" i="25"/>
  <c r="E388" i="25"/>
  <c r="I388" i="25"/>
  <c r="I390" i="25"/>
  <c r="E390" i="25"/>
  <c r="H390" i="25"/>
  <c r="I392" i="25"/>
  <c r="E392" i="25"/>
  <c r="H392" i="25"/>
  <c r="I394" i="25"/>
  <c r="E394" i="25"/>
  <c r="H394" i="25"/>
  <c r="I396" i="25"/>
  <c r="E396" i="25"/>
  <c r="J396" i="25"/>
  <c r="F396" i="25"/>
  <c r="I397" i="25"/>
  <c r="E397" i="25"/>
  <c r="J397" i="25"/>
  <c r="F397" i="25"/>
  <c r="I398" i="25"/>
  <c r="E398" i="25"/>
  <c r="J398" i="25"/>
  <c r="F398" i="25"/>
  <c r="I399" i="25"/>
  <c r="E399" i="25"/>
  <c r="J399" i="25"/>
  <c r="F399" i="25"/>
  <c r="I400" i="25"/>
  <c r="E400" i="25"/>
  <c r="H400" i="25"/>
  <c r="J400" i="25"/>
  <c r="F400" i="25"/>
  <c r="I402" i="25"/>
  <c r="E402" i="25"/>
  <c r="H402" i="25"/>
  <c r="D402" i="25"/>
  <c r="J402" i="25"/>
  <c r="F402" i="25"/>
  <c r="I404" i="25"/>
  <c r="E404" i="25"/>
  <c r="H404" i="25"/>
  <c r="D404" i="25"/>
  <c r="J404" i="25"/>
  <c r="F404" i="25"/>
  <c r="I406" i="25"/>
  <c r="E406" i="25"/>
  <c r="H406" i="25"/>
  <c r="D406" i="25"/>
  <c r="J406" i="25"/>
  <c r="F406" i="25"/>
  <c r="I408" i="25"/>
  <c r="E408" i="25"/>
  <c r="H408" i="25"/>
  <c r="D408" i="25"/>
  <c r="J408" i="25"/>
  <c r="F408" i="25"/>
  <c r="I410" i="25"/>
  <c r="E410" i="25"/>
  <c r="H410" i="25"/>
  <c r="D410" i="25"/>
  <c r="J410" i="25"/>
  <c r="F410" i="25"/>
  <c r="I412" i="25"/>
  <c r="E412" i="25"/>
  <c r="H412" i="25"/>
  <c r="D412" i="25"/>
  <c r="J412" i="25"/>
  <c r="F412" i="25"/>
  <c r="I414" i="25"/>
  <c r="E414" i="25"/>
  <c r="H414" i="25"/>
  <c r="D414" i="25"/>
  <c r="J414" i="25"/>
  <c r="F414" i="25"/>
  <c r="I416" i="25"/>
  <c r="E416" i="25"/>
  <c r="H416" i="25"/>
  <c r="D416" i="25"/>
  <c r="J416" i="25"/>
  <c r="F416" i="25"/>
  <c r="I418" i="25"/>
  <c r="E418" i="25"/>
  <c r="H418" i="25"/>
  <c r="D418" i="25"/>
  <c r="J418" i="25"/>
  <c r="F418" i="25"/>
  <c r="I420" i="25"/>
  <c r="E420" i="25"/>
  <c r="H420" i="25"/>
  <c r="D420" i="25"/>
  <c r="J420" i="25"/>
  <c r="F420" i="25"/>
  <c r="I422" i="25"/>
  <c r="E422" i="25"/>
  <c r="H422" i="25"/>
  <c r="D422" i="25"/>
  <c r="J422" i="25"/>
  <c r="F422" i="25"/>
  <c r="I424" i="25"/>
  <c r="E424" i="25"/>
  <c r="H424" i="25"/>
  <c r="D424" i="25"/>
  <c r="J424" i="25"/>
  <c r="F424" i="25"/>
  <c r="I426" i="25"/>
  <c r="E426" i="25"/>
  <c r="H426" i="25"/>
  <c r="D426" i="25"/>
  <c r="J426" i="25"/>
  <c r="F426" i="25"/>
  <c r="I428" i="25"/>
  <c r="E428" i="25"/>
  <c r="H428" i="25"/>
  <c r="D428" i="25"/>
  <c r="J428" i="25"/>
  <c r="F428" i="25"/>
  <c r="I430" i="25"/>
  <c r="E430" i="25"/>
  <c r="H430" i="25"/>
  <c r="D430" i="25"/>
  <c r="J430" i="25"/>
  <c r="F430" i="25"/>
  <c r="I432" i="25"/>
  <c r="E432" i="25"/>
  <c r="H432" i="25"/>
  <c r="D432" i="25"/>
  <c r="J432" i="25"/>
  <c r="F432" i="25"/>
  <c r="I434" i="25"/>
  <c r="E434" i="25"/>
  <c r="H434" i="25"/>
  <c r="D434" i="25"/>
  <c r="J434" i="25"/>
  <c r="F434" i="25"/>
  <c r="I436" i="25"/>
  <c r="E436" i="25"/>
  <c r="H436" i="25"/>
  <c r="D436" i="25"/>
  <c r="J436" i="25"/>
  <c r="F436" i="25"/>
  <c r="I438" i="25"/>
  <c r="E438" i="25"/>
  <c r="H438" i="25"/>
  <c r="D438" i="25"/>
  <c r="J438" i="25"/>
  <c r="F438" i="25"/>
  <c r="I440" i="25"/>
  <c r="E440" i="25"/>
  <c r="H440" i="25"/>
  <c r="D440" i="25"/>
  <c r="J440" i="25"/>
  <c r="F440" i="25"/>
  <c r="I442" i="25"/>
  <c r="E442" i="25"/>
  <c r="H442" i="25"/>
  <c r="D442" i="25"/>
  <c r="J442" i="25"/>
  <c r="F442" i="25"/>
  <c r="I444" i="25"/>
  <c r="E444" i="25"/>
  <c r="H444" i="25"/>
  <c r="D444" i="25"/>
  <c r="J444" i="25"/>
  <c r="F444" i="25"/>
  <c r="I446" i="25"/>
  <c r="E446" i="25"/>
  <c r="H446" i="25"/>
  <c r="D446" i="25"/>
  <c r="J446" i="25"/>
  <c r="F446" i="25"/>
  <c r="I448" i="25"/>
  <c r="E448" i="25"/>
  <c r="H448" i="25"/>
  <c r="D448" i="25"/>
  <c r="J448" i="25"/>
  <c r="F448" i="25"/>
  <c r="I450" i="25"/>
  <c r="E450" i="25"/>
  <c r="H450" i="25"/>
  <c r="D450" i="25"/>
  <c r="J450" i="25"/>
  <c r="F450" i="25"/>
  <c r="I452" i="25"/>
  <c r="E452" i="25"/>
  <c r="H452" i="25"/>
  <c r="D452" i="25"/>
  <c r="J452" i="25"/>
  <c r="F452" i="25"/>
  <c r="I454" i="25"/>
  <c r="E454" i="25"/>
  <c r="H454" i="25"/>
  <c r="D454" i="25"/>
  <c r="J454" i="25"/>
  <c r="F454" i="25"/>
  <c r="I456" i="25"/>
  <c r="E456" i="25"/>
  <c r="H456" i="25"/>
  <c r="D456" i="25"/>
  <c r="J456" i="25"/>
  <c r="F456" i="25"/>
  <c r="I458" i="25"/>
  <c r="E458" i="25"/>
  <c r="H458" i="25"/>
  <c r="D458" i="25"/>
  <c r="J458" i="25"/>
  <c r="F458" i="25"/>
  <c r="I460" i="25"/>
  <c r="E460" i="25"/>
  <c r="H460" i="25"/>
  <c r="D460" i="25"/>
  <c r="J460" i="25"/>
  <c r="F460" i="25"/>
  <c r="I462" i="25"/>
  <c r="E462" i="25"/>
  <c r="H462" i="25"/>
  <c r="D462" i="25"/>
  <c r="J462" i="25"/>
  <c r="F462" i="25"/>
  <c r="I464" i="25"/>
  <c r="E464" i="25"/>
  <c r="H464" i="25"/>
  <c r="D464" i="25"/>
  <c r="J464" i="25"/>
  <c r="F464" i="25"/>
  <c r="I466" i="25"/>
  <c r="E466" i="25"/>
  <c r="H466" i="25"/>
  <c r="D466" i="25"/>
  <c r="J466" i="25"/>
  <c r="F466" i="25"/>
  <c r="I468" i="25"/>
  <c r="E468" i="25"/>
  <c r="H468" i="25"/>
  <c r="D468" i="25"/>
  <c r="J468" i="25"/>
  <c r="F468" i="25"/>
  <c r="I470" i="25"/>
  <c r="E470" i="25"/>
  <c r="H470" i="25"/>
  <c r="D470" i="25"/>
  <c r="J470" i="25"/>
  <c r="F470" i="25"/>
  <c r="I389" i="25"/>
  <c r="E389" i="25"/>
  <c r="H389" i="25"/>
  <c r="I391" i="25"/>
  <c r="E391" i="25"/>
  <c r="H391" i="25"/>
  <c r="I393" i="25"/>
  <c r="E393" i="25"/>
  <c r="H393" i="25"/>
  <c r="I395" i="25"/>
  <c r="E395" i="25"/>
  <c r="H395" i="25"/>
  <c r="G402" i="25"/>
  <c r="G404" i="25"/>
  <c r="G406" i="25"/>
  <c r="G408" i="25"/>
  <c r="G410" i="25"/>
  <c r="G412" i="25"/>
  <c r="G414" i="25"/>
  <c r="G416" i="25"/>
  <c r="G418" i="25"/>
  <c r="G420" i="25"/>
  <c r="G422" i="25"/>
  <c r="G424" i="25"/>
  <c r="G426" i="25"/>
  <c r="G428" i="25"/>
  <c r="G430" i="25"/>
  <c r="G432" i="25"/>
  <c r="G434" i="25"/>
  <c r="G436" i="25"/>
  <c r="G438" i="25"/>
  <c r="G440" i="25"/>
  <c r="G442" i="25"/>
  <c r="G444" i="25"/>
  <c r="G446" i="25"/>
  <c r="G448" i="25"/>
  <c r="G450" i="25"/>
  <c r="G452" i="25"/>
  <c r="G454" i="25"/>
  <c r="G456" i="25"/>
  <c r="G458" i="25"/>
  <c r="G460" i="25"/>
  <c r="G462" i="25"/>
  <c r="G464" i="25"/>
  <c r="G466" i="25"/>
  <c r="G468" i="25"/>
  <c r="G470" i="25"/>
  <c r="I401" i="25"/>
  <c r="E401" i="25"/>
  <c r="H401" i="25"/>
  <c r="D401" i="25"/>
  <c r="J401" i="25"/>
  <c r="F401" i="25"/>
  <c r="I403" i="25"/>
  <c r="E403" i="25"/>
  <c r="H403" i="25"/>
  <c r="D403" i="25"/>
  <c r="J403" i="25"/>
  <c r="F403" i="25"/>
  <c r="I405" i="25"/>
  <c r="E405" i="25"/>
  <c r="H405" i="25"/>
  <c r="D405" i="25"/>
  <c r="J405" i="25"/>
  <c r="F405" i="25"/>
  <c r="I407" i="25"/>
  <c r="E407" i="25"/>
  <c r="H407" i="25"/>
  <c r="D407" i="25"/>
  <c r="J407" i="25"/>
  <c r="F407" i="25"/>
  <c r="I409" i="25"/>
  <c r="E409" i="25"/>
  <c r="H409" i="25"/>
  <c r="D409" i="25"/>
  <c r="J409" i="25"/>
  <c r="F409" i="25"/>
  <c r="I411" i="25"/>
  <c r="E411" i="25"/>
  <c r="H411" i="25"/>
  <c r="D411" i="25"/>
  <c r="J411" i="25"/>
  <c r="F411" i="25"/>
  <c r="I413" i="25"/>
  <c r="E413" i="25"/>
  <c r="H413" i="25"/>
  <c r="D413" i="25"/>
  <c r="J413" i="25"/>
  <c r="F413" i="25"/>
  <c r="I415" i="25"/>
  <c r="E415" i="25"/>
  <c r="H415" i="25"/>
  <c r="D415" i="25"/>
  <c r="J415" i="25"/>
  <c r="F415" i="25"/>
  <c r="I417" i="25"/>
  <c r="E417" i="25"/>
  <c r="H417" i="25"/>
  <c r="D417" i="25"/>
  <c r="J417" i="25"/>
  <c r="F417" i="25"/>
  <c r="I419" i="25"/>
  <c r="E419" i="25"/>
  <c r="H419" i="25"/>
  <c r="D419" i="25"/>
  <c r="J419" i="25"/>
  <c r="F419" i="25"/>
  <c r="I421" i="25"/>
  <c r="E421" i="25"/>
  <c r="H421" i="25"/>
  <c r="D421" i="25"/>
  <c r="J421" i="25"/>
  <c r="F421" i="25"/>
  <c r="I423" i="25"/>
  <c r="E423" i="25"/>
  <c r="H423" i="25"/>
  <c r="D423" i="25"/>
  <c r="J423" i="25"/>
  <c r="F423" i="25"/>
  <c r="I425" i="25"/>
  <c r="E425" i="25"/>
  <c r="H425" i="25"/>
  <c r="D425" i="25"/>
  <c r="J425" i="25"/>
  <c r="F425" i="25"/>
  <c r="I427" i="25"/>
  <c r="E427" i="25"/>
  <c r="H427" i="25"/>
  <c r="D427" i="25"/>
  <c r="J427" i="25"/>
  <c r="F427" i="25"/>
  <c r="I429" i="25"/>
  <c r="E429" i="25"/>
  <c r="H429" i="25"/>
  <c r="D429" i="25"/>
  <c r="J429" i="25"/>
  <c r="F429" i="25"/>
  <c r="I431" i="25"/>
  <c r="E431" i="25"/>
  <c r="H431" i="25"/>
  <c r="D431" i="25"/>
  <c r="J431" i="25"/>
  <c r="F431" i="25"/>
  <c r="I433" i="25"/>
  <c r="E433" i="25"/>
  <c r="H433" i="25"/>
  <c r="D433" i="25"/>
  <c r="J433" i="25"/>
  <c r="F433" i="25"/>
  <c r="I435" i="25"/>
  <c r="E435" i="25"/>
  <c r="H435" i="25"/>
  <c r="D435" i="25"/>
  <c r="J435" i="25"/>
  <c r="F435" i="25"/>
  <c r="I437" i="25"/>
  <c r="E437" i="25"/>
  <c r="H437" i="25"/>
  <c r="D437" i="25"/>
  <c r="J437" i="25"/>
  <c r="F437" i="25"/>
  <c r="I439" i="25"/>
  <c r="E439" i="25"/>
  <c r="H439" i="25"/>
  <c r="D439" i="25"/>
  <c r="J439" i="25"/>
  <c r="F439" i="25"/>
  <c r="I441" i="25"/>
  <c r="E441" i="25"/>
  <c r="H441" i="25"/>
  <c r="D441" i="25"/>
  <c r="J441" i="25"/>
  <c r="F441" i="25"/>
  <c r="I443" i="25"/>
  <c r="E443" i="25"/>
  <c r="H443" i="25"/>
  <c r="D443" i="25"/>
  <c r="J443" i="25"/>
  <c r="F443" i="25"/>
  <c r="I445" i="25"/>
  <c r="E445" i="25"/>
  <c r="H445" i="25"/>
  <c r="D445" i="25"/>
  <c r="J445" i="25"/>
  <c r="F445" i="25"/>
  <c r="I447" i="25"/>
  <c r="E447" i="25"/>
  <c r="H447" i="25"/>
  <c r="D447" i="25"/>
  <c r="J447" i="25"/>
  <c r="F447" i="25"/>
  <c r="I449" i="25"/>
  <c r="E449" i="25"/>
  <c r="H449" i="25"/>
  <c r="D449" i="25"/>
  <c r="J449" i="25"/>
  <c r="F449" i="25"/>
  <c r="I451" i="25"/>
  <c r="E451" i="25"/>
  <c r="H451" i="25"/>
  <c r="D451" i="25"/>
  <c r="J451" i="25"/>
  <c r="F451" i="25"/>
  <c r="I453" i="25"/>
  <c r="E453" i="25"/>
  <c r="H453" i="25"/>
  <c r="D453" i="25"/>
  <c r="J453" i="25"/>
  <c r="F453" i="25"/>
  <c r="I455" i="25"/>
  <c r="E455" i="25"/>
  <c r="H455" i="25"/>
  <c r="D455" i="25"/>
  <c r="J455" i="25"/>
  <c r="F455" i="25"/>
  <c r="I457" i="25"/>
  <c r="E457" i="25"/>
  <c r="H457" i="25"/>
  <c r="D457" i="25"/>
  <c r="J457" i="25"/>
  <c r="F457" i="25"/>
  <c r="I459" i="25"/>
  <c r="E459" i="25"/>
  <c r="H459" i="25"/>
  <c r="D459" i="25"/>
  <c r="J459" i="25"/>
  <c r="F459" i="25"/>
  <c r="I461" i="25"/>
  <c r="E461" i="25"/>
  <c r="H461" i="25"/>
  <c r="D461" i="25"/>
  <c r="J461" i="25"/>
  <c r="F461" i="25"/>
  <c r="I463" i="25"/>
  <c r="E463" i="25"/>
  <c r="H463" i="25"/>
  <c r="D463" i="25"/>
  <c r="J463" i="25"/>
  <c r="F463" i="25"/>
  <c r="I465" i="25"/>
  <c r="E465" i="25"/>
  <c r="H465" i="25"/>
  <c r="D465" i="25"/>
  <c r="J465" i="25"/>
  <c r="F465" i="25"/>
  <c r="I467" i="25"/>
  <c r="E467" i="25"/>
  <c r="H467" i="25"/>
  <c r="D467" i="25"/>
  <c r="J467" i="25"/>
  <c r="F467" i="25"/>
  <c r="I469" i="25"/>
  <c r="E469" i="25"/>
  <c r="H469" i="25"/>
  <c r="D469" i="25"/>
  <c r="J469" i="25"/>
  <c r="F469" i="25"/>
  <c r="I471" i="25"/>
  <c r="E471" i="25"/>
  <c r="H471" i="25"/>
  <c r="D471" i="25"/>
  <c r="J471" i="25"/>
  <c r="F471" i="25"/>
  <c r="F472" i="25"/>
  <c r="J472" i="25"/>
  <c r="F473" i="25"/>
  <c r="J473" i="25"/>
  <c r="F474" i="25"/>
  <c r="J474" i="25"/>
  <c r="F475" i="25"/>
  <c r="J475" i="25"/>
  <c r="F476" i="25"/>
  <c r="J476" i="25"/>
  <c r="F477" i="25"/>
  <c r="J477" i="25"/>
  <c r="F478" i="25"/>
  <c r="J478" i="25"/>
  <c r="F479" i="25"/>
  <c r="J479" i="25"/>
  <c r="F480" i="25"/>
  <c r="J480" i="25"/>
  <c r="F481" i="25"/>
  <c r="J481" i="25"/>
  <c r="F482" i="25"/>
  <c r="J482" i="25"/>
  <c r="F483" i="25"/>
  <c r="J483" i="25"/>
  <c r="F484" i="25"/>
  <c r="J484" i="25"/>
  <c r="F485" i="25"/>
  <c r="J485" i="25"/>
  <c r="F486" i="25"/>
  <c r="J486" i="25"/>
  <c r="F487" i="25"/>
  <c r="J487" i="25"/>
  <c r="F488" i="25"/>
  <c r="J488" i="25"/>
  <c r="F489" i="25"/>
  <c r="J489" i="25"/>
  <c r="F490" i="25"/>
  <c r="J490" i="25"/>
  <c r="F491" i="25"/>
  <c r="J491" i="25"/>
  <c r="F492" i="25"/>
  <c r="J492" i="25"/>
  <c r="F493" i="25"/>
  <c r="J493" i="25"/>
  <c r="F494" i="25"/>
  <c r="J494" i="25"/>
  <c r="F495" i="25"/>
  <c r="J495" i="25"/>
  <c r="F496" i="25"/>
  <c r="J496" i="25"/>
  <c r="F497" i="25"/>
  <c r="J497" i="25"/>
  <c r="F498" i="25"/>
  <c r="J498" i="25"/>
  <c r="F499" i="25"/>
  <c r="J499" i="25"/>
  <c r="F500" i="25"/>
  <c r="J500" i="25"/>
  <c r="F501" i="25"/>
  <c r="J501" i="25"/>
  <c r="F502" i="25"/>
  <c r="J502" i="25"/>
  <c r="F503" i="25"/>
  <c r="J503" i="25"/>
  <c r="F504" i="25"/>
  <c r="J504" i="25"/>
  <c r="F505" i="25"/>
  <c r="J505" i="25"/>
  <c r="F506" i="25"/>
  <c r="J506" i="25"/>
  <c r="F507" i="25"/>
  <c r="J507" i="25"/>
  <c r="F508" i="25"/>
  <c r="J508" i="25"/>
  <c r="F509" i="25"/>
  <c r="J509" i="25"/>
  <c r="F510" i="25"/>
  <c r="J510" i="25"/>
  <c r="F511" i="25"/>
  <c r="J511" i="25"/>
  <c r="F512" i="25"/>
  <c r="J512" i="25"/>
  <c r="F513" i="25"/>
  <c r="J513" i="25"/>
  <c r="F514" i="25"/>
  <c r="J514" i="25"/>
  <c r="F515" i="25"/>
  <c r="J515" i="25"/>
  <c r="F516" i="25"/>
  <c r="J516" i="25"/>
  <c r="F517" i="25"/>
  <c r="J517" i="25"/>
  <c r="F518" i="25"/>
  <c r="J518" i="25"/>
  <c r="F519" i="25"/>
  <c r="J519" i="25"/>
  <c r="F520" i="25"/>
  <c r="J520" i="25"/>
  <c r="F521" i="25"/>
  <c r="J521" i="25"/>
  <c r="F522" i="25"/>
  <c r="J522" i="25"/>
  <c r="F523" i="25"/>
  <c r="J523" i="25"/>
  <c r="F524" i="25"/>
  <c r="J524" i="25"/>
  <c r="F525" i="25"/>
  <c r="J525" i="25"/>
  <c r="F526" i="25"/>
  <c r="J526" i="25"/>
  <c r="F527" i="25"/>
  <c r="J527" i="25"/>
  <c r="F528" i="25"/>
  <c r="J528" i="25"/>
  <c r="F529" i="25"/>
  <c r="J529" i="25"/>
  <c r="F530" i="25"/>
  <c r="J530" i="25"/>
  <c r="F531" i="25"/>
  <c r="J531" i="25"/>
  <c r="F532" i="25"/>
  <c r="J532" i="25"/>
  <c r="F533" i="25"/>
  <c r="J533" i="25"/>
  <c r="F534" i="25"/>
  <c r="J534" i="25"/>
  <c r="F535" i="25"/>
  <c r="J535" i="25"/>
  <c r="F536" i="25"/>
  <c r="J536" i="25"/>
  <c r="F537" i="25"/>
  <c r="J537" i="25"/>
  <c r="F538" i="25"/>
  <c r="J538" i="25"/>
  <c r="F539" i="25"/>
  <c r="J539" i="25"/>
  <c r="F540" i="25"/>
  <c r="J540" i="25"/>
  <c r="F541" i="25"/>
  <c r="J541" i="25"/>
  <c r="F542" i="25"/>
  <c r="J542" i="25"/>
  <c r="F543" i="25"/>
  <c r="J543" i="25"/>
  <c r="F544" i="25"/>
  <c r="J544" i="25"/>
  <c r="F545" i="25"/>
  <c r="J545" i="25"/>
  <c r="F546" i="25"/>
  <c r="J546" i="25"/>
  <c r="F547" i="25"/>
  <c r="J547" i="25"/>
  <c r="F548" i="25"/>
  <c r="J548" i="25"/>
  <c r="F549" i="25"/>
  <c r="J549" i="25"/>
  <c r="F550" i="25"/>
  <c r="J550" i="25"/>
  <c r="F551" i="25"/>
  <c r="J551" i="25"/>
  <c r="F552" i="25"/>
  <c r="J552" i="25"/>
  <c r="F553" i="25"/>
  <c r="J553" i="25"/>
  <c r="F554" i="25"/>
  <c r="J554" i="25"/>
  <c r="F555" i="25"/>
  <c r="J555" i="25"/>
  <c r="F556" i="25"/>
  <c r="J556" i="25"/>
  <c r="F557" i="25"/>
  <c r="J557" i="25"/>
  <c r="F558" i="25"/>
  <c r="J558" i="25"/>
  <c r="F559" i="25"/>
  <c r="J559" i="25"/>
  <c r="F560" i="25"/>
  <c r="J560" i="25"/>
  <c r="F561" i="25"/>
  <c r="J561" i="25"/>
  <c r="F562" i="25"/>
  <c r="J562" i="25"/>
  <c r="F563" i="25"/>
  <c r="J563" i="25"/>
  <c r="F564" i="25"/>
  <c r="J564" i="25"/>
  <c r="F565" i="25"/>
  <c r="J565" i="25"/>
  <c r="F566" i="25"/>
  <c r="G472" i="25"/>
  <c r="G473" i="25"/>
  <c r="G474" i="25"/>
  <c r="G475" i="25"/>
  <c r="G476" i="25"/>
  <c r="G477" i="25"/>
  <c r="G478" i="25"/>
  <c r="G479" i="25"/>
  <c r="G480" i="25"/>
  <c r="G481" i="25"/>
  <c r="G482" i="25"/>
  <c r="G483" i="25"/>
  <c r="G484" i="25"/>
  <c r="G485" i="25"/>
  <c r="G486" i="25"/>
  <c r="G487" i="25"/>
  <c r="G488" i="25"/>
  <c r="G489" i="25"/>
  <c r="G490" i="25"/>
  <c r="G491" i="25"/>
  <c r="G492" i="25"/>
  <c r="G493" i="25"/>
  <c r="G494" i="25"/>
  <c r="G495" i="25"/>
  <c r="G496" i="25"/>
  <c r="G497" i="25"/>
  <c r="G498" i="25"/>
  <c r="G499" i="25"/>
  <c r="G500" i="25"/>
  <c r="G501" i="25"/>
  <c r="G502" i="25"/>
  <c r="G503" i="25"/>
  <c r="G504" i="25"/>
  <c r="G505" i="25"/>
  <c r="G506" i="25"/>
  <c r="G507" i="25"/>
  <c r="G508" i="25"/>
  <c r="G509" i="25"/>
  <c r="G510" i="25"/>
  <c r="G511" i="25"/>
  <c r="G512" i="25"/>
  <c r="G513" i="25"/>
  <c r="G514" i="25"/>
  <c r="G515" i="25"/>
  <c r="G516" i="25"/>
  <c r="G517" i="25"/>
  <c r="G518" i="25"/>
  <c r="G519" i="25"/>
  <c r="G520" i="25"/>
  <c r="G521" i="25"/>
  <c r="G522" i="25"/>
  <c r="G523" i="25"/>
  <c r="G524" i="25"/>
  <c r="G525" i="25"/>
  <c r="G526" i="25"/>
  <c r="G527" i="25"/>
  <c r="G528" i="25"/>
  <c r="G529" i="25"/>
  <c r="G530" i="25"/>
  <c r="G531" i="25"/>
  <c r="G532" i="25"/>
  <c r="G533" i="25"/>
  <c r="G534" i="25"/>
  <c r="G535" i="25"/>
  <c r="G536" i="25"/>
  <c r="G537" i="25"/>
  <c r="G538" i="25"/>
  <c r="G539" i="25"/>
  <c r="G540" i="25"/>
  <c r="G541" i="25"/>
  <c r="G542" i="25"/>
  <c r="G543" i="25"/>
  <c r="G544" i="25"/>
  <c r="G545" i="25"/>
  <c r="G546" i="25"/>
  <c r="G547" i="25"/>
  <c r="G548" i="25"/>
  <c r="G549" i="25"/>
  <c r="G550" i="25"/>
  <c r="G551" i="25"/>
  <c r="G552" i="25"/>
  <c r="G553" i="25"/>
  <c r="G554" i="25"/>
  <c r="G555" i="25"/>
  <c r="G556" i="25"/>
  <c r="G557" i="25"/>
  <c r="G558" i="25"/>
  <c r="G559" i="25"/>
  <c r="G560" i="25"/>
  <c r="G561" i="25"/>
  <c r="G562" i="25"/>
  <c r="G563" i="25"/>
  <c r="G564" i="25"/>
  <c r="G565" i="25"/>
  <c r="H566" i="25"/>
  <c r="D472" i="25"/>
  <c r="H472" i="25"/>
  <c r="D473" i="25"/>
  <c r="H473" i="25"/>
  <c r="D474" i="25"/>
  <c r="H474" i="25"/>
  <c r="D475" i="25"/>
  <c r="H475" i="25"/>
  <c r="D476" i="25"/>
  <c r="H476" i="25"/>
  <c r="D477" i="25"/>
  <c r="H477" i="25"/>
  <c r="D478" i="25"/>
  <c r="H478" i="25"/>
  <c r="D479" i="25"/>
  <c r="H479" i="25"/>
  <c r="D480" i="25"/>
  <c r="H480" i="25"/>
  <c r="D481" i="25"/>
  <c r="H481" i="25"/>
  <c r="D482" i="25"/>
  <c r="H482" i="25"/>
  <c r="D483" i="25"/>
  <c r="H483" i="25"/>
  <c r="D484" i="25"/>
  <c r="H484" i="25"/>
  <c r="D485" i="25"/>
  <c r="H485" i="25"/>
  <c r="D486" i="25"/>
  <c r="H486" i="25"/>
  <c r="D487" i="25"/>
  <c r="H487" i="25"/>
  <c r="D488" i="25"/>
  <c r="H488" i="25"/>
  <c r="D489" i="25"/>
  <c r="H489" i="25"/>
  <c r="D490" i="25"/>
  <c r="H490" i="25"/>
  <c r="D491" i="25"/>
  <c r="H491" i="25"/>
  <c r="D492" i="25"/>
  <c r="H492" i="25"/>
  <c r="D493" i="25"/>
  <c r="H493" i="25"/>
  <c r="D494" i="25"/>
  <c r="H494" i="25"/>
  <c r="D495" i="25"/>
  <c r="H495" i="25"/>
  <c r="D496" i="25"/>
  <c r="H496" i="25"/>
  <c r="D497" i="25"/>
  <c r="H497" i="25"/>
  <c r="D498" i="25"/>
  <c r="H498" i="25"/>
  <c r="D499" i="25"/>
  <c r="H499" i="25"/>
  <c r="D500" i="25"/>
  <c r="H500" i="25"/>
  <c r="D501" i="25"/>
  <c r="H501" i="25"/>
  <c r="D502" i="25"/>
  <c r="H502" i="25"/>
  <c r="D503" i="25"/>
  <c r="H503" i="25"/>
  <c r="D504" i="25"/>
  <c r="H504" i="25"/>
  <c r="D505" i="25"/>
  <c r="H505" i="25"/>
  <c r="D506" i="25"/>
  <c r="H506" i="25"/>
  <c r="D507" i="25"/>
  <c r="H507" i="25"/>
  <c r="D508" i="25"/>
  <c r="H508" i="25"/>
  <c r="D509" i="25"/>
  <c r="H509" i="25"/>
  <c r="D510" i="25"/>
  <c r="H510" i="25"/>
  <c r="D511" i="25"/>
  <c r="H511" i="25"/>
  <c r="D512" i="25"/>
  <c r="H512" i="25"/>
  <c r="D513" i="25"/>
  <c r="H513" i="25"/>
  <c r="D514" i="25"/>
  <c r="H514" i="25"/>
  <c r="D515" i="25"/>
  <c r="H515" i="25"/>
  <c r="D516" i="25"/>
  <c r="H516" i="25"/>
  <c r="D517" i="25"/>
  <c r="H517" i="25"/>
  <c r="D518" i="25"/>
  <c r="H518" i="25"/>
  <c r="D519" i="25"/>
  <c r="H519" i="25"/>
  <c r="D520" i="25"/>
  <c r="H520" i="25"/>
  <c r="D521" i="25"/>
  <c r="H521" i="25"/>
  <c r="D522" i="25"/>
  <c r="H522" i="25"/>
  <c r="D523" i="25"/>
  <c r="H523" i="25"/>
  <c r="D524" i="25"/>
  <c r="H524" i="25"/>
  <c r="D525" i="25"/>
  <c r="H525" i="25"/>
  <c r="D526" i="25"/>
  <c r="H526" i="25"/>
  <c r="D527" i="25"/>
  <c r="H527" i="25"/>
  <c r="D528" i="25"/>
  <c r="H528" i="25"/>
  <c r="D529" i="25"/>
  <c r="H529" i="25"/>
  <c r="D530" i="25"/>
  <c r="H530" i="25"/>
  <c r="D531" i="25"/>
  <c r="H531" i="25"/>
  <c r="D532" i="25"/>
  <c r="H532" i="25"/>
  <c r="D533" i="25"/>
  <c r="H533" i="25"/>
  <c r="D534" i="25"/>
  <c r="H534" i="25"/>
  <c r="D535" i="25"/>
  <c r="H535" i="25"/>
  <c r="D536" i="25"/>
  <c r="H536" i="25"/>
  <c r="D537" i="25"/>
  <c r="H537" i="25"/>
  <c r="D538" i="25"/>
  <c r="H538" i="25"/>
  <c r="D539" i="25"/>
  <c r="H539" i="25"/>
  <c r="D540" i="25"/>
  <c r="H540" i="25"/>
  <c r="D541" i="25"/>
  <c r="H541" i="25"/>
  <c r="D542" i="25"/>
  <c r="H542" i="25"/>
  <c r="D543" i="25"/>
  <c r="H543" i="25"/>
  <c r="D544" i="25"/>
  <c r="H544" i="25"/>
  <c r="D545" i="25"/>
  <c r="H545" i="25"/>
  <c r="D546" i="25"/>
  <c r="H546" i="25"/>
  <c r="D547" i="25"/>
  <c r="H547" i="25"/>
  <c r="D548" i="25"/>
  <c r="H548" i="25"/>
  <c r="D549" i="25"/>
  <c r="H549" i="25"/>
  <c r="D550" i="25"/>
  <c r="H550" i="25"/>
  <c r="D551" i="25"/>
  <c r="H551" i="25"/>
  <c r="D552" i="25"/>
  <c r="H552" i="25"/>
  <c r="D553" i="25"/>
  <c r="H553" i="25"/>
  <c r="D554" i="25"/>
  <c r="H554" i="25"/>
  <c r="D555" i="25"/>
  <c r="H555" i="25"/>
  <c r="D556" i="25"/>
  <c r="H556" i="25"/>
  <c r="D557" i="25"/>
  <c r="H557" i="25"/>
  <c r="D558" i="25"/>
  <c r="H558" i="25"/>
  <c r="D559" i="25"/>
  <c r="H559" i="25"/>
  <c r="D560" i="25"/>
  <c r="H560" i="25"/>
  <c r="D561" i="25"/>
  <c r="H561" i="25"/>
  <c r="D562" i="25"/>
  <c r="H562" i="25"/>
  <c r="D563" i="25"/>
  <c r="H563" i="25"/>
  <c r="D564" i="25"/>
  <c r="H564" i="25"/>
  <c r="D565" i="25"/>
  <c r="H565" i="25"/>
  <c r="D566" i="25"/>
  <c r="I566" i="25"/>
  <c r="E472" i="25"/>
  <c r="E473" i="25"/>
  <c r="E474" i="25"/>
  <c r="E475" i="25"/>
  <c r="E476" i="25"/>
  <c r="E477" i="25"/>
  <c r="E478" i="25"/>
  <c r="E479" i="25"/>
  <c r="E480" i="25"/>
  <c r="E481" i="25"/>
  <c r="E482" i="25"/>
  <c r="E483" i="25"/>
  <c r="E484" i="25"/>
  <c r="E485" i="25"/>
  <c r="E486" i="25"/>
  <c r="E487" i="25"/>
  <c r="E488" i="25"/>
  <c r="E489" i="25"/>
  <c r="E490" i="25"/>
  <c r="E491" i="25"/>
  <c r="E492" i="25"/>
  <c r="E493" i="25"/>
  <c r="E494" i="25"/>
  <c r="E495" i="25"/>
  <c r="E496" i="25"/>
  <c r="E497" i="25"/>
  <c r="E498" i="25"/>
  <c r="E499" i="25"/>
  <c r="E500" i="25"/>
  <c r="E501" i="25"/>
  <c r="E502" i="25"/>
  <c r="E503" i="25"/>
  <c r="E504" i="25"/>
  <c r="E505" i="25"/>
  <c r="E506" i="25"/>
  <c r="E507" i="25"/>
  <c r="E508" i="25"/>
  <c r="E509" i="25"/>
  <c r="E510" i="25"/>
  <c r="E511" i="25"/>
  <c r="E512" i="25"/>
  <c r="E513" i="25"/>
  <c r="E514" i="25"/>
  <c r="E515" i="25"/>
  <c r="E516" i="25"/>
  <c r="E517" i="25"/>
  <c r="E518" i="25"/>
  <c r="E519" i="25"/>
  <c r="E520" i="25"/>
  <c r="E521" i="25"/>
  <c r="E522" i="25"/>
  <c r="E523" i="25"/>
  <c r="E524" i="25"/>
  <c r="E525" i="25"/>
  <c r="E526" i="25"/>
  <c r="E527" i="25"/>
  <c r="E528" i="25"/>
  <c r="E529" i="25"/>
  <c r="E530" i="25"/>
  <c r="E531" i="25"/>
  <c r="E532" i="25"/>
  <c r="E533" i="25"/>
  <c r="E534" i="25"/>
  <c r="E535" i="25"/>
  <c r="E536" i="25"/>
  <c r="E537" i="25"/>
  <c r="E538" i="25"/>
  <c r="E539" i="25"/>
  <c r="E540" i="25"/>
  <c r="E541" i="25"/>
  <c r="E542" i="25"/>
  <c r="E543" i="25"/>
  <c r="E544" i="25"/>
  <c r="E545" i="25"/>
  <c r="E546" i="25"/>
  <c r="E547" i="25"/>
  <c r="E548" i="25"/>
  <c r="E549" i="25"/>
  <c r="E550" i="25"/>
  <c r="E551" i="25"/>
  <c r="E552" i="25"/>
  <c r="E553" i="25"/>
  <c r="E554" i="25"/>
  <c r="E555" i="25"/>
  <c r="E556" i="25"/>
  <c r="E557" i="25"/>
  <c r="E558" i="25"/>
  <c r="E559" i="25"/>
  <c r="E560" i="25"/>
  <c r="E561" i="25"/>
  <c r="E562" i="25"/>
  <c r="E563" i="25"/>
  <c r="E564" i="25"/>
  <c r="E565" i="25"/>
  <c r="E566" i="25"/>
  <c r="J566" i="25"/>
  <c r="H897" i="25"/>
  <c r="D897" i="25"/>
  <c r="J897" i="25"/>
  <c r="E897" i="25"/>
  <c r="F897" i="25"/>
  <c r="H905" i="25"/>
  <c r="D905" i="25"/>
  <c r="J905" i="25"/>
  <c r="E905" i="25"/>
  <c r="F905" i="25"/>
  <c r="H913" i="25"/>
  <c r="D913" i="25"/>
  <c r="J913" i="25"/>
  <c r="E913" i="25"/>
  <c r="F913" i="25"/>
  <c r="H921" i="25"/>
  <c r="D921" i="25"/>
  <c r="J921" i="25"/>
  <c r="E921" i="25"/>
  <c r="G921" i="25"/>
  <c r="F921" i="25"/>
  <c r="I823" i="25"/>
  <c r="E823" i="25"/>
  <c r="H823" i="25"/>
  <c r="I825" i="25"/>
  <c r="E825" i="25"/>
  <c r="H825" i="25"/>
  <c r="I827" i="25"/>
  <c r="E827" i="25"/>
  <c r="H827" i="25"/>
  <c r="I829" i="25"/>
  <c r="E829" i="25"/>
  <c r="H829" i="25"/>
  <c r="I831" i="25"/>
  <c r="E831" i="25"/>
  <c r="H831" i="25"/>
  <c r="I833" i="25"/>
  <c r="E833" i="25"/>
  <c r="H833" i="25"/>
  <c r="I835" i="25"/>
  <c r="E835" i="25"/>
  <c r="H835" i="25"/>
  <c r="I837" i="25"/>
  <c r="E837" i="25"/>
  <c r="H837" i="25"/>
  <c r="H895" i="25"/>
  <c r="D895" i="25"/>
  <c r="J895" i="25"/>
  <c r="E895" i="25"/>
  <c r="F895" i="25"/>
  <c r="G897" i="25"/>
  <c r="H903" i="25"/>
  <c r="D903" i="25"/>
  <c r="J903" i="25"/>
  <c r="E903" i="25"/>
  <c r="F903" i="25"/>
  <c r="G905" i="25"/>
  <c r="H911" i="25"/>
  <c r="D911" i="25"/>
  <c r="J911" i="25"/>
  <c r="E911" i="25"/>
  <c r="F911" i="25"/>
  <c r="G913" i="25"/>
  <c r="H919" i="25"/>
  <c r="D919" i="25"/>
  <c r="J919" i="25"/>
  <c r="E919" i="25"/>
  <c r="F919" i="25"/>
  <c r="I921" i="25"/>
  <c r="G822" i="25"/>
  <c r="D823" i="25"/>
  <c r="J823" i="25"/>
  <c r="D825" i="25"/>
  <c r="J825" i="25"/>
  <c r="D827" i="25"/>
  <c r="J827" i="25"/>
  <c r="D829" i="25"/>
  <c r="J829" i="25"/>
  <c r="D831" i="25"/>
  <c r="J831" i="25"/>
  <c r="D833" i="25"/>
  <c r="J833" i="25"/>
  <c r="D835" i="25"/>
  <c r="J835" i="25"/>
  <c r="D837" i="25"/>
  <c r="J837" i="25"/>
  <c r="H893" i="25"/>
  <c r="D893" i="25"/>
  <c r="J893" i="25"/>
  <c r="E893" i="25"/>
  <c r="F893" i="25"/>
  <c r="G895" i="25"/>
  <c r="I897" i="25"/>
  <c r="H901" i="25"/>
  <c r="D901" i="25"/>
  <c r="J901" i="25"/>
  <c r="E901" i="25"/>
  <c r="F901" i="25"/>
  <c r="G903" i="25"/>
  <c r="I905" i="25"/>
  <c r="H909" i="25"/>
  <c r="D909" i="25"/>
  <c r="J909" i="25"/>
  <c r="E909" i="25"/>
  <c r="F909" i="25"/>
  <c r="G911" i="25"/>
  <c r="I913" i="25"/>
  <c r="H917" i="25"/>
  <c r="D917" i="25"/>
  <c r="J917" i="25"/>
  <c r="E917" i="25"/>
  <c r="F917" i="25"/>
  <c r="G919" i="25"/>
  <c r="H923" i="25"/>
  <c r="D923" i="25"/>
  <c r="J923" i="25"/>
  <c r="E923" i="25"/>
  <c r="G923" i="25"/>
  <c r="F923" i="25"/>
  <c r="F823" i="25"/>
  <c r="I824" i="25"/>
  <c r="E824" i="25"/>
  <c r="H824" i="25"/>
  <c r="F825" i="25"/>
  <c r="I826" i="25"/>
  <c r="E826" i="25"/>
  <c r="H826" i="25"/>
  <c r="F827" i="25"/>
  <c r="I828" i="25"/>
  <c r="E828" i="25"/>
  <c r="H828" i="25"/>
  <c r="F829" i="25"/>
  <c r="I830" i="25"/>
  <c r="E830" i="25"/>
  <c r="H830" i="25"/>
  <c r="F831" i="25"/>
  <c r="I832" i="25"/>
  <c r="E832" i="25"/>
  <c r="H832" i="25"/>
  <c r="F833" i="25"/>
  <c r="I834" i="25"/>
  <c r="E834" i="25"/>
  <c r="H834" i="25"/>
  <c r="F835" i="25"/>
  <c r="I836" i="25"/>
  <c r="E836" i="25"/>
  <c r="H836" i="25"/>
  <c r="F837" i="25"/>
  <c r="I838" i="25"/>
  <c r="E838" i="25"/>
  <c r="J838" i="25"/>
  <c r="F838" i="25"/>
  <c r="I839" i="25"/>
  <c r="E839" i="25"/>
  <c r="J839" i="25"/>
  <c r="F839" i="25"/>
  <c r="I840" i="25"/>
  <c r="E840" i="25"/>
  <c r="J840" i="25"/>
  <c r="F840" i="25"/>
  <c r="I841" i="25"/>
  <c r="E841" i="25"/>
  <c r="J841" i="25"/>
  <c r="F841" i="25"/>
  <c r="I842" i="25"/>
  <c r="E842" i="25"/>
  <c r="J842" i="25"/>
  <c r="F842" i="25"/>
  <c r="I843" i="25"/>
  <c r="E843" i="25"/>
  <c r="J843" i="25"/>
  <c r="F843" i="25"/>
  <c r="I844" i="25"/>
  <c r="E844" i="25"/>
  <c r="J844" i="25"/>
  <c r="F844" i="25"/>
  <c r="I845" i="25"/>
  <c r="E845" i="25"/>
  <c r="J845" i="25"/>
  <c r="F845" i="25"/>
  <c r="I846" i="25"/>
  <c r="E846" i="25"/>
  <c r="J846" i="25"/>
  <c r="F846" i="25"/>
  <c r="I847" i="25"/>
  <c r="E847" i="25"/>
  <c r="J847" i="25"/>
  <c r="F847" i="25"/>
  <c r="I848" i="25"/>
  <c r="E848" i="25"/>
  <c r="J848" i="25"/>
  <c r="F848" i="25"/>
  <c r="I849" i="25"/>
  <c r="E849" i="25"/>
  <c r="J849" i="25"/>
  <c r="F849" i="25"/>
  <c r="I850" i="25"/>
  <c r="E850" i="25"/>
  <c r="J850" i="25"/>
  <c r="F850" i="25"/>
  <c r="I851" i="25"/>
  <c r="E851" i="25"/>
  <c r="J851" i="25"/>
  <c r="F851" i="25"/>
  <c r="I852" i="25"/>
  <c r="E852" i="25"/>
  <c r="J852" i="25"/>
  <c r="F852" i="25"/>
  <c r="I853" i="25"/>
  <c r="E853" i="25"/>
  <c r="J853" i="25"/>
  <c r="F853" i="25"/>
  <c r="I854" i="25"/>
  <c r="E854" i="25"/>
  <c r="J854" i="25"/>
  <c r="F854" i="25"/>
  <c r="I855" i="25"/>
  <c r="E855" i="25"/>
  <c r="J855" i="25"/>
  <c r="F855" i="25"/>
  <c r="I856" i="25"/>
  <c r="E856" i="25"/>
  <c r="J856" i="25"/>
  <c r="F856" i="25"/>
  <c r="I857" i="25"/>
  <c r="E857" i="25"/>
  <c r="J857" i="25"/>
  <c r="F857" i="25"/>
  <c r="I858" i="25"/>
  <c r="E858" i="25"/>
  <c r="J858" i="25"/>
  <c r="F858" i="25"/>
  <c r="I859" i="25"/>
  <c r="E859" i="25"/>
  <c r="J859" i="25"/>
  <c r="F859" i="25"/>
  <c r="I860" i="25"/>
  <c r="E860" i="25"/>
  <c r="J860" i="25"/>
  <c r="F860" i="25"/>
  <c r="I861" i="25"/>
  <c r="E861" i="25"/>
  <c r="J861" i="25"/>
  <c r="F861" i="25"/>
  <c r="I862" i="25"/>
  <c r="E862" i="25"/>
  <c r="J862" i="25"/>
  <c r="F862" i="25"/>
  <c r="I863" i="25"/>
  <c r="E863" i="25"/>
  <c r="J863" i="25"/>
  <c r="F863" i="25"/>
  <c r="I864" i="25"/>
  <c r="E864" i="25"/>
  <c r="J864" i="25"/>
  <c r="F864" i="25"/>
  <c r="I865" i="25"/>
  <c r="E865" i="25"/>
  <c r="J865" i="25"/>
  <c r="F865" i="25"/>
  <c r="I866" i="25"/>
  <c r="E866" i="25"/>
  <c r="J866" i="25"/>
  <c r="F866" i="25"/>
  <c r="I867" i="25"/>
  <c r="E867" i="25"/>
  <c r="J867" i="25"/>
  <c r="F867" i="25"/>
  <c r="I868" i="25"/>
  <c r="E868" i="25"/>
  <c r="J868" i="25"/>
  <c r="F868" i="25"/>
  <c r="I869" i="25"/>
  <c r="E869" i="25"/>
  <c r="J869" i="25"/>
  <c r="F869" i="25"/>
  <c r="I870" i="25"/>
  <c r="E870" i="25"/>
  <c r="J870" i="25"/>
  <c r="F870" i="25"/>
  <c r="I871" i="25"/>
  <c r="E871" i="25"/>
  <c r="J871" i="25"/>
  <c r="F871" i="25"/>
  <c r="I872" i="25"/>
  <c r="E872" i="25"/>
  <c r="J872" i="25"/>
  <c r="F872" i="25"/>
  <c r="I873" i="25"/>
  <c r="E873" i="25"/>
  <c r="J873" i="25"/>
  <c r="F873" i="25"/>
  <c r="I874" i="25"/>
  <c r="E874" i="25"/>
  <c r="J874" i="25"/>
  <c r="F874" i="25"/>
  <c r="I875" i="25"/>
  <c r="E875" i="25"/>
  <c r="J875" i="25"/>
  <c r="F875" i="25"/>
  <c r="I876" i="25"/>
  <c r="E876" i="25"/>
  <c r="J876" i="25"/>
  <c r="F876" i="25"/>
  <c r="I877" i="25"/>
  <c r="E877" i="25"/>
  <c r="J877" i="25"/>
  <c r="F877" i="25"/>
  <c r="I878" i="25"/>
  <c r="E878" i="25"/>
  <c r="J878" i="25"/>
  <c r="F878" i="25"/>
  <c r="I879" i="25"/>
  <c r="E879" i="25"/>
  <c r="J879" i="25"/>
  <c r="F879" i="25"/>
  <c r="I880" i="25"/>
  <c r="E880" i="25"/>
  <c r="J880" i="25"/>
  <c r="F880" i="25"/>
  <c r="I881" i="25"/>
  <c r="E881" i="25"/>
  <c r="J881" i="25"/>
  <c r="F881" i="25"/>
  <c r="I882" i="25"/>
  <c r="E882" i="25"/>
  <c r="J882" i="25"/>
  <c r="F882" i="25"/>
  <c r="I883" i="25"/>
  <c r="E883" i="25"/>
  <c r="J883" i="25"/>
  <c r="F883" i="25"/>
  <c r="I884" i="25"/>
  <c r="E884" i="25"/>
  <c r="J884" i="25"/>
  <c r="F884" i="25"/>
  <c r="I885" i="25"/>
  <c r="E885" i="25"/>
  <c r="J885" i="25"/>
  <c r="F885" i="25"/>
  <c r="I886" i="25"/>
  <c r="E886" i="25"/>
  <c r="J886" i="25"/>
  <c r="F886" i="25"/>
  <c r="I887" i="25"/>
  <c r="E887" i="25"/>
  <c r="J887" i="25"/>
  <c r="F887" i="25"/>
  <c r="I888" i="25"/>
  <c r="E888" i="25"/>
  <c r="J888" i="25"/>
  <c r="F888" i="25"/>
  <c r="H889" i="25"/>
  <c r="J889" i="25"/>
  <c r="E889" i="25"/>
  <c r="F889" i="25"/>
  <c r="H891" i="25"/>
  <c r="D891" i="25"/>
  <c r="J891" i="25"/>
  <c r="E891" i="25"/>
  <c r="F891" i="25"/>
  <c r="G893" i="25"/>
  <c r="I895" i="25"/>
  <c r="H899" i="25"/>
  <c r="D899" i="25"/>
  <c r="J899" i="25"/>
  <c r="E899" i="25"/>
  <c r="F899" i="25"/>
  <c r="G901" i="25"/>
  <c r="I903" i="25"/>
  <c r="H907" i="25"/>
  <c r="D907" i="25"/>
  <c r="J907" i="25"/>
  <c r="E907" i="25"/>
  <c r="F907" i="25"/>
  <c r="G909" i="25"/>
  <c r="I911" i="25"/>
  <c r="H915" i="25"/>
  <c r="D915" i="25"/>
  <c r="J915" i="25"/>
  <c r="E915" i="25"/>
  <c r="F915" i="25"/>
  <c r="G917" i="25"/>
  <c r="I919" i="25"/>
  <c r="I923" i="25"/>
  <c r="H890" i="25"/>
  <c r="D890" i="25"/>
  <c r="I890" i="25"/>
  <c r="H892" i="25"/>
  <c r="D892" i="25"/>
  <c r="I892" i="25"/>
  <c r="H894" i="25"/>
  <c r="D894" i="25"/>
  <c r="I894" i="25"/>
  <c r="H896" i="25"/>
  <c r="D896" i="25"/>
  <c r="I896" i="25"/>
  <c r="H898" i="25"/>
  <c r="D898" i="25"/>
  <c r="I898" i="25"/>
  <c r="H900" i="25"/>
  <c r="D900" i="25"/>
  <c r="I900" i="25"/>
  <c r="H902" i="25"/>
  <c r="D902" i="25"/>
  <c r="I902" i="25"/>
  <c r="H904" i="25"/>
  <c r="D904" i="25"/>
  <c r="I904" i="25"/>
  <c r="H906" i="25"/>
  <c r="D906" i="25"/>
  <c r="I906" i="25"/>
  <c r="H908" i="25"/>
  <c r="D908" i="25"/>
  <c r="I908" i="25"/>
  <c r="H910" i="25"/>
  <c r="D910" i="25"/>
  <c r="I910" i="25"/>
  <c r="H912" i="25"/>
  <c r="D912" i="25"/>
  <c r="I912" i="25"/>
  <c r="H914" i="25"/>
  <c r="D914" i="25"/>
  <c r="I914" i="25"/>
  <c r="H916" i="25"/>
  <c r="D916" i="25"/>
  <c r="I916" i="25"/>
  <c r="H918" i="25"/>
  <c r="D918" i="25"/>
  <c r="I918" i="25"/>
  <c r="H920" i="25"/>
  <c r="D920" i="25"/>
  <c r="I920" i="25"/>
  <c r="H922" i="25"/>
  <c r="D922" i="25"/>
  <c r="I922" i="25"/>
  <c r="H924" i="25"/>
  <c r="D924" i="25"/>
  <c r="I924" i="25"/>
  <c r="F925" i="25"/>
  <c r="H926" i="25"/>
  <c r="D926" i="25"/>
  <c r="I926" i="25"/>
  <c r="F927" i="25"/>
  <c r="H928" i="25"/>
  <c r="D928" i="25"/>
  <c r="I928" i="25"/>
  <c r="F929" i="25"/>
  <c r="H930" i="25"/>
  <c r="D930" i="25"/>
  <c r="I930" i="25"/>
  <c r="F931" i="25"/>
  <c r="H932" i="25"/>
  <c r="D932" i="25"/>
  <c r="I932" i="25"/>
  <c r="F933" i="25"/>
  <c r="H934" i="25"/>
  <c r="D934" i="25"/>
  <c r="I934" i="25"/>
  <c r="F935" i="25"/>
  <c r="H936" i="25"/>
  <c r="D936" i="25"/>
  <c r="I936" i="25"/>
  <c r="F937" i="25"/>
  <c r="H938" i="25"/>
  <c r="D938" i="25"/>
  <c r="I938" i="25"/>
  <c r="F939" i="25"/>
  <c r="H940" i="25"/>
  <c r="D940" i="25"/>
  <c r="I940" i="25"/>
  <c r="F941" i="25"/>
  <c r="H942" i="25"/>
  <c r="D942" i="25"/>
  <c r="I942" i="25"/>
  <c r="F943" i="25"/>
  <c r="H944" i="25"/>
  <c r="D944" i="25"/>
  <c r="I944" i="25"/>
  <c r="F945" i="25"/>
  <c r="H946" i="25"/>
  <c r="D946" i="25"/>
  <c r="I946" i="25"/>
  <c r="F947" i="25"/>
  <c r="H925" i="25"/>
  <c r="D925" i="25"/>
  <c r="I925" i="25"/>
  <c r="H927" i="25"/>
  <c r="D927" i="25"/>
  <c r="I927" i="25"/>
  <c r="H929" i="25"/>
  <c r="D929" i="25"/>
  <c r="I929" i="25"/>
  <c r="H931" i="25"/>
  <c r="D931" i="25"/>
  <c r="I931" i="25"/>
  <c r="H933" i="25"/>
  <c r="D933" i="25"/>
  <c r="I933" i="25"/>
  <c r="H935" i="25"/>
  <c r="D935" i="25"/>
  <c r="I935" i="25"/>
  <c r="H937" i="25"/>
  <c r="D937" i="25"/>
  <c r="I937" i="25"/>
  <c r="H939" i="25"/>
  <c r="D939" i="25"/>
  <c r="I939" i="25"/>
  <c r="H941" i="25"/>
  <c r="D941" i="25"/>
  <c r="I941" i="25"/>
  <c r="H943" i="25"/>
  <c r="D943" i="25"/>
  <c r="I943" i="25"/>
  <c r="H945" i="25"/>
  <c r="D945" i="25"/>
  <c r="I945" i="25"/>
  <c r="H947" i="25"/>
  <c r="D947" i="25"/>
  <c r="I947" i="25"/>
  <c r="G890" i="25"/>
  <c r="G892" i="25"/>
  <c r="G894" i="25"/>
  <c r="G896" i="25"/>
  <c r="G898" i="25"/>
  <c r="G900" i="25"/>
  <c r="G902" i="25"/>
  <c r="G904" i="25"/>
  <c r="G906" i="25"/>
  <c r="G908" i="25"/>
  <c r="G910" i="25"/>
  <c r="G912" i="25"/>
  <c r="G914" i="25"/>
  <c r="G916" i="25"/>
  <c r="G918" i="25"/>
  <c r="G920" i="25"/>
  <c r="G922" i="25"/>
  <c r="G924" i="25"/>
  <c r="E925" i="25"/>
  <c r="J925" i="25"/>
  <c r="G926" i="25"/>
  <c r="E927" i="25"/>
  <c r="J927" i="25"/>
  <c r="G928" i="25"/>
  <c r="E929" i="25"/>
  <c r="J929" i="25"/>
  <c r="G930" i="25"/>
  <c r="E931" i="25"/>
  <c r="J931" i="25"/>
  <c r="G932" i="25"/>
  <c r="E933" i="25"/>
  <c r="J933" i="25"/>
  <c r="G934" i="25"/>
  <c r="E935" i="25"/>
  <c r="J935" i="25"/>
  <c r="G936" i="25"/>
  <c r="E937" i="25"/>
  <c r="J937" i="25"/>
  <c r="G938" i="25"/>
  <c r="E939" i="25"/>
  <c r="J939" i="25"/>
  <c r="G940" i="25"/>
  <c r="E941" i="25"/>
  <c r="J941" i="25"/>
  <c r="G942" i="25"/>
  <c r="E943" i="25"/>
  <c r="J943" i="25"/>
  <c r="G944" i="25"/>
  <c r="E945" i="25"/>
  <c r="J945" i="25"/>
  <c r="G946" i="25"/>
  <c r="E947" i="25"/>
  <c r="J947" i="25"/>
  <c r="G948" i="25"/>
  <c r="G949" i="25"/>
  <c r="G950" i="25"/>
  <c r="G951" i="25"/>
  <c r="G952" i="25"/>
  <c r="G953" i="25"/>
  <c r="G954" i="25"/>
  <c r="G955" i="25"/>
  <c r="G956" i="25"/>
  <c r="G957" i="25"/>
  <c r="G958" i="25"/>
  <c r="G959" i="25"/>
  <c r="G960" i="25"/>
  <c r="G961" i="25"/>
  <c r="G962" i="25"/>
  <c r="G963" i="25"/>
  <c r="G964" i="25"/>
  <c r="G965" i="25"/>
  <c r="G966" i="25"/>
  <c r="G967" i="25"/>
  <c r="G968" i="25"/>
  <c r="G969" i="25"/>
  <c r="G970" i="25"/>
  <c r="G971" i="25"/>
  <c r="G972" i="25"/>
  <c r="G973" i="25"/>
  <c r="G974" i="25"/>
  <c r="G975" i="25"/>
  <c r="G976" i="25"/>
  <c r="G977" i="25"/>
  <c r="G978" i="25"/>
  <c r="G979" i="25"/>
  <c r="G980" i="25"/>
  <c r="G981" i="25"/>
  <c r="G982" i="25"/>
  <c r="G983" i="25"/>
  <c r="G984" i="25"/>
  <c r="G985" i="25"/>
  <c r="G986" i="25"/>
  <c r="G987" i="25"/>
  <c r="G988" i="25"/>
  <c r="G989" i="25"/>
  <c r="G990" i="25"/>
  <c r="G991" i="25"/>
  <c r="G992" i="25"/>
  <c r="G993" i="25"/>
  <c r="G994" i="25"/>
  <c r="G995" i="25"/>
  <c r="G996" i="25"/>
  <c r="G997" i="25"/>
  <c r="G998" i="25"/>
  <c r="G999" i="25"/>
  <c r="G1000" i="25"/>
  <c r="G1001" i="25"/>
  <c r="G1002" i="25"/>
  <c r="G1003" i="25"/>
  <c r="G1004" i="25"/>
  <c r="G1005" i="25"/>
  <c r="G1006" i="25"/>
  <c r="G1007" i="25"/>
  <c r="G1008" i="25"/>
  <c r="G1009" i="25"/>
  <c r="G1010" i="25"/>
  <c r="G1011" i="25"/>
  <c r="G1012" i="25"/>
  <c r="G1013" i="25"/>
  <c r="G1014" i="25"/>
  <c r="G1015" i="25"/>
  <c r="G1016" i="25"/>
  <c r="G1017" i="25"/>
  <c r="G1018" i="25"/>
  <c r="G1019" i="25"/>
  <c r="G1020" i="25"/>
  <c r="G1021" i="25"/>
  <c r="G1022" i="25"/>
  <c r="G1023" i="25"/>
  <c r="G1024" i="25"/>
  <c r="G1025" i="25"/>
  <c r="G1026" i="25"/>
  <c r="G1027" i="25"/>
  <c r="G1028" i="25"/>
  <c r="G1029" i="25"/>
  <c r="G1030" i="25"/>
  <c r="G1031" i="25"/>
  <c r="G1032" i="25"/>
  <c r="G1033" i="25"/>
  <c r="G1034" i="25"/>
  <c r="G1035" i="25"/>
  <c r="G1036" i="25"/>
  <c r="G1037" i="25"/>
  <c r="G1038" i="25"/>
  <c r="G1039" i="25"/>
  <c r="D1040" i="25"/>
  <c r="J1040" i="25"/>
  <c r="D1042" i="25"/>
  <c r="J1042" i="25"/>
  <c r="D1044" i="25"/>
  <c r="J1044" i="25"/>
  <c r="D1046" i="25"/>
  <c r="J1046" i="25"/>
  <c r="G1048" i="25"/>
  <c r="F1049" i="25"/>
  <c r="F1050" i="25"/>
  <c r="D1051" i="25"/>
  <c r="I1052" i="25"/>
  <c r="E1052" i="25"/>
  <c r="J1052" i="25"/>
  <c r="D1052" i="25"/>
  <c r="I1053" i="25"/>
  <c r="E1053" i="25"/>
  <c r="G1053" i="25"/>
  <c r="J1053" i="25"/>
  <c r="G1056" i="25"/>
  <c r="F1057" i="25"/>
  <c r="F1058" i="25"/>
  <c r="D1059" i="25"/>
  <c r="I1060" i="25"/>
  <c r="E1060" i="25"/>
  <c r="J1060" i="25"/>
  <c r="D1060" i="25"/>
  <c r="I1061" i="25"/>
  <c r="E1061" i="25"/>
  <c r="G1061" i="25"/>
  <c r="J1061" i="25"/>
  <c r="G1064" i="25"/>
  <c r="F1065" i="25"/>
  <c r="F1066" i="25"/>
  <c r="D1067" i="25"/>
  <c r="I1068" i="25"/>
  <c r="E1068" i="25"/>
  <c r="J1068" i="25"/>
  <c r="D1068" i="25"/>
  <c r="I1070" i="25"/>
  <c r="E1070" i="25"/>
  <c r="F1070" i="25"/>
  <c r="J1070" i="25"/>
  <c r="D1070" i="25"/>
  <c r="G1072" i="25"/>
  <c r="I1078" i="25"/>
  <c r="E1078" i="25"/>
  <c r="F1078" i="25"/>
  <c r="J1078" i="25"/>
  <c r="D1078" i="25"/>
  <c r="G1080" i="25"/>
  <c r="I1086" i="25"/>
  <c r="E1086" i="25"/>
  <c r="F1086" i="25"/>
  <c r="J1086" i="25"/>
  <c r="D1086" i="25"/>
  <c r="G1088" i="25"/>
  <c r="I1094" i="25"/>
  <c r="E1094" i="25"/>
  <c r="F1094" i="25"/>
  <c r="J1094" i="25"/>
  <c r="D1094" i="25"/>
  <c r="G1096" i="25"/>
  <c r="I1102" i="25"/>
  <c r="E1102" i="25"/>
  <c r="F1102" i="25"/>
  <c r="J1102" i="25"/>
  <c r="D1102" i="25"/>
  <c r="D948" i="25"/>
  <c r="D949" i="25"/>
  <c r="D950" i="25"/>
  <c r="D951" i="25"/>
  <c r="D952" i="25"/>
  <c r="D953" i="25"/>
  <c r="D954" i="25"/>
  <c r="D955" i="25"/>
  <c r="D956" i="25"/>
  <c r="D957" i="25"/>
  <c r="D958" i="25"/>
  <c r="D959" i="25"/>
  <c r="D960" i="25"/>
  <c r="D961" i="25"/>
  <c r="D962" i="25"/>
  <c r="D963" i="25"/>
  <c r="D964" i="25"/>
  <c r="D965" i="25"/>
  <c r="D966" i="25"/>
  <c r="D967" i="25"/>
  <c r="D968" i="25"/>
  <c r="D969" i="25"/>
  <c r="D970" i="25"/>
  <c r="D971" i="25"/>
  <c r="D972" i="25"/>
  <c r="D973" i="25"/>
  <c r="D974" i="25"/>
  <c r="D975" i="25"/>
  <c r="D976" i="25"/>
  <c r="D977" i="25"/>
  <c r="D978" i="25"/>
  <c r="D979" i="25"/>
  <c r="D980" i="25"/>
  <c r="D981" i="25"/>
  <c r="D982" i="25"/>
  <c r="D983" i="25"/>
  <c r="D984" i="25"/>
  <c r="D985" i="25"/>
  <c r="D986" i="25"/>
  <c r="D987" i="25"/>
  <c r="D988" i="25"/>
  <c r="D989" i="25"/>
  <c r="D990" i="25"/>
  <c r="D991" i="25"/>
  <c r="D992" i="25"/>
  <c r="D993" i="25"/>
  <c r="D994" i="25"/>
  <c r="D995" i="25"/>
  <c r="D996" i="25"/>
  <c r="D997" i="25"/>
  <c r="D998" i="25"/>
  <c r="D999" i="25"/>
  <c r="D1000" i="25"/>
  <c r="D1001" i="25"/>
  <c r="D1002" i="25"/>
  <c r="D1003" i="25"/>
  <c r="D1004" i="25"/>
  <c r="D1005" i="25"/>
  <c r="D1006" i="25"/>
  <c r="D1007" i="25"/>
  <c r="D1008" i="25"/>
  <c r="D1009" i="25"/>
  <c r="D1010" i="25"/>
  <c r="D1011" i="25"/>
  <c r="D1012" i="25"/>
  <c r="D1013" i="25"/>
  <c r="D1014" i="25"/>
  <c r="D1015" i="25"/>
  <c r="D1016" i="25"/>
  <c r="D1017" i="25"/>
  <c r="D1018" i="25"/>
  <c r="D1019" i="25"/>
  <c r="D1020" i="25"/>
  <c r="D1021" i="25"/>
  <c r="D1022" i="25"/>
  <c r="D1023" i="25"/>
  <c r="D1024" i="25"/>
  <c r="D1025" i="25"/>
  <c r="D1026" i="25"/>
  <c r="D1027" i="25"/>
  <c r="D1028" i="25"/>
  <c r="D1029" i="25"/>
  <c r="D1030" i="25"/>
  <c r="D1031" i="25"/>
  <c r="D1032" i="25"/>
  <c r="D1033" i="25"/>
  <c r="D1034" i="25"/>
  <c r="D1035" i="25"/>
  <c r="D1036" i="25"/>
  <c r="D1037" i="25"/>
  <c r="D1038" i="25"/>
  <c r="D1039" i="25"/>
  <c r="H1039" i="25"/>
  <c r="I1041" i="25"/>
  <c r="E1041" i="25"/>
  <c r="H1041" i="25"/>
  <c r="I1043" i="25"/>
  <c r="E1043" i="25"/>
  <c r="H1043" i="25"/>
  <c r="I1045" i="25"/>
  <c r="E1045" i="25"/>
  <c r="H1045" i="25"/>
  <c r="I1047" i="25"/>
  <c r="E1047" i="25"/>
  <c r="G1047" i="25"/>
  <c r="J1047" i="25"/>
  <c r="F1052" i="25"/>
  <c r="D1053" i="25"/>
  <c r="I1054" i="25"/>
  <c r="E1054" i="25"/>
  <c r="J1054" i="25"/>
  <c r="D1054" i="25"/>
  <c r="I1055" i="25"/>
  <c r="E1055" i="25"/>
  <c r="G1055" i="25"/>
  <c r="J1055" i="25"/>
  <c r="F1060" i="25"/>
  <c r="D1061" i="25"/>
  <c r="I1062" i="25"/>
  <c r="E1062" i="25"/>
  <c r="J1062" i="25"/>
  <c r="D1062" i="25"/>
  <c r="I1063" i="25"/>
  <c r="E1063" i="25"/>
  <c r="G1063" i="25"/>
  <c r="J1063" i="25"/>
  <c r="G1066" i="25"/>
  <c r="F1067" i="25"/>
  <c r="F1068" i="25"/>
  <c r="G1070" i="25"/>
  <c r="I1076" i="25"/>
  <c r="E1076" i="25"/>
  <c r="F1076" i="25"/>
  <c r="J1076" i="25"/>
  <c r="D1076" i="25"/>
  <c r="G1078" i="25"/>
  <c r="I1084" i="25"/>
  <c r="E1084" i="25"/>
  <c r="F1084" i="25"/>
  <c r="J1084" i="25"/>
  <c r="D1084" i="25"/>
  <c r="G1086" i="25"/>
  <c r="I1092" i="25"/>
  <c r="E1092" i="25"/>
  <c r="F1092" i="25"/>
  <c r="J1092" i="25"/>
  <c r="D1092" i="25"/>
  <c r="G1094" i="25"/>
  <c r="I1100" i="25"/>
  <c r="E1100" i="25"/>
  <c r="F1100" i="25"/>
  <c r="J1100" i="25"/>
  <c r="D1100" i="25"/>
  <c r="G1102" i="25"/>
  <c r="I1048" i="25"/>
  <c r="E1048" i="25"/>
  <c r="J1048" i="25"/>
  <c r="D1048" i="25"/>
  <c r="I1049" i="25"/>
  <c r="E1049" i="25"/>
  <c r="G1049" i="25"/>
  <c r="J1049" i="25"/>
  <c r="I1056" i="25"/>
  <c r="E1056" i="25"/>
  <c r="J1056" i="25"/>
  <c r="D1056" i="25"/>
  <c r="I1057" i="25"/>
  <c r="E1057" i="25"/>
  <c r="G1057" i="25"/>
  <c r="J1057" i="25"/>
  <c r="I1064" i="25"/>
  <c r="E1064" i="25"/>
  <c r="J1064" i="25"/>
  <c r="D1064" i="25"/>
  <c r="I1065" i="25"/>
  <c r="E1065" i="25"/>
  <c r="G1065" i="25"/>
  <c r="J1065" i="25"/>
  <c r="I1074" i="25"/>
  <c r="E1074" i="25"/>
  <c r="F1074" i="25"/>
  <c r="J1074" i="25"/>
  <c r="D1074" i="25"/>
  <c r="I1082" i="25"/>
  <c r="E1082" i="25"/>
  <c r="F1082" i="25"/>
  <c r="J1082" i="25"/>
  <c r="D1082" i="25"/>
  <c r="I1090" i="25"/>
  <c r="E1090" i="25"/>
  <c r="F1090" i="25"/>
  <c r="J1090" i="25"/>
  <c r="D1090" i="25"/>
  <c r="I1098" i="25"/>
  <c r="E1098" i="25"/>
  <c r="F1098" i="25"/>
  <c r="J1098" i="25"/>
  <c r="D1098" i="25"/>
  <c r="I1040" i="25"/>
  <c r="E1040" i="25"/>
  <c r="H1040" i="25"/>
  <c r="I1042" i="25"/>
  <c r="E1042" i="25"/>
  <c r="H1042" i="25"/>
  <c r="I1044" i="25"/>
  <c r="E1044" i="25"/>
  <c r="H1044" i="25"/>
  <c r="I1046" i="25"/>
  <c r="E1046" i="25"/>
  <c r="H1046" i="25"/>
  <c r="F1048" i="25"/>
  <c r="D1049" i="25"/>
  <c r="I1050" i="25"/>
  <c r="E1050" i="25"/>
  <c r="J1050" i="25"/>
  <c r="D1050" i="25"/>
  <c r="I1051" i="25"/>
  <c r="E1051" i="25"/>
  <c r="G1051" i="25"/>
  <c r="J1051" i="25"/>
  <c r="F1056" i="25"/>
  <c r="D1057" i="25"/>
  <c r="I1058" i="25"/>
  <c r="E1058" i="25"/>
  <c r="J1058" i="25"/>
  <c r="D1058" i="25"/>
  <c r="I1059" i="25"/>
  <c r="E1059" i="25"/>
  <c r="G1059" i="25"/>
  <c r="J1059" i="25"/>
  <c r="F1064" i="25"/>
  <c r="D1065" i="25"/>
  <c r="I1066" i="25"/>
  <c r="E1066" i="25"/>
  <c r="J1066" i="25"/>
  <c r="D1066" i="25"/>
  <c r="I1067" i="25"/>
  <c r="E1067" i="25"/>
  <c r="G1067" i="25"/>
  <c r="J1067" i="25"/>
  <c r="I1072" i="25"/>
  <c r="E1072" i="25"/>
  <c r="F1072" i="25"/>
  <c r="J1072" i="25"/>
  <c r="D1072" i="25"/>
  <c r="G1074" i="25"/>
  <c r="I1080" i="25"/>
  <c r="E1080" i="25"/>
  <c r="F1080" i="25"/>
  <c r="J1080" i="25"/>
  <c r="D1080" i="25"/>
  <c r="G1082" i="25"/>
  <c r="I1088" i="25"/>
  <c r="E1088" i="25"/>
  <c r="F1088" i="25"/>
  <c r="J1088" i="25"/>
  <c r="D1088" i="25"/>
  <c r="G1090" i="25"/>
  <c r="I1096" i="25"/>
  <c r="E1096" i="25"/>
  <c r="F1096" i="25"/>
  <c r="J1096" i="25"/>
  <c r="D1096" i="25"/>
  <c r="G1098" i="25"/>
  <c r="I1069" i="25"/>
  <c r="E1069" i="25"/>
  <c r="H1069" i="25"/>
  <c r="I1071" i="25"/>
  <c r="E1071" i="25"/>
  <c r="H1071" i="25"/>
  <c r="I1073" i="25"/>
  <c r="E1073" i="25"/>
  <c r="H1073" i="25"/>
  <c r="I1075" i="25"/>
  <c r="E1075" i="25"/>
  <c r="H1075" i="25"/>
  <c r="I1077" i="25"/>
  <c r="E1077" i="25"/>
  <c r="H1077" i="25"/>
  <c r="I1079" i="25"/>
  <c r="E1079" i="25"/>
  <c r="H1079" i="25"/>
  <c r="I1081" i="25"/>
  <c r="E1081" i="25"/>
  <c r="H1081" i="25"/>
  <c r="I1083" i="25"/>
  <c r="E1083" i="25"/>
  <c r="H1083" i="25"/>
  <c r="I1085" i="25"/>
  <c r="E1085" i="25"/>
  <c r="H1085" i="25"/>
  <c r="I1087" i="25"/>
  <c r="E1087" i="25"/>
  <c r="H1087" i="25"/>
  <c r="I1089" i="25"/>
  <c r="E1089" i="25"/>
  <c r="H1089" i="25"/>
  <c r="I1091" i="25"/>
  <c r="E1091" i="25"/>
  <c r="H1091" i="25"/>
  <c r="I1093" i="25"/>
  <c r="E1093" i="25"/>
  <c r="H1093" i="25"/>
  <c r="I1095" i="25"/>
  <c r="E1095" i="25"/>
  <c r="H1095" i="25"/>
  <c r="I1097" i="25"/>
  <c r="E1097" i="25"/>
  <c r="H1097" i="25"/>
  <c r="I1099" i="25"/>
  <c r="E1099" i="25"/>
  <c r="H1099" i="25"/>
  <c r="I1101" i="25"/>
  <c r="E1101" i="25"/>
  <c r="H1101" i="25"/>
  <c r="I1103" i="25"/>
  <c r="E1103" i="25"/>
  <c r="H1103" i="25"/>
  <c r="G1104" i="25"/>
  <c r="G1105" i="25"/>
  <c r="G1106" i="25"/>
  <c r="G1107" i="25"/>
  <c r="G1108" i="25"/>
  <c r="G1109" i="25"/>
  <c r="G1110" i="25"/>
  <c r="G1111" i="25"/>
  <c r="G1112" i="25"/>
  <c r="G1113" i="25"/>
  <c r="G1114" i="25"/>
  <c r="G1115" i="25"/>
  <c r="G1116" i="25"/>
  <c r="G1117" i="25"/>
  <c r="G1118" i="25"/>
  <c r="G1119" i="25"/>
  <c r="G1120" i="25"/>
  <c r="G1121" i="25"/>
  <c r="G1122" i="25"/>
  <c r="G1123" i="25"/>
  <c r="G1124" i="25"/>
  <c r="G1125" i="25"/>
  <c r="G1126" i="25"/>
  <c r="G1127" i="25"/>
  <c r="G1128" i="25"/>
  <c r="G1129" i="25"/>
  <c r="G1130" i="25"/>
  <c r="G1131" i="25"/>
  <c r="G1132" i="25"/>
  <c r="G1133" i="25"/>
  <c r="G1134" i="25"/>
  <c r="G1135" i="25"/>
  <c r="G1136" i="25"/>
  <c r="G1137" i="25"/>
  <c r="G1138" i="25"/>
  <c r="G1139" i="25"/>
  <c r="G1140" i="25"/>
  <c r="G1141" i="25"/>
  <c r="G1142" i="25"/>
  <c r="G1143" i="25"/>
  <c r="G1144" i="25"/>
  <c r="G1145" i="25"/>
  <c r="G1146" i="25"/>
  <c r="G1147" i="25"/>
  <c r="G1148" i="25"/>
  <c r="G1149" i="25"/>
  <c r="G1150" i="25"/>
  <c r="G1151" i="25"/>
  <c r="G1152" i="25"/>
  <c r="G1153" i="25"/>
  <c r="G1154" i="25"/>
  <c r="G1155" i="25"/>
  <c r="G1156" i="25"/>
  <c r="G1157" i="25"/>
  <c r="G1158" i="25"/>
  <c r="G1159" i="25"/>
  <c r="G1160" i="25"/>
  <c r="G1161" i="25"/>
  <c r="G1162" i="25"/>
  <c r="G1163" i="25"/>
  <c r="G1164" i="25"/>
  <c r="G1165" i="25"/>
  <c r="G1166" i="25"/>
  <c r="G1167" i="25"/>
  <c r="G1168" i="25"/>
  <c r="G1169" i="25"/>
  <c r="G1170" i="25"/>
  <c r="G1171" i="25"/>
  <c r="G1172" i="25"/>
  <c r="G1173" i="25"/>
  <c r="G1174" i="25"/>
  <c r="G1175" i="25"/>
  <c r="G1176" i="25"/>
  <c r="G1177" i="25"/>
  <c r="G1178" i="25"/>
  <c r="G1179" i="25"/>
  <c r="G1180" i="25"/>
  <c r="G1181" i="25"/>
  <c r="G1182" i="25"/>
  <c r="G1183" i="25"/>
  <c r="G1184" i="25"/>
  <c r="G1185" i="25"/>
  <c r="G1186" i="25"/>
  <c r="G1187" i="25"/>
  <c r="G1188" i="25"/>
  <c r="G1189" i="25"/>
  <c r="G1190" i="25"/>
  <c r="G1191" i="25"/>
  <c r="G1192" i="25"/>
  <c r="G1193" i="25"/>
  <c r="G1194" i="25"/>
  <c r="G1195" i="25"/>
  <c r="G1196" i="25"/>
  <c r="G1197" i="25"/>
  <c r="G1198" i="25"/>
  <c r="G1199" i="25"/>
  <c r="G1200" i="25"/>
  <c r="G1201" i="25"/>
  <c r="G1202" i="25"/>
  <c r="G1203" i="25"/>
  <c r="G1204" i="25"/>
  <c r="G1205" i="25"/>
  <c r="G1206" i="25"/>
  <c r="G1207" i="25"/>
  <c r="G1208" i="25"/>
  <c r="H1209" i="25"/>
  <c r="E1104" i="25"/>
  <c r="E1105" i="25"/>
  <c r="E1106" i="25"/>
  <c r="E1107" i="25"/>
  <c r="E1108" i="25"/>
  <c r="E1109" i="25"/>
  <c r="E1110" i="25"/>
  <c r="E1111" i="25"/>
  <c r="E1112" i="25"/>
  <c r="E1113" i="25"/>
  <c r="E1114" i="25"/>
  <c r="E1115" i="25"/>
  <c r="E1116" i="25"/>
  <c r="E1117" i="25"/>
  <c r="E1118" i="25"/>
  <c r="E1119" i="25"/>
  <c r="E1120" i="25"/>
  <c r="E1121" i="25"/>
  <c r="E1122" i="25"/>
  <c r="E1123" i="25"/>
  <c r="E1124" i="25"/>
  <c r="E1125" i="25"/>
  <c r="E1126" i="25"/>
  <c r="E1127" i="25"/>
  <c r="E1128" i="25"/>
  <c r="E1129" i="25"/>
  <c r="E1130" i="25"/>
  <c r="E1131" i="25"/>
  <c r="E1132" i="25"/>
  <c r="E1133" i="25"/>
  <c r="E1134" i="25"/>
  <c r="E1135" i="25"/>
  <c r="E1136" i="25"/>
  <c r="E1137" i="25"/>
  <c r="E1138" i="25"/>
  <c r="E1139" i="25"/>
  <c r="E1140" i="25"/>
  <c r="E1141" i="25"/>
  <c r="E1142" i="25"/>
  <c r="E1143" i="25"/>
  <c r="E1144" i="25"/>
  <c r="E1145" i="25"/>
  <c r="E1146" i="25"/>
  <c r="E1147" i="25"/>
  <c r="E1148" i="25"/>
  <c r="E1149" i="25"/>
  <c r="E1150" i="25"/>
  <c r="E1151" i="25"/>
  <c r="E1152" i="25"/>
  <c r="E1153" i="25"/>
  <c r="E1154" i="25"/>
  <c r="E1155" i="25"/>
  <c r="E1156" i="25"/>
  <c r="E1157" i="25"/>
  <c r="E1158" i="25"/>
  <c r="E1159" i="25"/>
  <c r="E1160" i="25"/>
  <c r="E1161" i="25"/>
  <c r="E1162" i="25"/>
  <c r="E1163" i="25"/>
  <c r="E1164" i="25"/>
  <c r="E1165" i="25"/>
  <c r="E1166" i="25"/>
  <c r="E1167" i="25"/>
  <c r="E1168" i="25"/>
  <c r="E1169" i="25"/>
  <c r="E1170" i="25"/>
  <c r="E1171" i="25"/>
  <c r="E1172" i="25"/>
  <c r="E1173" i="25"/>
  <c r="E1174" i="25"/>
  <c r="E1175" i="25"/>
  <c r="E1176" i="25"/>
  <c r="E1177" i="25"/>
  <c r="E1178" i="25"/>
  <c r="E1179" i="25"/>
  <c r="E1180" i="25"/>
  <c r="E1181" i="25"/>
  <c r="E1182" i="25"/>
  <c r="E1183" i="25"/>
  <c r="E1184" i="25"/>
  <c r="E1185" i="25"/>
  <c r="E1186" i="25"/>
  <c r="E1187" i="25"/>
  <c r="E1188" i="25"/>
  <c r="E1189" i="25"/>
  <c r="E1190" i="25"/>
  <c r="E1191" i="25"/>
  <c r="E1192" i="25"/>
  <c r="E1193" i="25"/>
  <c r="E1194" i="25"/>
  <c r="E1195" i="25"/>
  <c r="E1196" i="25"/>
  <c r="E1197" i="25"/>
  <c r="E1198" i="25"/>
  <c r="E1199" i="25"/>
  <c r="E1200" i="25"/>
  <c r="E1201" i="25"/>
  <c r="E1202" i="25"/>
  <c r="E1203" i="25"/>
  <c r="E1204" i="25"/>
  <c r="E1205" i="25"/>
  <c r="E1206" i="25"/>
  <c r="E1207" i="25"/>
  <c r="E1208" i="25"/>
  <c r="E1209" i="25"/>
  <c r="J1209" i="25"/>
  <c r="J1417" i="25"/>
  <c r="F1417" i="25"/>
  <c r="G1417" i="25"/>
  <c r="E1417" i="25"/>
  <c r="I1417" i="25"/>
  <c r="D1417" i="25"/>
  <c r="J1425" i="25"/>
  <c r="F1425" i="25"/>
  <c r="G1425" i="25"/>
  <c r="E1425" i="25"/>
  <c r="I1425" i="25"/>
  <c r="D1425" i="25"/>
  <c r="J1339" i="25"/>
  <c r="F1339" i="25"/>
  <c r="H1339" i="25"/>
  <c r="J1341" i="25"/>
  <c r="F1341" i="25"/>
  <c r="H1341" i="25"/>
  <c r="J1343" i="25"/>
  <c r="F1343" i="25"/>
  <c r="H1343" i="25"/>
  <c r="J1345" i="25"/>
  <c r="F1345" i="25"/>
  <c r="H1345" i="25"/>
  <c r="J1347" i="25"/>
  <c r="F1347" i="25"/>
  <c r="H1347" i="25"/>
  <c r="J1349" i="25"/>
  <c r="F1349" i="25"/>
  <c r="H1349" i="25"/>
  <c r="J1351" i="25"/>
  <c r="F1351" i="25"/>
  <c r="H1351" i="25"/>
  <c r="J1353" i="25"/>
  <c r="F1353" i="25"/>
  <c r="H1353" i="25"/>
  <c r="J1355" i="25"/>
  <c r="F1355" i="25"/>
  <c r="H1355" i="25"/>
  <c r="J1357" i="25"/>
  <c r="F1357" i="25"/>
  <c r="H1357" i="25"/>
  <c r="J1359" i="25"/>
  <c r="F1359" i="25"/>
  <c r="H1359" i="25"/>
  <c r="J1361" i="25"/>
  <c r="F1361" i="25"/>
  <c r="H1361" i="25"/>
  <c r="J1363" i="25"/>
  <c r="F1363" i="25"/>
  <c r="H1363" i="25"/>
  <c r="J1365" i="25"/>
  <c r="F1365" i="25"/>
  <c r="H1365" i="25"/>
  <c r="J1367" i="25"/>
  <c r="F1367" i="25"/>
  <c r="H1367" i="25"/>
  <c r="J1369" i="25"/>
  <c r="F1369" i="25"/>
  <c r="H1369" i="25"/>
  <c r="J1415" i="25"/>
  <c r="F1415" i="25"/>
  <c r="G1415" i="25"/>
  <c r="E1415" i="25"/>
  <c r="I1415" i="25"/>
  <c r="D1415" i="25"/>
  <c r="H1417" i="25"/>
  <c r="J1423" i="25"/>
  <c r="F1423" i="25"/>
  <c r="G1423" i="25"/>
  <c r="E1423" i="25"/>
  <c r="I1423" i="25"/>
  <c r="D1423" i="25"/>
  <c r="H1425" i="25"/>
  <c r="J1421" i="25"/>
  <c r="F1421" i="25"/>
  <c r="G1421" i="25"/>
  <c r="E1421" i="25"/>
  <c r="I1421" i="25"/>
  <c r="D1421" i="25"/>
  <c r="I1429" i="25"/>
  <c r="F1429" i="25"/>
  <c r="G1429" i="25"/>
  <c r="E1429" i="25"/>
  <c r="J1429" i="25"/>
  <c r="D1429" i="25"/>
  <c r="J1338" i="25"/>
  <c r="F1338" i="25"/>
  <c r="H1338" i="25"/>
  <c r="E1339" i="25"/>
  <c r="J1340" i="25"/>
  <c r="F1340" i="25"/>
  <c r="H1340" i="25"/>
  <c r="E1341" i="25"/>
  <c r="J1342" i="25"/>
  <c r="F1342" i="25"/>
  <c r="H1342" i="25"/>
  <c r="E1343" i="25"/>
  <c r="J1344" i="25"/>
  <c r="F1344" i="25"/>
  <c r="H1344" i="25"/>
  <c r="E1345" i="25"/>
  <c r="J1346" i="25"/>
  <c r="F1346" i="25"/>
  <c r="H1346" i="25"/>
  <c r="E1347" i="25"/>
  <c r="J1348" i="25"/>
  <c r="F1348" i="25"/>
  <c r="H1348" i="25"/>
  <c r="E1349" i="25"/>
  <c r="J1350" i="25"/>
  <c r="F1350" i="25"/>
  <c r="H1350" i="25"/>
  <c r="E1351" i="25"/>
  <c r="J1352" i="25"/>
  <c r="F1352" i="25"/>
  <c r="H1352" i="25"/>
  <c r="E1353" i="25"/>
  <c r="J1354" i="25"/>
  <c r="F1354" i="25"/>
  <c r="H1354" i="25"/>
  <c r="E1355" i="25"/>
  <c r="J1356" i="25"/>
  <c r="F1356" i="25"/>
  <c r="H1356" i="25"/>
  <c r="E1357" i="25"/>
  <c r="J1358" i="25"/>
  <c r="F1358" i="25"/>
  <c r="H1358" i="25"/>
  <c r="E1359" i="25"/>
  <c r="J1360" i="25"/>
  <c r="F1360" i="25"/>
  <c r="H1360" i="25"/>
  <c r="E1361" i="25"/>
  <c r="J1362" i="25"/>
  <c r="F1362" i="25"/>
  <c r="H1362" i="25"/>
  <c r="E1363" i="25"/>
  <c r="J1364" i="25"/>
  <c r="F1364" i="25"/>
  <c r="H1364" i="25"/>
  <c r="E1365" i="25"/>
  <c r="J1366" i="25"/>
  <c r="F1366" i="25"/>
  <c r="H1366" i="25"/>
  <c r="E1367" i="25"/>
  <c r="J1368" i="25"/>
  <c r="F1368" i="25"/>
  <c r="H1368" i="25"/>
  <c r="E1369" i="25"/>
  <c r="J1370" i="25"/>
  <c r="F1370" i="25"/>
  <c r="H1370" i="25"/>
  <c r="J1419" i="25"/>
  <c r="F1419" i="25"/>
  <c r="G1419" i="25"/>
  <c r="E1419" i="25"/>
  <c r="I1419" i="25"/>
  <c r="D1419" i="25"/>
  <c r="H1421" i="25"/>
  <c r="J1427" i="25"/>
  <c r="F1427" i="25"/>
  <c r="G1427" i="25"/>
  <c r="E1427" i="25"/>
  <c r="I1427" i="25"/>
  <c r="D1427" i="25"/>
  <c r="H1429" i="25"/>
  <c r="F1371" i="25"/>
  <c r="J1371" i="25"/>
  <c r="F1372" i="25"/>
  <c r="J1372" i="25"/>
  <c r="F1373" i="25"/>
  <c r="J1373" i="25"/>
  <c r="F1374" i="25"/>
  <c r="J1374" i="25"/>
  <c r="F1375" i="25"/>
  <c r="J1375" i="25"/>
  <c r="F1376" i="25"/>
  <c r="J1376" i="25"/>
  <c r="F1377" i="25"/>
  <c r="J1377" i="25"/>
  <c r="F1378" i="25"/>
  <c r="J1378" i="25"/>
  <c r="F1379" i="25"/>
  <c r="J1379" i="25"/>
  <c r="F1380" i="25"/>
  <c r="J1380" i="25"/>
  <c r="F1381" i="25"/>
  <c r="J1381" i="25"/>
  <c r="F1382" i="25"/>
  <c r="J1382" i="25"/>
  <c r="F1383" i="25"/>
  <c r="J1383" i="25"/>
  <c r="F1384" i="25"/>
  <c r="J1384" i="25"/>
  <c r="F1385" i="25"/>
  <c r="J1385" i="25"/>
  <c r="F1386" i="25"/>
  <c r="J1386" i="25"/>
  <c r="F1387" i="25"/>
  <c r="J1387" i="25"/>
  <c r="F1388" i="25"/>
  <c r="J1388" i="25"/>
  <c r="F1389" i="25"/>
  <c r="J1389" i="25"/>
  <c r="F1390" i="25"/>
  <c r="J1390" i="25"/>
  <c r="F1391" i="25"/>
  <c r="J1391" i="25"/>
  <c r="F1392" i="25"/>
  <c r="J1392" i="25"/>
  <c r="F1393" i="25"/>
  <c r="J1393" i="25"/>
  <c r="F1394" i="25"/>
  <c r="J1394" i="25"/>
  <c r="F1395" i="25"/>
  <c r="J1395" i="25"/>
  <c r="F1396" i="25"/>
  <c r="J1396" i="25"/>
  <c r="F1397" i="25"/>
  <c r="J1397" i="25"/>
  <c r="F1398" i="25"/>
  <c r="J1398" i="25"/>
  <c r="F1399" i="25"/>
  <c r="J1399" i="25"/>
  <c r="F1400" i="25"/>
  <c r="J1400" i="25"/>
  <c r="F1401" i="25"/>
  <c r="J1401" i="25"/>
  <c r="F1402" i="25"/>
  <c r="J1402" i="25"/>
  <c r="F1403" i="25"/>
  <c r="J1403" i="25"/>
  <c r="F1404" i="25"/>
  <c r="J1404" i="25"/>
  <c r="F1405" i="25"/>
  <c r="J1405" i="25"/>
  <c r="F1406" i="25"/>
  <c r="J1406" i="25"/>
  <c r="F1407" i="25"/>
  <c r="J1407" i="25"/>
  <c r="F1408" i="25"/>
  <c r="J1408" i="25"/>
  <c r="F1409" i="25"/>
  <c r="J1409" i="25"/>
  <c r="F1410" i="25"/>
  <c r="J1410" i="25"/>
  <c r="F1411" i="25"/>
  <c r="J1411" i="25"/>
  <c r="F1412" i="25"/>
  <c r="J1412" i="25"/>
  <c r="F1413" i="25"/>
  <c r="J1414" i="25"/>
  <c r="F1414" i="25"/>
  <c r="H1414" i="25"/>
  <c r="J1416" i="25"/>
  <c r="F1416" i="25"/>
  <c r="H1416" i="25"/>
  <c r="J1418" i="25"/>
  <c r="F1418" i="25"/>
  <c r="H1418" i="25"/>
  <c r="J1420" i="25"/>
  <c r="F1420" i="25"/>
  <c r="H1420" i="25"/>
  <c r="J1422" i="25"/>
  <c r="F1422" i="25"/>
  <c r="H1422" i="25"/>
  <c r="J1424" i="25"/>
  <c r="F1424" i="25"/>
  <c r="H1424" i="25"/>
  <c r="J1426" i="25"/>
  <c r="F1426" i="25"/>
  <c r="H1426" i="25"/>
  <c r="J1428" i="25"/>
  <c r="F1428" i="25"/>
  <c r="H1428" i="25"/>
  <c r="G1413" i="25"/>
  <c r="I1431" i="25"/>
  <c r="E1431" i="25"/>
  <c r="F1431" i="25"/>
  <c r="J1431" i="25"/>
  <c r="I1433" i="25"/>
  <c r="E1433" i="25"/>
  <c r="H1433" i="25"/>
  <c r="I1435" i="25"/>
  <c r="E1435" i="25"/>
  <c r="H1435" i="25"/>
  <c r="I1437" i="25"/>
  <c r="E1437" i="25"/>
  <c r="H1437" i="25"/>
  <c r="I1439" i="25"/>
  <c r="E1439" i="25"/>
  <c r="H1439" i="25"/>
  <c r="I1441" i="25"/>
  <c r="E1441" i="25"/>
  <c r="H1441" i="25"/>
  <c r="I1443" i="25"/>
  <c r="E1443" i="25"/>
  <c r="H1443" i="25"/>
  <c r="I1445" i="25"/>
  <c r="E1445" i="25"/>
  <c r="H1445" i="25"/>
  <c r="I1447" i="25"/>
  <c r="E1447" i="25"/>
  <c r="H1447" i="25"/>
  <c r="I1449" i="25"/>
  <c r="E1449" i="25"/>
  <c r="H1449" i="25"/>
  <c r="I1451" i="25"/>
  <c r="E1451" i="25"/>
  <c r="H1451" i="25"/>
  <c r="I1453" i="25"/>
  <c r="E1453" i="25"/>
  <c r="H1453" i="25"/>
  <c r="I1455" i="25"/>
  <c r="E1455" i="25"/>
  <c r="H1455" i="25"/>
  <c r="I1457" i="25"/>
  <c r="E1457" i="25"/>
  <c r="H1457" i="25"/>
  <c r="I1459" i="25"/>
  <c r="E1459" i="25"/>
  <c r="H1459" i="25"/>
  <c r="I1461" i="25"/>
  <c r="E1461" i="25"/>
  <c r="H1461" i="25"/>
  <c r="I1463" i="25"/>
  <c r="E1463" i="25"/>
  <c r="H1463" i="25"/>
  <c r="I1465" i="25"/>
  <c r="E1465" i="25"/>
  <c r="H1465" i="25"/>
  <c r="I1467" i="25"/>
  <c r="E1467" i="25"/>
  <c r="H1467" i="25"/>
  <c r="I1469" i="25"/>
  <c r="E1469" i="25"/>
  <c r="H1469" i="25"/>
  <c r="I1471" i="25"/>
  <c r="E1471" i="25"/>
  <c r="H1471" i="25"/>
  <c r="I1473" i="25"/>
  <c r="E1473" i="25"/>
  <c r="H1473" i="25"/>
  <c r="I1495" i="25"/>
  <c r="E1495" i="25"/>
  <c r="H1495" i="25"/>
  <c r="D1495" i="25"/>
  <c r="F1495" i="25"/>
  <c r="J1495" i="25"/>
  <c r="I1430" i="25"/>
  <c r="E1430" i="25"/>
  <c r="H1430" i="25"/>
  <c r="I1432" i="25"/>
  <c r="E1432" i="25"/>
  <c r="H1432" i="25"/>
  <c r="F1433" i="25"/>
  <c r="I1434" i="25"/>
  <c r="E1434" i="25"/>
  <c r="H1434" i="25"/>
  <c r="F1435" i="25"/>
  <c r="I1436" i="25"/>
  <c r="E1436" i="25"/>
  <c r="H1436" i="25"/>
  <c r="F1437" i="25"/>
  <c r="I1438" i="25"/>
  <c r="E1438" i="25"/>
  <c r="H1438" i="25"/>
  <c r="F1439" i="25"/>
  <c r="I1440" i="25"/>
  <c r="E1440" i="25"/>
  <c r="H1440" i="25"/>
  <c r="F1441" i="25"/>
  <c r="I1442" i="25"/>
  <c r="E1442" i="25"/>
  <c r="H1442" i="25"/>
  <c r="F1443" i="25"/>
  <c r="I1444" i="25"/>
  <c r="E1444" i="25"/>
  <c r="H1444" i="25"/>
  <c r="F1445" i="25"/>
  <c r="I1446" i="25"/>
  <c r="E1446" i="25"/>
  <c r="H1446" i="25"/>
  <c r="F1447" i="25"/>
  <c r="I1448" i="25"/>
  <c r="E1448" i="25"/>
  <c r="H1448" i="25"/>
  <c r="F1449" i="25"/>
  <c r="I1450" i="25"/>
  <c r="E1450" i="25"/>
  <c r="H1450" i="25"/>
  <c r="F1451" i="25"/>
  <c r="I1452" i="25"/>
  <c r="E1452" i="25"/>
  <c r="H1452" i="25"/>
  <c r="F1453" i="25"/>
  <c r="I1454" i="25"/>
  <c r="E1454" i="25"/>
  <c r="H1454" i="25"/>
  <c r="F1455" i="25"/>
  <c r="I1456" i="25"/>
  <c r="E1456" i="25"/>
  <c r="H1456" i="25"/>
  <c r="F1457" i="25"/>
  <c r="I1458" i="25"/>
  <c r="E1458" i="25"/>
  <c r="H1458" i="25"/>
  <c r="F1459" i="25"/>
  <c r="I1460" i="25"/>
  <c r="E1460" i="25"/>
  <c r="H1460" i="25"/>
  <c r="F1461" i="25"/>
  <c r="I1462" i="25"/>
  <c r="E1462" i="25"/>
  <c r="H1462" i="25"/>
  <c r="F1463" i="25"/>
  <c r="I1464" i="25"/>
  <c r="E1464" i="25"/>
  <c r="H1464" i="25"/>
  <c r="F1465" i="25"/>
  <c r="I1466" i="25"/>
  <c r="E1466" i="25"/>
  <c r="H1466" i="25"/>
  <c r="F1467" i="25"/>
  <c r="I1468" i="25"/>
  <c r="E1468" i="25"/>
  <c r="H1468" i="25"/>
  <c r="F1469" i="25"/>
  <c r="I1470" i="25"/>
  <c r="E1470" i="25"/>
  <c r="H1470" i="25"/>
  <c r="F1471" i="25"/>
  <c r="I1472" i="25"/>
  <c r="E1472" i="25"/>
  <c r="H1472" i="25"/>
  <c r="F1473" i="25"/>
  <c r="I1474" i="25"/>
  <c r="E1474" i="25"/>
  <c r="H1474" i="25"/>
  <c r="I1494" i="25"/>
  <c r="E1494" i="25"/>
  <c r="H1494" i="25"/>
  <c r="D1494" i="25"/>
  <c r="F1494" i="25"/>
  <c r="J1494" i="25"/>
  <c r="E1475" i="25"/>
  <c r="I1475" i="25"/>
  <c r="E1476" i="25"/>
  <c r="I1476" i="25"/>
  <c r="E1477" i="25"/>
  <c r="I1477" i="25"/>
  <c r="E1478" i="25"/>
  <c r="I1478" i="25"/>
  <c r="E1479" i="25"/>
  <c r="I1479" i="25"/>
  <c r="E1480" i="25"/>
  <c r="I1480" i="25"/>
  <c r="E1481" i="25"/>
  <c r="I1481" i="25"/>
  <c r="E1482" i="25"/>
  <c r="I1482" i="25"/>
  <c r="E1483" i="25"/>
  <c r="I1483" i="25"/>
  <c r="E1484" i="25"/>
  <c r="I1484" i="25"/>
  <c r="E1485" i="25"/>
  <c r="I1485" i="25"/>
  <c r="E1486" i="25"/>
  <c r="I1486" i="25"/>
  <c r="E1487" i="25"/>
  <c r="I1487" i="25"/>
  <c r="E1488" i="25"/>
  <c r="I1488" i="25"/>
  <c r="E1489" i="25"/>
  <c r="I1489" i="25"/>
  <c r="E1490" i="25"/>
  <c r="I1490" i="25"/>
  <c r="E1491" i="25"/>
  <c r="I1491" i="25"/>
  <c r="E1492" i="25"/>
  <c r="I1492" i="25"/>
  <c r="E1493" i="25"/>
  <c r="J1493" i="25"/>
  <c r="I1496" i="25"/>
  <c r="E1496" i="25"/>
  <c r="H1496" i="25"/>
  <c r="D1496" i="25"/>
  <c r="I1497" i="25"/>
  <c r="E1497" i="25"/>
  <c r="H1497" i="25"/>
  <c r="D1497" i="25"/>
  <c r="I1498" i="25"/>
  <c r="E1498" i="25"/>
  <c r="H1498" i="25"/>
  <c r="D1498" i="25"/>
  <c r="I1499" i="25"/>
  <c r="E1499" i="25"/>
  <c r="H1499" i="25"/>
  <c r="D1499" i="25"/>
  <c r="I1500" i="25"/>
  <c r="E1500" i="25"/>
  <c r="H1500" i="25"/>
  <c r="D1500" i="25"/>
  <c r="G1493" i="25"/>
  <c r="F1496" i="25"/>
  <c r="F1497" i="25"/>
  <c r="F1498" i="25"/>
  <c r="F1499" i="25"/>
  <c r="F1500" i="25"/>
  <c r="K600" i="28"/>
  <c r="K596" i="28"/>
  <c r="I588" i="28"/>
  <c r="J546" i="28"/>
  <c r="H542" i="28"/>
  <c r="J538" i="28"/>
  <c r="H534" i="28"/>
  <c r="J530" i="28"/>
  <c r="H526" i="28"/>
  <c r="J522" i="28"/>
  <c r="J518" i="28"/>
  <c r="J514" i="28"/>
  <c r="H510" i="28"/>
  <c r="H506" i="28"/>
  <c r="K584" i="28"/>
  <c r="G542" i="28"/>
  <c r="G534" i="28"/>
  <c r="G526" i="28"/>
  <c r="F540" i="28"/>
  <c r="G540" i="28"/>
  <c r="H540" i="28"/>
  <c r="J540" i="28"/>
  <c r="F524" i="28"/>
  <c r="G524" i="28"/>
  <c r="H524" i="28"/>
  <c r="J524" i="28"/>
  <c r="G601" i="28"/>
  <c r="I597" i="28"/>
  <c r="E596" i="28"/>
  <c r="E595" i="28"/>
  <c r="H595" i="28"/>
  <c r="I593" i="28"/>
  <c r="K590" i="28"/>
  <c r="E583" i="28"/>
  <c r="I583" i="28"/>
  <c r="E579" i="28"/>
  <c r="G579" i="28"/>
  <c r="H579" i="28"/>
  <c r="G576" i="28"/>
  <c r="H576" i="28"/>
  <c r="G574" i="28"/>
  <c r="H574" i="28"/>
  <c r="G572" i="28"/>
  <c r="H572" i="28"/>
  <c r="G570" i="28"/>
  <c r="H570" i="28"/>
  <c r="G568" i="28"/>
  <c r="H568" i="28"/>
  <c r="G566" i="28"/>
  <c r="H566" i="28"/>
  <c r="G564" i="28"/>
  <c r="H564" i="28"/>
  <c r="G562" i="28"/>
  <c r="H562" i="28"/>
  <c r="G560" i="28"/>
  <c r="H560" i="28"/>
  <c r="G558" i="28"/>
  <c r="H558" i="28"/>
  <c r="G556" i="28"/>
  <c r="H556" i="28"/>
  <c r="G554" i="28"/>
  <c r="H554" i="28"/>
  <c r="G552" i="28"/>
  <c r="H552" i="28"/>
  <c r="G550" i="28"/>
  <c r="H550" i="28"/>
  <c r="F533" i="28"/>
  <c r="J533" i="28"/>
  <c r="K533" i="28"/>
  <c r="E591" i="28"/>
  <c r="G591" i="28"/>
  <c r="E587" i="28"/>
  <c r="G587" i="28"/>
  <c r="K598" i="28"/>
  <c r="K594" i="28"/>
  <c r="I591" i="28"/>
  <c r="I590" i="28"/>
  <c r="E589" i="28"/>
  <c r="G589" i="28"/>
  <c r="I587" i="28"/>
  <c r="E581" i="28"/>
  <c r="H581" i="28"/>
  <c r="E548" i="28"/>
  <c r="H548" i="28"/>
  <c r="I548" i="28"/>
  <c r="F532" i="28"/>
  <c r="G532" i="28"/>
  <c r="H532" i="28"/>
  <c r="J532" i="28"/>
  <c r="E598" i="28"/>
  <c r="E597" i="28"/>
  <c r="H597" i="28"/>
  <c r="E594" i="28"/>
  <c r="E593" i="28"/>
  <c r="H593" i="28"/>
  <c r="H591" i="28"/>
  <c r="H587" i="28"/>
  <c r="E580" i="28"/>
  <c r="K580" i="28"/>
  <c r="G577" i="28"/>
  <c r="H577" i="28"/>
  <c r="G575" i="28"/>
  <c r="H575" i="28"/>
  <c r="G573" i="28"/>
  <c r="H573" i="28"/>
  <c r="G571" i="28"/>
  <c r="H571" i="28"/>
  <c r="G569" i="28"/>
  <c r="H569" i="28"/>
  <c r="G567" i="28"/>
  <c r="H567" i="28"/>
  <c r="G565" i="28"/>
  <c r="H565" i="28"/>
  <c r="G563" i="28"/>
  <c r="H563" i="28"/>
  <c r="G561" i="28"/>
  <c r="H561" i="28"/>
  <c r="G559" i="28"/>
  <c r="H559" i="28"/>
  <c r="G557" i="28"/>
  <c r="H557" i="28"/>
  <c r="G555" i="28"/>
  <c r="H555" i="28"/>
  <c r="G553" i="28"/>
  <c r="H553" i="28"/>
  <c r="G551" i="28"/>
  <c r="H551" i="28"/>
  <c r="G549" i="28"/>
  <c r="H549" i="28"/>
  <c r="F541" i="28"/>
  <c r="J541" i="28"/>
  <c r="K541" i="28"/>
  <c r="F525" i="28"/>
  <c r="J525" i="28"/>
  <c r="K525" i="28"/>
  <c r="K547" i="28"/>
  <c r="H546" i="28"/>
  <c r="K539" i="28"/>
  <c r="H538" i="28"/>
  <c r="K531" i="28"/>
  <c r="H530" i="28"/>
  <c r="K523" i="28"/>
  <c r="H522" i="28"/>
  <c r="J521" i="28"/>
  <c r="H520" i="28"/>
  <c r="J519" i="28"/>
  <c r="H518" i="28"/>
  <c r="J517" i="28"/>
  <c r="H516" i="28"/>
  <c r="J515" i="28"/>
  <c r="H514" i="28"/>
  <c r="J513" i="28"/>
  <c r="H512" i="28"/>
  <c r="G510" i="28"/>
  <c r="G508" i="28"/>
  <c r="G506" i="28"/>
  <c r="J547" i="28"/>
  <c r="G546" i="28"/>
  <c r="J542" i="28"/>
  <c r="J539" i="28"/>
  <c r="G538" i="28"/>
  <c r="J534" i="28"/>
  <c r="J531" i="28"/>
  <c r="G530" i="28"/>
  <c r="J526" i="28"/>
  <c r="J523" i="28"/>
  <c r="G522" i="28"/>
  <c r="G520" i="28"/>
  <c r="G518" i="28"/>
  <c r="G516" i="28"/>
  <c r="G514" i="28"/>
  <c r="G512" i="28"/>
  <c r="H511" i="28"/>
  <c r="K510" i="28"/>
  <c r="F510" i="28"/>
  <c r="H509" i="28"/>
  <c r="K508" i="28"/>
  <c r="F508" i="28"/>
  <c r="H507" i="28"/>
  <c r="K506" i="28"/>
  <c r="F506" i="28"/>
  <c r="F602" i="28"/>
  <c r="J602" i="28"/>
  <c r="F600" i="28"/>
  <c r="J600" i="28"/>
  <c r="F598" i="28"/>
  <c r="J598" i="28"/>
  <c r="F596" i="28"/>
  <c r="J596" i="28"/>
  <c r="F594" i="28"/>
  <c r="J594" i="28"/>
  <c r="F592" i="28"/>
  <c r="J592" i="28"/>
  <c r="F590" i="28"/>
  <c r="J590" i="28"/>
  <c r="F588" i="28"/>
  <c r="J588" i="28"/>
  <c r="I586" i="28"/>
  <c r="F584" i="28"/>
  <c r="J584" i="28"/>
  <c r="F582" i="28"/>
  <c r="J582" i="28"/>
  <c r="F580" i="28"/>
  <c r="J580" i="28"/>
  <c r="I578" i="28"/>
  <c r="H602" i="28"/>
  <c r="K601" i="28"/>
  <c r="H600" i="28"/>
  <c r="K599" i="28"/>
  <c r="H598" i="28"/>
  <c r="K597" i="28"/>
  <c r="H596" i="28"/>
  <c r="K595" i="28"/>
  <c r="H594" i="28"/>
  <c r="K593" i="28"/>
  <c r="H592" i="28"/>
  <c r="K591" i="28"/>
  <c r="H590" i="28"/>
  <c r="K589" i="28"/>
  <c r="H588" i="28"/>
  <c r="K587" i="28"/>
  <c r="K585" i="28"/>
  <c r="H584" i="28"/>
  <c r="K583" i="28"/>
  <c r="H582" i="28"/>
  <c r="K581" i="28"/>
  <c r="H580" i="28"/>
  <c r="K579" i="28"/>
  <c r="E577" i="28"/>
  <c r="F577" i="28"/>
  <c r="J577" i="28"/>
  <c r="E576" i="28"/>
  <c r="I576" i="28"/>
  <c r="F576" i="28"/>
  <c r="J576" i="28"/>
  <c r="E575" i="28"/>
  <c r="I575" i="28"/>
  <c r="F575" i="28"/>
  <c r="J575" i="28"/>
  <c r="E574" i="28"/>
  <c r="I574" i="28"/>
  <c r="F574" i="28"/>
  <c r="J574" i="28"/>
  <c r="E573" i="28"/>
  <c r="I573" i="28"/>
  <c r="F573" i="28"/>
  <c r="J573" i="28"/>
  <c r="E572" i="28"/>
  <c r="I572" i="28"/>
  <c r="F572" i="28"/>
  <c r="J572" i="28"/>
  <c r="E571" i="28"/>
  <c r="I571" i="28"/>
  <c r="F571" i="28"/>
  <c r="J571" i="28"/>
  <c r="E570" i="28"/>
  <c r="I570" i="28"/>
  <c r="F570" i="28"/>
  <c r="J570" i="28"/>
  <c r="E569" i="28"/>
  <c r="I569" i="28"/>
  <c r="F569" i="28"/>
  <c r="J569" i="28"/>
  <c r="E568" i="28"/>
  <c r="I568" i="28"/>
  <c r="F568" i="28"/>
  <c r="J568" i="28"/>
  <c r="E567" i="28"/>
  <c r="I567" i="28"/>
  <c r="F567" i="28"/>
  <c r="J567" i="28"/>
  <c r="E566" i="28"/>
  <c r="I566" i="28"/>
  <c r="F566" i="28"/>
  <c r="J566" i="28"/>
  <c r="E565" i="28"/>
  <c r="I565" i="28"/>
  <c r="F565" i="28"/>
  <c r="J565" i="28"/>
  <c r="E564" i="28"/>
  <c r="I564" i="28"/>
  <c r="F564" i="28"/>
  <c r="J564" i="28"/>
  <c r="E563" i="28"/>
  <c r="I563" i="28"/>
  <c r="F563" i="28"/>
  <c r="J563" i="28"/>
  <c r="E562" i="28"/>
  <c r="I562" i="28"/>
  <c r="F562" i="28"/>
  <c r="J562" i="28"/>
  <c r="E561" i="28"/>
  <c r="I561" i="28"/>
  <c r="F561" i="28"/>
  <c r="J561" i="28"/>
  <c r="E560" i="28"/>
  <c r="I560" i="28"/>
  <c r="F560" i="28"/>
  <c r="J560" i="28"/>
  <c r="E559" i="28"/>
  <c r="I559" i="28"/>
  <c r="F559" i="28"/>
  <c r="J559" i="28"/>
  <c r="E558" i="28"/>
  <c r="I558" i="28"/>
  <c r="F558" i="28"/>
  <c r="J558" i="28"/>
  <c r="E557" i="28"/>
  <c r="I557" i="28"/>
  <c r="F557" i="28"/>
  <c r="J557" i="28"/>
  <c r="E556" i="28"/>
  <c r="I556" i="28"/>
  <c r="F556" i="28"/>
  <c r="J556" i="28"/>
  <c r="E555" i="28"/>
  <c r="I555" i="28"/>
  <c r="F555" i="28"/>
  <c r="J555" i="28"/>
  <c r="E554" i="28"/>
  <c r="I554" i="28"/>
  <c r="F554" i="28"/>
  <c r="J554" i="28"/>
  <c r="E553" i="28"/>
  <c r="I553" i="28"/>
  <c r="F553" i="28"/>
  <c r="J553" i="28"/>
  <c r="E552" i="28"/>
  <c r="I552" i="28"/>
  <c r="F552" i="28"/>
  <c r="J552" i="28"/>
  <c r="E551" i="28"/>
  <c r="I551" i="28"/>
  <c r="F551" i="28"/>
  <c r="J551" i="28"/>
  <c r="E550" i="28"/>
  <c r="I550" i="28"/>
  <c r="F550" i="28"/>
  <c r="J550" i="28"/>
  <c r="E549" i="28"/>
  <c r="I549" i="28"/>
  <c r="F549" i="28"/>
  <c r="J549" i="28"/>
  <c r="I600" i="28"/>
  <c r="I592" i="28"/>
  <c r="F586" i="28"/>
  <c r="J586" i="28"/>
  <c r="I584" i="28"/>
  <c r="I582" i="28"/>
  <c r="I580" i="28"/>
  <c r="F578" i="28"/>
  <c r="J578" i="28"/>
  <c r="G602" i="28"/>
  <c r="F601" i="28"/>
  <c r="J601" i="28"/>
  <c r="G600" i="28"/>
  <c r="F599" i="28"/>
  <c r="J599" i="28"/>
  <c r="G598" i="28"/>
  <c r="F597" i="28"/>
  <c r="J597" i="28"/>
  <c r="G596" i="28"/>
  <c r="F595" i="28"/>
  <c r="J595" i="28"/>
  <c r="G594" i="28"/>
  <c r="F593" i="28"/>
  <c r="J593" i="28"/>
  <c r="G592" i="28"/>
  <c r="F591" i="28"/>
  <c r="J591" i="28"/>
  <c r="G590" i="28"/>
  <c r="F589" i="28"/>
  <c r="J589" i="28"/>
  <c r="G588" i="28"/>
  <c r="F587" i="28"/>
  <c r="J587" i="28"/>
  <c r="G586" i="28"/>
  <c r="F585" i="28"/>
  <c r="J585" i="28"/>
  <c r="G584" i="28"/>
  <c r="F583" i="28"/>
  <c r="J583" i="28"/>
  <c r="G582" i="28"/>
  <c r="F581" i="28"/>
  <c r="J581" i="28"/>
  <c r="G580" i="28"/>
  <c r="F579" i="28"/>
  <c r="J579" i="28"/>
  <c r="G578" i="28"/>
  <c r="E547" i="28"/>
  <c r="I547" i="28"/>
  <c r="G547" i="28"/>
  <c r="H547" i="28"/>
  <c r="E545" i="28"/>
  <c r="I545" i="28"/>
  <c r="G545" i="28"/>
  <c r="H545" i="28"/>
  <c r="E543" i="28"/>
  <c r="I543" i="28"/>
  <c r="G543" i="28"/>
  <c r="H543" i="28"/>
  <c r="E541" i="28"/>
  <c r="I541" i="28"/>
  <c r="G541" i="28"/>
  <c r="H541" i="28"/>
  <c r="E539" i="28"/>
  <c r="I539" i="28"/>
  <c r="G539" i="28"/>
  <c r="H539" i="28"/>
  <c r="E537" i="28"/>
  <c r="I537" i="28"/>
  <c r="G537" i="28"/>
  <c r="H537" i="28"/>
  <c r="E535" i="28"/>
  <c r="I535" i="28"/>
  <c r="G535" i="28"/>
  <c r="H535" i="28"/>
  <c r="E533" i="28"/>
  <c r="I533" i="28"/>
  <c r="G533" i="28"/>
  <c r="H533" i="28"/>
  <c r="E531" i="28"/>
  <c r="I531" i="28"/>
  <c r="G531" i="28"/>
  <c r="H531" i="28"/>
  <c r="E529" i="28"/>
  <c r="I529" i="28"/>
  <c r="G529" i="28"/>
  <c r="H529" i="28"/>
  <c r="E527" i="28"/>
  <c r="I527" i="28"/>
  <c r="G527" i="28"/>
  <c r="H527" i="28"/>
  <c r="E525" i="28"/>
  <c r="I525" i="28"/>
  <c r="G525" i="28"/>
  <c r="H525" i="28"/>
  <c r="E523" i="28"/>
  <c r="I523" i="28"/>
  <c r="G523" i="28"/>
  <c r="H523" i="28"/>
  <c r="E521" i="28"/>
  <c r="I521" i="28"/>
  <c r="G521" i="28"/>
  <c r="H521" i="28"/>
  <c r="E519" i="28"/>
  <c r="I519" i="28"/>
  <c r="G519" i="28"/>
  <c r="H519" i="28"/>
  <c r="E517" i="28"/>
  <c r="I517" i="28"/>
  <c r="G517" i="28"/>
  <c r="H517" i="28"/>
  <c r="E515" i="28"/>
  <c r="I515" i="28"/>
  <c r="G515" i="28"/>
  <c r="H515" i="28"/>
  <c r="E513" i="28"/>
  <c r="I513" i="28"/>
  <c r="G513" i="28"/>
  <c r="H513" i="28"/>
  <c r="J548" i="28"/>
  <c r="F548" i="28"/>
  <c r="K546" i="28"/>
  <c r="K544" i="28"/>
  <c r="K542" i="28"/>
  <c r="K540" i="28"/>
  <c r="K538" i="28"/>
  <c r="K536" i="28"/>
  <c r="K534" i="28"/>
  <c r="K532" i="28"/>
  <c r="K530" i="28"/>
  <c r="K528" i="28"/>
  <c r="K526" i="28"/>
  <c r="K524" i="28"/>
  <c r="K522" i="28"/>
  <c r="K520" i="28"/>
  <c r="K518" i="28"/>
  <c r="K516" i="28"/>
  <c r="K514" i="28"/>
  <c r="K512" i="28"/>
  <c r="E546" i="28"/>
  <c r="I546" i="28"/>
  <c r="E544" i="28"/>
  <c r="I544" i="28"/>
  <c r="E542" i="28"/>
  <c r="I542" i="28"/>
  <c r="E540" i="28"/>
  <c r="I540" i="28"/>
  <c r="E538" i="28"/>
  <c r="I538" i="28"/>
  <c r="E536" i="28"/>
  <c r="I536" i="28"/>
  <c r="E534" i="28"/>
  <c r="I534" i="28"/>
  <c r="E532" i="28"/>
  <c r="I532" i="28"/>
  <c r="E530" i="28"/>
  <c r="I530" i="28"/>
  <c r="E528" i="28"/>
  <c r="I528" i="28"/>
  <c r="E526" i="28"/>
  <c r="I526" i="28"/>
  <c r="E524" i="28"/>
  <c r="I524" i="28"/>
  <c r="E522" i="28"/>
  <c r="I522" i="28"/>
  <c r="E520" i="28"/>
  <c r="I520" i="28"/>
  <c r="E518" i="28"/>
  <c r="I518" i="28"/>
  <c r="E516" i="28"/>
  <c r="I516" i="28"/>
  <c r="E514" i="28"/>
  <c r="I514" i="28"/>
  <c r="E512" i="28"/>
  <c r="I512" i="28"/>
  <c r="I511" i="28"/>
  <c r="I510" i="28"/>
  <c r="I509" i="28"/>
  <c r="I508" i="28"/>
  <c r="I507" i="28"/>
  <c r="I506" i="28"/>
  <c r="I702" i="28"/>
  <c r="H720" i="28"/>
  <c r="H666" i="28"/>
  <c r="J733" i="28"/>
  <c r="K749" i="28"/>
  <c r="I704" i="28"/>
  <c r="H732" i="28"/>
  <c r="G733" i="28"/>
  <c r="H710" i="28"/>
  <c r="H704" i="28"/>
  <c r="J670" i="28"/>
  <c r="I664" i="28"/>
  <c r="K733" i="28"/>
  <c r="J732" i="28"/>
  <c r="H726" i="28"/>
  <c r="K636" i="28"/>
  <c r="J749" i="28"/>
  <c r="H664" i="28"/>
  <c r="G749" i="28"/>
  <c r="I716" i="28"/>
  <c r="H698" i="28"/>
  <c r="I680" i="28"/>
  <c r="I674" i="28"/>
  <c r="H672" i="28"/>
  <c r="F664" i="28"/>
  <c r="K620" i="28"/>
  <c r="I672" i="28"/>
  <c r="F749" i="28"/>
  <c r="I720" i="28"/>
  <c r="I718" i="28"/>
  <c r="I700" i="28"/>
  <c r="F698" i="28"/>
  <c r="H680" i="28"/>
  <c r="F672" i="28"/>
  <c r="I666" i="28"/>
  <c r="J664" i="28"/>
  <c r="E664" i="28"/>
  <c r="K608" i="28"/>
  <c r="F737" i="28"/>
  <c r="H737" i="28"/>
  <c r="J737" i="28"/>
  <c r="G614" i="28"/>
  <c r="K614" i="28"/>
  <c r="G748" i="28"/>
  <c r="H748" i="28"/>
  <c r="J748" i="28"/>
  <c r="H741" i="28"/>
  <c r="F741" i="28"/>
  <c r="G741" i="28"/>
  <c r="J741" i="28"/>
  <c r="E690" i="28"/>
  <c r="F690" i="28"/>
  <c r="G682" i="28"/>
  <c r="F682" i="28"/>
  <c r="H682" i="28"/>
  <c r="I682" i="28"/>
  <c r="G630" i="28"/>
  <c r="K630" i="28"/>
  <c r="F735" i="28"/>
  <c r="G735" i="28"/>
  <c r="E688" i="28"/>
  <c r="F688" i="28"/>
  <c r="H688" i="28"/>
  <c r="G678" i="28"/>
  <c r="E678" i="28"/>
  <c r="I678" i="28"/>
  <c r="J678" i="28"/>
  <c r="E606" i="28"/>
  <c r="K606" i="28"/>
  <c r="K741" i="28"/>
  <c r="G743" i="28"/>
  <c r="J740" i="28"/>
  <c r="F733" i="28"/>
  <c r="F728" i="28"/>
  <c r="F720" i="28"/>
  <c r="H718" i="28"/>
  <c r="F712" i="28"/>
  <c r="F704" i="28"/>
  <c r="I687" i="28"/>
  <c r="J685" i="28"/>
  <c r="F680" i="28"/>
  <c r="H674" i="28"/>
  <c r="J672" i="28"/>
  <c r="E672" i="28"/>
  <c r="I670" i="28"/>
  <c r="F666" i="28"/>
  <c r="K638" i="28"/>
  <c r="K622" i="28"/>
  <c r="K610" i="28"/>
  <c r="H740" i="28"/>
  <c r="E687" i="28"/>
  <c r="J680" i="28"/>
  <c r="E680" i="28"/>
  <c r="F674" i="28"/>
  <c r="E670" i="28"/>
  <c r="K628" i="28"/>
  <c r="K612" i="28"/>
  <c r="K604" i="28"/>
  <c r="G684" i="28"/>
  <c r="E684" i="28"/>
  <c r="J684" i="28"/>
  <c r="F684" i="28"/>
  <c r="H684" i="28"/>
  <c r="F745" i="28"/>
  <c r="H745" i="28"/>
  <c r="J745" i="28"/>
  <c r="G742" i="28"/>
  <c r="J742" i="28"/>
  <c r="K742" i="28"/>
  <c r="G642" i="28"/>
  <c r="K642" i="28"/>
  <c r="G626" i="28"/>
  <c r="K626" i="28"/>
  <c r="F753" i="28"/>
  <c r="H753" i="28"/>
  <c r="J753" i="28"/>
  <c r="G746" i="28"/>
  <c r="H746" i="28"/>
  <c r="J746" i="28"/>
  <c r="G738" i="28"/>
  <c r="F738" i="28"/>
  <c r="H738" i="28"/>
  <c r="J738" i="28"/>
  <c r="G686" i="28"/>
  <c r="E686" i="28"/>
  <c r="J686" i="28"/>
  <c r="F686" i="28"/>
  <c r="H686" i="28"/>
  <c r="G676" i="28"/>
  <c r="E676" i="28"/>
  <c r="J676" i="28"/>
  <c r="F676" i="28"/>
  <c r="H676" i="28"/>
  <c r="K746" i="28"/>
  <c r="E724" i="28"/>
  <c r="I724" i="28"/>
  <c r="E708" i="28"/>
  <c r="I708" i="28"/>
  <c r="G663" i="28"/>
  <c r="E663" i="28"/>
  <c r="K663" i="28"/>
  <c r="F663" i="28"/>
  <c r="I663" i="28"/>
  <c r="G750" i="28"/>
  <c r="J750" i="28"/>
  <c r="K750" i="28"/>
  <c r="G734" i="28"/>
  <c r="J734" i="28"/>
  <c r="K734" i="28"/>
  <c r="G668" i="28"/>
  <c r="E668" i="28"/>
  <c r="J668" i="28"/>
  <c r="F668" i="28"/>
  <c r="H668" i="28"/>
  <c r="F751" i="28"/>
  <c r="H751" i="28"/>
  <c r="J751" i="28"/>
  <c r="F746" i="28"/>
  <c r="K738" i="28"/>
  <c r="E696" i="28"/>
  <c r="F696" i="28"/>
  <c r="H696" i="28"/>
  <c r="I696" i="28"/>
  <c r="I686" i="28"/>
  <c r="I684" i="28"/>
  <c r="I676" i="28"/>
  <c r="I668" i="28"/>
  <c r="G634" i="28"/>
  <c r="K634" i="28"/>
  <c r="G618" i="28"/>
  <c r="K618" i="28"/>
  <c r="J743" i="28"/>
  <c r="J735" i="28"/>
  <c r="I728" i="28"/>
  <c r="I712" i="28"/>
  <c r="J682" i="28"/>
  <c r="E682" i="28"/>
  <c r="H678" i="28"/>
  <c r="J674" i="28"/>
  <c r="E674" i="28"/>
  <c r="H670" i="28"/>
  <c r="J666" i="28"/>
  <c r="E666" i="28"/>
  <c r="K640" i="28"/>
  <c r="K632" i="28"/>
  <c r="K624" i="28"/>
  <c r="K616" i="28"/>
  <c r="K611" i="28"/>
  <c r="K609" i="28"/>
  <c r="K607" i="28"/>
  <c r="K605" i="28"/>
  <c r="K603" i="28"/>
  <c r="K505" i="28"/>
  <c r="K748" i="28"/>
  <c r="H743" i="28"/>
  <c r="K740" i="28"/>
  <c r="H735" i="28"/>
  <c r="K732" i="28"/>
  <c r="H728" i="28"/>
  <c r="I726" i="28"/>
  <c r="H712" i="28"/>
  <c r="I710" i="28"/>
  <c r="H690" i="28"/>
  <c r="I688" i="28"/>
  <c r="F678" i="28"/>
  <c r="F670" i="28"/>
  <c r="E714" i="28"/>
  <c r="F714" i="28"/>
  <c r="H714" i="28"/>
  <c r="I714" i="28"/>
  <c r="G744" i="28"/>
  <c r="F744" i="28"/>
  <c r="H744" i="28"/>
  <c r="J744" i="28"/>
  <c r="K744" i="28"/>
  <c r="F754" i="28"/>
  <c r="K754" i="28"/>
  <c r="G754" i="28"/>
  <c r="H754" i="28"/>
  <c r="G736" i="28"/>
  <c r="F736" i="28"/>
  <c r="H736" i="28"/>
  <c r="J736" i="28"/>
  <c r="E692" i="28"/>
  <c r="H692" i="28"/>
  <c r="I692" i="28"/>
  <c r="F692" i="28"/>
  <c r="F747" i="28"/>
  <c r="K747" i="28"/>
  <c r="G747" i="28"/>
  <c r="H747" i="28"/>
  <c r="E722" i="28"/>
  <c r="F722" i="28"/>
  <c r="H722" i="28"/>
  <c r="I722" i="28"/>
  <c r="E706" i="28"/>
  <c r="F706" i="28"/>
  <c r="H706" i="28"/>
  <c r="I706" i="28"/>
  <c r="G752" i="28"/>
  <c r="F752" i="28"/>
  <c r="H752" i="28"/>
  <c r="J752" i="28"/>
  <c r="F739" i="28"/>
  <c r="K739" i="28"/>
  <c r="G739" i="28"/>
  <c r="H739" i="28"/>
  <c r="G753" i="28"/>
  <c r="K751" i="28"/>
  <c r="H750" i="28"/>
  <c r="F748" i="28"/>
  <c r="G745" i="28"/>
  <c r="K743" i="28"/>
  <c r="H742" i="28"/>
  <c r="F740" i="28"/>
  <c r="G737" i="28"/>
  <c r="K735" i="28"/>
  <c r="H734" i="28"/>
  <c r="F732" i="28"/>
  <c r="F726" i="28"/>
  <c r="H724" i="28"/>
  <c r="F718" i="28"/>
  <c r="H716" i="28"/>
  <c r="F710" i="28"/>
  <c r="H708" i="28"/>
  <c r="E702" i="28"/>
  <c r="F702" i="28"/>
  <c r="E700" i="28"/>
  <c r="H700" i="28"/>
  <c r="E694" i="28"/>
  <c r="F694" i="28"/>
  <c r="H694" i="28"/>
  <c r="G687" i="28"/>
  <c r="F687" i="28"/>
  <c r="H687" i="28"/>
  <c r="I685" i="28"/>
  <c r="G662" i="28"/>
  <c r="E662" i="28"/>
  <c r="J662" i="28"/>
  <c r="F662" i="28"/>
  <c r="K662" i="28"/>
  <c r="H662" i="28"/>
  <c r="E660" i="28"/>
  <c r="I660" i="28"/>
  <c r="F660" i="28"/>
  <c r="J660" i="28"/>
  <c r="G660" i="28"/>
  <c r="K660" i="28"/>
  <c r="E658" i="28"/>
  <c r="I658" i="28"/>
  <c r="F658" i="28"/>
  <c r="J658" i="28"/>
  <c r="G658" i="28"/>
  <c r="K658" i="28"/>
  <c r="E656" i="28"/>
  <c r="I656" i="28"/>
  <c r="F656" i="28"/>
  <c r="J656" i="28"/>
  <c r="G656" i="28"/>
  <c r="K656" i="28"/>
  <c r="E654" i="28"/>
  <c r="I654" i="28"/>
  <c r="F654" i="28"/>
  <c r="J654" i="28"/>
  <c r="G654" i="28"/>
  <c r="K654" i="28"/>
  <c r="E652" i="28"/>
  <c r="I652" i="28"/>
  <c r="F652" i="28"/>
  <c r="J652" i="28"/>
  <c r="G652" i="28"/>
  <c r="K652" i="28"/>
  <c r="E650" i="28"/>
  <c r="I650" i="28"/>
  <c r="F650" i="28"/>
  <c r="J650" i="28"/>
  <c r="G650" i="28"/>
  <c r="K650" i="28"/>
  <c r="E648" i="28"/>
  <c r="I648" i="28"/>
  <c r="F648" i="28"/>
  <c r="J648" i="28"/>
  <c r="G648" i="28"/>
  <c r="K648" i="28"/>
  <c r="E646" i="28"/>
  <c r="I646" i="28"/>
  <c r="F646" i="28"/>
  <c r="J646" i="28"/>
  <c r="G646" i="28"/>
  <c r="K646" i="28"/>
  <c r="E644" i="28"/>
  <c r="I644" i="28"/>
  <c r="F644" i="28"/>
  <c r="J644" i="28"/>
  <c r="G644" i="28"/>
  <c r="K644" i="28"/>
  <c r="K753" i="28"/>
  <c r="F750" i="28"/>
  <c r="K745" i="28"/>
  <c r="F742" i="28"/>
  <c r="K737" i="28"/>
  <c r="F734" i="28"/>
  <c r="F724" i="28"/>
  <c r="F716" i="28"/>
  <c r="F708" i="28"/>
  <c r="G685" i="28"/>
  <c r="F685" i="28"/>
  <c r="H685" i="28"/>
  <c r="G683" i="28"/>
  <c r="E683" i="28"/>
  <c r="J683" i="28"/>
  <c r="F683" i="28"/>
  <c r="H683" i="28"/>
  <c r="G681" i="28"/>
  <c r="E681" i="28"/>
  <c r="J681" i="28"/>
  <c r="F681" i="28"/>
  <c r="H681" i="28"/>
  <c r="G679" i="28"/>
  <c r="E679" i="28"/>
  <c r="J679" i="28"/>
  <c r="F679" i="28"/>
  <c r="H679" i="28"/>
  <c r="G677" i="28"/>
  <c r="E677" i="28"/>
  <c r="J677" i="28"/>
  <c r="F677" i="28"/>
  <c r="H677" i="28"/>
  <c r="G675" i="28"/>
  <c r="E675" i="28"/>
  <c r="J675" i="28"/>
  <c r="F675" i="28"/>
  <c r="H675" i="28"/>
  <c r="G673" i="28"/>
  <c r="E673" i="28"/>
  <c r="J673" i="28"/>
  <c r="F673" i="28"/>
  <c r="H673" i="28"/>
  <c r="G671" i="28"/>
  <c r="E671" i="28"/>
  <c r="J671" i="28"/>
  <c r="F671" i="28"/>
  <c r="H671" i="28"/>
  <c r="G669" i="28"/>
  <c r="E669" i="28"/>
  <c r="J669" i="28"/>
  <c r="F669" i="28"/>
  <c r="H669" i="28"/>
  <c r="G667" i="28"/>
  <c r="E667" i="28"/>
  <c r="J667" i="28"/>
  <c r="F667" i="28"/>
  <c r="H667" i="28"/>
  <c r="G665" i="28"/>
  <c r="E665" i="28"/>
  <c r="J665" i="28"/>
  <c r="F665" i="28"/>
  <c r="H665" i="28"/>
  <c r="E661" i="28"/>
  <c r="I661" i="28"/>
  <c r="F661" i="28"/>
  <c r="J661" i="28"/>
  <c r="G661" i="28"/>
  <c r="K661" i="28"/>
  <c r="E659" i="28"/>
  <c r="I659" i="28"/>
  <c r="F659" i="28"/>
  <c r="J659" i="28"/>
  <c r="G659" i="28"/>
  <c r="K659" i="28"/>
  <c r="E657" i="28"/>
  <c r="I657" i="28"/>
  <c r="F657" i="28"/>
  <c r="J657" i="28"/>
  <c r="G657" i="28"/>
  <c r="K657" i="28"/>
  <c r="E655" i="28"/>
  <c r="I655" i="28"/>
  <c r="F655" i="28"/>
  <c r="J655" i="28"/>
  <c r="G655" i="28"/>
  <c r="K655" i="28"/>
  <c r="E653" i="28"/>
  <c r="I653" i="28"/>
  <c r="F653" i="28"/>
  <c r="J653" i="28"/>
  <c r="G653" i="28"/>
  <c r="K653" i="28"/>
  <c r="E651" i="28"/>
  <c r="I651" i="28"/>
  <c r="F651" i="28"/>
  <c r="J651" i="28"/>
  <c r="G651" i="28"/>
  <c r="K651" i="28"/>
  <c r="E649" i="28"/>
  <c r="I649" i="28"/>
  <c r="F649" i="28"/>
  <c r="J649" i="28"/>
  <c r="G649" i="28"/>
  <c r="K649" i="28"/>
  <c r="E647" i="28"/>
  <c r="I647" i="28"/>
  <c r="F647" i="28"/>
  <c r="J647" i="28"/>
  <c r="G647" i="28"/>
  <c r="K647" i="28"/>
  <c r="E645" i="28"/>
  <c r="I645" i="28"/>
  <c r="F645" i="28"/>
  <c r="J645" i="28"/>
  <c r="G645" i="28"/>
  <c r="K645" i="28"/>
  <c r="J643" i="28"/>
  <c r="H612" i="28"/>
  <c r="H611" i="28"/>
  <c r="H610" i="28"/>
  <c r="H609" i="28"/>
  <c r="H608" i="28"/>
  <c r="H607" i="28"/>
  <c r="H606" i="28"/>
  <c r="H605" i="28"/>
  <c r="H604" i="28"/>
  <c r="H603" i="28"/>
  <c r="H505" i="28"/>
  <c r="I698" i="28"/>
  <c r="I690" i="28"/>
  <c r="H663" i="28"/>
  <c r="I643" i="28"/>
  <c r="K641" i="28"/>
  <c r="K639" i="28"/>
  <c r="K637" i="28"/>
  <c r="K635" i="28"/>
  <c r="K633" i="28"/>
  <c r="K631" i="28"/>
  <c r="K629" i="28"/>
  <c r="K627" i="28"/>
  <c r="K625" i="28"/>
  <c r="K623" i="28"/>
  <c r="K621" i="28"/>
  <c r="K619" i="28"/>
  <c r="K617" i="28"/>
  <c r="K615" i="28"/>
  <c r="K613" i="28"/>
  <c r="G612" i="28"/>
  <c r="G611" i="28"/>
  <c r="G610" i="28"/>
  <c r="G609" i="28"/>
  <c r="G608" i="28"/>
  <c r="G607" i="28"/>
  <c r="G606" i="28"/>
  <c r="G605" i="28"/>
  <c r="G604" i="28"/>
  <c r="G603" i="28"/>
  <c r="G505" i="28"/>
  <c r="G730" i="28"/>
  <c r="K730" i="28"/>
  <c r="E730" i="28"/>
  <c r="J730" i="28"/>
  <c r="F730" i="28"/>
  <c r="H730" i="28"/>
  <c r="I730" i="28"/>
  <c r="G723" i="28"/>
  <c r="K723" i="28"/>
  <c r="E723" i="28"/>
  <c r="J723" i="28"/>
  <c r="F723" i="28"/>
  <c r="H723" i="28"/>
  <c r="I723" i="28"/>
  <c r="G715" i="28"/>
  <c r="K715" i="28"/>
  <c r="E715" i="28"/>
  <c r="J715" i="28"/>
  <c r="F715" i="28"/>
  <c r="H715" i="28"/>
  <c r="I715" i="28"/>
  <c r="G707" i="28"/>
  <c r="K707" i="28"/>
  <c r="E707" i="28"/>
  <c r="J707" i="28"/>
  <c r="F707" i="28"/>
  <c r="H707" i="28"/>
  <c r="I707" i="28"/>
  <c r="G699" i="28"/>
  <c r="K699" i="28"/>
  <c r="E699" i="28"/>
  <c r="J699" i="28"/>
  <c r="F699" i="28"/>
  <c r="H699" i="28"/>
  <c r="I699" i="28"/>
  <c r="G691" i="28"/>
  <c r="K691" i="28"/>
  <c r="E691" i="28"/>
  <c r="J691" i="28"/>
  <c r="F691" i="28"/>
  <c r="H691" i="28"/>
  <c r="I691" i="28"/>
  <c r="G731" i="28"/>
  <c r="K731" i="28"/>
  <c r="H731" i="28"/>
  <c r="E731" i="28"/>
  <c r="F731" i="28"/>
  <c r="I731" i="28"/>
  <c r="G729" i="28"/>
  <c r="K729" i="28"/>
  <c r="F729" i="28"/>
  <c r="H729" i="28"/>
  <c r="E729" i="28"/>
  <c r="I729" i="28"/>
  <c r="J729" i="28"/>
  <c r="J731" i="28"/>
  <c r="G727" i="28"/>
  <c r="K727" i="28"/>
  <c r="F727" i="28"/>
  <c r="H727" i="28"/>
  <c r="E727" i="28"/>
  <c r="I727" i="28"/>
  <c r="J727" i="28"/>
  <c r="G719" i="28"/>
  <c r="K719" i="28"/>
  <c r="E719" i="28"/>
  <c r="J719" i="28"/>
  <c r="F719" i="28"/>
  <c r="H719" i="28"/>
  <c r="I719" i="28"/>
  <c r="G711" i="28"/>
  <c r="K711" i="28"/>
  <c r="E711" i="28"/>
  <c r="J711" i="28"/>
  <c r="F711" i="28"/>
  <c r="H711" i="28"/>
  <c r="I711" i="28"/>
  <c r="G703" i="28"/>
  <c r="K703" i="28"/>
  <c r="E703" i="28"/>
  <c r="J703" i="28"/>
  <c r="F703" i="28"/>
  <c r="H703" i="28"/>
  <c r="I703" i="28"/>
  <c r="G695" i="28"/>
  <c r="K695" i="28"/>
  <c r="E695" i="28"/>
  <c r="J695" i="28"/>
  <c r="F695" i="28"/>
  <c r="H695" i="28"/>
  <c r="I695" i="28"/>
  <c r="E754" i="28"/>
  <c r="I754" i="28"/>
  <c r="E753" i="28"/>
  <c r="I753" i="28"/>
  <c r="E751" i="28"/>
  <c r="I751" i="28"/>
  <c r="E749" i="28"/>
  <c r="I749" i="28"/>
  <c r="E747" i="28"/>
  <c r="I747" i="28"/>
  <c r="E745" i="28"/>
  <c r="I745" i="28"/>
  <c r="E743" i="28"/>
  <c r="I743" i="28"/>
  <c r="E741" i="28"/>
  <c r="I741" i="28"/>
  <c r="E739" i="28"/>
  <c r="I739" i="28"/>
  <c r="E737" i="28"/>
  <c r="I737" i="28"/>
  <c r="E735" i="28"/>
  <c r="I735" i="28"/>
  <c r="E733" i="28"/>
  <c r="I733" i="28"/>
  <c r="G725" i="28"/>
  <c r="K725" i="28"/>
  <c r="E725" i="28"/>
  <c r="J725" i="28"/>
  <c r="F725" i="28"/>
  <c r="H725" i="28"/>
  <c r="G721" i="28"/>
  <c r="K721" i="28"/>
  <c r="E721" i="28"/>
  <c r="J721" i="28"/>
  <c r="F721" i="28"/>
  <c r="H721" i="28"/>
  <c r="G717" i="28"/>
  <c r="K717" i="28"/>
  <c r="E717" i="28"/>
  <c r="J717" i="28"/>
  <c r="F717" i="28"/>
  <c r="H717" i="28"/>
  <c r="G713" i="28"/>
  <c r="K713" i="28"/>
  <c r="E713" i="28"/>
  <c r="J713" i="28"/>
  <c r="F713" i="28"/>
  <c r="H713" i="28"/>
  <c r="G709" i="28"/>
  <c r="K709" i="28"/>
  <c r="E709" i="28"/>
  <c r="J709" i="28"/>
  <c r="F709" i="28"/>
  <c r="H709" i="28"/>
  <c r="G705" i="28"/>
  <c r="K705" i="28"/>
  <c r="E705" i="28"/>
  <c r="J705" i="28"/>
  <c r="F705" i="28"/>
  <c r="H705" i="28"/>
  <c r="G701" i="28"/>
  <c r="K701" i="28"/>
  <c r="E701" i="28"/>
  <c r="J701" i="28"/>
  <c r="F701" i="28"/>
  <c r="H701" i="28"/>
  <c r="G697" i="28"/>
  <c r="K697" i="28"/>
  <c r="E697" i="28"/>
  <c r="J697" i="28"/>
  <c r="F697" i="28"/>
  <c r="H697" i="28"/>
  <c r="G693" i="28"/>
  <c r="K693" i="28"/>
  <c r="E693" i="28"/>
  <c r="J693" i="28"/>
  <c r="F693" i="28"/>
  <c r="H693" i="28"/>
  <c r="G689" i="28"/>
  <c r="K689" i="28"/>
  <c r="E689" i="28"/>
  <c r="J689" i="28"/>
  <c r="F689" i="28"/>
  <c r="H689" i="28"/>
  <c r="E752" i="28"/>
  <c r="I752" i="28"/>
  <c r="E750" i="28"/>
  <c r="I750" i="28"/>
  <c r="E748" i="28"/>
  <c r="I748" i="28"/>
  <c r="E746" i="28"/>
  <c r="I746" i="28"/>
  <c r="E744" i="28"/>
  <c r="I744" i="28"/>
  <c r="E742" i="28"/>
  <c r="I742" i="28"/>
  <c r="E740" i="28"/>
  <c r="I740" i="28"/>
  <c r="E738" i="28"/>
  <c r="I738" i="28"/>
  <c r="E736" i="28"/>
  <c r="I736" i="28"/>
  <c r="E734" i="28"/>
  <c r="I734" i="28"/>
  <c r="E732" i="28"/>
  <c r="I732" i="28"/>
  <c r="J728" i="28"/>
  <c r="J726" i="28"/>
  <c r="J724" i="28"/>
  <c r="J722" i="28"/>
  <c r="J720" i="28"/>
  <c r="J718" i="28"/>
  <c r="J716" i="28"/>
  <c r="J714" i="28"/>
  <c r="J712" i="28"/>
  <c r="J710" i="28"/>
  <c r="J708" i="28"/>
  <c r="J706" i="28"/>
  <c r="J704" i="28"/>
  <c r="J702" i="28"/>
  <c r="J700" i="28"/>
  <c r="J698" i="28"/>
  <c r="J696" i="28"/>
  <c r="J694" i="28"/>
  <c r="J692" i="28"/>
  <c r="J690" i="28"/>
  <c r="J688" i="28"/>
  <c r="G728" i="28"/>
  <c r="K728" i="28"/>
  <c r="G726" i="28"/>
  <c r="K726" i="28"/>
  <c r="G724" i="28"/>
  <c r="K724" i="28"/>
  <c r="G722" i="28"/>
  <c r="K722" i="28"/>
  <c r="G720" i="28"/>
  <c r="K720" i="28"/>
  <c r="G718" i="28"/>
  <c r="K718" i="28"/>
  <c r="G716" i="28"/>
  <c r="K716" i="28"/>
  <c r="G714" i="28"/>
  <c r="K714" i="28"/>
  <c r="G712" i="28"/>
  <c r="K712" i="28"/>
  <c r="G710" i="28"/>
  <c r="K710" i="28"/>
  <c r="G708" i="28"/>
  <c r="K708" i="28"/>
  <c r="G706" i="28"/>
  <c r="K706" i="28"/>
  <c r="G704" i="28"/>
  <c r="K704" i="28"/>
  <c r="G702" i="28"/>
  <c r="K702" i="28"/>
  <c r="G700" i="28"/>
  <c r="K700" i="28"/>
  <c r="G698" i="28"/>
  <c r="K698" i="28"/>
  <c r="G696" i="28"/>
  <c r="K696" i="28"/>
  <c r="G694" i="28"/>
  <c r="K694" i="28"/>
  <c r="G692" i="28"/>
  <c r="K692" i="28"/>
  <c r="G690" i="28"/>
  <c r="K690" i="28"/>
  <c r="G688" i="28"/>
  <c r="K688" i="28"/>
  <c r="H643" i="28"/>
  <c r="H642" i="28"/>
  <c r="H641" i="28"/>
  <c r="H640" i="28"/>
  <c r="H639" i="28"/>
  <c r="H638" i="28"/>
  <c r="H637" i="28"/>
  <c r="H636" i="28"/>
  <c r="H635" i="28"/>
  <c r="H634" i="28"/>
  <c r="H633" i="28"/>
  <c r="H632" i="28"/>
  <c r="H631" i="28"/>
  <c r="H630" i="28"/>
  <c r="H629" i="28"/>
  <c r="H628" i="28"/>
  <c r="H627" i="28"/>
  <c r="H626" i="28"/>
  <c r="H625" i="28"/>
  <c r="H624" i="28"/>
  <c r="H623" i="28"/>
  <c r="H622" i="28"/>
  <c r="H621" i="28"/>
  <c r="H620" i="28"/>
  <c r="H619" i="28"/>
  <c r="H618" i="28"/>
  <c r="H617" i="28"/>
  <c r="H616" i="28"/>
  <c r="H615" i="28"/>
  <c r="H614" i="28"/>
  <c r="H613" i="28"/>
  <c r="K687" i="28"/>
  <c r="K686" i="28"/>
  <c r="K685" i="28"/>
  <c r="K684" i="28"/>
  <c r="K683" i="28"/>
  <c r="K682" i="28"/>
  <c r="K681" i="28"/>
  <c r="K680" i="28"/>
  <c r="K679" i="28"/>
  <c r="K678" i="28"/>
  <c r="K677" i="28"/>
  <c r="K676" i="28"/>
  <c r="K675" i="28"/>
  <c r="K674" i="28"/>
  <c r="K673" i="28"/>
  <c r="K672" i="28"/>
  <c r="K671" i="28"/>
  <c r="K670" i="28"/>
  <c r="K669" i="28"/>
  <c r="K668" i="28"/>
  <c r="K667" i="28"/>
  <c r="K666" i="28"/>
  <c r="K665" i="28"/>
  <c r="K664" i="28"/>
  <c r="K643" i="28"/>
  <c r="E643" i="28"/>
  <c r="F643" i="28"/>
  <c r="E642" i="28"/>
  <c r="I642" i="28"/>
  <c r="F642" i="28"/>
  <c r="J642" i="28"/>
  <c r="E641" i="28"/>
  <c r="I641" i="28"/>
  <c r="F641" i="28"/>
  <c r="J641" i="28"/>
  <c r="E640" i="28"/>
  <c r="I640" i="28"/>
  <c r="F640" i="28"/>
  <c r="J640" i="28"/>
  <c r="E639" i="28"/>
  <c r="I639" i="28"/>
  <c r="F639" i="28"/>
  <c r="J639" i="28"/>
  <c r="E638" i="28"/>
  <c r="I638" i="28"/>
  <c r="F638" i="28"/>
  <c r="J638" i="28"/>
  <c r="E637" i="28"/>
  <c r="I637" i="28"/>
  <c r="F637" i="28"/>
  <c r="J637" i="28"/>
  <c r="E636" i="28"/>
  <c r="I636" i="28"/>
  <c r="F636" i="28"/>
  <c r="J636" i="28"/>
  <c r="E635" i="28"/>
  <c r="I635" i="28"/>
  <c r="F635" i="28"/>
  <c r="J635" i="28"/>
  <c r="E634" i="28"/>
  <c r="I634" i="28"/>
  <c r="F634" i="28"/>
  <c r="J634" i="28"/>
  <c r="E633" i="28"/>
  <c r="I633" i="28"/>
  <c r="F633" i="28"/>
  <c r="J633" i="28"/>
  <c r="E632" i="28"/>
  <c r="I632" i="28"/>
  <c r="F632" i="28"/>
  <c r="J632" i="28"/>
  <c r="E631" i="28"/>
  <c r="I631" i="28"/>
  <c r="F631" i="28"/>
  <c r="J631" i="28"/>
  <c r="E630" i="28"/>
  <c r="I630" i="28"/>
  <c r="F630" i="28"/>
  <c r="J630" i="28"/>
  <c r="E629" i="28"/>
  <c r="I629" i="28"/>
  <c r="F629" i="28"/>
  <c r="J629" i="28"/>
  <c r="E628" i="28"/>
  <c r="I628" i="28"/>
  <c r="F628" i="28"/>
  <c r="J628" i="28"/>
  <c r="E627" i="28"/>
  <c r="I627" i="28"/>
  <c r="F627" i="28"/>
  <c r="J627" i="28"/>
  <c r="E626" i="28"/>
  <c r="I626" i="28"/>
  <c r="F626" i="28"/>
  <c r="J626" i="28"/>
  <c r="E625" i="28"/>
  <c r="I625" i="28"/>
  <c r="F625" i="28"/>
  <c r="J625" i="28"/>
  <c r="E624" i="28"/>
  <c r="I624" i="28"/>
  <c r="F624" i="28"/>
  <c r="J624" i="28"/>
  <c r="E623" i="28"/>
  <c r="I623" i="28"/>
  <c r="F623" i="28"/>
  <c r="J623" i="28"/>
  <c r="E622" i="28"/>
  <c r="I622" i="28"/>
  <c r="F622" i="28"/>
  <c r="J622" i="28"/>
  <c r="E621" i="28"/>
  <c r="I621" i="28"/>
  <c r="F621" i="28"/>
  <c r="J621" i="28"/>
  <c r="E620" i="28"/>
  <c r="I620" i="28"/>
  <c r="F620" i="28"/>
  <c r="J620" i="28"/>
  <c r="E619" i="28"/>
  <c r="I619" i="28"/>
  <c r="F619" i="28"/>
  <c r="J619" i="28"/>
  <c r="E618" i="28"/>
  <c r="I618" i="28"/>
  <c r="F618" i="28"/>
  <c r="J618" i="28"/>
  <c r="E617" i="28"/>
  <c r="I617" i="28"/>
  <c r="F617" i="28"/>
  <c r="J617" i="28"/>
  <c r="E616" i="28"/>
  <c r="I616" i="28"/>
  <c r="F616" i="28"/>
  <c r="J616" i="28"/>
  <c r="E615" i="28"/>
  <c r="I615" i="28"/>
  <c r="F615" i="28"/>
  <c r="J615" i="28"/>
  <c r="E614" i="28"/>
  <c r="I614" i="28"/>
  <c r="F614" i="28"/>
  <c r="J614" i="28"/>
  <c r="E613" i="28"/>
  <c r="I613" i="28"/>
  <c r="F613" i="28"/>
  <c r="J613" i="28"/>
  <c r="J612" i="28"/>
  <c r="F612" i="28"/>
  <c r="J611" i="28"/>
  <c r="F611" i="28"/>
  <c r="J610" i="28"/>
  <c r="F610" i="28"/>
  <c r="J609" i="28"/>
  <c r="F609" i="28"/>
  <c r="J608" i="28"/>
  <c r="F608" i="28"/>
  <c r="J607" i="28"/>
  <c r="F607" i="28"/>
  <c r="J606" i="28"/>
  <c r="F606" i="28"/>
  <c r="J605" i="28"/>
  <c r="F605" i="28"/>
  <c r="J604" i="28"/>
  <c r="F604" i="28"/>
  <c r="J603" i="28"/>
  <c r="F603" i="28"/>
  <c r="J505" i="28"/>
  <c r="F505" i="28"/>
  <c r="I612" i="28"/>
  <c r="I611" i="28"/>
  <c r="I610" i="28"/>
  <c r="I609" i="28"/>
  <c r="I608" i="28"/>
  <c r="I607" i="28"/>
  <c r="I606" i="28"/>
  <c r="I605" i="28"/>
  <c r="I604" i="28"/>
  <c r="I603" i="28"/>
  <c r="I505" i="28"/>
  <c r="E504" i="28"/>
  <c r="H504" i="28"/>
  <c r="K504" i="28"/>
  <c r="G504" i="28"/>
  <c r="J504" i="28"/>
  <c r="F504" i="28"/>
  <c r="I504" i="28"/>
  <c r="H8" i="28"/>
  <c r="D7" i="27"/>
  <c r="J7" i="27" s="1"/>
  <c r="J91" i="27" l="1"/>
  <c r="F1543" i="25"/>
  <c r="G1543" i="25"/>
  <c r="D1543" i="25"/>
  <c r="E1543" i="25"/>
  <c r="H1543" i="25"/>
  <c r="J1543" i="25"/>
  <c r="I1543" i="25"/>
  <c r="H755" i="28"/>
  <c r="G8" i="28"/>
  <c r="G755" i="28" s="1"/>
  <c r="K7" i="27"/>
  <c r="K91" i="27" s="1"/>
  <c r="E8" i="28"/>
  <c r="E755" i="28" s="1"/>
  <c r="J8" i="28"/>
  <c r="J755" i="28" s="1"/>
  <c r="I8" i="28"/>
  <c r="I755" i="28" s="1"/>
  <c r="F8" i="28"/>
  <c r="F755" i="28" s="1"/>
  <c r="K8" i="28"/>
  <c r="K755" i="28" s="1"/>
  <c r="E7" i="27"/>
  <c r="E91" i="27" s="1"/>
  <c r="G7" i="27"/>
  <c r="G91" i="27" s="1"/>
  <c r="H7" i="27"/>
  <c r="H91" i="27" s="1"/>
  <c r="I7" i="27"/>
  <c r="I91" i="27" s="1"/>
  <c r="F7" i="27"/>
  <c r="F91" i="27" s="1"/>
  <c r="F60" i="26"/>
  <c r="I47" i="26"/>
  <c r="I55" i="26" s="1"/>
  <c r="K41" i="26"/>
  <c r="C3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2" i="9"/>
  <c r="M91" i="27" l="1"/>
  <c r="L1543" i="25"/>
  <c r="K1546" i="25"/>
  <c r="K1547" i="25" s="1"/>
  <c r="M755" i="28"/>
  <c r="E61" i="26"/>
  <c r="I61" i="26"/>
  <c r="G61" i="26"/>
  <c r="K61" i="26"/>
  <c r="H61" i="26"/>
  <c r="F61" i="26"/>
  <c r="J61" i="26"/>
  <c r="J47" i="26"/>
  <c r="J55" i="26" s="1"/>
  <c r="K47" i="26"/>
  <c r="K60" i="26"/>
  <c r="G60" i="26"/>
  <c r="E41" i="26"/>
  <c r="G41" i="26"/>
  <c r="J41" i="26"/>
  <c r="F41" i="26"/>
  <c r="H60" i="26"/>
  <c r="I60" i="26"/>
  <c r="H41" i="26"/>
  <c r="E47" i="26"/>
  <c r="E55" i="26" s="1"/>
  <c r="J60" i="26"/>
  <c r="I41" i="26"/>
  <c r="F47" i="26"/>
  <c r="F55" i="26" s="1"/>
  <c r="G47" i="26"/>
  <c r="G55" i="26" s="1"/>
  <c r="H47" i="26"/>
  <c r="H55" i="26" s="1"/>
  <c r="E60" i="26"/>
  <c r="F42" i="26" l="1"/>
  <c r="H42" i="26"/>
  <c r="J42" i="26"/>
  <c r="I42" i="26"/>
  <c r="G42" i="26"/>
  <c r="E42" i="26"/>
  <c r="K70" i="26"/>
  <c r="H70" i="26"/>
  <c r="G70" i="26"/>
  <c r="F70" i="26"/>
  <c r="E70" i="26"/>
  <c r="I70" i="26"/>
  <c r="J70" i="26"/>
  <c r="K42" i="26"/>
  <c r="K55" i="26"/>
  <c r="L71" i="26" l="1"/>
  <c r="AD8" i="1" l="1"/>
  <c r="AD7" i="1" l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D1006" i="1"/>
  <c r="AD1007" i="1"/>
  <c r="AD1008" i="1"/>
  <c r="AD1009" i="1"/>
  <c r="AD1010" i="1"/>
  <c r="AD1011" i="1"/>
  <c r="AD1012" i="1"/>
  <c r="AD1013" i="1"/>
  <c r="AD1014" i="1"/>
  <c r="AD1015" i="1"/>
  <c r="AD1016" i="1"/>
  <c r="AD1017" i="1"/>
  <c r="AD1018" i="1"/>
  <c r="AD1019" i="1"/>
  <c r="AD1020" i="1"/>
  <c r="AD1021" i="1"/>
  <c r="AD1022" i="1"/>
  <c r="AD1023" i="1"/>
  <c r="AD1024" i="1"/>
  <c r="AD1025" i="1"/>
  <c r="AD1026" i="1"/>
  <c r="AD1027" i="1"/>
  <c r="AD1028" i="1"/>
  <c r="AD1029" i="1"/>
  <c r="AD1030" i="1"/>
  <c r="AD1031" i="1"/>
  <c r="AD1032" i="1"/>
  <c r="AD1033" i="1"/>
  <c r="AD1034" i="1"/>
  <c r="AD1035" i="1"/>
  <c r="AD1036" i="1"/>
  <c r="AD1037" i="1"/>
  <c r="AD1038" i="1"/>
  <c r="AD1039" i="1"/>
  <c r="AD1040" i="1"/>
  <c r="AD1041" i="1"/>
  <c r="AD1042" i="1"/>
  <c r="AD1043" i="1"/>
  <c r="AD1044" i="1"/>
  <c r="AD1045" i="1"/>
  <c r="AD1046" i="1"/>
  <c r="AD1047" i="1"/>
  <c r="AD1048" i="1"/>
  <c r="AD1049" i="1"/>
  <c r="AD1050" i="1"/>
  <c r="AD1051" i="1"/>
  <c r="AD1052" i="1"/>
  <c r="AD1053" i="1"/>
  <c r="AD1054" i="1"/>
  <c r="AD1055" i="1"/>
  <c r="AD1056" i="1"/>
  <c r="AD1057" i="1"/>
  <c r="AD1058" i="1"/>
  <c r="AD1059" i="1"/>
  <c r="AD1060" i="1"/>
  <c r="AD1061" i="1"/>
  <c r="AD1062" i="1"/>
  <c r="AD1063" i="1"/>
  <c r="AD1064" i="1"/>
  <c r="AD1065" i="1"/>
  <c r="AD1066" i="1"/>
  <c r="AD1067" i="1"/>
  <c r="AD1068" i="1"/>
  <c r="AD1069" i="1"/>
  <c r="AD1070" i="1"/>
  <c r="AD1071" i="1"/>
  <c r="AD1072" i="1"/>
  <c r="AD1073" i="1"/>
  <c r="AD1074" i="1"/>
  <c r="AD1075" i="1"/>
  <c r="AD1076" i="1"/>
  <c r="AD1077" i="1"/>
  <c r="AD1078" i="1"/>
  <c r="AD1079" i="1"/>
  <c r="AD1080" i="1"/>
  <c r="AD1081" i="1"/>
  <c r="AD1082" i="1"/>
  <c r="AD1083" i="1"/>
  <c r="AD1084" i="1"/>
  <c r="AD1085" i="1"/>
  <c r="AD1086" i="1"/>
  <c r="AD1087" i="1"/>
  <c r="AD1088" i="1"/>
  <c r="AD1089" i="1"/>
  <c r="AD1090" i="1"/>
  <c r="AD1091" i="1"/>
  <c r="AD1092" i="1"/>
  <c r="AD1093" i="1"/>
  <c r="AD1094" i="1"/>
  <c r="AD1095" i="1"/>
  <c r="AD1096" i="1"/>
  <c r="AD1097" i="1"/>
  <c r="AD1098" i="1"/>
  <c r="AD1099" i="1"/>
  <c r="AD1100" i="1"/>
  <c r="AD1101" i="1"/>
  <c r="AD1102" i="1"/>
  <c r="AD1103" i="1"/>
  <c r="AD1104" i="1"/>
  <c r="AD1105" i="1"/>
  <c r="AD1106" i="1"/>
  <c r="AD1107" i="1"/>
  <c r="AD1108" i="1"/>
  <c r="AD1109" i="1"/>
  <c r="AD1110" i="1"/>
  <c r="AD1111" i="1"/>
  <c r="AD1112" i="1"/>
  <c r="AD1113" i="1"/>
  <c r="AD1114" i="1"/>
  <c r="AD1115" i="1"/>
  <c r="AD1116" i="1"/>
  <c r="AD1117" i="1"/>
  <c r="AD1118" i="1"/>
  <c r="AD1119" i="1"/>
  <c r="AD1120" i="1"/>
  <c r="AD1121" i="1"/>
  <c r="AD1122" i="1"/>
  <c r="AD1123" i="1"/>
  <c r="AD1124" i="1"/>
  <c r="AD1125" i="1"/>
  <c r="AD1126" i="1"/>
  <c r="AD1127" i="1"/>
  <c r="AD1128" i="1"/>
  <c r="AD1129" i="1"/>
  <c r="AD1130" i="1"/>
  <c r="AD1131" i="1"/>
  <c r="AD1132" i="1"/>
  <c r="AD1133" i="1"/>
  <c r="AD1134" i="1"/>
  <c r="AD1135" i="1"/>
  <c r="AD1136" i="1"/>
  <c r="AD1137" i="1"/>
  <c r="AD1138" i="1"/>
  <c r="AD1139" i="1"/>
  <c r="AD1140" i="1"/>
  <c r="AD1141" i="1"/>
  <c r="AD1142" i="1"/>
  <c r="AD1143" i="1"/>
  <c r="AD1144" i="1"/>
  <c r="AD1145" i="1"/>
  <c r="AD1146" i="1"/>
  <c r="AD1147" i="1"/>
  <c r="AD1148" i="1"/>
  <c r="AD1149" i="1"/>
  <c r="AD1150" i="1"/>
  <c r="AD1151" i="1"/>
  <c r="AD1152" i="1"/>
  <c r="AD1153" i="1"/>
  <c r="AD1154" i="1"/>
  <c r="AD1155" i="1"/>
  <c r="AD1156" i="1"/>
  <c r="AD1157" i="1"/>
  <c r="AD1158" i="1"/>
  <c r="AD1159" i="1"/>
  <c r="AD1160" i="1"/>
  <c r="AD1161" i="1"/>
  <c r="AD1162" i="1"/>
  <c r="AD1163" i="1"/>
  <c r="AD1164" i="1"/>
  <c r="AD1165" i="1"/>
  <c r="AD1166" i="1"/>
  <c r="AD1167" i="1"/>
  <c r="AD1168" i="1"/>
  <c r="AD1169" i="1"/>
  <c r="AD1170" i="1"/>
  <c r="AD1171" i="1"/>
  <c r="AD1172" i="1"/>
  <c r="AD1173" i="1"/>
  <c r="AD1174" i="1"/>
  <c r="AD1175" i="1"/>
  <c r="AD1176" i="1"/>
  <c r="AD1177" i="1"/>
  <c r="AD1178" i="1"/>
  <c r="AD1179" i="1"/>
  <c r="AD1180" i="1"/>
  <c r="AD1181" i="1"/>
  <c r="AD1182" i="1"/>
  <c r="AD1183" i="1"/>
  <c r="AD1184" i="1"/>
  <c r="AD1185" i="1"/>
  <c r="AD1186" i="1"/>
  <c r="AD1187" i="1"/>
  <c r="AD1188" i="1"/>
  <c r="AD1189" i="1"/>
  <c r="AD1190" i="1"/>
  <c r="AD1191" i="1"/>
  <c r="AD1192" i="1"/>
  <c r="AD1193" i="1"/>
  <c r="AD1194" i="1"/>
  <c r="AD1195" i="1"/>
  <c r="AD1196" i="1"/>
  <c r="AD1197" i="1"/>
  <c r="AD1198" i="1"/>
  <c r="AD1199" i="1"/>
  <c r="AD1200" i="1"/>
  <c r="AD1201" i="1"/>
  <c r="AD1202" i="1"/>
  <c r="AD1203" i="1"/>
  <c r="AD1204" i="1"/>
  <c r="AD1205" i="1"/>
  <c r="AD1206" i="1"/>
  <c r="AD1207" i="1"/>
  <c r="AD1208" i="1"/>
  <c r="AD1209" i="1"/>
  <c r="AD1210" i="1"/>
  <c r="AD1211" i="1"/>
  <c r="AD1212" i="1"/>
  <c r="AD1213" i="1"/>
  <c r="AD1214" i="1"/>
  <c r="AD1215" i="1"/>
  <c r="AD1216" i="1"/>
  <c r="AD1217" i="1"/>
  <c r="AD1218" i="1"/>
  <c r="AD1219" i="1"/>
  <c r="AD1220" i="1"/>
  <c r="AD1221" i="1"/>
  <c r="AD1222" i="1"/>
  <c r="AD1223" i="1"/>
  <c r="AD1224" i="1"/>
  <c r="AD1225" i="1"/>
  <c r="AD1226" i="1"/>
  <c r="AD1227" i="1"/>
  <c r="AD1228" i="1"/>
  <c r="AD1229" i="1"/>
  <c r="AD1230" i="1"/>
  <c r="AD1231" i="1"/>
  <c r="AD1232" i="1"/>
  <c r="AD1233" i="1"/>
  <c r="AD1234" i="1"/>
  <c r="AD1235" i="1"/>
  <c r="AD1236" i="1"/>
  <c r="AD1237" i="1"/>
  <c r="AD1238" i="1"/>
  <c r="AD1239" i="1"/>
  <c r="AD1240" i="1"/>
  <c r="AD1241" i="1"/>
  <c r="AD1242" i="1"/>
  <c r="AD1243" i="1"/>
  <c r="AD1244" i="1"/>
  <c r="AD1245" i="1"/>
  <c r="AD1246" i="1"/>
  <c r="AD1247" i="1"/>
  <c r="AD1248" i="1"/>
  <c r="AD1249" i="1"/>
  <c r="AD1250" i="1"/>
  <c r="AD1251" i="1"/>
  <c r="AD1252" i="1"/>
  <c r="AD1253" i="1"/>
  <c r="AD1254" i="1"/>
  <c r="AD1255" i="1"/>
  <c r="AD1256" i="1"/>
  <c r="AD1257" i="1"/>
  <c r="AD1258" i="1"/>
  <c r="AD1259" i="1"/>
  <c r="AD1260" i="1"/>
  <c r="AD1261" i="1"/>
  <c r="AD1262" i="1"/>
  <c r="AD1263" i="1"/>
  <c r="AD1264" i="1"/>
  <c r="AD1265" i="1"/>
  <c r="AD1266" i="1"/>
  <c r="AD1267" i="1"/>
  <c r="AD1268" i="1"/>
  <c r="AD1269" i="1"/>
  <c r="AD1270" i="1"/>
  <c r="AD1271" i="1"/>
  <c r="AD1272" i="1"/>
  <c r="AD1273" i="1"/>
  <c r="AD1274" i="1"/>
  <c r="AD1275" i="1"/>
  <c r="AD1276" i="1"/>
  <c r="AD1277" i="1"/>
  <c r="AD1278" i="1"/>
  <c r="AD1279" i="1"/>
  <c r="AD1280" i="1"/>
  <c r="AD1281" i="1"/>
  <c r="AD1282" i="1"/>
  <c r="AD1283" i="1"/>
  <c r="AD1284" i="1"/>
  <c r="AD1285" i="1"/>
  <c r="AD1286" i="1"/>
  <c r="AD1287" i="1"/>
  <c r="AD1288" i="1"/>
  <c r="AD1289" i="1"/>
  <c r="AD1290" i="1"/>
  <c r="AD1291" i="1"/>
  <c r="AD1292" i="1"/>
  <c r="AD1293" i="1"/>
  <c r="AD1294" i="1"/>
  <c r="AD1295" i="1"/>
  <c r="AD1296" i="1"/>
  <c r="AD1297" i="1"/>
  <c r="AD1298" i="1"/>
  <c r="AD1299" i="1"/>
  <c r="AD1300" i="1"/>
  <c r="AD1301" i="1"/>
  <c r="AD1302" i="1"/>
  <c r="AD1303" i="1"/>
  <c r="AD1304" i="1"/>
  <c r="AD1305" i="1"/>
  <c r="AD1306" i="1"/>
  <c r="AD1307" i="1"/>
  <c r="AD1308" i="1"/>
  <c r="AD1309" i="1"/>
  <c r="AD1310" i="1"/>
  <c r="AD1311" i="1"/>
  <c r="AD1312" i="1"/>
  <c r="AD1313" i="1"/>
  <c r="AD1314" i="1"/>
  <c r="AD1315" i="1"/>
  <c r="AD1316" i="1"/>
  <c r="AD1317" i="1"/>
  <c r="AD1318" i="1"/>
  <c r="AD1319" i="1"/>
  <c r="AD1320" i="1"/>
  <c r="AD1321" i="1"/>
  <c r="AD1322" i="1"/>
  <c r="AD1323" i="1"/>
  <c r="AD1324" i="1"/>
  <c r="AD1325" i="1"/>
  <c r="AD1326" i="1"/>
  <c r="AD1327" i="1"/>
  <c r="AD1328" i="1"/>
  <c r="AD1329" i="1"/>
  <c r="AD1330" i="1"/>
  <c r="AD1331" i="1"/>
  <c r="AD1332" i="1"/>
  <c r="AD1333" i="1"/>
  <c r="AD1334" i="1"/>
  <c r="AD1335" i="1"/>
  <c r="AD1336" i="1"/>
  <c r="AD1337" i="1"/>
  <c r="AD1338" i="1"/>
  <c r="AD1339" i="1"/>
  <c r="AD1340" i="1"/>
  <c r="AD1341" i="1"/>
  <c r="AD1342" i="1"/>
  <c r="AD1343" i="1"/>
  <c r="AD1344" i="1"/>
  <c r="AD1345" i="1"/>
  <c r="AD1346" i="1"/>
  <c r="AD1347" i="1"/>
  <c r="AD1348" i="1"/>
  <c r="AD1349" i="1"/>
  <c r="AD1350" i="1"/>
  <c r="AD1351" i="1"/>
  <c r="AD1352" i="1"/>
  <c r="AD1353" i="1"/>
  <c r="AD1354" i="1"/>
  <c r="AD1355" i="1"/>
  <c r="AD1356" i="1"/>
  <c r="AD1357" i="1"/>
  <c r="AD1358" i="1"/>
  <c r="AD1359" i="1"/>
  <c r="AD1360" i="1"/>
  <c r="AD1361" i="1"/>
  <c r="AD1362" i="1"/>
  <c r="AD1363" i="1"/>
  <c r="AD1364" i="1"/>
  <c r="AD1365" i="1"/>
  <c r="AD1366" i="1"/>
  <c r="AD1367" i="1"/>
  <c r="AD1368" i="1"/>
  <c r="AD1369" i="1"/>
  <c r="AD1370" i="1"/>
  <c r="AD1371" i="1"/>
  <c r="AD1372" i="1"/>
  <c r="AD1373" i="1"/>
  <c r="AD1374" i="1"/>
  <c r="AD1375" i="1"/>
  <c r="AD1376" i="1"/>
  <c r="AD1377" i="1"/>
  <c r="AD1378" i="1"/>
  <c r="AD1379" i="1"/>
  <c r="AD1380" i="1"/>
  <c r="AD1381" i="1"/>
  <c r="AD1382" i="1"/>
  <c r="AD1383" i="1"/>
  <c r="AD1384" i="1"/>
  <c r="AD1385" i="1"/>
  <c r="AD1386" i="1"/>
  <c r="AD1387" i="1"/>
  <c r="AD1388" i="1"/>
  <c r="AD1389" i="1"/>
  <c r="AD1390" i="1"/>
  <c r="AD1391" i="1"/>
  <c r="AD1392" i="1"/>
  <c r="AD1393" i="1"/>
  <c r="AD1394" i="1"/>
  <c r="AD1395" i="1"/>
  <c r="AD1396" i="1"/>
  <c r="AD1397" i="1"/>
  <c r="AD1398" i="1"/>
  <c r="AD1399" i="1"/>
  <c r="AD1400" i="1"/>
  <c r="AD1401" i="1"/>
  <c r="AD1402" i="1"/>
  <c r="AD1403" i="1"/>
  <c r="AD1404" i="1"/>
  <c r="AD1405" i="1"/>
  <c r="AD1406" i="1"/>
  <c r="AD1407" i="1"/>
  <c r="AD1408" i="1"/>
  <c r="AD1409" i="1"/>
  <c r="AD1410" i="1"/>
  <c r="AD1411" i="1"/>
  <c r="AD1412" i="1"/>
  <c r="AD1413" i="1"/>
  <c r="AD1414" i="1"/>
  <c r="AD1415" i="1"/>
  <c r="AD1416" i="1"/>
  <c r="AD1417" i="1"/>
  <c r="AD1418" i="1"/>
  <c r="AD1419" i="1"/>
  <c r="AD1420" i="1"/>
  <c r="AD1421" i="1"/>
  <c r="AD1422" i="1"/>
  <c r="AD1423" i="1"/>
  <c r="AD1424" i="1"/>
  <c r="AD1425" i="1"/>
  <c r="AD1426" i="1"/>
  <c r="AD1427" i="1"/>
  <c r="AD1428" i="1"/>
  <c r="AD1429" i="1"/>
  <c r="AD1430" i="1"/>
  <c r="AD1431" i="1"/>
  <c r="AD1432" i="1"/>
  <c r="AD1433" i="1"/>
  <c r="AD1434" i="1"/>
  <c r="AD1435" i="1"/>
  <c r="AD1436" i="1"/>
  <c r="AD1437" i="1"/>
  <c r="AD1438" i="1"/>
  <c r="AD1439" i="1"/>
  <c r="AD1440" i="1"/>
  <c r="AD1441" i="1"/>
  <c r="AD1442" i="1"/>
  <c r="AD1443" i="1"/>
  <c r="AD1444" i="1"/>
  <c r="AD1445" i="1"/>
  <c r="AD1446" i="1"/>
  <c r="AD1447" i="1"/>
  <c r="AD1448" i="1"/>
  <c r="AD1449" i="1"/>
  <c r="AD1450" i="1"/>
  <c r="AD1451" i="1"/>
  <c r="AD1452" i="1"/>
  <c r="AD1453" i="1"/>
  <c r="AD1454" i="1"/>
  <c r="AD1455" i="1"/>
  <c r="AD1456" i="1"/>
  <c r="AD1457" i="1"/>
  <c r="AD1458" i="1"/>
  <c r="AD1459" i="1"/>
  <c r="AD1460" i="1"/>
  <c r="AD1461" i="1"/>
  <c r="AD1462" i="1"/>
  <c r="AD1463" i="1"/>
  <c r="AD1464" i="1"/>
  <c r="AD1465" i="1"/>
  <c r="AD1466" i="1"/>
  <c r="AD1467" i="1"/>
  <c r="AD1468" i="1"/>
  <c r="AD1469" i="1"/>
  <c r="AD1470" i="1"/>
  <c r="AD1471" i="1"/>
  <c r="AD1472" i="1"/>
  <c r="AD1473" i="1"/>
  <c r="AD1474" i="1"/>
  <c r="AD1475" i="1"/>
  <c r="AD1476" i="1"/>
  <c r="AD1477" i="1"/>
  <c r="AD1478" i="1"/>
  <c r="AD1479" i="1"/>
  <c r="AD1685" i="1" l="1"/>
  <c r="L757" i="28" s="1"/>
  <c r="L759" i="28" s="1"/>
  <c r="AB1685" i="1"/>
  <c r="AB7" i="1"/>
  <c r="AC644" i="1"/>
  <c r="AA644" i="1"/>
  <c r="W644" i="1"/>
  <c r="X644" i="1"/>
  <c r="Y644" i="1"/>
  <c r="Z644" i="1"/>
  <c r="V644" i="1"/>
  <c r="AB644" i="1"/>
  <c r="W50" i="1"/>
  <c r="AC50" i="1"/>
  <c r="Z50" i="1"/>
  <c r="AA50" i="1"/>
  <c r="AB50" i="1"/>
  <c r="Y50" i="1"/>
  <c r="V50" i="1"/>
  <c r="X50" i="1"/>
  <c r="Z303" i="1"/>
  <c r="X303" i="1"/>
  <c r="AA303" i="1"/>
  <c r="AB303" i="1"/>
  <c r="Y303" i="1"/>
  <c r="W303" i="1"/>
  <c r="V303" i="1"/>
  <c r="AC303" i="1"/>
  <c r="Z340" i="1"/>
  <c r="AC340" i="1"/>
  <c r="Y340" i="1"/>
  <c r="AB340" i="1"/>
  <c r="AA340" i="1"/>
  <c r="X340" i="1"/>
  <c r="V340" i="1"/>
  <c r="W340" i="1"/>
  <c r="Y1131" i="1"/>
  <c r="Z1131" i="1"/>
  <c r="X1131" i="1"/>
  <c r="AC1131" i="1"/>
  <c r="W1131" i="1"/>
  <c r="AA1131" i="1"/>
  <c r="V1131" i="1"/>
  <c r="AB1131" i="1"/>
  <c r="Z38" i="1"/>
  <c r="X38" i="1"/>
  <c r="Y38" i="1"/>
  <c r="W38" i="1"/>
  <c r="AA38" i="1"/>
  <c r="AB38" i="1"/>
  <c r="V38" i="1"/>
  <c r="AC38" i="1"/>
  <c r="AA34" i="1"/>
  <c r="Y34" i="1"/>
  <c r="X34" i="1"/>
  <c r="AC34" i="1"/>
  <c r="AB34" i="1"/>
  <c r="W34" i="1"/>
  <c r="V34" i="1"/>
  <c r="Z34" i="1"/>
  <c r="AC858" i="1"/>
  <c r="Z858" i="1"/>
  <c r="AB858" i="1"/>
  <c r="W858" i="1"/>
  <c r="X858" i="1"/>
  <c r="Y858" i="1"/>
  <c r="V858" i="1"/>
  <c r="AA858" i="1"/>
  <c r="AA238" i="1"/>
  <c r="AB238" i="1"/>
  <c r="W238" i="1"/>
  <c r="Y238" i="1"/>
  <c r="AC238" i="1"/>
  <c r="Z238" i="1"/>
  <c r="V238" i="1"/>
  <c r="X238" i="1"/>
  <c r="Z212" i="1"/>
  <c r="AA212" i="1"/>
  <c r="AC212" i="1"/>
  <c r="Y212" i="1"/>
  <c r="AB212" i="1"/>
  <c r="W212" i="1"/>
  <c r="V212" i="1"/>
  <c r="X212" i="1"/>
  <c r="Y19" i="1"/>
  <c r="Z19" i="1"/>
  <c r="AB19" i="1"/>
  <c r="W19" i="1"/>
  <c r="AC19" i="1"/>
  <c r="X19" i="1"/>
  <c r="V19" i="1"/>
  <c r="AA19" i="1"/>
  <c r="Z449" i="1"/>
  <c r="X449" i="1"/>
  <c r="AC449" i="1"/>
  <c r="Y449" i="1"/>
  <c r="AB449" i="1"/>
  <c r="AA449" i="1"/>
  <c r="V449" i="1"/>
  <c r="W449" i="1"/>
  <c r="AB285" i="1"/>
  <c r="AA285" i="1"/>
  <c r="AC285" i="1"/>
  <c r="X285" i="1"/>
  <c r="Y285" i="1"/>
  <c r="W285" i="1"/>
  <c r="V285" i="1"/>
  <c r="Z285" i="1"/>
  <c r="W1111" i="1"/>
  <c r="AA1111" i="1"/>
  <c r="AB1111" i="1"/>
  <c r="Z1111" i="1"/>
  <c r="Y1111" i="1"/>
  <c r="X1111" i="1"/>
  <c r="V1111" i="1"/>
  <c r="AC1111" i="1"/>
  <c r="AB882" i="1"/>
  <c r="AA882" i="1"/>
  <c r="Y882" i="1"/>
  <c r="X882" i="1"/>
  <c r="W882" i="1"/>
  <c r="AC882" i="1"/>
  <c r="V882" i="1"/>
  <c r="Z882" i="1"/>
  <c r="AA48" i="1"/>
  <c r="AB48" i="1"/>
  <c r="Z48" i="1"/>
  <c r="AC48" i="1"/>
  <c r="W48" i="1"/>
  <c r="Y48" i="1"/>
  <c r="V48" i="1"/>
  <c r="X48" i="1"/>
  <c r="W1002" i="1"/>
  <c r="AA1002" i="1"/>
  <c r="Z1002" i="1"/>
  <c r="AB1002" i="1"/>
  <c r="X1002" i="1"/>
  <c r="Y1002" i="1"/>
  <c r="V1002" i="1"/>
  <c r="AC1002" i="1"/>
  <c r="Y1685" i="1"/>
  <c r="Y7" i="1"/>
  <c r="X874" i="1"/>
  <c r="AC874" i="1"/>
  <c r="Z874" i="1"/>
  <c r="AA874" i="1"/>
  <c r="AB874" i="1"/>
  <c r="W874" i="1"/>
  <c r="V874" i="1"/>
  <c r="Y874" i="1"/>
  <c r="Y1337" i="1"/>
  <c r="AB1337" i="1"/>
  <c r="Z1337" i="1"/>
  <c r="AA1337" i="1"/>
  <c r="X1337" i="1"/>
  <c r="W1337" i="1"/>
  <c r="V1337" i="1"/>
  <c r="AC1337" i="1"/>
  <c r="Z1313" i="1"/>
  <c r="AA1313" i="1"/>
  <c r="Y1313" i="1"/>
  <c r="X1313" i="1"/>
  <c r="W1313" i="1"/>
  <c r="AB1313" i="1"/>
  <c r="V1313" i="1"/>
  <c r="AC1313" i="1"/>
  <c r="Y1211" i="1"/>
  <c r="W1211" i="1"/>
  <c r="AB1211" i="1"/>
  <c r="X1211" i="1"/>
  <c r="AC1211" i="1"/>
  <c r="Z1211" i="1"/>
  <c r="V1211" i="1"/>
  <c r="AA1211" i="1"/>
  <c r="AB320" i="1"/>
  <c r="Z320" i="1"/>
  <c r="W320" i="1"/>
  <c r="AC320" i="1"/>
  <c r="X320" i="1"/>
  <c r="AA320" i="1"/>
  <c r="V320" i="1"/>
  <c r="Y320" i="1"/>
  <c r="W693" i="1"/>
  <c r="Y693" i="1"/>
  <c r="AC693" i="1"/>
  <c r="Z693" i="1"/>
  <c r="X693" i="1"/>
  <c r="AA693" i="1"/>
  <c r="V693" i="1"/>
  <c r="AB693" i="1"/>
  <c r="AC589" i="1"/>
  <c r="X589" i="1"/>
  <c r="AB589" i="1"/>
  <c r="Z589" i="1"/>
  <c r="W589" i="1"/>
  <c r="Y589" i="1"/>
  <c r="V589" i="1"/>
  <c r="AA589" i="1"/>
  <c r="W21" i="1"/>
  <c r="X21" i="1"/>
  <c r="AC21" i="1"/>
  <c r="AA21" i="1"/>
  <c r="AB21" i="1"/>
  <c r="Z21" i="1"/>
  <c r="V21" i="1"/>
  <c r="Y21" i="1"/>
  <c r="W818" i="1"/>
  <c r="AB818" i="1"/>
  <c r="Z818" i="1"/>
  <c r="X818" i="1"/>
  <c r="Y818" i="1"/>
  <c r="AA818" i="1"/>
  <c r="V818" i="1"/>
  <c r="AC818" i="1"/>
  <c r="AB265" i="1"/>
  <c r="Z265" i="1"/>
  <c r="Y265" i="1"/>
  <c r="AA265" i="1"/>
  <c r="X265" i="1"/>
  <c r="W265" i="1"/>
  <c r="V265" i="1"/>
  <c r="AC265" i="1"/>
  <c r="AC272" i="1"/>
  <c r="W272" i="1"/>
  <c r="Y272" i="1"/>
  <c r="AB272" i="1"/>
  <c r="X272" i="1"/>
  <c r="Z272" i="1"/>
  <c r="V272" i="1"/>
  <c r="AA272" i="1"/>
  <c r="AB380" i="1"/>
  <c r="Z380" i="1"/>
  <c r="AC380" i="1"/>
  <c r="AA380" i="1"/>
  <c r="W380" i="1"/>
  <c r="Y380" i="1"/>
  <c r="V380" i="1"/>
  <c r="X380" i="1"/>
  <c r="X335" i="1"/>
  <c r="AA335" i="1"/>
  <c r="Y335" i="1"/>
  <c r="W335" i="1"/>
  <c r="Z335" i="1"/>
  <c r="AB335" i="1"/>
  <c r="V335" i="1"/>
  <c r="AC335" i="1"/>
  <c r="Y635" i="1"/>
  <c r="AA635" i="1"/>
  <c r="X635" i="1"/>
  <c r="AC635" i="1"/>
  <c r="Z635" i="1"/>
  <c r="W635" i="1"/>
  <c r="V635" i="1"/>
  <c r="AB635" i="1"/>
  <c r="AB55" i="1"/>
  <c r="W55" i="1"/>
  <c r="AA55" i="1"/>
  <c r="AC55" i="1"/>
  <c r="Y55" i="1"/>
  <c r="X55" i="1"/>
  <c r="V55" i="1"/>
  <c r="Z55" i="1"/>
  <c r="Z20" i="1"/>
  <c r="AA20" i="1"/>
  <c r="Y20" i="1"/>
  <c r="AB20" i="1"/>
  <c r="X20" i="1"/>
  <c r="W20" i="1"/>
  <c r="V20" i="1"/>
  <c r="AC20" i="1"/>
  <c r="AB14" i="1"/>
  <c r="Z14" i="1"/>
  <c r="AA14" i="1"/>
  <c r="AC14" i="1"/>
  <c r="Y14" i="1"/>
  <c r="X14" i="1"/>
  <c r="V14" i="1"/>
  <c r="W14" i="1"/>
  <c r="Z389" i="1"/>
  <c r="Y389" i="1"/>
  <c r="AC389" i="1"/>
  <c r="X389" i="1"/>
  <c r="AA389" i="1"/>
  <c r="AB389" i="1"/>
  <c r="V389" i="1"/>
  <c r="W389" i="1"/>
  <c r="Y1045" i="1"/>
  <c r="AC1045" i="1"/>
  <c r="X1045" i="1"/>
  <c r="Z1045" i="1"/>
  <c r="AB1045" i="1"/>
  <c r="AA1045" i="1"/>
  <c r="V1045" i="1"/>
  <c r="W1045" i="1"/>
  <c r="AC1445" i="1"/>
  <c r="W1445" i="1"/>
  <c r="AB1445" i="1"/>
  <c r="X1445" i="1"/>
  <c r="Z1445" i="1"/>
  <c r="AA1445" i="1"/>
  <c r="V1445" i="1"/>
  <c r="Y1445" i="1"/>
  <c r="W1026" i="1"/>
  <c r="Z1026" i="1"/>
  <c r="AC1026" i="1"/>
  <c r="AB1026" i="1"/>
  <c r="X1026" i="1"/>
  <c r="AA1026" i="1"/>
  <c r="V1026" i="1"/>
  <c r="Y1026" i="1"/>
  <c r="AC1135" i="1"/>
  <c r="AB1135" i="1"/>
  <c r="X1135" i="1"/>
  <c r="W1135" i="1"/>
  <c r="AA1135" i="1"/>
  <c r="Y1135" i="1"/>
  <c r="V1135" i="1"/>
  <c r="Z1135" i="1"/>
  <c r="AA1127" i="1"/>
  <c r="AB1127" i="1"/>
  <c r="Z1127" i="1"/>
  <c r="AC1127" i="1"/>
  <c r="X1127" i="1"/>
  <c r="Y1127" i="1"/>
  <c r="V1127" i="1"/>
  <c r="W1127" i="1"/>
  <c r="W36" i="1"/>
  <c r="X36" i="1"/>
  <c r="Z36" i="1"/>
  <c r="AC36" i="1"/>
  <c r="Y36" i="1"/>
  <c r="AB36" i="1"/>
  <c r="V36" i="1"/>
  <c r="AA36" i="1"/>
  <c r="AC417" i="1"/>
  <c r="W417" i="1"/>
  <c r="X417" i="1"/>
  <c r="AA417" i="1"/>
  <c r="Z417" i="1"/>
  <c r="Y417" i="1"/>
  <c r="V417" i="1"/>
  <c r="AB417" i="1"/>
  <c r="X400" i="1"/>
  <c r="AA400" i="1"/>
  <c r="W400" i="1"/>
  <c r="AB400" i="1"/>
  <c r="AC400" i="1"/>
  <c r="Y400" i="1"/>
  <c r="V400" i="1"/>
  <c r="Z400" i="1"/>
  <c r="X32" i="1"/>
  <c r="Y32" i="1"/>
  <c r="AB32" i="1"/>
  <c r="AA32" i="1"/>
  <c r="W32" i="1"/>
  <c r="Z32" i="1"/>
  <c r="V32" i="1"/>
  <c r="AC32" i="1"/>
  <c r="AC416" i="1"/>
  <c r="X416" i="1"/>
  <c r="Z416" i="1"/>
  <c r="AA416" i="1"/>
  <c r="Y416" i="1"/>
  <c r="W416" i="1"/>
  <c r="V416" i="1"/>
  <c r="AB416" i="1"/>
  <c r="AC1464" i="1"/>
  <c r="Y1464" i="1"/>
  <c r="W1464" i="1"/>
  <c r="Z1464" i="1"/>
  <c r="AA1464" i="1"/>
  <c r="X1464" i="1"/>
  <c r="V1464" i="1"/>
  <c r="AB1464" i="1"/>
  <c r="Z1231" i="1"/>
  <c r="X1231" i="1"/>
  <c r="AA1231" i="1"/>
  <c r="Y1231" i="1"/>
  <c r="AC1231" i="1"/>
  <c r="AB1231" i="1"/>
  <c r="V1231" i="1"/>
  <c r="W1231" i="1"/>
  <c r="X12" i="1"/>
  <c r="Y12" i="1"/>
  <c r="AA12" i="1"/>
  <c r="Z12" i="1"/>
  <c r="W12" i="1"/>
  <c r="AB12" i="1"/>
  <c r="V12" i="1"/>
  <c r="AC12" i="1"/>
  <c r="AC1328" i="1"/>
  <c r="AB1328" i="1"/>
  <c r="AA1328" i="1"/>
  <c r="Y1328" i="1"/>
  <c r="X1328" i="1"/>
  <c r="Z1328" i="1"/>
  <c r="V1328" i="1"/>
  <c r="W1328" i="1"/>
  <c r="AB803" i="1"/>
  <c r="Y803" i="1"/>
  <c r="AC803" i="1"/>
  <c r="Z803" i="1"/>
  <c r="W803" i="1"/>
  <c r="AA803" i="1"/>
  <c r="V803" i="1"/>
  <c r="X803" i="1"/>
  <c r="AC384" i="1"/>
  <c r="X384" i="1"/>
  <c r="AA384" i="1"/>
  <c r="Z384" i="1"/>
  <c r="W384" i="1"/>
  <c r="Y384" i="1"/>
  <c r="V384" i="1"/>
  <c r="AB384" i="1"/>
  <c r="AC1453" i="1"/>
  <c r="W1453" i="1"/>
  <c r="AB1453" i="1"/>
  <c r="Y1453" i="1"/>
  <c r="Z1453" i="1"/>
  <c r="X1453" i="1"/>
  <c r="V1453" i="1"/>
  <c r="AA1453" i="1"/>
  <c r="AC842" i="1"/>
  <c r="AA842" i="1"/>
  <c r="X842" i="1"/>
  <c r="Y842" i="1"/>
  <c r="AB842" i="1"/>
  <c r="Z842" i="1"/>
  <c r="V842" i="1"/>
  <c r="W842" i="1"/>
  <c r="AC244" i="1"/>
  <c r="AA244" i="1"/>
  <c r="X244" i="1"/>
  <c r="W244" i="1"/>
  <c r="AB244" i="1"/>
  <c r="Y244" i="1"/>
  <c r="V244" i="1"/>
  <c r="Z244" i="1"/>
  <c r="W40" i="1"/>
  <c r="AA40" i="1"/>
  <c r="Z40" i="1"/>
  <c r="X40" i="1"/>
  <c r="Y40" i="1"/>
  <c r="AB40" i="1"/>
  <c r="V40" i="1"/>
  <c r="AC40" i="1"/>
  <c r="Y1233" i="1"/>
  <c r="W1233" i="1"/>
  <c r="X1233" i="1"/>
  <c r="AB1233" i="1"/>
  <c r="AC1233" i="1"/>
  <c r="AA1233" i="1"/>
  <c r="V1233" i="1"/>
  <c r="Z1233" i="1"/>
  <c r="Y1057" i="1"/>
  <c r="AC1057" i="1"/>
  <c r="AA1057" i="1"/>
  <c r="X1057" i="1"/>
  <c r="W1057" i="1"/>
  <c r="Z1057" i="1"/>
  <c r="V1057" i="1"/>
  <c r="AB1057" i="1"/>
  <c r="AB542" i="1"/>
  <c r="W542" i="1"/>
  <c r="X542" i="1"/>
  <c r="Z542" i="1"/>
  <c r="AC542" i="1"/>
  <c r="Y542" i="1"/>
  <c r="V542" i="1"/>
  <c r="AA542" i="1"/>
  <c r="Z46" i="1"/>
  <c r="Y46" i="1"/>
  <c r="AC46" i="1"/>
  <c r="W46" i="1"/>
  <c r="AA46" i="1"/>
  <c r="X46" i="1"/>
  <c r="V46" i="1"/>
  <c r="AB46" i="1"/>
  <c r="Y455" i="1"/>
  <c r="W455" i="1"/>
  <c r="Z455" i="1"/>
  <c r="X455" i="1"/>
  <c r="AC455" i="1"/>
  <c r="AA455" i="1"/>
  <c r="V455" i="1"/>
  <c r="AB455" i="1"/>
  <c r="W910" i="1"/>
  <c r="AA910" i="1"/>
  <c r="AB910" i="1"/>
  <c r="X910" i="1"/>
  <c r="Y910" i="1"/>
  <c r="Z910" i="1"/>
  <c r="V910" i="1"/>
  <c r="AC910" i="1"/>
  <c r="AC209" i="1"/>
  <c r="AB209" i="1"/>
  <c r="AA209" i="1"/>
  <c r="Z209" i="1"/>
  <c r="X209" i="1"/>
  <c r="W209" i="1"/>
  <c r="V209" i="1"/>
  <c r="Y209" i="1"/>
  <c r="AC1179" i="1"/>
  <c r="AA1179" i="1"/>
  <c r="Z1179" i="1"/>
  <c r="AB1179" i="1"/>
  <c r="X1179" i="1"/>
  <c r="W1179" i="1"/>
  <c r="V1179" i="1"/>
  <c r="Y1179" i="1"/>
  <c r="Z299" i="1"/>
  <c r="AB299" i="1"/>
  <c r="X299" i="1"/>
  <c r="W299" i="1"/>
  <c r="Y299" i="1"/>
  <c r="AA299" i="1"/>
  <c r="V299" i="1"/>
  <c r="AC299" i="1"/>
  <c r="X312" i="1"/>
  <c r="Y312" i="1"/>
  <c r="W312" i="1"/>
  <c r="AC312" i="1"/>
  <c r="Z312" i="1"/>
  <c r="AB312" i="1"/>
  <c r="V312" i="1"/>
  <c r="AA312" i="1"/>
  <c r="AC281" i="1"/>
  <c r="AB281" i="1"/>
  <c r="X281" i="1"/>
  <c r="Y281" i="1"/>
  <c r="Z281" i="1"/>
  <c r="AA281" i="1"/>
  <c r="V281" i="1"/>
  <c r="W281" i="1"/>
  <c r="Z757" i="1"/>
  <c r="X757" i="1"/>
  <c r="AA757" i="1"/>
  <c r="Y757" i="1"/>
  <c r="AB757" i="1"/>
  <c r="AC757" i="1"/>
  <c r="V757" i="1"/>
  <c r="W757" i="1"/>
  <c r="AB254" i="1"/>
  <c r="AC254" i="1"/>
  <c r="W254" i="1"/>
  <c r="Z254" i="1"/>
  <c r="AA254" i="1"/>
  <c r="Y254" i="1"/>
  <c r="V254" i="1"/>
  <c r="X254" i="1"/>
  <c r="AA295" i="1"/>
  <c r="Z295" i="1"/>
  <c r="W295" i="1"/>
  <c r="X295" i="1"/>
  <c r="AB295" i="1"/>
  <c r="AC295" i="1"/>
  <c r="V295" i="1"/>
  <c r="Y295" i="1"/>
  <c r="AB189" i="1"/>
  <c r="W189" i="1"/>
  <c r="AA189" i="1"/>
  <c r="X189" i="1"/>
  <c r="Y189" i="1"/>
  <c r="AC189" i="1"/>
  <c r="V189" i="1"/>
  <c r="Z189" i="1"/>
  <c r="X430" i="1"/>
  <c r="Y430" i="1"/>
  <c r="Z430" i="1"/>
  <c r="AA430" i="1"/>
  <c r="AC430" i="1"/>
  <c r="W430" i="1"/>
  <c r="V430" i="1"/>
  <c r="AB430" i="1"/>
  <c r="AB1473" i="1"/>
  <c r="AA1473" i="1"/>
  <c r="AC1473" i="1"/>
  <c r="Y1473" i="1"/>
  <c r="Z1473" i="1"/>
  <c r="W1473" i="1"/>
  <c r="V1473" i="1"/>
  <c r="X1473" i="1"/>
  <c r="W268" i="1"/>
  <c r="Z268" i="1"/>
  <c r="X268" i="1"/>
  <c r="AA268" i="1"/>
  <c r="Y268" i="1"/>
  <c r="AB268" i="1"/>
  <c r="V268" i="1"/>
  <c r="AC268" i="1"/>
  <c r="Y951" i="1"/>
  <c r="AB951" i="1"/>
  <c r="X951" i="1"/>
  <c r="Z951" i="1"/>
  <c r="AA951" i="1"/>
  <c r="W951" i="1"/>
  <c r="V951" i="1"/>
  <c r="AC951" i="1"/>
  <c r="AC1061" i="1"/>
  <c r="AB1061" i="1"/>
  <c r="W1061" i="1"/>
  <c r="Y1061" i="1"/>
  <c r="AA1061" i="1"/>
  <c r="Z1061" i="1"/>
  <c r="V1061" i="1"/>
  <c r="X1061" i="1"/>
  <c r="W813" i="1"/>
  <c r="AC813" i="1"/>
  <c r="Y813" i="1"/>
  <c r="X813" i="1"/>
  <c r="Z813" i="1"/>
  <c r="AB813" i="1"/>
  <c r="V813" i="1"/>
  <c r="AA813" i="1"/>
  <c r="AA610" i="1"/>
  <c r="Z610" i="1"/>
  <c r="AC610" i="1"/>
  <c r="X610" i="1"/>
  <c r="AB610" i="1"/>
  <c r="W610" i="1"/>
  <c r="V610" i="1"/>
  <c r="Y610" i="1"/>
  <c r="Z86" i="1"/>
  <c r="W86" i="1"/>
  <c r="AA86" i="1"/>
  <c r="Y86" i="1"/>
  <c r="AC86" i="1"/>
  <c r="X86" i="1"/>
  <c r="V86" i="1"/>
  <c r="AB86" i="1"/>
  <c r="Z280" i="1"/>
  <c r="Y280" i="1"/>
  <c r="AA280" i="1"/>
  <c r="AB280" i="1"/>
  <c r="W280" i="1"/>
  <c r="X280" i="1"/>
  <c r="V280" i="1"/>
  <c r="AC280" i="1"/>
  <c r="Y676" i="1"/>
  <c r="AA676" i="1"/>
  <c r="AB676" i="1"/>
  <c r="X676" i="1"/>
  <c r="Z676" i="1"/>
  <c r="AC676" i="1"/>
  <c r="V676" i="1"/>
  <c r="W676" i="1"/>
  <c r="W919" i="1"/>
  <c r="AB919" i="1"/>
  <c r="Z919" i="1"/>
  <c r="AA919" i="1"/>
  <c r="AC919" i="1"/>
  <c r="Y919" i="1"/>
  <c r="V919" i="1"/>
  <c r="X919" i="1"/>
  <c r="Y28" i="1"/>
  <c r="AB28" i="1"/>
  <c r="W28" i="1"/>
  <c r="AA28" i="1"/>
  <c r="X28" i="1"/>
  <c r="AC28" i="1"/>
  <c r="V28" i="1"/>
  <c r="Z28" i="1"/>
  <c r="X213" i="1"/>
  <c r="AB213" i="1"/>
  <c r="AA213" i="1"/>
  <c r="Y213" i="1"/>
  <c r="AC213" i="1"/>
  <c r="W213" i="1"/>
  <c r="V213" i="1"/>
  <c r="Z213" i="1"/>
  <c r="Z367" i="1"/>
  <c r="W367" i="1"/>
  <c r="AA367" i="1"/>
  <c r="AB367" i="1"/>
  <c r="AC367" i="1"/>
  <c r="Y367" i="1"/>
  <c r="V367" i="1"/>
  <c r="X367" i="1"/>
  <c r="X333" i="1"/>
  <c r="AA333" i="1"/>
  <c r="AC333" i="1"/>
  <c r="AB333" i="1"/>
  <c r="Z333" i="1"/>
  <c r="Y333" i="1"/>
  <c r="V333" i="1"/>
  <c r="W333" i="1"/>
  <c r="AA1258" i="1"/>
  <c r="W1258" i="1"/>
  <c r="Z1258" i="1"/>
  <c r="AB1258" i="1"/>
  <c r="X1258" i="1"/>
  <c r="Y1258" i="1"/>
  <c r="V1258" i="1"/>
  <c r="AC1258" i="1"/>
  <c r="AC908" i="1"/>
  <c r="Z908" i="1"/>
  <c r="AB908" i="1"/>
  <c r="X908" i="1"/>
  <c r="Y908" i="1"/>
  <c r="W908" i="1"/>
  <c r="V908" i="1"/>
  <c r="AA908" i="1"/>
  <c r="AB525" i="1"/>
  <c r="X525" i="1"/>
  <c r="AA525" i="1"/>
  <c r="Z525" i="1"/>
  <c r="Y525" i="1"/>
  <c r="AC525" i="1"/>
  <c r="V525" i="1"/>
  <c r="W525" i="1"/>
  <c r="AB566" i="1"/>
  <c r="AC566" i="1"/>
  <c r="AA566" i="1"/>
  <c r="X566" i="1"/>
  <c r="W566" i="1"/>
  <c r="Y566" i="1"/>
  <c r="V566" i="1"/>
  <c r="Z566" i="1"/>
  <c r="AA1685" i="1"/>
  <c r="AA7" i="1"/>
  <c r="Z906" i="1"/>
  <c r="AB906" i="1"/>
  <c r="W906" i="1"/>
  <c r="AC906" i="1"/>
  <c r="X906" i="1"/>
  <c r="AA906" i="1"/>
  <c r="V906" i="1"/>
  <c r="Y906" i="1"/>
  <c r="W392" i="1"/>
  <c r="X392" i="1"/>
  <c r="Y392" i="1"/>
  <c r="AC392" i="1"/>
  <c r="AB392" i="1"/>
  <c r="AA392" i="1"/>
  <c r="V392" i="1"/>
  <c r="Z392" i="1"/>
  <c r="X773" i="1"/>
  <c r="AA773" i="1"/>
  <c r="Z773" i="1"/>
  <c r="AC773" i="1"/>
  <c r="Y773" i="1"/>
  <c r="AB773" i="1"/>
  <c r="V773" i="1"/>
  <c r="W773" i="1"/>
  <c r="AB83" i="1"/>
  <c r="Z83" i="1"/>
  <c r="W83" i="1"/>
  <c r="X83" i="1"/>
  <c r="Y83" i="1"/>
  <c r="AC83" i="1"/>
  <c r="V83" i="1"/>
  <c r="AA83" i="1"/>
  <c r="AB1334" i="1"/>
  <c r="Z1334" i="1"/>
  <c r="AC1334" i="1"/>
  <c r="Y1334" i="1"/>
  <c r="W1334" i="1"/>
  <c r="AA1334" i="1"/>
  <c r="V1334" i="1"/>
  <c r="X1334" i="1"/>
  <c r="W279" i="1"/>
  <c r="Y279" i="1"/>
  <c r="Z279" i="1"/>
  <c r="AB279" i="1"/>
  <c r="X279" i="1"/>
  <c r="AA279" i="1"/>
  <c r="V279" i="1"/>
  <c r="AC279" i="1"/>
  <c r="Z311" i="1"/>
  <c r="Y311" i="1"/>
  <c r="AB311" i="1"/>
  <c r="X311" i="1"/>
  <c r="AC311" i="1"/>
  <c r="AA311" i="1"/>
  <c r="V311" i="1"/>
  <c r="W311" i="1"/>
  <c r="X915" i="1"/>
  <c r="W915" i="1"/>
  <c r="Z915" i="1"/>
  <c r="AA915" i="1"/>
  <c r="AC915" i="1"/>
  <c r="AB915" i="1"/>
  <c r="V915" i="1"/>
  <c r="Y915" i="1"/>
  <c r="AC576" i="1"/>
  <c r="Y576" i="1"/>
  <c r="W576" i="1"/>
  <c r="AA576" i="1"/>
  <c r="AB576" i="1"/>
  <c r="X576" i="1"/>
  <c r="V576" i="1"/>
  <c r="Z576" i="1"/>
  <c r="Y26" i="1"/>
  <c r="AA26" i="1"/>
  <c r="Z26" i="1"/>
  <c r="X26" i="1"/>
  <c r="AB26" i="1"/>
  <c r="W26" i="1"/>
  <c r="V26" i="1"/>
  <c r="AC26" i="1"/>
  <c r="Z804" i="1"/>
  <c r="Y804" i="1"/>
  <c r="W804" i="1"/>
  <c r="AB804" i="1"/>
  <c r="AA804" i="1"/>
  <c r="AC804" i="1"/>
  <c r="V804" i="1"/>
  <c r="X804" i="1"/>
  <c r="W920" i="1"/>
  <c r="Y920" i="1"/>
  <c r="Z920" i="1"/>
  <c r="AB920" i="1"/>
  <c r="AA920" i="1"/>
  <c r="AC920" i="1"/>
  <c r="V920" i="1"/>
  <c r="X920" i="1"/>
  <c r="X883" i="1"/>
  <c r="Z883" i="1"/>
  <c r="Y883" i="1"/>
  <c r="W883" i="1"/>
  <c r="AB883" i="1"/>
  <c r="AA883" i="1"/>
  <c r="V883" i="1"/>
  <c r="AC883" i="1"/>
  <c r="AA1282" i="1"/>
  <c r="Z1282" i="1"/>
  <c r="X1282" i="1"/>
  <c r="W1282" i="1"/>
  <c r="Y1282" i="1"/>
  <c r="AB1282" i="1"/>
  <c r="V1282" i="1"/>
  <c r="AC1282" i="1"/>
  <c r="AA54" i="1"/>
  <c r="AC54" i="1"/>
  <c r="X54" i="1"/>
  <c r="AB54" i="1"/>
  <c r="Y54" i="1"/>
  <c r="W54" i="1"/>
  <c r="V54" i="1"/>
  <c r="Z54" i="1"/>
  <c r="AB901" i="1"/>
  <c r="AC901" i="1"/>
  <c r="W901" i="1"/>
  <c r="AA901" i="1"/>
  <c r="Z901" i="1"/>
  <c r="X901" i="1"/>
  <c r="V901" i="1"/>
  <c r="Y901" i="1"/>
  <c r="Z460" i="1"/>
  <c r="Y460" i="1"/>
  <c r="W460" i="1"/>
  <c r="X460" i="1"/>
  <c r="AB460" i="1"/>
  <c r="AA460" i="1"/>
  <c r="V460" i="1"/>
  <c r="AC460" i="1"/>
  <c r="X987" i="1"/>
  <c r="AA987" i="1"/>
  <c r="W987" i="1"/>
  <c r="Y987" i="1"/>
  <c r="AB987" i="1"/>
  <c r="AC987" i="1"/>
  <c r="V987" i="1"/>
  <c r="Z987" i="1"/>
  <c r="AC292" i="1"/>
  <c r="W292" i="1"/>
  <c r="AA292" i="1"/>
  <c r="AB292" i="1"/>
  <c r="X292" i="1"/>
  <c r="Z292" i="1"/>
  <c r="V292" i="1"/>
  <c r="Y292" i="1"/>
  <c r="Z438" i="1"/>
  <c r="AC438" i="1"/>
  <c r="X438" i="1"/>
  <c r="W438" i="1"/>
  <c r="Y438" i="1"/>
  <c r="AB438" i="1"/>
  <c r="V438" i="1"/>
  <c r="AA438" i="1"/>
  <c r="W315" i="1"/>
  <c r="X315" i="1"/>
  <c r="AB315" i="1"/>
  <c r="AA315" i="1"/>
  <c r="Y315" i="1"/>
  <c r="AC315" i="1"/>
  <c r="V315" i="1"/>
  <c r="Z315" i="1"/>
  <c r="X356" i="1"/>
  <c r="Y356" i="1"/>
  <c r="AB356" i="1"/>
  <c r="W356" i="1"/>
  <c r="AC356" i="1"/>
  <c r="Z356" i="1"/>
  <c r="V356" i="1"/>
  <c r="AA356" i="1"/>
  <c r="AC33" i="1"/>
  <c r="X33" i="1"/>
  <c r="W33" i="1"/>
  <c r="AB33" i="1"/>
  <c r="AA33" i="1"/>
  <c r="Z33" i="1"/>
  <c r="V33" i="1"/>
  <c r="Y33" i="1"/>
  <c r="Z78" i="1"/>
  <c r="AB78" i="1"/>
  <c r="AC78" i="1"/>
  <c r="X78" i="1"/>
  <c r="W78" i="1"/>
  <c r="AA78" i="1"/>
  <c r="V78" i="1"/>
  <c r="Y78" i="1"/>
  <c r="W375" i="1"/>
  <c r="AC375" i="1"/>
  <c r="AA375" i="1"/>
  <c r="AB375" i="1"/>
  <c r="Y375" i="1"/>
  <c r="Z375" i="1"/>
  <c r="V375" i="1"/>
  <c r="X375" i="1"/>
  <c r="AB307" i="1"/>
  <c r="Y307" i="1"/>
  <c r="AA307" i="1"/>
  <c r="Z307" i="1"/>
  <c r="X307" i="1"/>
  <c r="AC307" i="1"/>
  <c r="V307" i="1"/>
  <c r="W307" i="1"/>
  <c r="Z361" i="1"/>
  <c r="AA361" i="1"/>
  <c r="X361" i="1"/>
  <c r="AB361" i="1"/>
  <c r="W361" i="1"/>
  <c r="AC361" i="1"/>
  <c r="V361" i="1"/>
  <c r="Y361" i="1"/>
  <c r="AA984" i="1"/>
  <c r="Y984" i="1"/>
  <c r="AC984" i="1"/>
  <c r="W984" i="1"/>
  <c r="Z984" i="1"/>
  <c r="AB984" i="1"/>
  <c r="V984" i="1"/>
  <c r="X984" i="1"/>
  <c r="Y933" i="1"/>
  <c r="AA933" i="1"/>
  <c r="X933" i="1"/>
  <c r="AC933" i="1"/>
  <c r="W933" i="1"/>
  <c r="Z933" i="1"/>
  <c r="V933" i="1"/>
  <c r="AB933" i="1"/>
  <c r="AB319" i="1"/>
  <c r="W319" i="1"/>
  <c r="Z319" i="1"/>
  <c r="AC319" i="1"/>
  <c r="X319" i="1"/>
  <c r="AA319" i="1"/>
  <c r="V319" i="1"/>
  <c r="Y319" i="1"/>
  <c r="Y241" i="1"/>
  <c r="X241" i="1"/>
  <c r="AC241" i="1"/>
  <c r="W241" i="1"/>
  <c r="Z241" i="1"/>
  <c r="AA241" i="1"/>
  <c r="V241" i="1"/>
  <c r="AB241" i="1"/>
  <c r="Z967" i="1"/>
  <c r="W967" i="1"/>
  <c r="AB967" i="1"/>
  <c r="AC967" i="1"/>
  <c r="X967" i="1"/>
  <c r="AA967" i="1"/>
  <c r="V967" i="1"/>
  <c r="Y967" i="1"/>
  <c r="Z546" i="1"/>
  <c r="X546" i="1"/>
  <c r="AC546" i="1"/>
  <c r="W546" i="1"/>
  <c r="Y546" i="1"/>
  <c r="AA546" i="1"/>
  <c r="V546" i="1"/>
  <c r="AB546" i="1"/>
  <c r="AA687" i="1"/>
  <c r="Z687" i="1"/>
  <c r="AC687" i="1"/>
  <c r="Y687" i="1"/>
  <c r="X687" i="1"/>
  <c r="W687" i="1"/>
  <c r="V687" i="1"/>
  <c r="AB687" i="1"/>
  <c r="X331" i="1"/>
  <c r="AA331" i="1"/>
  <c r="W331" i="1"/>
  <c r="Z331" i="1"/>
  <c r="Y331" i="1"/>
  <c r="AB331" i="1"/>
  <c r="V331" i="1"/>
  <c r="AC331" i="1"/>
  <c r="W123" i="1"/>
  <c r="Z123" i="1"/>
  <c r="Y123" i="1"/>
  <c r="AC123" i="1"/>
  <c r="X123" i="1"/>
  <c r="AB123" i="1"/>
  <c r="V123" i="1"/>
  <c r="AA123" i="1"/>
  <c r="Y969" i="1"/>
  <c r="W969" i="1"/>
  <c r="AC969" i="1"/>
  <c r="Z969" i="1"/>
  <c r="X969" i="1"/>
  <c r="AA969" i="1"/>
  <c r="V969" i="1"/>
  <c r="AB969" i="1"/>
  <c r="AA963" i="1"/>
  <c r="AC963" i="1"/>
  <c r="AB963" i="1"/>
  <c r="Z963" i="1"/>
  <c r="Y963" i="1"/>
  <c r="W963" i="1"/>
  <c r="V963" i="1"/>
  <c r="X963" i="1"/>
  <c r="AB1408" i="1"/>
  <c r="AC1408" i="1"/>
  <c r="Z1408" i="1"/>
  <c r="X1408" i="1"/>
  <c r="AA1408" i="1"/>
  <c r="W1408" i="1"/>
  <c r="V1408" i="1"/>
  <c r="Y1408" i="1"/>
  <c r="Z79" i="1"/>
  <c r="W79" i="1"/>
  <c r="X79" i="1"/>
  <c r="AC79" i="1"/>
  <c r="AB79" i="1"/>
  <c r="Y79" i="1"/>
  <c r="V79" i="1"/>
  <c r="AA79" i="1"/>
  <c r="X316" i="1"/>
  <c r="AA316" i="1"/>
  <c r="AB316" i="1"/>
  <c r="Y316" i="1"/>
  <c r="Z316" i="1"/>
  <c r="AC316" i="1"/>
  <c r="V316" i="1"/>
  <c r="W316" i="1"/>
  <c r="AC376" i="1"/>
  <c r="AB376" i="1"/>
  <c r="AA376" i="1"/>
  <c r="Z376" i="1"/>
  <c r="X376" i="1"/>
  <c r="W376" i="1"/>
  <c r="V376" i="1"/>
  <c r="Y376" i="1"/>
  <c r="AA204" i="1"/>
  <c r="AB204" i="1"/>
  <c r="Z204" i="1"/>
  <c r="X204" i="1"/>
  <c r="Y204" i="1"/>
  <c r="AC204" i="1"/>
  <c r="V204" i="1"/>
  <c r="W204" i="1"/>
  <c r="Z339" i="1"/>
  <c r="AB339" i="1"/>
  <c r="Y339" i="1"/>
  <c r="AC339" i="1"/>
  <c r="AA339" i="1"/>
  <c r="W339" i="1"/>
  <c r="V339" i="1"/>
  <c r="X339" i="1"/>
  <c r="X260" i="1"/>
  <c r="Y260" i="1"/>
  <c r="AA260" i="1"/>
  <c r="Z260" i="1"/>
  <c r="AC260" i="1"/>
  <c r="AB260" i="1"/>
  <c r="V260" i="1"/>
  <c r="W260" i="1"/>
  <c r="X388" i="1"/>
  <c r="AA388" i="1"/>
  <c r="W388" i="1"/>
  <c r="AB388" i="1"/>
  <c r="Y388" i="1"/>
  <c r="AC388" i="1"/>
  <c r="V388" i="1"/>
  <c r="Z388" i="1"/>
  <c r="Z447" i="1"/>
  <c r="AB447" i="1"/>
  <c r="X447" i="1"/>
  <c r="Y447" i="1"/>
  <c r="AC447" i="1"/>
  <c r="W447" i="1"/>
  <c r="V447" i="1"/>
  <c r="AA447" i="1"/>
  <c r="AA59" i="1"/>
  <c r="Z59" i="1"/>
  <c r="W59" i="1"/>
  <c r="AB59" i="1"/>
  <c r="X59" i="1"/>
  <c r="Y59" i="1"/>
  <c r="V59" i="1"/>
  <c r="AC59" i="1"/>
  <c r="Z62" i="1"/>
  <c r="X62" i="1"/>
  <c r="W62" i="1"/>
  <c r="AB62" i="1"/>
  <c r="Y62" i="1"/>
  <c r="AA62" i="1"/>
  <c r="V62" i="1"/>
  <c r="AC62" i="1"/>
  <c r="Z248" i="1"/>
  <c r="AB248" i="1"/>
  <c r="Y248" i="1"/>
  <c r="W248" i="1"/>
  <c r="X248" i="1"/>
  <c r="AC248" i="1"/>
  <c r="V248" i="1"/>
  <c r="AA248" i="1"/>
  <c r="X586" i="1"/>
  <c r="AB586" i="1"/>
  <c r="Z586" i="1"/>
  <c r="AA586" i="1"/>
  <c r="W586" i="1"/>
  <c r="Y586" i="1"/>
  <c r="V586" i="1"/>
  <c r="AC586" i="1"/>
  <c r="X349" i="1"/>
  <c r="AC349" i="1"/>
  <c r="AB349" i="1"/>
  <c r="W349" i="1"/>
  <c r="AA349" i="1"/>
  <c r="Y349" i="1"/>
  <c r="V349" i="1"/>
  <c r="Z349" i="1"/>
  <c r="Y276" i="1"/>
  <c r="Z276" i="1"/>
  <c r="AB276" i="1"/>
  <c r="X276" i="1"/>
  <c r="W276" i="1"/>
  <c r="AC276" i="1"/>
  <c r="V276" i="1"/>
  <c r="AA276" i="1"/>
  <c r="AB1162" i="1"/>
  <c r="W1162" i="1"/>
  <c r="Y1162" i="1"/>
  <c r="X1162" i="1"/>
  <c r="AC1162" i="1"/>
  <c r="AA1162" i="1"/>
  <c r="V1162" i="1"/>
  <c r="Z1162" i="1"/>
  <c r="X745" i="1"/>
  <c r="AA745" i="1"/>
  <c r="AC745" i="1"/>
  <c r="Z745" i="1"/>
  <c r="AB745" i="1"/>
  <c r="W745" i="1"/>
  <c r="V745" i="1"/>
  <c r="Y745" i="1"/>
  <c r="AB415" i="1"/>
  <c r="Y415" i="1"/>
  <c r="X415" i="1"/>
  <c r="AA415" i="1"/>
  <c r="Z415" i="1"/>
  <c r="W415" i="1"/>
  <c r="V415" i="1"/>
  <c r="AC415" i="1"/>
  <c r="Z228" i="1"/>
  <c r="AB228" i="1"/>
  <c r="W228" i="1"/>
  <c r="AA228" i="1"/>
  <c r="Y228" i="1"/>
  <c r="X228" i="1"/>
  <c r="V228" i="1"/>
  <c r="AC228" i="1"/>
  <c r="AC288" i="1"/>
  <c r="Z288" i="1"/>
  <c r="X288" i="1"/>
  <c r="W288" i="1"/>
  <c r="AB288" i="1"/>
  <c r="Y288" i="1"/>
  <c r="V288" i="1"/>
  <c r="AA288" i="1"/>
  <c r="X811" i="1"/>
  <c r="Y811" i="1"/>
  <c r="AB811" i="1"/>
  <c r="Z811" i="1"/>
  <c r="AC811" i="1"/>
  <c r="W811" i="1"/>
  <c r="V811" i="1"/>
  <c r="AA811" i="1"/>
  <c r="W41" i="1"/>
  <c r="AB41" i="1"/>
  <c r="X41" i="1"/>
  <c r="Z41" i="1"/>
  <c r="AA41" i="1"/>
  <c r="AC41" i="1"/>
  <c r="V41" i="1"/>
  <c r="Y41" i="1"/>
  <c r="Z9" i="1"/>
  <c r="X9" i="1"/>
  <c r="AA9" i="1"/>
  <c r="AC9" i="1"/>
  <c r="Y9" i="1"/>
  <c r="AB9" i="1"/>
  <c r="V9" i="1"/>
  <c r="W9" i="1"/>
  <c r="AC726" i="1"/>
  <c r="Y726" i="1"/>
  <c r="AA726" i="1"/>
  <c r="AB726" i="1"/>
  <c r="W726" i="1"/>
  <c r="X726" i="1"/>
  <c r="V726" i="1"/>
  <c r="Z726" i="1"/>
  <c r="Z44" i="1"/>
  <c r="AB44" i="1"/>
  <c r="X44" i="1"/>
  <c r="W44" i="1"/>
  <c r="AA44" i="1"/>
  <c r="Y44" i="1"/>
  <c r="V44" i="1"/>
  <c r="AC44" i="1"/>
  <c r="W1338" i="1"/>
  <c r="Z1338" i="1"/>
  <c r="AA1338" i="1"/>
  <c r="AC1338" i="1"/>
  <c r="AB1338" i="1"/>
  <c r="Y1338" i="1"/>
  <c r="V1338" i="1"/>
  <c r="X1338" i="1"/>
  <c r="Y728" i="1"/>
  <c r="AC728" i="1"/>
  <c r="W728" i="1"/>
  <c r="Z728" i="1"/>
  <c r="X728" i="1"/>
  <c r="AB728" i="1"/>
  <c r="V728" i="1"/>
  <c r="AA728" i="1"/>
  <c r="Y869" i="1"/>
  <c r="AB869" i="1"/>
  <c r="W869" i="1"/>
  <c r="Z869" i="1"/>
  <c r="AA869" i="1"/>
  <c r="X869" i="1"/>
  <c r="V869" i="1"/>
  <c r="AC869" i="1"/>
  <c r="AA284" i="1"/>
  <c r="W284" i="1"/>
  <c r="Z284" i="1"/>
  <c r="Y284" i="1"/>
  <c r="AC284" i="1"/>
  <c r="AB284" i="1"/>
  <c r="V284" i="1"/>
  <c r="X284" i="1"/>
  <c r="AA888" i="1"/>
  <c r="AB888" i="1"/>
  <c r="AC888" i="1"/>
  <c r="W888" i="1"/>
  <c r="Z888" i="1"/>
  <c r="Y888" i="1"/>
  <c r="V888" i="1"/>
  <c r="X888" i="1"/>
  <c r="W1229" i="1"/>
  <c r="X1229" i="1"/>
  <c r="Y1229" i="1"/>
  <c r="AA1229" i="1"/>
  <c r="AC1229" i="1"/>
  <c r="Z1229" i="1"/>
  <c r="V1229" i="1"/>
  <c r="AB1229" i="1"/>
  <c r="AB1037" i="1"/>
  <c r="AC1037" i="1"/>
  <c r="W1037" i="1"/>
  <c r="AA1037" i="1"/>
  <c r="Y1037" i="1"/>
  <c r="Z1037" i="1"/>
  <c r="V1037" i="1"/>
  <c r="X1037" i="1"/>
  <c r="X1288" i="1"/>
  <c r="Y1288" i="1"/>
  <c r="AB1288" i="1"/>
  <c r="Z1288" i="1"/>
  <c r="AA1288" i="1"/>
  <c r="W1288" i="1"/>
  <c r="V1288" i="1"/>
  <c r="AC1288" i="1"/>
  <c r="AC249" i="1"/>
  <c r="AB249" i="1"/>
  <c r="AA249" i="1"/>
  <c r="X249" i="1"/>
  <c r="Z249" i="1"/>
  <c r="Y249" i="1"/>
  <c r="V249" i="1"/>
  <c r="W249" i="1"/>
  <c r="Z264" i="1"/>
  <c r="AA264" i="1"/>
  <c r="AC264" i="1"/>
  <c r="X264" i="1"/>
  <c r="AB264" i="1"/>
  <c r="W264" i="1"/>
  <c r="V264" i="1"/>
  <c r="Y264" i="1"/>
  <c r="AC439" i="1"/>
  <c r="Y439" i="1"/>
  <c r="AB439" i="1"/>
  <c r="X439" i="1"/>
  <c r="Z439" i="1"/>
  <c r="W439" i="1"/>
  <c r="V439" i="1"/>
  <c r="AA439" i="1"/>
  <c r="AA700" i="1"/>
  <c r="AB700" i="1"/>
  <c r="Z700" i="1"/>
  <c r="AC700" i="1"/>
  <c r="W700" i="1"/>
  <c r="X700" i="1"/>
  <c r="V700" i="1"/>
  <c r="Y700" i="1"/>
  <c r="Z512" i="1"/>
  <c r="X512" i="1"/>
  <c r="AB512" i="1"/>
  <c r="AA512" i="1"/>
  <c r="W512" i="1"/>
  <c r="Y512" i="1"/>
  <c r="V512" i="1"/>
  <c r="AC512" i="1"/>
  <c r="AA25" i="1"/>
  <c r="AB25" i="1"/>
  <c r="W25" i="1"/>
  <c r="Z25" i="1"/>
  <c r="Y25" i="1"/>
  <c r="AC25" i="1"/>
  <c r="V25" i="1"/>
  <c r="X25" i="1"/>
  <c r="Z308" i="1"/>
  <c r="W308" i="1"/>
  <c r="Y308" i="1"/>
  <c r="AA308" i="1"/>
  <c r="AB308" i="1"/>
  <c r="AC308" i="1"/>
  <c r="V308" i="1"/>
  <c r="X308" i="1"/>
  <c r="Z61" i="1"/>
  <c r="X61" i="1"/>
  <c r="W61" i="1"/>
  <c r="AA61" i="1"/>
  <c r="AB61" i="1"/>
  <c r="Y61" i="1"/>
  <c r="V61" i="1"/>
  <c r="AC61" i="1"/>
  <c r="AA912" i="1"/>
  <c r="X912" i="1"/>
  <c r="AB912" i="1"/>
  <c r="AC912" i="1"/>
  <c r="Z912" i="1"/>
  <c r="W912" i="1"/>
  <c r="V912" i="1"/>
  <c r="Y912" i="1"/>
  <c r="W205" i="1"/>
  <c r="AA205" i="1"/>
  <c r="AC205" i="1"/>
  <c r="AB205" i="1"/>
  <c r="Y205" i="1"/>
  <c r="X205" i="1"/>
  <c r="V205" i="1"/>
  <c r="Z205" i="1"/>
  <c r="X404" i="1"/>
  <c r="AC404" i="1"/>
  <c r="Z404" i="1"/>
  <c r="Y404" i="1"/>
  <c r="AA404" i="1"/>
  <c r="W404" i="1"/>
  <c r="V404" i="1"/>
  <c r="AB404" i="1"/>
  <c r="AC364" i="1"/>
  <c r="X364" i="1"/>
  <c r="AA364" i="1"/>
  <c r="W364" i="1"/>
  <c r="Z364" i="1"/>
  <c r="Y364" i="1"/>
  <c r="V364" i="1"/>
  <c r="AB364" i="1"/>
  <c r="AC355" i="1"/>
  <c r="W355" i="1"/>
  <c r="AA355" i="1"/>
  <c r="X355" i="1"/>
  <c r="Z355" i="1"/>
  <c r="Y355" i="1"/>
  <c r="V355" i="1"/>
  <c r="AB355" i="1"/>
  <c r="W1160" i="1"/>
  <c r="X1160" i="1"/>
  <c r="AA1160" i="1"/>
  <c r="Z1160" i="1"/>
  <c r="Y1160" i="1"/>
  <c r="AC1160" i="1"/>
  <c r="V1160" i="1"/>
  <c r="AB1160" i="1"/>
  <c r="AB1197" i="1"/>
  <c r="Z1197" i="1"/>
  <c r="AC1197" i="1"/>
  <c r="X1197" i="1"/>
  <c r="AA1197" i="1"/>
  <c r="Y1197" i="1"/>
  <c r="V1197" i="1"/>
  <c r="W1197" i="1"/>
  <c r="AC1159" i="1"/>
  <c r="X1159" i="1"/>
  <c r="AB1159" i="1"/>
  <c r="W1159" i="1"/>
  <c r="AA1159" i="1"/>
  <c r="Y1159" i="1"/>
  <c r="V1159" i="1"/>
  <c r="Z1159" i="1"/>
  <c r="Y357" i="1"/>
  <c r="Z357" i="1"/>
  <c r="W357" i="1"/>
  <c r="X357" i="1"/>
  <c r="AB357" i="1"/>
  <c r="AA357" i="1"/>
  <c r="V357" i="1"/>
  <c r="AC357" i="1"/>
  <c r="W1100" i="1"/>
  <c r="AB1100" i="1"/>
  <c r="Z1100" i="1"/>
  <c r="Y1100" i="1"/>
  <c r="X1100" i="1"/>
  <c r="AA1100" i="1"/>
  <c r="V1100" i="1"/>
  <c r="AC1100" i="1"/>
  <c r="AA1388" i="1"/>
  <c r="AB1388" i="1"/>
  <c r="Z1388" i="1"/>
  <c r="AC1388" i="1"/>
  <c r="X1388" i="1"/>
  <c r="W1388" i="1"/>
  <c r="V1388" i="1"/>
  <c r="Y1388" i="1"/>
  <c r="X684" i="1"/>
  <c r="AA684" i="1"/>
  <c r="AB684" i="1"/>
  <c r="Y684" i="1"/>
  <c r="AC684" i="1"/>
  <c r="W684" i="1"/>
  <c r="V684" i="1"/>
  <c r="Z684" i="1"/>
  <c r="Z836" i="1"/>
  <c r="X836" i="1"/>
  <c r="Y836" i="1"/>
  <c r="W836" i="1"/>
  <c r="AA836" i="1"/>
  <c r="AC836" i="1"/>
  <c r="V836" i="1"/>
  <c r="AB836" i="1"/>
  <c r="W1092" i="1"/>
  <c r="AA1092" i="1"/>
  <c r="Y1092" i="1"/>
  <c r="AB1092" i="1"/>
  <c r="AC1092" i="1"/>
  <c r="X1092" i="1"/>
  <c r="V1092" i="1"/>
  <c r="Z1092" i="1"/>
  <c r="AC802" i="1"/>
  <c r="X802" i="1"/>
  <c r="Y802" i="1"/>
  <c r="W802" i="1"/>
  <c r="Z802" i="1"/>
  <c r="AB802" i="1"/>
  <c r="V802" i="1"/>
  <c r="AA802" i="1"/>
  <c r="AA230" i="1"/>
  <c r="AC230" i="1"/>
  <c r="W230" i="1"/>
  <c r="AB230" i="1"/>
  <c r="Y230" i="1"/>
  <c r="Z230" i="1"/>
  <c r="V230" i="1"/>
  <c r="X230" i="1"/>
  <c r="X1393" i="1"/>
  <c r="Z1393" i="1"/>
  <c r="Y1393" i="1"/>
  <c r="AA1393" i="1"/>
  <c r="W1393" i="1"/>
  <c r="AB1393" i="1"/>
  <c r="V1393" i="1"/>
  <c r="AC1393" i="1"/>
  <c r="AB17" i="1"/>
  <c r="AA17" i="1"/>
  <c r="X17" i="1"/>
  <c r="W17" i="1"/>
  <c r="AC17" i="1"/>
  <c r="Z17" i="1"/>
  <c r="V17" i="1"/>
  <c r="Y17" i="1"/>
  <c r="AC69" i="1"/>
  <c r="Z69" i="1"/>
  <c r="AA69" i="1"/>
  <c r="AB69" i="1"/>
  <c r="W69" i="1"/>
  <c r="X69" i="1"/>
  <c r="V69" i="1"/>
  <c r="Y69" i="1"/>
  <c r="W677" i="1"/>
  <c r="Y677" i="1"/>
  <c r="Z677" i="1"/>
  <c r="X677" i="1"/>
  <c r="AA677" i="1"/>
  <c r="AC677" i="1"/>
  <c r="V677" i="1"/>
  <c r="AB677" i="1"/>
  <c r="AA837" i="1"/>
  <c r="X837" i="1"/>
  <c r="AB837" i="1"/>
  <c r="Y837" i="1"/>
  <c r="W837" i="1"/>
  <c r="AC837" i="1"/>
  <c r="V837" i="1"/>
  <c r="Z837" i="1"/>
  <c r="W824" i="1"/>
  <c r="X824" i="1"/>
  <c r="Y824" i="1"/>
  <c r="AB824" i="1"/>
  <c r="AC824" i="1"/>
  <c r="AA824" i="1"/>
  <c r="V824" i="1"/>
  <c r="Z824" i="1"/>
  <c r="AB789" i="1"/>
  <c r="X789" i="1"/>
  <c r="Z789" i="1"/>
  <c r="Y789" i="1"/>
  <c r="AA789" i="1"/>
  <c r="AC789" i="1"/>
  <c r="V789" i="1"/>
  <c r="W789" i="1"/>
  <c r="X891" i="1"/>
  <c r="W891" i="1"/>
  <c r="Y891" i="1"/>
  <c r="AB891" i="1"/>
  <c r="AA891" i="1"/>
  <c r="Z891" i="1"/>
  <c r="V891" i="1"/>
  <c r="AC891" i="1"/>
  <c r="AC778" i="1"/>
  <c r="W778" i="1"/>
  <c r="Y778" i="1"/>
  <c r="Z778" i="1"/>
  <c r="X778" i="1"/>
  <c r="AB778" i="1"/>
  <c r="V778" i="1"/>
  <c r="AA778" i="1"/>
  <c r="AA422" i="1"/>
  <c r="Y422" i="1"/>
  <c r="AB422" i="1"/>
  <c r="W422" i="1"/>
  <c r="X422" i="1"/>
  <c r="Z422" i="1"/>
  <c r="V422" i="1"/>
  <c r="AC422" i="1"/>
  <c r="AA387" i="1"/>
  <c r="W387" i="1"/>
  <c r="AC387" i="1"/>
  <c r="Z387" i="1"/>
  <c r="Y387" i="1"/>
  <c r="AB387" i="1"/>
  <c r="V387" i="1"/>
  <c r="X387" i="1"/>
  <c r="Y408" i="1"/>
  <c r="W408" i="1"/>
  <c r="AA408" i="1"/>
  <c r="Z408" i="1"/>
  <c r="X408" i="1"/>
  <c r="AB408" i="1"/>
  <c r="V408" i="1"/>
  <c r="AC408" i="1"/>
  <c r="AC737" i="1"/>
  <c r="X737" i="1"/>
  <c r="Y737" i="1"/>
  <c r="Z737" i="1"/>
  <c r="AB737" i="1"/>
  <c r="AA737" i="1"/>
  <c r="V737" i="1"/>
  <c r="W737" i="1"/>
  <c r="AA368" i="1"/>
  <c r="Z368" i="1"/>
  <c r="W368" i="1"/>
  <c r="Y368" i="1"/>
  <c r="AC368" i="1"/>
  <c r="X368" i="1"/>
  <c r="V368" i="1"/>
  <c r="AB368" i="1"/>
  <c r="X341" i="1"/>
  <c r="Y341" i="1"/>
  <c r="AA341" i="1"/>
  <c r="AB341" i="1"/>
  <c r="W341" i="1"/>
  <c r="Z341" i="1"/>
  <c r="V341" i="1"/>
  <c r="AC341" i="1"/>
  <c r="AB365" i="1"/>
  <c r="AA365" i="1"/>
  <c r="Y365" i="1"/>
  <c r="X365" i="1"/>
  <c r="Z365" i="1"/>
  <c r="AC365" i="1"/>
  <c r="V365" i="1"/>
  <c r="W365" i="1"/>
  <c r="AC554" i="1"/>
  <c r="X554" i="1"/>
  <c r="Z554" i="1"/>
  <c r="Y554" i="1"/>
  <c r="AB554" i="1"/>
  <c r="W554" i="1"/>
  <c r="V554" i="1"/>
  <c r="AA554" i="1"/>
  <c r="X216" i="1"/>
  <c r="Y216" i="1"/>
  <c r="AA216" i="1"/>
  <c r="W216" i="1"/>
  <c r="AB216" i="1"/>
  <c r="Z216" i="1"/>
  <c r="V216" i="1"/>
  <c r="AC216" i="1"/>
  <c r="AC273" i="1"/>
  <c r="W273" i="1"/>
  <c r="AB273" i="1"/>
  <c r="Y273" i="1"/>
  <c r="Z273" i="1"/>
  <c r="AA273" i="1"/>
  <c r="V273" i="1"/>
  <c r="X273" i="1"/>
  <c r="Y423" i="1"/>
  <c r="X423" i="1"/>
  <c r="Z423" i="1"/>
  <c r="AC423" i="1"/>
  <c r="W423" i="1"/>
  <c r="AB423" i="1"/>
  <c r="V423" i="1"/>
  <c r="AA423" i="1"/>
  <c r="AC454" i="1"/>
  <c r="W454" i="1"/>
  <c r="AB454" i="1"/>
  <c r="Z454" i="1"/>
  <c r="X454" i="1"/>
  <c r="Y454" i="1"/>
  <c r="V454" i="1"/>
  <c r="AA454" i="1"/>
  <c r="Y399" i="1"/>
  <c r="AC399" i="1"/>
  <c r="AB399" i="1"/>
  <c r="X399" i="1"/>
  <c r="Z399" i="1"/>
  <c r="AA399" i="1"/>
  <c r="V399" i="1"/>
  <c r="W399" i="1"/>
  <c r="X646" i="1"/>
  <c r="AC646" i="1"/>
  <c r="AB646" i="1"/>
  <c r="AA646" i="1"/>
  <c r="Z646" i="1"/>
  <c r="W646" i="1"/>
  <c r="V646" i="1"/>
  <c r="Y646" i="1"/>
  <c r="AB727" i="1"/>
  <c r="Z727" i="1"/>
  <c r="W727" i="1"/>
  <c r="AA727" i="1"/>
  <c r="Y727" i="1"/>
  <c r="AC727" i="1"/>
  <c r="V727" i="1"/>
  <c r="X727" i="1"/>
  <c r="AB897" i="1"/>
  <c r="AC897" i="1"/>
  <c r="W897" i="1"/>
  <c r="AA897" i="1"/>
  <c r="Y897" i="1"/>
  <c r="Z897" i="1"/>
  <c r="V897" i="1"/>
  <c r="X897" i="1"/>
  <c r="X705" i="1"/>
  <c r="AC705" i="1"/>
  <c r="Y705" i="1"/>
  <c r="AA705" i="1"/>
  <c r="AB705" i="1"/>
  <c r="W705" i="1"/>
  <c r="V705" i="1"/>
  <c r="Z705" i="1"/>
  <c r="AC1257" i="1"/>
  <c r="AA1257" i="1"/>
  <c r="W1257" i="1"/>
  <c r="Y1257" i="1"/>
  <c r="X1257" i="1"/>
  <c r="Z1257" i="1"/>
  <c r="V1257" i="1"/>
  <c r="AB1257" i="1"/>
  <c r="AA219" i="1"/>
  <c r="W219" i="1"/>
  <c r="AB219" i="1"/>
  <c r="X219" i="1"/>
  <c r="Z219" i="1"/>
  <c r="AC219" i="1"/>
  <c r="V219" i="1"/>
  <c r="Y219" i="1"/>
  <c r="Y289" i="1"/>
  <c r="AA289" i="1"/>
  <c r="Z289" i="1"/>
  <c r="W289" i="1"/>
  <c r="X289" i="1"/>
  <c r="AC289" i="1"/>
  <c r="V289" i="1"/>
  <c r="AB289" i="1"/>
  <c r="Y578" i="1"/>
  <c r="X578" i="1"/>
  <c r="W578" i="1"/>
  <c r="AC578" i="1"/>
  <c r="AB578" i="1"/>
  <c r="AA578" i="1"/>
  <c r="V578" i="1"/>
  <c r="Z578" i="1"/>
  <c r="AA564" i="1"/>
  <c r="Z564" i="1"/>
  <c r="X564" i="1"/>
  <c r="AB564" i="1"/>
  <c r="AC564" i="1"/>
  <c r="Y564" i="1"/>
  <c r="V564" i="1"/>
  <c r="W564" i="1"/>
  <c r="X953" i="1"/>
  <c r="Y953" i="1"/>
  <c r="AA953" i="1"/>
  <c r="AB953" i="1"/>
  <c r="Z953" i="1"/>
  <c r="AC953" i="1"/>
  <c r="V953" i="1"/>
  <c r="W953" i="1"/>
  <c r="AC914" i="1"/>
  <c r="AA914" i="1"/>
  <c r="AB914" i="1"/>
  <c r="X914" i="1"/>
  <c r="Y914" i="1"/>
  <c r="W914" i="1"/>
  <c r="V914" i="1"/>
  <c r="Z914" i="1"/>
  <c r="AA57" i="1"/>
  <c r="W57" i="1"/>
  <c r="Y57" i="1"/>
  <c r="AC57" i="1"/>
  <c r="AB57" i="1"/>
  <c r="Z57" i="1"/>
  <c r="V57" i="1"/>
  <c r="X57" i="1"/>
  <c r="Y1133" i="1"/>
  <c r="X1133" i="1"/>
  <c r="Z1133" i="1"/>
  <c r="W1133" i="1"/>
  <c r="AB1133" i="1"/>
  <c r="AC1133" i="1"/>
  <c r="V1133" i="1"/>
  <c r="AA1133" i="1"/>
  <c r="AB1193" i="1"/>
  <c r="Y1193" i="1"/>
  <c r="AA1193" i="1"/>
  <c r="W1193" i="1"/>
  <c r="AC1193" i="1"/>
  <c r="Z1193" i="1"/>
  <c r="V1193" i="1"/>
  <c r="X1193" i="1"/>
  <c r="Y29" i="1"/>
  <c r="X29" i="1"/>
  <c r="W29" i="1"/>
  <c r="AB29" i="1"/>
  <c r="Z29" i="1"/>
  <c r="AA29" i="1"/>
  <c r="V29" i="1"/>
  <c r="AC29" i="1"/>
  <c r="W39" i="1"/>
  <c r="AB39" i="1"/>
  <c r="AA39" i="1"/>
  <c r="Z39" i="1"/>
  <c r="AC39" i="1"/>
  <c r="Y39" i="1"/>
  <c r="V39" i="1"/>
  <c r="X39" i="1"/>
  <c r="AB10" i="1"/>
  <c r="AA10" i="1"/>
  <c r="Z10" i="1"/>
  <c r="X10" i="1"/>
  <c r="W10" i="1"/>
  <c r="AC10" i="1"/>
  <c r="V10" i="1"/>
  <c r="Y10" i="1"/>
  <c r="AB16" i="1"/>
  <c r="AA16" i="1"/>
  <c r="W16" i="1"/>
  <c r="Y16" i="1"/>
  <c r="AC16" i="1"/>
  <c r="Z16" i="1"/>
  <c r="V16" i="1"/>
  <c r="X16" i="1"/>
  <c r="X713" i="1"/>
  <c r="AC713" i="1"/>
  <c r="AB713" i="1"/>
  <c r="W713" i="1"/>
  <c r="Y713" i="1"/>
  <c r="AA713" i="1"/>
  <c r="V713" i="1"/>
  <c r="Z713" i="1"/>
  <c r="Z1034" i="1"/>
  <c r="Y1034" i="1"/>
  <c r="AC1034" i="1"/>
  <c r="W1034" i="1"/>
  <c r="X1034" i="1"/>
  <c r="AB1034" i="1"/>
  <c r="V1034" i="1"/>
  <c r="AA1034" i="1"/>
  <c r="AC1418" i="1"/>
  <c r="Z1418" i="1"/>
  <c r="W1418" i="1"/>
  <c r="AB1418" i="1"/>
  <c r="AA1418" i="1"/>
  <c r="X1418" i="1"/>
  <c r="V1418" i="1"/>
  <c r="Y1418" i="1"/>
  <c r="AC391" i="1"/>
  <c r="W391" i="1"/>
  <c r="AB391" i="1"/>
  <c r="Y391" i="1"/>
  <c r="X391" i="1"/>
  <c r="Z391" i="1"/>
  <c r="V391" i="1"/>
  <c r="AA391" i="1"/>
  <c r="AB534" i="1"/>
  <c r="X534" i="1"/>
  <c r="AC534" i="1"/>
  <c r="Y534" i="1"/>
  <c r="W534" i="1"/>
  <c r="AA534" i="1"/>
  <c r="V534" i="1"/>
  <c r="Z534" i="1"/>
  <c r="AB223" i="1"/>
  <c r="AA223" i="1"/>
  <c r="Z223" i="1"/>
  <c r="X223" i="1"/>
  <c r="AC223" i="1"/>
  <c r="Y223" i="1"/>
  <c r="V223" i="1"/>
  <c r="W223" i="1"/>
  <c r="AA229" i="1"/>
  <c r="AC229" i="1"/>
  <c r="Z229" i="1"/>
  <c r="X229" i="1"/>
  <c r="AB229" i="1"/>
  <c r="W229" i="1"/>
  <c r="V229" i="1"/>
  <c r="Y229" i="1"/>
  <c r="AC526" i="1"/>
  <c r="AA526" i="1"/>
  <c r="X526" i="1"/>
  <c r="W526" i="1"/>
  <c r="Z526" i="1"/>
  <c r="AB526" i="1"/>
  <c r="V526" i="1"/>
  <c r="Y526" i="1"/>
  <c r="Z541" i="1"/>
  <c r="AB541" i="1"/>
  <c r="W541" i="1"/>
  <c r="AC541" i="1"/>
  <c r="AA541" i="1"/>
  <c r="X541" i="1"/>
  <c r="V541" i="1"/>
  <c r="Y541" i="1"/>
  <c r="X536" i="1"/>
  <c r="W536" i="1"/>
  <c r="Y536" i="1"/>
  <c r="AB536" i="1"/>
  <c r="AA536" i="1"/>
  <c r="AC536" i="1"/>
  <c r="V536" i="1"/>
  <c r="Z536" i="1"/>
  <c r="Z544" i="1"/>
  <c r="AB544" i="1"/>
  <c r="X544" i="1"/>
  <c r="AC544" i="1"/>
  <c r="AA544" i="1"/>
  <c r="W544" i="1"/>
  <c r="V544" i="1"/>
  <c r="Y544" i="1"/>
  <c r="AC552" i="1"/>
  <c r="AB552" i="1"/>
  <c r="Z552" i="1"/>
  <c r="AA552" i="1"/>
  <c r="Y552" i="1"/>
  <c r="W552" i="1"/>
  <c r="V552" i="1"/>
  <c r="X552" i="1"/>
  <c r="X651" i="1"/>
  <c r="Y651" i="1"/>
  <c r="Z651" i="1"/>
  <c r="AB651" i="1"/>
  <c r="AC651" i="1"/>
  <c r="W651" i="1"/>
  <c r="V651" i="1"/>
  <c r="AA651" i="1"/>
  <c r="X590" i="1"/>
  <c r="Y590" i="1"/>
  <c r="AA590" i="1"/>
  <c r="AC590" i="1"/>
  <c r="Z590" i="1"/>
  <c r="W590" i="1"/>
  <c r="V590" i="1"/>
  <c r="AB590" i="1"/>
  <c r="AC560" i="1"/>
  <c r="Z560" i="1"/>
  <c r="W560" i="1"/>
  <c r="Y560" i="1"/>
  <c r="X560" i="1"/>
  <c r="AB560" i="1"/>
  <c r="V560" i="1"/>
  <c r="AA560" i="1"/>
  <c r="Z673" i="1"/>
  <c r="AA673" i="1"/>
  <c r="AC673" i="1"/>
  <c r="AB673" i="1"/>
  <c r="W673" i="1"/>
  <c r="X673" i="1"/>
  <c r="V673" i="1"/>
  <c r="Y673" i="1"/>
  <c r="Z630" i="1"/>
  <c r="AC630" i="1"/>
  <c r="X630" i="1"/>
  <c r="AA630" i="1"/>
  <c r="AB630" i="1"/>
  <c r="Y630" i="1"/>
  <c r="V630" i="1"/>
  <c r="W630" i="1"/>
  <c r="W692" i="1"/>
  <c r="AB692" i="1"/>
  <c r="AC692" i="1"/>
  <c r="Y692" i="1"/>
  <c r="AA692" i="1"/>
  <c r="X692" i="1"/>
  <c r="V692" i="1"/>
  <c r="Z692" i="1"/>
  <c r="Y736" i="1"/>
  <c r="Z736" i="1"/>
  <c r="X736" i="1"/>
  <c r="AB736" i="1"/>
  <c r="AC736" i="1"/>
  <c r="AA736" i="1"/>
  <c r="V736" i="1"/>
  <c r="W736" i="1"/>
  <c r="AA761" i="1"/>
  <c r="Z761" i="1"/>
  <c r="W761" i="1"/>
  <c r="AC761" i="1"/>
  <c r="X761" i="1"/>
  <c r="Y761" i="1"/>
  <c r="V761" i="1"/>
  <c r="AB761" i="1"/>
  <c r="AB850" i="1"/>
  <c r="Y850" i="1"/>
  <c r="AA850" i="1"/>
  <c r="Z850" i="1"/>
  <c r="AC850" i="1"/>
  <c r="W850" i="1"/>
  <c r="V850" i="1"/>
  <c r="X850" i="1"/>
  <c r="W734" i="1"/>
  <c r="AA734" i="1"/>
  <c r="X734" i="1"/>
  <c r="Y734" i="1"/>
  <c r="AB734" i="1"/>
  <c r="AC734" i="1"/>
  <c r="V734" i="1"/>
  <c r="Z734" i="1"/>
  <c r="AB771" i="1"/>
  <c r="Z771" i="1"/>
  <c r="AA771" i="1"/>
  <c r="Y771" i="1"/>
  <c r="AC771" i="1"/>
  <c r="W771" i="1"/>
  <c r="V771" i="1"/>
  <c r="X771" i="1"/>
  <c r="AC749" i="1"/>
  <c r="Z749" i="1"/>
  <c r="AB749" i="1"/>
  <c r="AA749" i="1"/>
  <c r="W749" i="1"/>
  <c r="Y749" i="1"/>
  <c r="V749" i="1"/>
  <c r="X749" i="1"/>
  <c r="Y792" i="1"/>
  <c r="AC792" i="1"/>
  <c r="Z792" i="1"/>
  <c r="X792" i="1"/>
  <c r="AB792" i="1"/>
  <c r="W792" i="1"/>
  <c r="V792" i="1"/>
  <c r="AA792" i="1"/>
  <c r="AA722" i="1"/>
  <c r="Y722" i="1"/>
  <c r="Z722" i="1"/>
  <c r="AB722" i="1"/>
  <c r="AC722" i="1"/>
  <c r="W722" i="1"/>
  <c r="V722" i="1"/>
  <c r="X722" i="1"/>
  <c r="AB806" i="1"/>
  <c r="X806" i="1"/>
  <c r="AC806" i="1"/>
  <c r="AA806" i="1"/>
  <c r="Z806" i="1"/>
  <c r="Y806" i="1"/>
  <c r="V806" i="1"/>
  <c r="W806" i="1"/>
  <c r="AA826" i="1"/>
  <c r="AB826" i="1"/>
  <c r="AC826" i="1"/>
  <c r="Y826" i="1"/>
  <c r="W826" i="1"/>
  <c r="X826" i="1"/>
  <c r="V826" i="1"/>
  <c r="Z826" i="1"/>
  <c r="Y911" i="1"/>
  <c r="Z911" i="1"/>
  <c r="AC911" i="1"/>
  <c r="AB911" i="1"/>
  <c r="AA911" i="1"/>
  <c r="W911" i="1"/>
  <c r="V911" i="1"/>
  <c r="X911" i="1"/>
  <c r="AA970" i="1"/>
  <c r="Y970" i="1"/>
  <c r="Z970" i="1"/>
  <c r="AB970" i="1"/>
  <c r="W970" i="1"/>
  <c r="X970" i="1"/>
  <c r="V970" i="1"/>
  <c r="AC970" i="1"/>
  <c r="Y898" i="1"/>
  <c r="W898" i="1"/>
  <c r="AA898" i="1"/>
  <c r="AB898" i="1"/>
  <c r="Z898" i="1"/>
  <c r="X898" i="1"/>
  <c r="V898" i="1"/>
  <c r="AC898" i="1"/>
  <c r="AC278" i="1"/>
  <c r="AA278" i="1"/>
  <c r="X278" i="1"/>
  <c r="Y278" i="1"/>
  <c r="Z278" i="1"/>
  <c r="W278" i="1"/>
  <c r="V278" i="1"/>
  <c r="AB278" i="1"/>
  <c r="AB999" i="1"/>
  <c r="Z999" i="1"/>
  <c r="Y999" i="1"/>
  <c r="AA999" i="1"/>
  <c r="AC999" i="1"/>
  <c r="W999" i="1"/>
  <c r="V999" i="1"/>
  <c r="X999" i="1"/>
  <c r="Y323" i="1"/>
  <c r="AC323" i="1"/>
  <c r="AA323" i="1"/>
  <c r="AB323" i="1"/>
  <c r="Z323" i="1"/>
  <c r="W323" i="1"/>
  <c r="V323" i="1"/>
  <c r="X323" i="1"/>
  <c r="AC49" i="1"/>
  <c r="Z49" i="1"/>
  <c r="W49" i="1"/>
  <c r="X49" i="1"/>
  <c r="AA49" i="1"/>
  <c r="Y49" i="1"/>
  <c r="V49" i="1"/>
  <c r="AB49" i="1"/>
  <c r="AA51" i="1"/>
  <c r="X51" i="1"/>
  <c r="W51" i="1"/>
  <c r="AC51" i="1"/>
  <c r="AB51" i="1"/>
  <c r="Z51" i="1"/>
  <c r="V51" i="1"/>
  <c r="Y51" i="1"/>
  <c r="W685" i="1"/>
  <c r="Y685" i="1"/>
  <c r="X685" i="1"/>
  <c r="AB685" i="1"/>
  <c r="AC685" i="1"/>
  <c r="Z685" i="1"/>
  <c r="V685" i="1"/>
  <c r="AA685" i="1"/>
  <c r="Y411" i="1"/>
  <c r="W411" i="1"/>
  <c r="X411" i="1"/>
  <c r="Z411" i="1"/>
  <c r="AA411" i="1"/>
  <c r="AB411" i="1"/>
  <c r="V411" i="1"/>
  <c r="AC411" i="1"/>
  <c r="X407" i="1"/>
  <c r="Y407" i="1"/>
  <c r="AA407" i="1"/>
  <c r="AC407" i="1"/>
  <c r="W407" i="1"/>
  <c r="AB407" i="1"/>
  <c r="V407" i="1"/>
  <c r="Z407" i="1"/>
  <c r="AC1404" i="1"/>
  <c r="W1404" i="1"/>
  <c r="AB1404" i="1"/>
  <c r="Z1404" i="1"/>
  <c r="AA1404" i="1"/>
  <c r="Y1404" i="1"/>
  <c r="V1404" i="1"/>
  <c r="X1404" i="1"/>
  <c r="W662" i="1"/>
  <c r="Y662" i="1"/>
  <c r="Z662" i="1"/>
  <c r="AA662" i="1"/>
  <c r="AC662" i="1"/>
  <c r="AB662" i="1"/>
  <c r="V662" i="1"/>
  <c r="X662" i="1"/>
  <c r="AA889" i="1"/>
  <c r="X889" i="1"/>
  <c r="W889" i="1"/>
  <c r="Z889" i="1"/>
  <c r="AB889" i="1"/>
  <c r="Y889" i="1"/>
  <c r="V889" i="1"/>
  <c r="AC889" i="1"/>
  <c r="X931" i="1"/>
  <c r="AB931" i="1"/>
  <c r="Z931" i="1"/>
  <c r="W931" i="1"/>
  <c r="AA931" i="1"/>
  <c r="Y931" i="1"/>
  <c r="V931" i="1"/>
  <c r="AC931" i="1"/>
  <c r="X844" i="1"/>
  <c r="Y844" i="1"/>
  <c r="W844" i="1"/>
  <c r="AA844" i="1"/>
  <c r="Z844" i="1"/>
  <c r="AC844" i="1"/>
  <c r="V844" i="1"/>
  <c r="AB844" i="1"/>
  <c r="AA1244" i="1"/>
  <c r="W1244" i="1"/>
  <c r="AB1244" i="1"/>
  <c r="AC1244" i="1"/>
  <c r="X1244" i="1"/>
  <c r="Z1244" i="1"/>
  <c r="V1244" i="1"/>
  <c r="Y1244" i="1"/>
  <c r="AB880" i="1"/>
  <c r="Z880" i="1"/>
  <c r="W880" i="1"/>
  <c r="AA880" i="1"/>
  <c r="Y880" i="1"/>
  <c r="AC880" i="1"/>
  <c r="V880" i="1"/>
  <c r="X880" i="1"/>
  <c r="AA574" i="1"/>
  <c r="Z574" i="1"/>
  <c r="W574" i="1"/>
  <c r="X574" i="1"/>
  <c r="AB574" i="1"/>
  <c r="Y574" i="1"/>
  <c r="V574" i="1"/>
  <c r="AC574" i="1"/>
  <c r="AB1269" i="1"/>
  <c r="Y1269" i="1"/>
  <c r="Z1269" i="1"/>
  <c r="AC1269" i="1"/>
  <c r="X1269" i="1"/>
  <c r="AA1269" i="1"/>
  <c r="V1269" i="1"/>
  <c r="W1269" i="1"/>
  <c r="AB655" i="1"/>
  <c r="W655" i="1"/>
  <c r="X655" i="1"/>
  <c r="Z655" i="1"/>
  <c r="AA655" i="1"/>
  <c r="AC655" i="1"/>
  <c r="V655" i="1"/>
  <c r="Y655" i="1"/>
  <c r="X72" i="1"/>
  <c r="Y72" i="1"/>
  <c r="Z72" i="1"/>
  <c r="AC72" i="1"/>
  <c r="AB72" i="1"/>
  <c r="W72" i="1"/>
  <c r="V72" i="1"/>
  <c r="AA72" i="1"/>
  <c r="W1086" i="1"/>
  <c r="AB1086" i="1"/>
  <c r="Z1086" i="1"/>
  <c r="AC1086" i="1"/>
  <c r="AA1086" i="1"/>
  <c r="X1086" i="1"/>
  <c r="V1086" i="1"/>
  <c r="Y1086" i="1"/>
  <c r="Y1192" i="1"/>
  <c r="W1192" i="1"/>
  <c r="AC1192" i="1"/>
  <c r="AB1192" i="1"/>
  <c r="Z1192" i="1"/>
  <c r="AA1192" i="1"/>
  <c r="V1192" i="1"/>
  <c r="X1192" i="1"/>
  <c r="AA324" i="1"/>
  <c r="AB324" i="1"/>
  <c r="Z324" i="1"/>
  <c r="Y324" i="1"/>
  <c r="AC324" i="1"/>
  <c r="X324" i="1"/>
  <c r="V324" i="1"/>
  <c r="W324" i="1"/>
  <c r="AC766" i="1"/>
  <c r="AB766" i="1"/>
  <c r="X766" i="1"/>
  <c r="AA766" i="1"/>
  <c r="W766" i="1"/>
  <c r="Y766" i="1"/>
  <c r="V766" i="1"/>
  <c r="Z766" i="1"/>
  <c r="AB830" i="1"/>
  <c r="AA830" i="1"/>
  <c r="AC830" i="1"/>
  <c r="Z830" i="1"/>
  <c r="X830" i="1"/>
  <c r="W830" i="1"/>
  <c r="V830" i="1"/>
  <c r="Y830" i="1"/>
  <c r="AA1370" i="1"/>
  <c r="AB1370" i="1"/>
  <c r="Z1370" i="1"/>
  <c r="W1370" i="1"/>
  <c r="X1370" i="1"/>
  <c r="AC1370" i="1"/>
  <c r="V1370" i="1"/>
  <c r="Y1370" i="1"/>
  <c r="AB899" i="1"/>
  <c r="Z899" i="1"/>
  <c r="Y899" i="1"/>
  <c r="X899" i="1"/>
  <c r="W899" i="1"/>
  <c r="AC899" i="1"/>
  <c r="V899" i="1"/>
  <c r="AA899" i="1"/>
  <c r="AB917" i="1"/>
  <c r="X917" i="1"/>
  <c r="Y917" i="1"/>
  <c r="W917" i="1"/>
  <c r="AA917" i="1"/>
  <c r="Z917" i="1"/>
  <c r="V917" i="1"/>
  <c r="AC917" i="1"/>
  <c r="W985" i="1"/>
  <c r="Y985" i="1"/>
  <c r="AA985" i="1"/>
  <c r="AC985" i="1"/>
  <c r="AB985" i="1"/>
  <c r="Z985" i="1"/>
  <c r="V985" i="1"/>
  <c r="X985" i="1"/>
  <c r="AA819" i="1"/>
  <c r="AB819" i="1"/>
  <c r="X819" i="1"/>
  <c r="W819" i="1"/>
  <c r="Y819" i="1"/>
  <c r="AC819" i="1"/>
  <c r="V819" i="1"/>
  <c r="Z819" i="1"/>
  <c r="AA866" i="1"/>
  <c r="Z866" i="1"/>
  <c r="Y866" i="1"/>
  <c r="AC866" i="1"/>
  <c r="W866" i="1"/>
  <c r="AB866" i="1"/>
  <c r="V866" i="1"/>
  <c r="X866" i="1"/>
  <c r="Z1129" i="1"/>
  <c r="AB1129" i="1"/>
  <c r="AA1129" i="1"/>
  <c r="AC1129" i="1"/>
  <c r="Y1129" i="1"/>
  <c r="X1129" i="1"/>
  <c r="V1129" i="1"/>
  <c r="W1129" i="1"/>
  <c r="AB1083" i="1"/>
  <c r="Y1083" i="1"/>
  <c r="X1083" i="1"/>
  <c r="W1083" i="1"/>
  <c r="AA1083" i="1"/>
  <c r="Z1083" i="1"/>
  <c r="V1083" i="1"/>
  <c r="AC1083" i="1"/>
  <c r="X1340" i="1"/>
  <c r="Y1340" i="1"/>
  <c r="AB1340" i="1"/>
  <c r="AC1340" i="1"/>
  <c r="W1340" i="1"/>
  <c r="Z1340" i="1"/>
  <c r="V1340" i="1"/>
  <c r="AA1340" i="1"/>
  <c r="AC1049" i="1"/>
  <c r="Y1049" i="1"/>
  <c r="X1049" i="1"/>
  <c r="AA1049" i="1"/>
  <c r="AB1049" i="1"/>
  <c r="W1049" i="1"/>
  <c r="V1049" i="1"/>
  <c r="Z1049" i="1"/>
  <c r="AC1383" i="1"/>
  <c r="AA1383" i="1"/>
  <c r="W1383" i="1"/>
  <c r="Y1383" i="1"/>
  <c r="AB1383" i="1"/>
  <c r="X1383" i="1"/>
  <c r="V1383" i="1"/>
  <c r="Z1383" i="1"/>
  <c r="Y1188" i="1"/>
  <c r="AA1188" i="1"/>
  <c r="Z1188" i="1"/>
  <c r="AC1188" i="1"/>
  <c r="AB1188" i="1"/>
  <c r="W1188" i="1"/>
  <c r="V1188" i="1"/>
  <c r="X1188" i="1"/>
  <c r="W1256" i="1"/>
  <c r="X1256" i="1"/>
  <c r="AB1256" i="1"/>
  <c r="AA1256" i="1"/>
  <c r="Y1256" i="1"/>
  <c r="AC1256" i="1"/>
  <c r="V1256" i="1"/>
  <c r="Z1256" i="1"/>
  <c r="Z753" i="1"/>
  <c r="AC753" i="1"/>
  <c r="AA753" i="1"/>
  <c r="AB753" i="1"/>
  <c r="W753" i="1"/>
  <c r="Y753" i="1"/>
  <c r="V753" i="1"/>
  <c r="X753" i="1"/>
  <c r="X812" i="1"/>
  <c r="W812" i="1"/>
  <c r="AA812" i="1"/>
  <c r="AB812" i="1"/>
  <c r="Y812" i="1"/>
  <c r="AC812" i="1"/>
  <c r="V812" i="1"/>
  <c r="Z812" i="1"/>
  <c r="AC517" i="1"/>
  <c r="AB517" i="1"/>
  <c r="W517" i="1"/>
  <c r="Y517" i="1"/>
  <c r="X517" i="1"/>
  <c r="AA517" i="1"/>
  <c r="V517" i="1"/>
  <c r="Z517" i="1"/>
  <c r="X231" i="1"/>
  <c r="AC231" i="1"/>
  <c r="AA231" i="1"/>
  <c r="Z231" i="1"/>
  <c r="W231" i="1"/>
  <c r="AB231" i="1"/>
  <c r="V231" i="1"/>
  <c r="Y231" i="1"/>
  <c r="AC1402" i="1"/>
  <c r="Z1402" i="1"/>
  <c r="W1402" i="1"/>
  <c r="AB1402" i="1"/>
  <c r="X1402" i="1"/>
  <c r="AA1402" i="1"/>
  <c r="V1402" i="1"/>
  <c r="Y1402" i="1"/>
  <c r="AB359" i="1"/>
  <c r="Z359" i="1"/>
  <c r="AC359" i="1"/>
  <c r="W359" i="1"/>
  <c r="Y359" i="1"/>
  <c r="AA359" i="1"/>
  <c r="V359" i="1"/>
  <c r="X359" i="1"/>
  <c r="AB1276" i="1"/>
  <c r="AC1276" i="1"/>
  <c r="W1276" i="1"/>
  <c r="AA1276" i="1"/>
  <c r="X1276" i="1"/>
  <c r="Y1276" i="1"/>
  <c r="V1276" i="1"/>
  <c r="Z1276" i="1"/>
  <c r="AA1250" i="1"/>
  <c r="X1250" i="1"/>
  <c r="AC1250" i="1"/>
  <c r="W1250" i="1"/>
  <c r="Y1250" i="1"/>
  <c r="AB1250" i="1"/>
  <c r="V1250" i="1"/>
  <c r="Z1250" i="1"/>
  <c r="AA1384" i="1"/>
  <c r="X1384" i="1"/>
  <c r="Z1384" i="1"/>
  <c r="W1384" i="1"/>
  <c r="AC1384" i="1"/>
  <c r="Y1384" i="1"/>
  <c r="V1384" i="1"/>
  <c r="AB1384" i="1"/>
  <c r="Y501" i="1"/>
  <c r="AB501" i="1"/>
  <c r="AC501" i="1"/>
  <c r="W501" i="1"/>
  <c r="AA501" i="1"/>
  <c r="X501" i="1"/>
  <c r="V501" i="1"/>
  <c r="Z501" i="1"/>
  <c r="Y374" i="1"/>
  <c r="AB374" i="1"/>
  <c r="W374" i="1"/>
  <c r="AA374" i="1"/>
  <c r="Z374" i="1"/>
  <c r="X374" i="1"/>
  <c r="V374" i="1"/>
  <c r="AC374" i="1"/>
  <c r="AA704" i="1"/>
  <c r="Y704" i="1"/>
  <c r="W704" i="1"/>
  <c r="Z704" i="1"/>
  <c r="X704" i="1"/>
  <c r="AB704" i="1"/>
  <c r="V704" i="1"/>
  <c r="AC704" i="1"/>
  <c r="AB877" i="1"/>
  <c r="W877" i="1"/>
  <c r="Z877" i="1"/>
  <c r="AC877" i="1"/>
  <c r="AA877" i="1"/>
  <c r="Y877" i="1"/>
  <c r="V877" i="1"/>
  <c r="X877" i="1"/>
  <c r="Y923" i="1"/>
  <c r="AB923" i="1"/>
  <c r="W923" i="1"/>
  <c r="X923" i="1"/>
  <c r="AC923" i="1"/>
  <c r="Z923" i="1"/>
  <c r="V923" i="1"/>
  <c r="AA923" i="1"/>
  <c r="AB351" i="1"/>
  <c r="X351" i="1"/>
  <c r="Z351" i="1"/>
  <c r="Y351" i="1"/>
  <c r="AC351" i="1"/>
  <c r="AA351" i="1"/>
  <c r="V351" i="1"/>
  <c r="W351" i="1"/>
  <c r="Y1087" i="1"/>
  <c r="AA1087" i="1"/>
  <c r="AC1087" i="1"/>
  <c r="W1087" i="1"/>
  <c r="X1087" i="1"/>
  <c r="Z1087" i="1"/>
  <c r="V1087" i="1"/>
  <c r="AB1087" i="1"/>
  <c r="AC1274" i="1"/>
  <c r="Y1274" i="1"/>
  <c r="Z1274" i="1"/>
  <c r="W1274" i="1"/>
  <c r="X1274" i="1"/>
  <c r="AB1274" i="1"/>
  <c r="V1274" i="1"/>
  <c r="AA1274" i="1"/>
  <c r="Y1397" i="1"/>
  <c r="W1397" i="1"/>
  <c r="AC1397" i="1"/>
  <c r="AB1397" i="1"/>
  <c r="AA1397" i="1"/>
  <c r="Z1397" i="1"/>
  <c r="V1397" i="1"/>
  <c r="X1397" i="1"/>
  <c r="Y434" i="1"/>
  <c r="Z434" i="1"/>
  <c r="X434" i="1"/>
  <c r="AC434" i="1"/>
  <c r="AA434" i="1"/>
  <c r="W434" i="1"/>
  <c r="V434" i="1"/>
  <c r="AB434" i="1"/>
  <c r="AC15" i="1"/>
  <c r="AB15" i="1"/>
  <c r="Y15" i="1"/>
  <c r="X15" i="1"/>
  <c r="AA15" i="1"/>
  <c r="W15" i="1"/>
  <c r="V15" i="1"/>
  <c r="Z15" i="1"/>
  <c r="AC1155" i="1"/>
  <c r="AA1155" i="1"/>
  <c r="AB1155" i="1"/>
  <c r="Y1155" i="1"/>
  <c r="X1155" i="1"/>
  <c r="Z1155" i="1"/>
  <c r="V1155" i="1"/>
  <c r="W1155" i="1"/>
  <c r="AC1335" i="1"/>
  <c r="W1335" i="1"/>
  <c r="Y1335" i="1"/>
  <c r="X1335" i="1"/>
  <c r="AB1335" i="1"/>
  <c r="AA1335" i="1"/>
  <c r="V1335" i="1"/>
  <c r="Z1335" i="1"/>
  <c r="X1385" i="1"/>
  <c r="Z1385" i="1"/>
  <c r="AB1385" i="1"/>
  <c r="W1385" i="1"/>
  <c r="AC1385" i="1"/>
  <c r="AA1385" i="1"/>
  <c r="V1385" i="1"/>
  <c r="Y1385" i="1"/>
  <c r="AC420" i="1"/>
  <c r="Y420" i="1"/>
  <c r="X420" i="1"/>
  <c r="AB420" i="1"/>
  <c r="AA420" i="1"/>
  <c r="Z420" i="1"/>
  <c r="V420" i="1"/>
  <c r="W420" i="1"/>
  <c r="AA52" i="1"/>
  <c r="X52" i="1"/>
  <c r="Y52" i="1"/>
  <c r="Z52" i="1"/>
  <c r="AB52" i="1"/>
  <c r="W52" i="1"/>
  <c r="V52" i="1"/>
  <c r="AC52" i="1"/>
  <c r="AA291" i="1"/>
  <c r="Z291" i="1"/>
  <c r="AB291" i="1"/>
  <c r="AC291" i="1"/>
  <c r="Y291" i="1"/>
  <c r="W291" i="1"/>
  <c r="V291" i="1"/>
  <c r="X291" i="1"/>
  <c r="AB1137" i="1"/>
  <c r="AC1137" i="1"/>
  <c r="AA1137" i="1"/>
  <c r="Z1137" i="1"/>
  <c r="W1137" i="1"/>
  <c r="X1137" i="1"/>
  <c r="V1137" i="1"/>
  <c r="Y1137" i="1"/>
  <c r="Z711" i="1"/>
  <c r="X711" i="1"/>
  <c r="AC711" i="1"/>
  <c r="AB711" i="1"/>
  <c r="AA711" i="1"/>
  <c r="Y711" i="1"/>
  <c r="V711" i="1"/>
  <c r="W711" i="1"/>
  <c r="AA80" i="1"/>
  <c r="X80" i="1"/>
  <c r="W80" i="1"/>
  <c r="AC80" i="1"/>
  <c r="Y80" i="1"/>
  <c r="AB80" i="1"/>
  <c r="V80" i="1"/>
  <c r="Z80" i="1"/>
  <c r="X75" i="1"/>
  <c r="AC75" i="1"/>
  <c r="W75" i="1"/>
  <c r="AB75" i="1"/>
  <c r="Y75" i="1"/>
  <c r="AA75" i="1"/>
  <c r="V75" i="1"/>
  <c r="Z75" i="1"/>
  <c r="AC203" i="1"/>
  <c r="AA203" i="1"/>
  <c r="Z203" i="1"/>
  <c r="W203" i="1"/>
  <c r="Y203" i="1"/>
  <c r="AB203" i="1"/>
  <c r="V203" i="1"/>
  <c r="X203" i="1"/>
  <c r="AB208" i="1"/>
  <c r="Y208" i="1"/>
  <c r="W208" i="1"/>
  <c r="Z208" i="1"/>
  <c r="AC208" i="1"/>
  <c r="X208" i="1"/>
  <c r="V208" i="1"/>
  <c r="AA208" i="1"/>
  <c r="Y446" i="1"/>
  <c r="AA446" i="1"/>
  <c r="AC446" i="1"/>
  <c r="W446" i="1"/>
  <c r="AB446" i="1"/>
  <c r="Z446" i="1"/>
  <c r="V446" i="1"/>
  <c r="X446" i="1"/>
  <c r="W1398" i="1"/>
  <c r="AC1398" i="1"/>
  <c r="Z1398" i="1"/>
  <c r="X1398" i="1"/>
  <c r="AA1398" i="1"/>
  <c r="AB1398" i="1"/>
  <c r="V1398" i="1"/>
  <c r="Y1398" i="1"/>
  <c r="X1420" i="1"/>
  <c r="Y1420" i="1"/>
  <c r="AB1420" i="1"/>
  <c r="Z1420" i="1"/>
  <c r="AA1420" i="1"/>
  <c r="AC1420" i="1"/>
  <c r="V1420" i="1"/>
  <c r="W1420" i="1"/>
  <c r="X1166" i="1"/>
  <c r="Z1166" i="1"/>
  <c r="Y1166" i="1"/>
  <c r="W1166" i="1"/>
  <c r="AA1166" i="1"/>
  <c r="AB1166" i="1"/>
  <c r="V1166" i="1"/>
  <c r="AC1166" i="1"/>
  <c r="AB723" i="1"/>
  <c r="AA723" i="1"/>
  <c r="Z723" i="1"/>
  <c r="W723" i="1"/>
  <c r="Y723" i="1"/>
  <c r="X723" i="1"/>
  <c r="V723" i="1"/>
  <c r="AC723" i="1"/>
  <c r="AA240" i="1"/>
  <c r="X240" i="1"/>
  <c r="W240" i="1"/>
  <c r="AB240" i="1"/>
  <c r="AC240" i="1"/>
  <c r="Y240" i="1"/>
  <c r="V240" i="1"/>
  <c r="Z240" i="1"/>
  <c r="Z535" i="1"/>
  <c r="W535" i="1"/>
  <c r="AA535" i="1"/>
  <c r="AB535" i="1"/>
  <c r="X535" i="1"/>
  <c r="Y535" i="1"/>
  <c r="V535" i="1"/>
  <c r="AC535" i="1"/>
  <c r="W1001" i="1"/>
  <c r="Y1001" i="1"/>
  <c r="Z1001" i="1"/>
  <c r="AC1001" i="1"/>
  <c r="AA1001" i="1"/>
  <c r="X1001" i="1"/>
  <c r="V1001" i="1"/>
  <c r="AB1001" i="1"/>
  <c r="W347" i="1"/>
  <c r="Y347" i="1"/>
  <c r="AB347" i="1"/>
  <c r="AC347" i="1"/>
  <c r="X347" i="1"/>
  <c r="Z347" i="1"/>
  <c r="V347" i="1"/>
  <c r="AA347" i="1"/>
  <c r="AA1163" i="1"/>
  <c r="AC1163" i="1"/>
  <c r="X1163" i="1"/>
  <c r="W1163" i="1"/>
  <c r="Z1163" i="1"/>
  <c r="AB1163" i="1"/>
  <c r="V1163" i="1"/>
  <c r="Y1163" i="1"/>
  <c r="Z982" i="1"/>
  <c r="Y982" i="1"/>
  <c r="W982" i="1"/>
  <c r="AA982" i="1"/>
  <c r="AC982" i="1"/>
  <c r="X982" i="1"/>
  <c r="V982" i="1"/>
  <c r="AB982" i="1"/>
  <c r="AC1254" i="1"/>
  <c r="Y1254" i="1"/>
  <c r="AB1254" i="1"/>
  <c r="AA1254" i="1"/>
  <c r="X1254" i="1"/>
  <c r="Z1254" i="1"/>
  <c r="V1254" i="1"/>
  <c r="W1254" i="1"/>
  <c r="W371" i="1"/>
  <c r="Y371" i="1"/>
  <c r="Z371" i="1"/>
  <c r="AB371" i="1"/>
  <c r="X371" i="1"/>
  <c r="AA371" i="1"/>
  <c r="V371" i="1"/>
  <c r="AC371" i="1"/>
  <c r="X42" i="1"/>
  <c r="Y42" i="1"/>
  <c r="W42" i="1"/>
  <c r="Z42" i="1"/>
  <c r="AB42" i="1"/>
  <c r="AC42" i="1"/>
  <c r="V42" i="1"/>
  <c r="AA42" i="1"/>
  <c r="W1395" i="1"/>
  <c r="Y1395" i="1"/>
  <c r="X1395" i="1"/>
  <c r="AB1395" i="1"/>
  <c r="Z1395" i="1"/>
  <c r="AA1395" i="1"/>
  <c r="V1395" i="1"/>
  <c r="AC1395" i="1"/>
  <c r="AB515" i="1"/>
  <c r="X515" i="1"/>
  <c r="AC515" i="1"/>
  <c r="W515" i="1"/>
  <c r="AA515" i="1"/>
  <c r="Z515" i="1"/>
  <c r="V515" i="1"/>
  <c r="Y515" i="1"/>
  <c r="AC514" i="1"/>
  <c r="W514" i="1"/>
  <c r="AA514" i="1"/>
  <c r="AB514" i="1"/>
  <c r="Z514" i="1"/>
  <c r="Y514" i="1"/>
  <c r="V514" i="1"/>
  <c r="X514" i="1"/>
  <c r="Z829" i="1"/>
  <c r="Y829" i="1"/>
  <c r="W829" i="1"/>
  <c r="AC829" i="1"/>
  <c r="AB829" i="1"/>
  <c r="X829" i="1"/>
  <c r="V829" i="1"/>
  <c r="AA829" i="1"/>
  <c r="X1422" i="1"/>
  <c r="Z1422" i="1"/>
  <c r="AC1422" i="1"/>
  <c r="AB1422" i="1"/>
  <c r="W1422" i="1"/>
  <c r="Y1422" i="1"/>
  <c r="V1422" i="1"/>
  <c r="AA1422" i="1"/>
  <c r="Y816" i="1"/>
  <c r="AC816" i="1"/>
  <c r="X816" i="1"/>
  <c r="AB816" i="1"/>
  <c r="Z816" i="1"/>
  <c r="AA816" i="1"/>
  <c r="V816" i="1"/>
  <c r="W816" i="1"/>
  <c r="AA708" i="1"/>
  <c r="AB708" i="1"/>
  <c r="Z708" i="1"/>
  <c r="W708" i="1"/>
  <c r="AC708" i="1"/>
  <c r="Y708" i="1"/>
  <c r="V708" i="1"/>
  <c r="X708" i="1"/>
  <c r="X1447" i="1"/>
  <c r="W1447" i="1"/>
  <c r="AC1447" i="1"/>
  <c r="AA1447" i="1"/>
  <c r="AB1447" i="1"/>
  <c r="Y1447" i="1"/>
  <c r="V1447" i="1"/>
  <c r="Z1447" i="1"/>
  <c r="AC1278" i="1"/>
  <c r="Z1278" i="1"/>
  <c r="X1278" i="1"/>
  <c r="W1278" i="1"/>
  <c r="AA1278" i="1"/>
  <c r="Y1278" i="1"/>
  <c r="V1278" i="1"/>
  <c r="AB1278" i="1"/>
  <c r="AA710" i="1"/>
  <c r="Z710" i="1"/>
  <c r="AB710" i="1"/>
  <c r="AC710" i="1"/>
  <c r="Y710" i="1"/>
  <c r="W710" i="1"/>
  <c r="V710" i="1"/>
  <c r="X710" i="1"/>
  <c r="W360" i="1"/>
  <c r="X360" i="1"/>
  <c r="Z360" i="1"/>
  <c r="AA360" i="1"/>
  <c r="AB360" i="1"/>
  <c r="AC360" i="1"/>
  <c r="V360" i="1"/>
  <c r="Y360" i="1"/>
  <c r="AA1152" i="1"/>
  <c r="AB1152" i="1"/>
  <c r="AC1152" i="1"/>
  <c r="Y1152" i="1"/>
  <c r="Z1152" i="1"/>
  <c r="W1152" i="1"/>
  <c r="V1152" i="1"/>
  <c r="X1152" i="1"/>
  <c r="W1023" i="1"/>
  <c r="Z1023" i="1"/>
  <c r="X1023" i="1"/>
  <c r="AC1023" i="1"/>
  <c r="Y1023" i="1"/>
  <c r="AB1023" i="1"/>
  <c r="V1023" i="1"/>
  <c r="AA1023" i="1"/>
  <c r="AA1165" i="1"/>
  <c r="X1165" i="1"/>
  <c r="W1165" i="1"/>
  <c r="Y1165" i="1"/>
  <c r="AB1165" i="1"/>
  <c r="Z1165" i="1"/>
  <c r="V1165" i="1"/>
  <c r="AC1165" i="1"/>
  <c r="X1215" i="1"/>
  <c r="W1215" i="1"/>
  <c r="Y1215" i="1"/>
  <c r="Z1215" i="1"/>
  <c r="AB1215" i="1"/>
  <c r="AC1215" i="1"/>
  <c r="V1215" i="1"/>
  <c r="AA1215" i="1"/>
  <c r="Z1164" i="1"/>
  <c r="AC1164" i="1"/>
  <c r="X1164" i="1"/>
  <c r="Y1164" i="1"/>
  <c r="W1164" i="1"/>
  <c r="AA1164" i="1"/>
  <c r="V1164" i="1"/>
  <c r="AB1164" i="1"/>
  <c r="AB427" i="1"/>
  <c r="Z427" i="1"/>
  <c r="AA427" i="1"/>
  <c r="W427" i="1"/>
  <c r="Y427" i="1"/>
  <c r="AC427" i="1"/>
  <c r="V427" i="1"/>
  <c r="X427" i="1"/>
  <c r="X709" i="1"/>
  <c r="Y709" i="1"/>
  <c r="AC709" i="1"/>
  <c r="Z709" i="1"/>
  <c r="AB709" i="1"/>
  <c r="W709" i="1"/>
  <c r="V709" i="1"/>
  <c r="AA709" i="1"/>
  <c r="AB1157" i="1"/>
  <c r="X1157" i="1"/>
  <c r="AA1157" i="1"/>
  <c r="W1157" i="1"/>
  <c r="AC1157" i="1"/>
  <c r="Y1157" i="1"/>
  <c r="V1157" i="1"/>
  <c r="Z1157" i="1"/>
  <c r="W1156" i="1"/>
  <c r="Y1156" i="1"/>
  <c r="AB1156" i="1"/>
  <c r="AA1156" i="1"/>
  <c r="X1156" i="1"/>
  <c r="Z1156" i="1"/>
  <c r="V1156" i="1"/>
  <c r="AC1156" i="1"/>
  <c r="Y298" i="1"/>
  <c r="AC298" i="1"/>
  <c r="Z298" i="1"/>
  <c r="AB298" i="1"/>
  <c r="W298" i="1"/>
  <c r="X298" i="1"/>
  <c r="V298" i="1"/>
  <c r="AA298" i="1"/>
  <c r="Y731" i="1"/>
  <c r="AB731" i="1"/>
  <c r="AC731" i="1"/>
  <c r="X731" i="1"/>
  <c r="Z731" i="1"/>
  <c r="W731" i="1"/>
  <c r="V731" i="1"/>
  <c r="AA731" i="1"/>
  <c r="AC992" i="1"/>
  <c r="Z992" i="1"/>
  <c r="AA992" i="1"/>
  <c r="AB992" i="1"/>
  <c r="X992" i="1"/>
  <c r="W992" i="1"/>
  <c r="V992" i="1"/>
  <c r="Y992" i="1"/>
  <c r="AC246" i="1"/>
  <c r="X246" i="1"/>
  <c r="AA246" i="1"/>
  <c r="Y246" i="1"/>
  <c r="AB246" i="1"/>
  <c r="Z246" i="1"/>
  <c r="V246" i="1"/>
  <c r="W246" i="1"/>
  <c r="X429" i="1"/>
  <c r="Y429" i="1"/>
  <c r="AB429" i="1"/>
  <c r="Z429" i="1"/>
  <c r="W429" i="1"/>
  <c r="AC429" i="1"/>
  <c r="V429" i="1"/>
  <c r="AA429" i="1"/>
  <c r="Z252" i="1"/>
  <c r="X252" i="1"/>
  <c r="AC252" i="1"/>
  <c r="AB252" i="1"/>
  <c r="Y252" i="1"/>
  <c r="W252" i="1"/>
  <c r="V252" i="1"/>
  <c r="AA252" i="1"/>
  <c r="W31" i="1"/>
  <c r="Z31" i="1"/>
  <c r="AA31" i="1"/>
  <c r="X31" i="1"/>
  <c r="AB31" i="1"/>
  <c r="AC31" i="1"/>
  <c r="V31" i="1"/>
  <c r="Y31" i="1"/>
  <c r="Z421" i="1"/>
  <c r="W421" i="1"/>
  <c r="Y421" i="1"/>
  <c r="AB421" i="1"/>
  <c r="AA421" i="1"/>
  <c r="X421" i="1"/>
  <c r="V421" i="1"/>
  <c r="AC421" i="1"/>
  <c r="Y750" i="1"/>
  <c r="AC750" i="1"/>
  <c r="AA750" i="1"/>
  <c r="X750" i="1"/>
  <c r="AB750" i="1"/>
  <c r="W750" i="1"/>
  <c r="V750" i="1"/>
  <c r="Z750" i="1"/>
  <c r="AC1301" i="1"/>
  <c r="Z1301" i="1"/>
  <c r="AA1301" i="1"/>
  <c r="AB1301" i="1"/>
  <c r="X1301" i="1"/>
  <c r="W1301" i="1"/>
  <c r="V1301" i="1"/>
  <c r="Y1301" i="1"/>
  <c r="AA372" i="1"/>
  <c r="AC372" i="1"/>
  <c r="W372" i="1"/>
  <c r="X372" i="1"/>
  <c r="AB372" i="1"/>
  <c r="Z372" i="1"/>
  <c r="V372" i="1"/>
  <c r="Y372" i="1"/>
  <c r="W467" i="1"/>
  <c r="X467" i="1"/>
  <c r="AA467" i="1"/>
  <c r="AB467" i="1"/>
  <c r="Z467" i="1"/>
  <c r="Y467" i="1"/>
  <c r="V467" i="1"/>
  <c r="AC467" i="1"/>
  <c r="AC1417" i="1"/>
  <c r="AB1417" i="1"/>
  <c r="AA1417" i="1"/>
  <c r="X1417" i="1"/>
  <c r="W1417" i="1"/>
  <c r="Z1417" i="1"/>
  <c r="V1417" i="1"/>
  <c r="Y1417" i="1"/>
  <c r="AB362" i="1"/>
  <c r="W362" i="1"/>
  <c r="Z362" i="1"/>
  <c r="AC362" i="1"/>
  <c r="X362" i="1"/>
  <c r="Y362" i="1"/>
  <c r="V362" i="1"/>
  <c r="AA362" i="1"/>
  <c r="AC11" i="1"/>
  <c r="AB11" i="1"/>
  <c r="W11" i="1"/>
  <c r="AA11" i="1"/>
  <c r="X11" i="1"/>
  <c r="Y11" i="1"/>
  <c r="V11" i="1"/>
  <c r="Z11" i="1"/>
  <c r="AC27" i="1"/>
  <c r="Y27" i="1"/>
  <c r="Z27" i="1"/>
  <c r="X27" i="1"/>
  <c r="W27" i="1"/>
  <c r="AB27" i="1"/>
  <c r="V27" i="1"/>
  <c r="AA27" i="1"/>
  <c r="AA243" i="1"/>
  <c r="W243" i="1"/>
  <c r="Z243" i="1"/>
  <c r="AB243" i="1"/>
  <c r="AC243" i="1"/>
  <c r="X243" i="1"/>
  <c r="V243" i="1"/>
  <c r="Y243" i="1"/>
  <c r="AC396" i="1"/>
  <c r="AB396" i="1"/>
  <c r="AA396" i="1"/>
  <c r="X396" i="1"/>
  <c r="W396" i="1"/>
  <c r="Y396" i="1"/>
  <c r="V396" i="1"/>
  <c r="Z396" i="1"/>
  <c r="AA784" i="1"/>
  <c r="X784" i="1"/>
  <c r="AB784" i="1"/>
  <c r="W784" i="1"/>
  <c r="Y784" i="1"/>
  <c r="AC784" i="1"/>
  <c r="V784" i="1"/>
  <c r="Z784" i="1"/>
  <c r="W921" i="1"/>
  <c r="X921" i="1"/>
  <c r="Y921" i="1"/>
  <c r="AC921" i="1"/>
  <c r="AB921" i="1"/>
  <c r="AA921" i="1"/>
  <c r="V921" i="1"/>
  <c r="Z921" i="1"/>
  <c r="Y1073" i="1"/>
  <c r="W1073" i="1"/>
  <c r="Z1073" i="1"/>
  <c r="AC1073" i="1"/>
  <c r="X1073" i="1"/>
  <c r="AB1073" i="1"/>
  <c r="V1073" i="1"/>
  <c r="AA1073" i="1"/>
  <c r="AC304" i="1"/>
  <c r="Y304" i="1"/>
  <c r="AA304" i="1"/>
  <c r="Z304" i="1"/>
  <c r="X304" i="1"/>
  <c r="AB304" i="1"/>
  <c r="V304" i="1"/>
  <c r="W304" i="1"/>
  <c r="W437" i="1"/>
  <c r="AC437" i="1"/>
  <c r="Y437" i="1"/>
  <c r="X437" i="1"/>
  <c r="AB437" i="1"/>
  <c r="AA437" i="1"/>
  <c r="V437" i="1"/>
  <c r="Z437" i="1"/>
  <c r="W211" i="1"/>
  <c r="Z211" i="1"/>
  <c r="AA211" i="1"/>
  <c r="AC211" i="1"/>
  <c r="AB211" i="1"/>
  <c r="X211" i="1"/>
  <c r="V211" i="1"/>
  <c r="Y211" i="1"/>
  <c r="W1440" i="1"/>
  <c r="AB1440" i="1"/>
  <c r="X1440" i="1"/>
  <c r="AC1440" i="1"/>
  <c r="Y1440" i="1"/>
  <c r="AA1440" i="1"/>
  <c r="V1440" i="1"/>
  <c r="Z1440" i="1"/>
  <c r="Y37" i="1"/>
  <c r="AA37" i="1"/>
  <c r="AB37" i="1"/>
  <c r="AC37" i="1"/>
  <c r="Z37" i="1"/>
  <c r="X37" i="1"/>
  <c r="V37" i="1"/>
  <c r="W37" i="1"/>
  <c r="X43" i="1"/>
  <c r="Y43" i="1"/>
  <c r="Z43" i="1"/>
  <c r="AC43" i="1"/>
  <c r="W43" i="1"/>
  <c r="AA43" i="1"/>
  <c r="V43" i="1"/>
  <c r="AB43" i="1"/>
  <c r="X53" i="1"/>
  <c r="W53" i="1"/>
  <c r="AA53" i="1"/>
  <c r="Z53" i="1"/>
  <c r="Y53" i="1"/>
  <c r="AB53" i="1"/>
  <c r="V53" i="1"/>
  <c r="AC53" i="1"/>
  <c r="X77" i="1"/>
  <c r="AB77" i="1"/>
  <c r="Y77" i="1"/>
  <c r="Z77" i="1"/>
  <c r="AA77" i="1"/>
  <c r="W77" i="1"/>
  <c r="V77" i="1"/>
  <c r="AC77" i="1"/>
  <c r="AB555" i="1"/>
  <c r="W555" i="1"/>
  <c r="Y555" i="1"/>
  <c r="AA555" i="1"/>
  <c r="X555" i="1"/>
  <c r="AC555" i="1"/>
  <c r="V555" i="1"/>
  <c r="Z555" i="1"/>
  <c r="Y456" i="1"/>
  <c r="AC456" i="1"/>
  <c r="AA456" i="1"/>
  <c r="Z456" i="1"/>
  <c r="W456" i="1"/>
  <c r="AB456" i="1"/>
  <c r="V456" i="1"/>
  <c r="X456" i="1"/>
  <c r="X300" i="1"/>
  <c r="AC300" i="1"/>
  <c r="AB300" i="1"/>
  <c r="AA300" i="1"/>
  <c r="Y300" i="1"/>
  <c r="W300" i="1"/>
  <c r="V300" i="1"/>
  <c r="Z300" i="1"/>
  <c r="AC513" i="1"/>
  <c r="Y513" i="1"/>
  <c r="AB513" i="1"/>
  <c r="W513" i="1"/>
  <c r="Z513" i="1"/>
  <c r="AA513" i="1"/>
  <c r="V513" i="1"/>
  <c r="X513" i="1"/>
  <c r="W1336" i="1"/>
  <c r="AB1336" i="1"/>
  <c r="X1336" i="1"/>
  <c r="AA1336" i="1"/>
  <c r="Y1336" i="1"/>
  <c r="Z1336" i="1"/>
  <c r="V1336" i="1"/>
  <c r="AC1336" i="1"/>
  <c r="AA45" i="1"/>
  <c r="W45" i="1"/>
  <c r="AC45" i="1"/>
  <c r="Y45" i="1"/>
  <c r="X45" i="1"/>
  <c r="AB45" i="1"/>
  <c r="V45" i="1"/>
  <c r="Z45" i="1"/>
  <c r="AC1333" i="1"/>
  <c r="Y1333" i="1"/>
  <c r="AA1333" i="1"/>
  <c r="W1333" i="1"/>
  <c r="X1333" i="1"/>
  <c r="AB1333" i="1"/>
  <c r="V1333" i="1"/>
  <c r="Z1333" i="1"/>
  <c r="W35" i="1"/>
  <c r="Y35" i="1"/>
  <c r="AB35" i="1"/>
  <c r="X35" i="1"/>
  <c r="AC35" i="1"/>
  <c r="Z35" i="1"/>
  <c r="V35" i="1"/>
  <c r="AA35" i="1"/>
  <c r="W412" i="1"/>
  <c r="X412" i="1"/>
  <c r="Z412" i="1"/>
  <c r="Y412" i="1"/>
  <c r="AB412" i="1"/>
  <c r="AA412" i="1"/>
  <c r="V412" i="1"/>
  <c r="AC412" i="1"/>
  <c r="Z332" i="1"/>
  <c r="AC332" i="1"/>
  <c r="Y332" i="1"/>
  <c r="W332" i="1"/>
  <c r="AA332" i="1"/>
  <c r="AB332" i="1"/>
  <c r="V332" i="1"/>
  <c r="X332" i="1"/>
  <c r="Z981" i="1"/>
  <c r="AC981" i="1"/>
  <c r="W981" i="1"/>
  <c r="Y981" i="1"/>
  <c r="AA981" i="1"/>
  <c r="X981" i="1"/>
  <c r="V981" i="1"/>
  <c r="AB981" i="1"/>
  <c r="Y1218" i="1"/>
  <c r="W1218" i="1"/>
  <c r="Z1218" i="1"/>
  <c r="AC1218" i="1"/>
  <c r="AA1218" i="1"/>
  <c r="AB1218" i="1"/>
  <c r="V1218" i="1"/>
  <c r="X1218" i="1"/>
  <c r="AB24" i="1"/>
  <c r="W24" i="1"/>
  <c r="AA24" i="1"/>
  <c r="X24" i="1"/>
  <c r="Y24" i="1"/>
  <c r="AC24" i="1"/>
  <c r="V24" i="1"/>
  <c r="Z24" i="1"/>
  <c r="Z58" i="1"/>
  <c r="AB58" i="1"/>
  <c r="W58" i="1"/>
  <c r="AA58" i="1"/>
  <c r="X58" i="1"/>
  <c r="Y58" i="1"/>
  <c r="V58" i="1"/>
  <c r="AC58" i="1"/>
  <c r="Y13" i="1"/>
  <c r="X13" i="1"/>
  <c r="AB13" i="1"/>
  <c r="Z13" i="1"/>
  <c r="AC13" i="1"/>
  <c r="W13" i="1"/>
  <c r="V13" i="1"/>
  <c r="AA13" i="1"/>
  <c r="AA23" i="1"/>
  <c r="X23" i="1"/>
  <c r="Z23" i="1"/>
  <c r="Y23" i="1"/>
  <c r="AB23" i="1"/>
  <c r="AC23" i="1"/>
  <c r="V23" i="1"/>
  <c r="W23" i="1"/>
  <c r="W47" i="1"/>
  <c r="Z47" i="1"/>
  <c r="AA47" i="1"/>
  <c r="X47" i="1"/>
  <c r="AC47" i="1"/>
  <c r="Y47" i="1"/>
  <c r="V47" i="1"/>
  <c r="AB47" i="1"/>
  <c r="Z30" i="1"/>
  <c r="AC30" i="1"/>
  <c r="X30" i="1"/>
  <c r="AA30" i="1"/>
  <c r="AB30" i="1"/>
  <c r="Y30" i="1"/>
  <c r="V30" i="1"/>
  <c r="W30" i="1"/>
  <c r="Z70" i="1"/>
  <c r="AC70" i="1"/>
  <c r="X70" i="1"/>
  <c r="AA70" i="1"/>
  <c r="W70" i="1"/>
  <c r="Y70" i="1"/>
  <c r="V70" i="1"/>
  <c r="AB70" i="1"/>
  <c r="AB81" i="1"/>
  <c r="Y81" i="1"/>
  <c r="AA81" i="1"/>
  <c r="AC81" i="1"/>
  <c r="Z81" i="1"/>
  <c r="W81" i="1"/>
  <c r="V81" i="1"/>
  <c r="X81" i="1"/>
  <c r="AC245" i="1"/>
  <c r="X245" i="1"/>
  <c r="AB245" i="1"/>
  <c r="Z245" i="1"/>
  <c r="Y245" i="1"/>
  <c r="AA245" i="1"/>
  <c r="V245" i="1"/>
  <c r="W245" i="1"/>
  <c r="W256" i="1"/>
  <c r="AA256" i="1"/>
  <c r="Y256" i="1"/>
  <c r="Z256" i="1"/>
  <c r="AC256" i="1"/>
  <c r="AB256" i="1"/>
  <c r="V256" i="1"/>
  <c r="X256" i="1"/>
  <c r="W453" i="1"/>
  <c r="AA453" i="1"/>
  <c r="AB453" i="1"/>
  <c r="X453" i="1"/>
  <c r="Y453" i="1"/>
  <c r="AC453" i="1"/>
  <c r="V453" i="1"/>
  <c r="Z453" i="1"/>
  <c r="AB941" i="1"/>
  <c r="Y941" i="1"/>
  <c r="W941" i="1"/>
  <c r="AA941" i="1"/>
  <c r="AC941" i="1"/>
  <c r="X941" i="1"/>
  <c r="V941" i="1"/>
  <c r="Z941" i="1"/>
  <c r="AC817" i="1"/>
  <c r="Y817" i="1"/>
  <c r="Z817" i="1"/>
  <c r="X817" i="1"/>
  <c r="AA817" i="1"/>
  <c r="W817" i="1"/>
  <c r="V817" i="1"/>
  <c r="AB817" i="1"/>
  <c r="Z1008" i="1"/>
  <c r="W1008" i="1"/>
  <c r="AB1008" i="1"/>
  <c r="AC1008" i="1"/>
  <c r="X1008" i="1"/>
  <c r="AA1008" i="1"/>
  <c r="V1008" i="1"/>
  <c r="Y1008" i="1"/>
  <c r="Y1161" i="1"/>
  <c r="W1161" i="1"/>
  <c r="AB1161" i="1"/>
  <c r="X1161" i="1"/>
  <c r="AC1161" i="1"/>
  <c r="Z1161" i="1"/>
  <c r="V1161" i="1"/>
  <c r="AA1161" i="1"/>
  <c r="Y747" i="1"/>
  <c r="X747" i="1"/>
  <c r="Z747" i="1"/>
  <c r="W747" i="1"/>
  <c r="AB747" i="1"/>
  <c r="AA747" i="1"/>
  <c r="V747" i="1"/>
  <c r="AC747" i="1"/>
  <c r="Z383" i="1"/>
  <c r="AA383" i="1"/>
  <c r="AC383" i="1"/>
  <c r="X383" i="1"/>
  <c r="Y383" i="1"/>
  <c r="AB383" i="1"/>
  <c r="V383" i="1"/>
  <c r="W383" i="1"/>
  <c r="X1187" i="1"/>
  <c r="Y1187" i="1"/>
  <c r="AB1187" i="1"/>
  <c r="Z1187" i="1"/>
  <c r="W1187" i="1"/>
  <c r="AC1187" i="1"/>
  <c r="V1187" i="1"/>
  <c r="AA1187" i="1"/>
  <c r="W1189" i="1"/>
  <c r="X1189" i="1"/>
  <c r="AA1189" i="1"/>
  <c r="AC1189" i="1"/>
  <c r="Y1189" i="1"/>
  <c r="AB1189" i="1"/>
  <c r="V1189" i="1"/>
  <c r="Z1189" i="1"/>
  <c r="AA851" i="1"/>
  <c r="AC851" i="1"/>
  <c r="AB851" i="1"/>
  <c r="Y851" i="1"/>
  <c r="X851" i="1"/>
  <c r="Z851" i="1"/>
  <c r="V851" i="1"/>
  <c r="W851" i="1"/>
  <c r="AC257" i="1"/>
  <c r="X257" i="1"/>
  <c r="AA257" i="1"/>
  <c r="W257" i="1"/>
  <c r="Z257" i="1"/>
  <c r="Y257" i="1"/>
  <c r="V257" i="1"/>
  <c r="AB257" i="1"/>
  <c r="Y740" i="1"/>
  <c r="AC740" i="1"/>
  <c r="AB740" i="1"/>
  <c r="AA740" i="1"/>
  <c r="Z740" i="1"/>
  <c r="X740" i="1"/>
  <c r="V740" i="1"/>
  <c r="W740" i="1"/>
  <c r="Y1425" i="1"/>
  <c r="W1425" i="1"/>
  <c r="AB1425" i="1"/>
  <c r="Z1425" i="1"/>
  <c r="AA1425" i="1"/>
  <c r="X1425" i="1"/>
  <c r="V1425" i="1"/>
  <c r="AC1425" i="1"/>
  <c r="AA1431" i="1"/>
  <c r="AC1431" i="1"/>
  <c r="X1431" i="1"/>
  <c r="Z1431" i="1"/>
  <c r="W1431" i="1"/>
  <c r="AB1431" i="1"/>
  <c r="V1431" i="1"/>
  <c r="Y1431" i="1"/>
  <c r="W1437" i="1"/>
  <c r="X1437" i="1"/>
  <c r="AA1437" i="1"/>
  <c r="Y1437" i="1"/>
  <c r="AB1437" i="1"/>
  <c r="Z1437" i="1"/>
  <c r="V1437" i="1"/>
  <c r="AC1437" i="1"/>
  <c r="AC1443" i="1"/>
  <c r="AA1443" i="1"/>
  <c r="W1443" i="1"/>
  <c r="Z1443" i="1"/>
  <c r="AB1443" i="1"/>
  <c r="X1443" i="1"/>
  <c r="V1443" i="1"/>
  <c r="Y1443" i="1"/>
  <c r="Y1457" i="1"/>
  <c r="W1457" i="1"/>
  <c r="X1457" i="1"/>
  <c r="AC1457" i="1"/>
  <c r="Z1457" i="1"/>
  <c r="AA1457" i="1"/>
  <c r="V1457" i="1"/>
  <c r="AB1457" i="1"/>
  <c r="Y1184" i="1"/>
  <c r="W1184" i="1"/>
  <c r="AA1184" i="1"/>
  <c r="AC1184" i="1"/>
  <c r="AB1184" i="1"/>
  <c r="X1184" i="1"/>
  <c r="V1184" i="1"/>
  <c r="Z1184" i="1"/>
  <c r="AB1419" i="1"/>
  <c r="AC1419" i="1"/>
  <c r="W1419" i="1"/>
  <c r="Y1419" i="1"/>
  <c r="X1419" i="1"/>
  <c r="Z1419" i="1"/>
  <c r="V1419" i="1"/>
  <c r="AA1419" i="1"/>
  <c r="X1304" i="1"/>
  <c r="AB1304" i="1"/>
  <c r="AA1304" i="1"/>
  <c r="Z1304" i="1"/>
  <c r="AC1304" i="1"/>
  <c r="W1304" i="1"/>
  <c r="V1304" i="1"/>
  <c r="Y1304" i="1"/>
  <c r="AC1428" i="1"/>
  <c r="AA1428" i="1"/>
  <c r="X1428" i="1"/>
  <c r="AB1428" i="1"/>
  <c r="Z1428" i="1"/>
  <c r="Y1428" i="1"/>
  <c r="V1428" i="1"/>
  <c r="W1428" i="1"/>
  <c r="W1442" i="1"/>
  <c r="AA1442" i="1"/>
  <c r="Y1442" i="1"/>
  <c r="AB1442" i="1"/>
  <c r="Z1442" i="1"/>
  <c r="AC1442" i="1"/>
  <c r="V1442" i="1"/>
  <c r="X1442" i="1"/>
  <c r="AA22" i="1"/>
  <c r="Y22" i="1"/>
  <c r="AB22" i="1"/>
  <c r="X22" i="1"/>
  <c r="W22" i="1"/>
  <c r="Z22" i="1"/>
  <c r="V22" i="1"/>
  <c r="AC22" i="1"/>
  <c r="Y443" i="1"/>
  <c r="AA443" i="1"/>
  <c r="W443" i="1"/>
  <c r="Z443" i="1"/>
  <c r="AB443" i="1"/>
  <c r="AC443" i="1"/>
  <c r="V443" i="1"/>
  <c r="X443" i="1"/>
  <c r="AA424" i="1"/>
  <c r="W424" i="1"/>
  <c r="AB424" i="1"/>
  <c r="AC424" i="1"/>
  <c r="Y424" i="1"/>
  <c r="Z424" i="1"/>
  <c r="V424" i="1"/>
  <c r="X424" i="1"/>
  <c r="W706" i="1"/>
  <c r="X706" i="1"/>
  <c r="AA706" i="1"/>
  <c r="Y706" i="1"/>
  <c r="AB706" i="1"/>
  <c r="Z706" i="1"/>
  <c r="V706" i="1"/>
  <c r="AC706" i="1"/>
  <c r="X895" i="1"/>
  <c r="AB895" i="1"/>
  <c r="Y895" i="1"/>
  <c r="W895" i="1"/>
  <c r="AA895" i="1"/>
  <c r="Z895" i="1"/>
  <c r="V895" i="1"/>
  <c r="AC895" i="1"/>
  <c r="X432" i="1"/>
  <c r="AC432" i="1"/>
  <c r="AB432" i="1"/>
  <c r="Y432" i="1"/>
  <c r="Z432" i="1"/>
  <c r="W432" i="1"/>
  <c r="V432" i="1"/>
  <c r="AA432" i="1"/>
  <c r="Y435" i="1"/>
  <c r="AC435" i="1"/>
  <c r="AA435" i="1"/>
  <c r="W435" i="1"/>
  <c r="Z435" i="1"/>
  <c r="AB435" i="1"/>
  <c r="V435" i="1"/>
  <c r="X435" i="1"/>
  <c r="W1113" i="1"/>
  <c r="AA1113" i="1"/>
  <c r="Z1113" i="1"/>
  <c r="AC1113" i="1"/>
  <c r="X1113" i="1"/>
  <c r="Y1113" i="1"/>
  <c r="V1113" i="1"/>
  <c r="AB1113" i="1"/>
  <c r="Z202" i="1"/>
  <c r="AC202" i="1"/>
  <c r="AA202" i="1"/>
  <c r="AB202" i="1"/>
  <c r="Y202" i="1"/>
  <c r="W202" i="1"/>
  <c r="V202" i="1"/>
  <c r="X202" i="1"/>
  <c r="Z500" i="1"/>
  <c r="X500" i="1"/>
  <c r="AA500" i="1"/>
  <c r="W500" i="1"/>
  <c r="Y500" i="1"/>
  <c r="AC500" i="1"/>
  <c r="V500" i="1"/>
  <c r="AB500" i="1"/>
  <c r="AA777" i="1"/>
  <c r="Y777" i="1"/>
  <c r="X777" i="1"/>
  <c r="AC777" i="1"/>
  <c r="W777" i="1"/>
  <c r="Z777" i="1"/>
  <c r="V777" i="1"/>
  <c r="AB777" i="1"/>
  <c r="AA608" i="1"/>
  <c r="AC608" i="1"/>
  <c r="Y608" i="1"/>
  <c r="AB608" i="1"/>
  <c r="W608" i="1"/>
  <c r="Z608" i="1"/>
  <c r="V608" i="1"/>
  <c r="X608" i="1"/>
  <c r="W1222" i="1"/>
  <c r="Z1222" i="1"/>
  <c r="AA1222" i="1"/>
  <c r="AC1222" i="1"/>
  <c r="X1222" i="1"/>
  <c r="Y1222" i="1"/>
  <c r="V1222" i="1"/>
  <c r="AB1222" i="1"/>
  <c r="AC1056" i="1"/>
  <c r="AB1056" i="1"/>
  <c r="Z1056" i="1"/>
  <c r="Y1056" i="1"/>
  <c r="AA1056" i="1"/>
  <c r="W1056" i="1"/>
  <c r="V1056" i="1"/>
  <c r="X1056" i="1"/>
  <c r="AA732" i="1"/>
  <c r="X732" i="1"/>
  <c r="AC732" i="1"/>
  <c r="AB732" i="1"/>
  <c r="Y732" i="1"/>
  <c r="W732" i="1"/>
  <c r="V732" i="1"/>
  <c r="Z732" i="1"/>
  <c r="X807" i="1"/>
  <c r="AA807" i="1"/>
  <c r="AC807" i="1"/>
  <c r="Z807" i="1"/>
  <c r="AB807" i="1"/>
  <c r="Y807" i="1"/>
  <c r="V807" i="1"/>
  <c r="W807" i="1"/>
  <c r="X843" i="1"/>
  <c r="Z843" i="1"/>
  <c r="W843" i="1"/>
  <c r="AB843" i="1"/>
  <c r="AA843" i="1"/>
  <c r="AC843" i="1"/>
  <c r="V843" i="1"/>
  <c r="Y843" i="1"/>
  <c r="W977" i="1"/>
  <c r="Y977" i="1"/>
  <c r="AC977" i="1"/>
  <c r="AB977" i="1"/>
  <c r="X977" i="1"/>
  <c r="AA977" i="1"/>
  <c r="V977" i="1"/>
  <c r="Z977" i="1"/>
  <c r="AA918" i="1"/>
  <c r="Y918" i="1"/>
  <c r="W918" i="1"/>
  <c r="Z918" i="1"/>
  <c r="AC918" i="1"/>
  <c r="AB918" i="1"/>
  <c r="V918" i="1"/>
  <c r="X918" i="1"/>
  <c r="Z835" i="1"/>
  <c r="X835" i="1"/>
  <c r="AC835" i="1"/>
  <c r="AB835" i="1"/>
  <c r="Y835" i="1"/>
  <c r="W835" i="1"/>
  <c r="V835" i="1"/>
  <c r="AA835" i="1"/>
  <c r="AC827" i="1"/>
  <c r="Y827" i="1"/>
  <c r="AA827" i="1"/>
  <c r="AB827" i="1"/>
  <c r="X827" i="1"/>
  <c r="Z827" i="1"/>
  <c r="V827" i="1"/>
  <c r="W827" i="1"/>
  <c r="X929" i="1"/>
  <c r="W929" i="1"/>
  <c r="AA929" i="1"/>
  <c r="Y929" i="1"/>
  <c r="AB929" i="1"/>
  <c r="Z929" i="1"/>
  <c r="V929" i="1"/>
  <c r="AC929" i="1"/>
  <c r="X742" i="1"/>
  <c r="Y742" i="1"/>
  <c r="AB742" i="1"/>
  <c r="AC742" i="1"/>
  <c r="AA742" i="1"/>
  <c r="Z742" i="1"/>
  <c r="V742" i="1"/>
  <c r="W742" i="1"/>
  <c r="Z930" i="1"/>
  <c r="AC930" i="1"/>
  <c r="Y930" i="1"/>
  <c r="AA930" i="1"/>
  <c r="W930" i="1"/>
  <c r="X930" i="1"/>
  <c r="V930" i="1"/>
  <c r="AB930" i="1"/>
  <c r="AA980" i="1"/>
  <c r="AB980" i="1"/>
  <c r="AC980" i="1"/>
  <c r="Z980" i="1"/>
  <c r="W980" i="1"/>
  <c r="X980" i="1"/>
  <c r="V980" i="1"/>
  <c r="Y980" i="1"/>
  <c r="W972" i="1"/>
  <c r="AC972" i="1"/>
  <c r="AA972" i="1"/>
  <c r="Z972" i="1"/>
  <c r="X972" i="1"/>
  <c r="AB972" i="1"/>
  <c r="V972" i="1"/>
  <c r="Y972" i="1"/>
  <c r="X940" i="1"/>
  <c r="AB940" i="1"/>
  <c r="Y940" i="1"/>
  <c r="W940" i="1"/>
  <c r="AA940" i="1"/>
  <c r="Z940" i="1"/>
  <c r="V940" i="1"/>
  <c r="AC940" i="1"/>
  <c r="AA1027" i="1"/>
  <c r="AC1027" i="1"/>
  <c r="Y1027" i="1"/>
  <c r="W1027" i="1"/>
  <c r="X1027" i="1"/>
  <c r="AB1027" i="1"/>
  <c r="V1027" i="1"/>
  <c r="Z1027" i="1"/>
  <c r="AB1095" i="1"/>
  <c r="Y1095" i="1"/>
  <c r="AC1095" i="1"/>
  <c r="W1095" i="1"/>
  <c r="AA1095" i="1"/>
  <c r="X1095" i="1"/>
  <c r="V1095" i="1"/>
  <c r="Z1095" i="1"/>
  <c r="Y1076" i="1"/>
  <c r="AB1076" i="1"/>
  <c r="AA1076" i="1"/>
  <c r="AC1076" i="1"/>
  <c r="W1076" i="1"/>
  <c r="X1076" i="1"/>
  <c r="V1076" i="1"/>
  <c r="Z1076" i="1"/>
  <c r="Z1195" i="1"/>
  <c r="AA1195" i="1"/>
  <c r="AB1195" i="1"/>
  <c r="W1195" i="1"/>
  <c r="AC1195" i="1"/>
  <c r="Y1195" i="1"/>
  <c r="V1195" i="1"/>
  <c r="X1195" i="1"/>
  <c r="AB1309" i="1"/>
  <c r="Y1309" i="1"/>
  <c r="AA1309" i="1"/>
  <c r="Z1309" i="1"/>
  <c r="AC1309" i="1"/>
  <c r="W1309" i="1"/>
  <c r="V1309" i="1"/>
  <c r="X1309" i="1"/>
  <c r="Y660" i="1"/>
  <c r="AB660" i="1"/>
  <c r="Z660" i="1"/>
  <c r="AC660" i="1"/>
  <c r="X660" i="1"/>
  <c r="AA660" i="1"/>
  <c r="V660" i="1"/>
  <c r="W660" i="1"/>
  <c r="Z821" i="1"/>
  <c r="AA821" i="1"/>
  <c r="W821" i="1"/>
  <c r="X821" i="1"/>
  <c r="Y821" i="1"/>
  <c r="AC821" i="1"/>
  <c r="V821" i="1"/>
  <c r="AB821" i="1"/>
  <c r="X1009" i="1"/>
  <c r="Z1009" i="1"/>
  <c r="AA1009" i="1"/>
  <c r="AB1009" i="1"/>
  <c r="Y1009" i="1"/>
  <c r="AC1009" i="1"/>
  <c r="V1009" i="1"/>
  <c r="W1009" i="1"/>
  <c r="AA1025" i="1"/>
  <c r="Y1025" i="1"/>
  <c r="AB1025" i="1"/>
  <c r="W1025" i="1"/>
  <c r="AC1025" i="1"/>
  <c r="Z1025" i="1"/>
  <c r="V1025" i="1"/>
  <c r="X1025" i="1"/>
  <c r="Z867" i="1"/>
  <c r="X867" i="1"/>
  <c r="Y867" i="1"/>
  <c r="AC867" i="1"/>
  <c r="AA867" i="1"/>
  <c r="AB867" i="1"/>
  <c r="V867" i="1"/>
  <c r="W867" i="1"/>
  <c r="Z642" i="1"/>
  <c r="AB642" i="1"/>
  <c r="AC642" i="1"/>
  <c r="W642" i="1"/>
  <c r="X642" i="1"/>
  <c r="AA642" i="1"/>
  <c r="V642" i="1"/>
  <c r="Y642" i="1"/>
  <c r="Z680" i="1"/>
  <c r="AC680" i="1"/>
  <c r="X680" i="1"/>
  <c r="W680" i="1"/>
  <c r="AA680" i="1"/>
  <c r="Y680" i="1"/>
  <c r="V680" i="1"/>
  <c r="AB680" i="1"/>
  <c r="X764" i="1"/>
  <c r="AB764" i="1"/>
  <c r="AA764" i="1"/>
  <c r="Z764" i="1"/>
  <c r="Y764" i="1"/>
  <c r="AC764" i="1"/>
  <c r="V764" i="1"/>
  <c r="W764" i="1"/>
  <c r="Y832" i="1"/>
  <c r="AC832" i="1"/>
  <c r="AB832" i="1"/>
  <c r="Z832" i="1"/>
  <c r="X832" i="1"/>
  <c r="AA832" i="1"/>
  <c r="V832" i="1"/>
  <c r="W832" i="1"/>
  <c r="Y833" i="1"/>
  <c r="X833" i="1"/>
  <c r="Z833" i="1"/>
  <c r="W833" i="1"/>
  <c r="AA833" i="1"/>
  <c r="AB833" i="1"/>
  <c r="V833" i="1"/>
  <c r="AC833" i="1"/>
  <c r="AA795" i="1"/>
  <c r="W795" i="1"/>
  <c r="X795" i="1"/>
  <c r="AC795" i="1"/>
  <c r="Y795" i="1"/>
  <c r="AB795" i="1"/>
  <c r="V795" i="1"/>
  <c r="Z795" i="1"/>
  <c r="Y957" i="1"/>
  <c r="Z957" i="1"/>
  <c r="W957" i="1"/>
  <c r="AC957" i="1"/>
  <c r="AA957" i="1"/>
  <c r="AB957" i="1"/>
  <c r="V957" i="1"/>
  <c r="X957" i="1"/>
  <c r="X1329" i="1"/>
  <c r="AC1329" i="1"/>
  <c r="AB1329" i="1"/>
  <c r="W1329" i="1"/>
  <c r="Z1329" i="1"/>
  <c r="Y1329" i="1"/>
  <c r="V1329" i="1"/>
  <c r="AA1329" i="1"/>
  <c r="Z1194" i="1"/>
  <c r="AB1194" i="1"/>
  <c r="X1194" i="1"/>
  <c r="AA1194" i="1"/>
  <c r="W1194" i="1"/>
  <c r="Y1194" i="1"/>
  <c r="V1194" i="1"/>
  <c r="AC1194" i="1"/>
  <c r="Y1069" i="1"/>
  <c r="AB1069" i="1"/>
  <c r="X1069" i="1"/>
  <c r="W1069" i="1"/>
  <c r="AA1069" i="1"/>
  <c r="AC1069" i="1"/>
  <c r="V1069" i="1"/>
  <c r="Z1069" i="1"/>
  <c r="AB1421" i="1"/>
  <c r="AA1421" i="1"/>
  <c r="W1421" i="1"/>
  <c r="X1421" i="1"/>
  <c r="Y1421" i="1"/>
  <c r="AC1421" i="1"/>
  <c r="V1421" i="1"/>
  <c r="Z1421" i="1"/>
  <c r="Y1351" i="1"/>
  <c r="AA1351" i="1"/>
  <c r="AB1351" i="1"/>
  <c r="Z1351" i="1"/>
  <c r="AC1351" i="1"/>
  <c r="X1351" i="1"/>
  <c r="V1351" i="1"/>
  <c r="W1351" i="1"/>
  <c r="AC262" i="1"/>
  <c r="W262" i="1"/>
  <c r="Y262" i="1"/>
  <c r="Z262" i="1"/>
  <c r="AB262" i="1"/>
  <c r="AA262" i="1"/>
  <c r="V262" i="1"/>
  <c r="X262" i="1"/>
  <c r="W666" i="1"/>
  <c r="X666" i="1"/>
  <c r="AC666" i="1"/>
  <c r="Z666" i="1"/>
  <c r="AA666" i="1"/>
  <c r="Y666" i="1"/>
  <c r="V666" i="1"/>
  <c r="AB666" i="1"/>
  <c r="Y1035" i="1"/>
  <c r="Z1035" i="1"/>
  <c r="W1035" i="1"/>
  <c r="AC1035" i="1"/>
  <c r="AB1035" i="1"/>
  <c r="X1035" i="1"/>
  <c r="V1035" i="1"/>
  <c r="AA1035" i="1"/>
  <c r="AB872" i="1"/>
  <c r="AC872" i="1"/>
  <c r="AA872" i="1"/>
  <c r="Y872" i="1"/>
  <c r="Z872" i="1"/>
  <c r="X872" i="1"/>
  <c r="V872" i="1"/>
  <c r="W872" i="1"/>
  <c r="AA890" i="1"/>
  <c r="AC890" i="1"/>
  <c r="W890" i="1"/>
  <c r="Y890" i="1"/>
  <c r="AB890" i="1"/>
  <c r="Z890" i="1"/>
  <c r="V890" i="1"/>
  <c r="X890" i="1"/>
  <c r="AA1010" i="1"/>
  <c r="Z1010" i="1"/>
  <c r="W1010" i="1"/>
  <c r="AB1010" i="1"/>
  <c r="Y1010" i="1"/>
  <c r="AC1010" i="1"/>
  <c r="V1010" i="1"/>
  <c r="X1010" i="1"/>
  <c r="AC859" i="1"/>
  <c r="X859" i="1"/>
  <c r="AA859" i="1"/>
  <c r="AB859" i="1"/>
  <c r="Z859" i="1"/>
  <c r="Y859" i="1"/>
  <c r="V859" i="1"/>
  <c r="W859" i="1"/>
  <c r="Z1138" i="1"/>
  <c r="AC1138" i="1"/>
  <c r="X1138" i="1"/>
  <c r="AB1138" i="1"/>
  <c r="Y1138" i="1"/>
  <c r="W1138" i="1"/>
  <c r="V1138" i="1"/>
  <c r="AA1138" i="1"/>
  <c r="AC964" i="1"/>
  <c r="AB964" i="1"/>
  <c r="W964" i="1"/>
  <c r="Y964" i="1"/>
  <c r="Z964" i="1"/>
  <c r="AA964" i="1"/>
  <c r="V964" i="1"/>
  <c r="X964" i="1"/>
  <c r="Z1024" i="1"/>
  <c r="W1024" i="1"/>
  <c r="AB1024" i="1"/>
  <c r="AC1024" i="1"/>
  <c r="X1024" i="1"/>
  <c r="AA1024" i="1"/>
  <c r="V1024" i="1"/>
  <c r="Y1024" i="1"/>
  <c r="X1266" i="1"/>
  <c r="Z1266" i="1"/>
  <c r="W1266" i="1"/>
  <c r="AC1266" i="1"/>
  <c r="AA1266" i="1"/>
  <c r="AB1266" i="1"/>
  <c r="V1266" i="1"/>
  <c r="Y1266" i="1"/>
  <c r="AC1033" i="1"/>
  <c r="W1033" i="1"/>
  <c r="Z1033" i="1"/>
  <c r="Y1033" i="1"/>
  <c r="AB1033" i="1"/>
  <c r="AA1033" i="1"/>
  <c r="V1033" i="1"/>
  <c r="X1033" i="1"/>
  <c r="AC1185" i="1"/>
  <c r="Z1185" i="1"/>
  <c r="W1185" i="1"/>
  <c r="X1185" i="1"/>
  <c r="Y1185" i="1"/>
  <c r="AA1185" i="1"/>
  <c r="V1185" i="1"/>
  <c r="AB1185" i="1"/>
  <c r="Z1217" i="1"/>
  <c r="X1217" i="1"/>
  <c r="Y1217" i="1"/>
  <c r="AC1217" i="1"/>
  <c r="AA1217" i="1"/>
  <c r="W1217" i="1"/>
  <c r="V1217" i="1"/>
  <c r="AB1217" i="1"/>
  <c r="W1356" i="1"/>
  <c r="Y1356" i="1"/>
  <c r="AB1356" i="1"/>
  <c r="X1356" i="1"/>
  <c r="Z1356" i="1"/>
  <c r="AA1356" i="1"/>
  <c r="V1356" i="1"/>
  <c r="AC1356" i="1"/>
  <c r="AA1074" i="1"/>
  <c r="X1074" i="1"/>
  <c r="AC1074" i="1"/>
  <c r="Z1074" i="1"/>
  <c r="Y1074" i="1"/>
  <c r="W1074" i="1"/>
  <c r="V1074" i="1"/>
  <c r="AB1074" i="1"/>
  <c r="AC1270" i="1"/>
  <c r="AB1270" i="1"/>
  <c r="X1270" i="1"/>
  <c r="W1270" i="1"/>
  <c r="AA1270" i="1"/>
  <c r="Z1270" i="1"/>
  <c r="V1270" i="1"/>
  <c r="Y1270" i="1"/>
  <c r="AB1283" i="1"/>
  <c r="Z1283" i="1"/>
  <c r="AA1283" i="1"/>
  <c r="Y1283" i="1"/>
  <c r="AC1283" i="1"/>
  <c r="X1283" i="1"/>
  <c r="V1283" i="1"/>
  <c r="W1283" i="1"/>
  <c r="AA1293" i="1"/>
  <c r="AB1293" i="1"/>
  <c r="Y1293" i="1"/>
  <c r="Z1293" i="1"/>
  <c r="X1293" i="1"/>
  <c r="W1293" i="1"/>
  <c r="V1293" i="1"/>
  <c r="AC1293" i="1"/>
  <c r="Y1372" i="1"/>
  <c r="AB1372" i="1"/>
  <c r="X1372" i="1"/>
  <c r="Z1372" i="1"/>
  <c r="W1372" i="1"/>
  <c r="AC1372" i="1"/>
  <c r="V1372" i="1"/>
  <c r="AA1372" i="1"/>
  <c r="Y1202" i="1"/>
  <c r="AB1202" i="1"/>
  <c r="W1202" i="1"/>
  <c r="Z1202" i="1"/>
  <c r="AA1202" i="1"/>
  <c r="AC1202" i="1"/>
  <c r="V1202" i="1"/>
  <c r="X1202" i="1"/>
  <c r="AC1234" i="1"/>
  <c r="Z1234" i="1"/>
  <c r="AB1234" i="1"/>
  <c r="Y1234" i="1"/>
  <c r="W1234" i="1"/>
  <c r="X1234" i="1"/>
  <c r="V1234" i="1"/>
  <c r="AA1234" i="1"/>
  <c r="AC1449" i="1"/>
  <c r="AB1449" i="1"/>
  <c r="X1449" i="1"/>
  <c r="Z1449" i="1"/>
  <c r="AA1449" i="1"/>
  <c r="Y1449" i="1"/>
  <c r="V1449" i="1"/>
  <c r="W1449" i="1"/>
  <c r="W1459" i="1"/>
  <c r="AA1459" i="1"/>
  <c r="AB1459" i="1"/>
  <c r="Z1459" i="1"/>
  <c r="AC1459" i="1"/>
  <c r="Y1459" i="1"/>
  <c r="V1459" i="1"/>
  <c r="X1459" i="1"/>
  <c r="X1239" i="1"/>
  <c r="AA1239" i="1"/>
  <c r="AB1239" i="1"/>
  <c r="W1239" i="1"/>
  <c r="Y1239" i="1"/>
  <c r="AC1239" i="1"/>
  <c r="V1239" i="1"/>
  <c r="Z1239" i="1"/>
  <c r="Z1392" i="1"/>
  <c r="AB1392" i="1"/>
  <c r="W1392" i="1"/>
  <c r="X1392" i="1"/>
  <c r="AC1392" i="1"/>
  <c r="Y1392" i="1"/>
  <c r="V1392" i="1"/>
  <c r="AA1392" i="1"/>
  <c r="Y1168" i="1"/>
  <c r="W1168" i="1"/>
  <c r="AB1168" i="1"/>
  <c r="AC1168" i="1"/>
  <c r="Z1168" i="1"/>
  <c r="X1168" i="1"/>
  <c r="V1168" i="1"/>
  <c r="AA1168" i="1"/>
  <c r="Z1415" i="1"/>
  <c r="X1415" i="1"/>
  <c r="Y1415" i="1"/>
  <c r="AA1415" i="1"/>
  <c r="W1415" i="1"/>
  <c r="AC1415" i="1"/>
  <c r="V1415" i="1"/>
  <c r="AB1415" i="1"/>
  <c r="AA1130" i="1"/>
  <c r="AC1130" i="1"/>
  <c r="Y1130" i="1"/>
  <c r="AB1130" i="1"/>
  <c r="X1130" i="1"/>
  <c r="Z1130" i="1"/>
  <c r="V1130" i="1"/>
  <c r="W1130" i="1"/>
  <c r="AB56" i="1"/>
  <c r="AC56" i="1"/>
  <c r="AA56" i="1"/>
  <c r="X56" i="1"/>
  <c r="W56" i="1"/>
  <c r="Y56" i="1"/>
  <c r="V56" i="1"/>
  <c r="Z56" i="1"/>
  <c r="Z672" i="1"/>
  <c r="AB672" i="1"/>
  <c r="W672" i="1"/>
  <c r="AA672" i="1"/>
  <c r="Y672" i="1"/>
  <c r="AC672" i="1"/>
  <c r="V672" i="1"/>
  <c r="X672" i="1"/>
  <c r="AC1427" i="1"/>
  <c r="W1427" i="1"/>
  <c r="X1427" i="1"/>
  <c r="Y1427" i="1"/>
  <c r="AB1427" i="1"/>
  <c r="AA1427" i="1"/>
  <c r="V1427" i="1"/>
  <c r="Z1427" i="1"/>
  <c r="AB1249" i="1"/>
  <c r="AA1249" i="1"/>
  <c r="AC1249" i="1"/>
  <c r="Y1249" i="1"/>
  <c r="Z1249" i="1"/>
  <c r="W1249" i="1"/>
  <c r="V1249" i="1"/>
  <c r="X1249" i="1"/>
  <c r="Z896" i="1"/>
  <c r="X896" i="1"/>
  <c r="AC896" i="1"/>
  <c r="AB896" i="1"/>
  <c r="AA896" i="1"/>
  <c r="W896" i="1"/>
  <c r="V896" i="1"/>
  <c r="Y896" i="1"/>
  <c r="X875" i="1"/>
  <c r="Y875" i="1"/>
  <c r="AB875" i="1"/>
  <c r="AC875" i="1"/>
  <c r="AA875" i="1"/>
  <c r="W875" i="1"/>
  <c r="V875" i="1"/>
  <c r="Z875" i="1"/>
  <c r="Z1296" i="1"/>
  <c r="AA1296" i="1"/>
  <c r="AB1296" i="1"/>
  <c r="Y1296" i="1"/>
  <c r="AC1296" i="1"/>
  <c r="W1296" i="1"/>
  <c r="V1296" i="1"/>
  <c r="X1296" i="1"/>
  <c r="Y1444" i="1"/>
  <c r="X1444" i="1"/>
  <c r="W1444" i="1"/>
  <c r="AC1444" i="1"/>
  <c r="AB1444" i="1"/>
  <c r="Z1444" i="1"/>
  <c r="V1444" i="1"/>
  <c r="AA1444" i="1"/>
  <c r="X1454" i="1"/>
  <c r="AC1454" i="1"/>
  <c r="W1454" i="1"/>
  <c r="Y1454" i="1"/>
  <c r="AB1454" i="1"/>
  <c r="AA1454" i="1"/>
  <c r="V1454" i="1"/>
  <c r="Z1454" i="1"/>
  <c r="Z671" i="1"/>
  <c r="AB671" i="1"/>
  <c r="Y671" i="1"/>
  <c r="AA671" i="1"/>
  <c r="AC671" i="1"/>
  <c r="X671" i="1"/>
  <c r="V671" i="1"/>
  <c r="W671" i="1"/>
  <c r="W398" i="1"/>
  <c r="Z398" i="1"/>
  <c r="X398" i="1"/>
  <c r="AA398" i="1"/>
  <c r="AB398" i="1"/>
  <c r="Y398" i="1"/>
  <c r="V398" i="1"/>
  <c r="AC398" i="1"/>
  <c r="W516" i="1"/>
  <c r="AC516" i="1"/>
  <c r="Y516" i="1"/>
  <c r="Z516" i="1"/>
  <c r="AB516" i="1"/>
  <c r="AA516" i="1"/>
  <c r="V516" i="1"/>
  <c r="X516" i="1"/>
  <c r="Y952" i="1"/>
  <c r="AA952" i="1"/>
  <c r="AB952" i="1"/>
  <c r="X952" i="1"/>
  <c r="Z952" i="1"/>
  <c r="AC952" i="1"/>
  <c r="V952" i="1"/>
  <c r="W952" i="1"/>
  <c r="AB1271" i="1"/>
  <c r="W1271" i="1"/>
  <c r="Y1271" i="1"/>
  <c r="AC1271" i="1"/>
  <c r="X1271" i="1"/>
  <c r="AA1271" i="1"/>
  <c r="V1271" i="1"/>
  <c r="Z1271" i="1"/>
  <c r="AC1143" i="1"/>
  <c r="X1143" i="1"/>
  <c r="Y1143" i="1"/>
  <c r="W1143" i="1"/>
  <c r="AA1143" i="1"/>
  <c r="Z1143" i="1"/>
  <c r="V1143" i="1"/>
  <c r="AB1143" i="1"/>
  <c r="W1265" i="1"/>
  <c r="AB1265" i="1"/>
  <c r="AC1265" i="1"/>
  <c r="X1265" i="1"/>
  <c r="Z1265" i="1"/>
  <c r="AA1265" i="1"/>
  <c r="V1265" i="1"/>
  <c r="Y1265" i="1"/>
  <c r="X698" i="1"/>
  <c r="Y698" i="1"/>
  <c r="AB698" i="1"/>
  <c r="AC698" i="1"/>
  <c r="Z698" i="1"/>
  <c r="W698" i="1"/>
  <c r="V698" i="1"/>
  <c r="AA698" i="1"/>
  <c r="AB615" i="1"/>
  <c r="X615" i="1"/>
  <c r="Z615" i="1"/>
  <c r="AC615" i="1"/>
  <c r="AA615" i="1"/>
  <c r="W615" i="1"/>
  <c r="V615" i="1"/>
  <c r="Y615" i="1"/>
  <c r="X892" i="1"/>
  <c r="AB892" i="1"/>
  <c r="AC892" i="1"/>
  <c r="Y892" i="1"/>
  <c r="Z892" i="1"/>
  <c r="AA892" i="1"/>
  <c r="V892" i="1"/>
  <c r="W892" i="1"/>
  <c r="AC126" i="1"/>
  <c r="X126" i="1"/>
  <c r="Z126" i="1"/>
  <c r="Y126" i="1"/>
  <c r="AB126" i="1"/>
  <c r="W126" i="1"/>
  <c r="V126" i="1"/>
  <c r="AA126" i="1"/>
  <c r="AB613" i="1"/>
  <c r="X613" i="1"/>
  <c r="Y613" i="1"/>
  <c r="AA613" i="1"/>
  <c r="AC613" i="1"/>
  <c r="Z613" i="1"/>
  <c r="V613" i="1"/>
  <c r="W613" i="1"/>
  <c r="W1243" i="1"/>
  <c r="Z1243" i="1"/>
  <c r="AC1243" i="1"/>
  <c r="AA1243" i="1"/>
  <c r="AB1243" i="1"/>
  <c r="Y1243" i="1"/>
  <c r="V1243" i="1"/>
  <c r="X1243" i="1"/>
  <c r="AB1414" i="1"/>
  <c r="AA1414" i="1"/>
  <c r="Z1414" i="1"/>
  <c r="AC1414" i="1"/>
  <c r="Y1414" i="1"/>
  <c r="W1414" i="1"/>
  <c r="V1414" i="1"/>
  <c r="X1414" i="1"/>
  <c r="X623" i="1"/>
  <c r="AA623" i="1"/>
  <c r="Z623" i="1"/>
  <c r="Y623" i="1"/>
  <c r="AC623" i="1"/>
  <c r="W623" i="1"/>
  <c r="V623" i="1"/>
  <c r="AB623" i="1"/>
  <c r="Y528" i="1"/>
  <c r="W528" i="1"/>
  <c r="AA528" i="1"/>
  <c r="Z528" i="1"/>
  <c r="X528" i="1"/>
  <c r="AC528" i="1"/>
  <c r="V528" i="1"/>
  <c r="AB528" i="1"/>
  <c r="X573" i="1"/>
  <c r="AB573" i="1"/>
  <c r="AA573" i="1"/>
  <c r="Y573" i="1"/>
  <c r="W573" i="1"/>
  <c r="Z573" i="1"/>
  <c r="V573" i="1"/>
  <c r="AC573" i="1"/>
  <c r="Z639" i="1"/>
  <c r="W639" i="1"/>
  <c r="X639" i="1"/>
  <c r="Y639" i="1"/>
  <c r="AC639" i="1"/>
  <c r="AA639" i="1"/>
  <c r="V639" i="1"/>
  <c r="AB639" i="1"/>
  <c r="W616" i="1"/>
  <c r="X616" i="1"/>
  <c r="Z616" i="1"/>
  <c r="Y616" i="1"/>
  <c r="AA616" i="1"/>
  <c r="AB616" i="1"/>
  <c r="V616" i="1"/>
  <c r="AC616" i="1"/>
  <c r="AB582" i="1"/>
  <c r="AA582" i="1"/>
  <c r="Z582" i="1"/>
  <c r="AC582" i="1"/>
  <c r="X582" i="1"/>
  <c r="W582" i="1"/>
  <c r="V582" i="1"/>
  <c r="Y582" i="1"/>
  <c r="Z598" i="1"/>
  <c r="AB598" i="1"/>
  <c r="AC598" i="1"/>
  <c r="AA598" i="1"/>
  <c r="W598" i="1"/>
  <c r="Y598" i="1"/>
  <c r="V598" i="1"/>
  <c r="X598" i="1"/>
  <c r="X452" i="1"/>
  <c r="Y452" i="1"/>
  <c r="Z452" i="1"/>
  <c r="AA452" i="1"/>
  <c r="AC452" i="1"/>
  <c r="W452" i="1"/>
  <c r="V452" i="1"/>
  <c r="AB452" i="1"/>
  <c r="AC628" i="1"/>
  <c r="AB628" i="1"/>
  <c r="Z628" i="1"/>
  <c r="W628" i="1"/>
  <c r="Y628" i="1"/>
  <c r="X628" i="1"/>
  <c r="V628" i="1"/>
  <c r="AA628" i="1"/>
  <c r="AA431" i="1"/>
  <c r="Y431" i="1"/>
  <c r="X431" i="1"/>
  <c r="Z431" i="1"/>
  <c r="AB431" i="1"/>
  <c r="W431" i="1"/>
  <c r="V431" i="1"/>
  <c r="AC431" i="1"/>
  <c r="Z558" i="1"/>
  <c r="AA558" i="1"/>
  <c r="W558" i="1"/>
  <c r="X558" i="1"/>
  <c r="Y558" i="1"/>
  <c r="AB558" i="1"/>
  <c r="V558" i="1"/>
  <c r="AC558" i="1"/>
  <c r="X632" i="1"/>
  <c r="AB632" i="1"/>
  <c r="AC632" i="1"/>
  <c r="W632" i="1"/>
  <c r="Z632" i="1"/>
  <c r="AA632" i="1"/>
  <c r="V632" i="1"/>
  <c r="Y632" i="1"/>
  <c r="X658" i="1"/>
  <c r="Y658" i="1"/>
  <c r="AC658" i="1"/>
  <c r="AA658" i="1"/>
  <c r="W658" i="1"/>
  <c r="AB658" i="1"/>
  <c r="V658" i="1"/>
  <c r="Z658" i="1"/>
  <c r="Y688" i="1"/>
  <c r="W688" i="1"/>
  <c r="AA688" i="1"/>
  <c r="Z688" i="1"/>
  <c r="X688" i="1"/>
  <c r="AC688" i="1"/>
  <c r="V688" i="1"/>
  <c r="AB688" i="1"/>
  <c r="X653" i="1"/>
  <c r="AA653" i="1"/>
  <c r="Y653" i="1"/>
  <c r="W653" i="1"/>
  <c r="AC653" i="1"/>
  <c r="Z653" i="1"/>
  <c r="V653" i="1"/>
  <c r="AB653" i="1"/>
  <c r="W664" i="1"/>
  <c r="AA664" i="1"/>
  <c r="Z664" i="1"/>
  <c r="AC664" i="1"/>
  <c r="AB664" i="1"/>
  <c r="Y664" i="1"/>
  <c r="V664" i="1"/>
  <c r="X664" i="1"/>
  <c r="AB716" i="1"/>
  <c r="X716" i="1"/>
  <c r="Z716" i="1"/>
  <c r="AA716" i="1"/>
  <c r="AC716" i="1"/>
  <c r="Y716" i="1"/>
  <c r="V716" i="1"/>
  <c r="W716" i="1"/>
  <c r="AA602" i="1"/>
  <c r="AB602" i="1"/>
  <c r="AC602" i="1"/>
  <c r="Z602" i="1"/>
  <c r="W602" i="1"/>
  <c r="Y602" i="1"/>
  <c r="V602" i="1"/>
  <c r="X602" i="1"/>
  <c r="Z689" i="1"/>
  <c r="Y689" i="1"/>
  <c r="AB689" i="1"/>
  <c r="X689" i="1"/>
  <c r="W689" i="1"/>
  <c r="AA689" i="1"/>
  <c r="V689" i="1"/>
  <c r="AC689" i="1"/>
  <c r="AA720" i="1"/>
  <c r="AC720" i="1"/>
  <c r="Z720" i="1"/>
  <c r="X720" i="1"/>
  <c r="Y720" i="1"/>
  <c r="W720" i="1"/>
  <c r="V720" i="1"/>
  <c r="AB720" i="1"/>
  <c r="AB760" i="1"/>
  <c r="AC760" i="1"/>
  <c r="Y760" i="1"/>
  <c r="Z760" i="1"/>
  <c r="W760" i="1"/>
  <c r="AA760" i="1"/>
  <c r="V760" i="1"/>
  <c r="X760" i="1"/>
  <c r="Z730" i="1"/>
  <c r="W730" i="1"/>
  <c r="X730" i="1"/>
  <c r="Y730" i="1"/>
  <c r="AA730" i="1"/>
  <c r="AB730" i="1"/>
  <c r="V730" i="1"/>
  <c r="AC730" i="1"/>
  <c r="AC1262" i="1"/>
  <c r="Y1262" i="1"/>
  <c r="Z1262" i="1"/>
  <c r="X1262" i="1"/>
  <c r="AB1262" i="1"/>
  <c r="W1262" i="1"/>
  <c r="V1262" i="1"/>
  <c r="AA1262" i="1"/>
  <c r="AB1050" i="1"/>
  <c r="W1050" i="1"/>
  <c r="AA1050" i="1"/>
  <c r="Y1050" i="1"/>
  <c r="X1050" i="1"/>
  <c r="Z1050" i="1"/>
  <c r="V1050" i="1"/>
  <c r="AC1050" i="1"/>
  <c r="Y1116" i="1"/>
  <c r="X1116" i="1"/>
  <c r="AA1116" i="1"/>
  <c r="AC1116" i="1"/>
  <c r="AB1116" i="1"/>
  <c r="Z1116" i="1"/>
  <c r="V1116" i="1"/>
  <c r="W1116" i="1"/>
  <c r="Z1102" i="1"/>
  <c r="Y1102" i="1"/>
  <c r="X1102" i="1"/>
  <c r="W1102" i="1"/>
  <c r="AA1102" i="1"/>
  <c r="AC1102" i="1"/>
  <c r="V1102" i="1"/>
  <c r="AB1102" i="1"/>
  <c r="AC1232" i="1"/>
  <c r="AB1232" i="1"/>
  <c r="Z1232" i="1"/>
  <c r="Y1232" i="1"/>
  <c r="X1232" i="1"/>
  <c r="AA1232" i="1"/>
  <c r="V1232" i="1"/>
  <c r="W1232" i="1"/>
  <c r="AA1424" i="1"/>
  <c r="Y1424" i="1"/>
  <c r="Z1424" i="1"/>
  <c r="W1424" i="1"/>
  <c r="AB1424" i="1"/>
  <c r="X1424" i="1"/>
  <c r="V1424" i="1"/>
  <c r="AC1424" i="1"/>
  <c r="X556" i="1"/>
  <c r="Z556" i="1"/>
  <c r="Y556" i="1"/>
  <c r="AB556" i="1"/>
  <c r="AA556" i="1"/>
  <c r="AC556" i="1"/>
  <c r="V556" i="1"/>
  <c r="W556" i="1"/>
  <c r="X221" i="1"/>
  <c r="Z221" i="1"/>
  <c r="W221" i="1"/>
  <c r="AC221" i="1"/>
  <c r="AB221" i="1"/>
  <c r="AA221" i="1"/>
  <c r="V221" i="1"/>
  <c r="Y221" i="1"/>
  <c r="AA1284" i="1"/>
  <c r="AB1284" i="1"/>
  <c r="AC1284" i="1"/>
  <c r="X1284" i="1"/>
  <c r="W1284" i="1"/>
  <c r="Z1284" i="1"/>
  <c r="V1284" i="1"/>
  <c r="Y1284" i="1"/>
  <c r="AC694" i="1"/>
  <c r="Z694" i="1"/>
  <c r="AB694" i="1"/>
  <c r="W694" i="1"/>
  <c r="X694" i="1"/>
  <c r="AA694" i="1"/>
  <c r="V694" i="1"/>
  <c r="Y694" i="1"/>
  <c r="W1072" i="1"/>
  <c r="Z1072" i="1"/>
  <c r="AC1072" i="1"/>
  <c r="X1072" i="1"/>
  <c r="AA1072" i="1"/>
  <c r="Y1072" i="1"/>
  <c r="V1072" i="1"/>
  <c r="AB1072" i="1"/>
  <c r="AA403" i="1"/>
  <c r="AB403" i="1"/>
  <c r="AC403" i="1"/>
  <c r="Y403" i="1"/>
  <c r="Z403" i="1"/>
  <c r="W403" i="1"/>
  <c r="V403" i="1"/>
  <c r="X403" i="1"/>
  <c r="AB550" i="1"/>
  <c r="Z550" i="1"/>
  <c r="X550" i="1"/>
  <c r="W550" i="1"/>
  <c r="AC550" i="1"/>
  <c r="Y550" i="1"/>
  <c r="V550" i="1"/>
  <c r="AA550" i="1"/>
  <c r="AA648" i="1"/>
  <c r="Z648" i="1"/>
  <c r="Y648" i="1"/>
  <c r="AC648" i="1"/>
  <c r="W648" i="1"/>
  <c r="AB648" i="1"/>
  <c r="V648" i="1"/>
  <c r="X648" i="1"/>
  <c r="AB719" i="1"/>
  <c r="AC719" i="1"/>
  <c r="AA719" i="1"/>
  <c r="W719" i="1"/>
  <c r="Y719" i="1"/>
  <c r="X719" i="1"/>
  <c r="V719" i="1"/>
  <c r="Z719" i="1"/>
  <c r="Y724" i="1"/>
  <c r="AC724" i="1"/>
  <c r="AB724" i="1"/>
  <c r="X724" i="1"/>
  <c r="Z724" i="1"/>
  <c r="W724" i="1"/>
  <c r="V724" i="1"/>
  <c r="AA724" i="1"/>
  <c r="AB834" i="1"/>
  <c r="W834" i="1"/>
  <c r="AA834" i="1"/>
  <c r="Z834" i="1"/>
  <c r="Y834" i="1"/>
  <c r="X834" i="1"/>
  <c r="V834" i="1"/>
  <c r="AC834" i="1"/>
  <c r="X718" i="1"/>
  <c r="AC718" i="1"/>
  <c r="Y718" i="1"/>
  <c r="AA718" i="1"/>
  <c r="Z718" i="1"/>
  <c r="W718" i="1"/>
  <c r="V718" i="1"/>
  <c r="AB718" i="1"/>
  <c r="W744" i="1"/>
  <c r="AA744" i="1"/>
  <c r="Z744" i="1"/>
  <c r="AC744" i="1"/>
  <c r="Y744" i="1"/>
  <c r="AB744" i="1"/>
  <c r="V744" i="1"/>
  <c r="X744" i="1"/>
  <c r="AB800" i="1"/>
  <c r="Y800" i="1"/>
  <c r="AC800" i="1"/>
  <c r="Z800" i="1"/>
  <c r="AA800" i="1"/>
  <c r="X800" i="1"/>
  <c r="V800" i="1"/>
  <c r="W800" i="1"/>
  <c r="AB840" i="1"/>
  <c r="X840" i="1"/>
  <c r="AA840" i="1"/>
  <c r="AC840" i="1"/>
  <c r="Y840" i="1"/>
  <c r="Z840" i="1"/>
  <c r="V840" i="1"/>
  <c r="W840" i="1"/>
  <c r="Y621" i="1"/>
  <c r="AB621" i="1"/>
  <c r="Z621" i="1"/>
  <c r="X621" i="1"/>
  <c r="AC621" i="1"/>
  <c r="W621" i="1"/>
  <c r="V621" i="1"/>
  <c r="AA621" i="1"/>
  <c r="X797" i="1"/>
  <c r="W797" i="1"/>
  <c r="AA797" i="1"/>
  <c r="AC797" i="1"/>
  <c r="Y797" i="1"/>
  <c r="AB797" i="1"/>
  <c r="V797" i="1"/>
  <c r="Z797" i="1"/>
  <c r="AC786" i="1"/>
  <c r="X786" i="1"/>
  <c r="W786" i="1"/>
  <c r="AB786" i="1"/>
  <c r="Y786" i="1"/>
  <c r="Z786" i="1"/>
  <c r="V786" i="1"/>
  <c r="AA786" i="1"/>
  <c r="AC712" i="1"/>
  <c r="Y712" i="1"/>
  <c r="Z712" i="1"/>
  <c r="W712" i="1"/>
  <c r="AA712" i="1"/>
  <c r="AB712" i="1"/>
  <c r="V712" i="1"/>
  <c r="X712" i="1"/>
  <c r="W738" i="1"/>
  <c r="Y738" i="1"/>
  <c r="X738" i="1"/>
  <c r="Z738" i="1"/>
  <c r="AA738" i="1"/>
  <c r="AC738" i="1"/>
  <c r="V738" i="1"/>
  <c r="AB738" i="1"/>
  <c r="AC772" i="1"/>
  <c r="Z772" i="1"/>
  <c r="AA772" i="1"/>
  <c r="W772" i="1"/>
  <c r="AB772" i="1"/>
  <c r="X772" i="1"/>
  <c r="V772" i="1"/>
  <c r="Y772" i="1"/>
  <c r="AA805" i="1"/>
  <c r="X805" i="1"/>
  <c r="AC805" i="1"/>
  <c r="W805" i="1"/>
  <c r="AB805" i="1"/>
  <c r="Y805" i="1"/>
  <c r="V805" i="1"/>
  <c r="Z805" i="1"/>
  <c r="Z841" i="1"/>
  <c r="AA841" i="1"/>
  <c r="W841" i="1"/>
  <c r="Y841" i="1"/>
  <c r="AC841" i="1"/>
  <c r="X841" i="1"/>
  <c r="V841" i="1"/>
  <c r="AB841" i="1"/>
  <c r="W752" i="1"/>
  <c r="Y752" i="1"/>
  <c r="AB752" i="1"/>
  <c r="AC752" i="1"/>
  <c r="Z752" i="1"/>
  <c r="X752" i="1"/>
  <c r="V752" i="1"/>
  <c r="AA752" i="1"/>
  <c r="X902" i="1"/>
  <c r="AB902" i="1"/>
  <c r="Z902" i="1"/>
  <c r="W902" i="1"/>
  <c r="Y902" i="1"/>
  <c r="AC902" i="1"/>
  <c r="V902" i="1"/>
  <c r="AA902" i="1"/>
  <c r="AA903" i="1"/>
  <c r="W903" i="1"/>
  <c r="X903" i="1"/>
  <c r="Z903" i="1"/>
  <c r="Y903" i="1"/>
  <c r="AB903" i="1"/>
  <c r="V903" i="1"/>
  <c r="AC903" i="1"/>
  <c r="X922" i="1"/>
  <c r="AC922" i="1"/>
  <c r="Y922" i="1"/>
  <c r="AB922" i="1"/>
  <c r="Z922" i="1"/>
  <c r="W922" i="1"/>
  <c r="V922" i="1"/>
  <c r="AA922" i="1"/>
  <c r="AB946" i="1"/>
  <c r="AA946" i="1"/>
  <c r="W946" i="1"/>
  <c r="Z946" i="1"/>
  <c r="Y946" i="1"/>
  <c r="AC946" i="1"/>
  <c r="V946" i="1"/>
  <c r="X946" i="1"/>
  <c r="AA978" i="1"/>
  <c r="X978" i="1"/>
  <c r="AB978" i="1"/>
  <c r="AC978" i="1"/>
  <c r="Y978" i="1"/>
  <c r="Z978" i="1"/>
  <c r="V978" i="1"/>
  <c r="W978" i="1"/>
  <c r="W893" i="1"/>
  <c r="AB893" i="1"/>
  <c r="Z893" i="1"/>
  <c r="X893" i="1"/>
  <c r="AA893" i="1"/>
  <c r="AC893" i="1"/>
  <c r="V893" i="1"/>
  <c r="Y893" i="1"/>
  <c r="Y979" i="1"/>
  <c r="W979" i="1"/>
  <c r="AA979" i="1"/>
  <c r="AC979" i="1"/>
  <c r="AB979" i="1"/>
  <c r="Z979" i="1"/>
  <c r="V979" i="1"/>
  <c r="X979" i="1"/>
  <c r="W1003" i="1"/>
  <c r="Y1003" i="1"/>
  <c r="AA1003" i="1"/>
  <c r="AC1003" i="1"/>
  <c r="X1003" i="1"/>
  <c r="Z1003" i="1"/>
  <c r="V1003" i="1"/>
  <c r="AB1003" i="1"/>
  <c r="AA909" i="1"/>
  <c r="AC909" i="1"/>
  <c r="X909" i="1"/>
  <c r="Z909" i="1"/>
  <c r="W909" i="1"/>
  <c r="AB909" i="1"/>
  <c r="V909" i="1"/>
  <c r="Y909" i="1"/>
  <c r="Y756" i="1"/>
  <c r="AA756" i="1"/>
  <c r="X756" i="1"/>
  <c r="W756" i="1"/>
  <c r="Z756" i="1"/>
  <c r="AC756" i="1"/>
  <c r="V756" i="1"/>
  <c r="AB756" i="1"/>
  <c r="AC904" i="1"/>
  <c r="AA904" i="1"/>
  <c r="Y904" i="1"/>
  <c r="W904" i="1"/>
  <c r="X904" i="1"/>
  <c r="AB904" i="1"/>
  <c r="V904" i="1"/>
  <c r="Z904" i="1"/>
  <c r="X993" i="1"/>
  <c r="AA993" i="1"/>
  <c r="Y993" i="1"/>
  <c r="W993" i="1"/>
  <c r="Z993" i="1"/>
  <c r="AB993" i="1"/>
  <c r="V993" i="1"/>
  <c r="AC993" i="1"/>
  <c r="AB938" i="1"/>
  <c r="Z938" i="1"/>
  <c r="X938" i="1"/>
  <c r="AC938" i="1"/>
  <c r="AA938" i="1"/>
  <c r="W938" i="1"/>
  <c r="V938" i="1"/>
  <c r="Y938" i="1"/>
  <c r="Z986" i="1"/>
  <c r="W986" i="1"/>
  <c r="Y986" i="1"/>
  <c r="AC986" i="1"/>
  <c r="X986" i="1"/>
  <c r="AA986" i="1"/>
  <c r="V986" i="1"/>
  <c r="AB986" i="1"/>
  <c r="W856" i="1"/>
  <c r="X856" i="1"/>
  <c r="Z856" i="1"/>
  <c r="AA856" i="1"/>
  <c r="AC856" i="1"/>
  <c r="Y856" i="1"/>
  <c r="V856" i="1"/>
  <c r="AB856" i="1"/>
  <c r="AC696" i="1"/>
  <c r="AB696" i="1"/>
  <c r="W696" i="1"/>
  <c r="Y696" i="1"/>
  <c r="AA696" i="1"/>
  <c r="Z696" i="1"/>
  <c r="V696" i="1"/>
  <c r="X696" i="1"/>
  <c r="Y810" i="1"/>
  <c r="AC810" i="1"/>
  <c r="W810" i="1"/>
  <c r="Z810" i="1"/>
  <c r="X810" i="1"/>
  <c r="AA810" i="1"/>
  <c r="V810" i="1"/>
  <c r="AB810" i="1"/>
  <c r="W962" i="1"/>
  <c r="Z962" i="1"/>
  <c r="AC962" i="1"/>
  <c r="Y962" i="1"/>
  <c r="AA962" i="1"/>
  <c r="AB962" i="1"/>
  <c r="V962" i="1"/>
  <c r="X962" i="1"/>
  <c r="AA994" i="1"/>
  <c r="Z994" i="1"/>
  <c r="W994" i="1"/>
  <c r="AC994" i="1"/>
  <c r="Y994" i="1"/>
  <c r="X994" i="1"/>
  <c r="V994" i="1"/>
  <c r="AB994" i="1"/>
  <c r="W913" i="1"/>
  <c r="X913" i="1"/>
  <c r="Z913" i="1"/>
  <c r="AA913" i="1"/>
  <c r="AC913" i="1"/>
  <c r="Y913" i="1"/>
  <c r="V913" i="1"/>
  <c r="AB913" i="1"/>
  <c r="AC907" i="1"/>
  <c r="X907" i="1"/>
  <c r="Z907" i="1"/>
  <c r="AA907" i="1"/>
  <c r="W907" i="1"/>
  <c r="AB907" i="1"/>
  <c r="V907" i="1"/>
  <c r="Y907" i="1"/>
  <c r="AC787" i="1"/>
  <c r="AA787" i="1"/>
  <c r="X787" i="1"/>
  <c r="Y787" i="1"/>
  <c r="Z787" i="1"/>
  <c r="W787" i="1"/>
  <c r="V787" i="1"/>
  <c r="AB787" i="1"/>
  <c r="AA861" i="1"/>
  <c r="Z861" i="1"/>
  <c r="W861" i="1"/>
  <c r="Y861" i="1"/>
  <c r="X861" i="1"/>
  <c r="AC861" i="1"/>
  <c r="V861" i="1"/>
  <c r="AB861" i="1"/>
  <c r="AC1103" i="1"/>
  <c r="W1103" i="1"/>
  <c r="AA1103" i="1"/>
  <c r="X1103" i="1"/>
  <c r="AB1103" i="1"/>
  <c r="Y1103" i="1"/>
  <c r="V1103" i="1"/>
  <c r="Z1103" i="1"/>
  <c r="W947" i="1"/>
  <c r="AA947" i="1"/>
  <c r="AB947" i="1"/>
  <c r="Z947" i="1"/>
  <c r="X947" i="1"/>
  <c r="Y947" i="1"/>
  <c r="V947" i="1"/>
  <c r="AC947" i="1"/>
  <c r="AB983" i="1"/>
  <c r="AA983" i="1"/>
  <c r="AC983" i="1"/>
  <c r="Y983" i="1"/>
  <c r="Z983" i="1"/>
  <c r="X983" i="1"/>
  <c r="V983" i="1"/>
  <c r="W983" i="1"/>
  <c r="Z995" i="1"/>
  <c r="Y995" i="1"/>
  <c r="X995" i="1"/>
  <c r="AC995" i="1"/>
  <c r="W995" i="1"/>
  <c r="AA995" i="1"/>
  <c r="V995" i="1"/>
  <c r="AB995" i="1"/>
  <c r="X996" i="1"/>
  <c r="W996" i="1"/>
  <c r="Z996" i="1"/>
  <c r="Y996" i="1"/>
  <c r="AC996" i="1"/>
  <c r="AB996" i="1"/>
  <c r="V996" i="1"/>
  <c r="AA996" i="1"/>
  <c r="Y1015" i="1"/>
  <c r="W1015" i="1"/>
  <c r="AA1015" i="1"/>
  <c r="AC1015" i="1"/>
  <c r="Z1015" i="1"/>
  <c r="X1015" i="1"/>
  <c r="V1015" i="1"/>
  <c r="AB1015" i="1"/>
  <c r="Z1017" i="1"/>
  <c r="AB1017" i="1"/>
  <c r="AA1017" i="1"/>
  <c r="W1017" i="1"/>
  <c r="Y1017" i="1"/>
  <c r="X1017" i="1"/>
  <c r="V1017" i="1"/>
  <c r="AC1017" i="1"/>
  <c r="AC924" i="1"/>
  <c r="W924" i="1"/>
  <c r="X924" i="1"/>
  <c r="Z924" i="1"/>
  <c r="Y924" i="1"/>
  <c r="AB924" i="1"/>
  <c r="V924" i="1"/>
  <c r="AA924" i="1"/>
  <c r="AB1018" i="1"/>
  <c r="Y1018" i="1"/>
  <c r="X1018" i="1"/>
  <c r="AC1018" i="1"/>
  <c r="Z1018" i="1"/>
  <c r="AA1018" i="1"/>
  <c r="V1018" i="1"/>
  <c r="W1018" i="1"/>
  <c r="W1051" i="1"/>
  <c r="Z1051" i="1"/>
  <c r="AA1051" i="1"/>
  <c r="AB1051" i="1"/>
  <c r="Y1051" i="1"/>
  <c r="AC1051" i="1"/>
  <c r="V1051" i="1"/>
  <c r="X1051" i="1"/>
  <c r="W854" i="1"/>
  <c r="Z854" i="1"/>
  <c r="AA854" i="1"/>
  <c r="AB854" i="1"/>
  <c r="AC854" i="1"/>
  <c r="Y854" i="1"/>
  <c r="V854" i="1"/>
  <c r="X854" i="1"/>
  <c r="Z1158" i="1"/>
  <c r="Y1158" i="1"/>
  <c r="AA1158" i="1"/>
  <c r="X1158" i="1"/>
  <c r="AC1158" i="1"/>
  <c r="AB1158" i="1"/>
  <c r="V1158" i="1"/>
  <c r="W1158" i="1"/>
  <c r="Y1318" i="1"/>
  <c r="X1318" i="1"/>
  <c r="W1318" i="1"/>
  <c r="AB1318" i="1"/>
  <c r="Z1318" i="1"/>
  <c r="AA1318" i="1"/>
  <c r="V1318" i="1"/>
  <c r="AC1318" i="1"/>
  <c r="AA1124" i="1"/>
  <c r="AB1124" i="1"/>
  <c r="Y1124" i="1"/>
  <c r="X1124" i="1"/>
  <c r="W1124" i="1"/>
  <c r="Z1124" i="1"/>
  <c r="V1124" i="1"/>
  <c r="AC1124" i="1"/>
  <c r="W1280" i="1"/>
  <c r="X1280" i="1"/>
  <c r="AC1280" i="1"/>
  <c r="Z1280" i="1"/>
  <c r="AA1280" i="1"/>
  <c r="Y1280" i="1"/>
  <c r="V1280" i="1"/>
  <c r="AB1280" i="1"/>
  <c r="AB1327" i="1"/>
  <c r="Y1327" i="1"/>
  <c r="Z1327" i="1"/>
  <c r="X1327" i="1"/>
  <c r="W1327" i="1"/>
  <c r="AA1327" i="1"/>
  <c r="V1327" i="1"/>
  <c r="AC1327" i="1"/>
  <c r="AB1423" i="1"/>
  <c r="W1423" i="1"/>
  <c r="AA1423" i="1"/>
  <c r="Y1423" i="1"/>
  <c r="AC1423" i="1"/>
  <c r="X1423" i="1"/>
  <c r="V1423" i="1"/>
  <c r="Z1423" i="1"/>
  <c r="Y1405" i="1"/>
  <c r="AC1405" i="1"/>
  <c r="AA1405" i="1"/>
  <c r="Z1405" i="1"/>
  <c r="X1405" i="1"/>
  <c r="AB1405" i="1"/>
  <c r="V1405" i="1"/>
  <c r="W1405" i="1"/>
  <c r="Z1240" i="1"/>
  <c r="X1240" i="1"/>
  <c r="AC1240" i="1"/>
  <c r="W1240" i="1"/>
  <c r="AB1240" i="1"/>
  <c r="Y1240" i="1"/>
  <c r="V1240" i="1"/>
  <c r="AA1240" i="1"/>
  <c r="AB1359" i="1"/>
  <c r="X1359" i="1"/>
  <c r="AA1359" i="1"/>
  <c r="Y1359" i="1"/>
  <c r="AC1359" i="1"/>
  <c r="W1359" i="1"/>
  <c r="V1359" i="1"/>
  <c r="Z1359" i="1"/>
  <c r="Y1406" i="1"/>
  <c r="AA1406" i="1"/>
  <c r="AB1406" i="1"/>
  <c r="W1406" i="1"/>
  <c r="X1406" i="1"/>
  <c r="Z1406" i="1"/>
  <c r="V1406" i="1"/>
  <c r="AC1406" i="1"/>
  <c r="AC502" i="1"/>
  <c r="W502" i="1"/>
  <c r="Y502" i="1"/>
  <c r="AB502" i="1"/>
  <c r="AA502" i="1"/>
  <c r="Z502" i="1"/>
  <c r="V502" i="1"/>
  <c r="X502" i="1"/>
  <c r="Y1389" i="1"/>
  <c r="AC1389" i="1"/>
  <c r="X1389" i="1"/>
  <c r="AB1389" i="1"/>
  <c r="Z1389" i="1"/>
  <c r="W1389" i="1"/>
  <c r="V1389" i="1"/>
  <c r="AA1389" i="1"/>
  <c r="AA233" i="1"/>
  <c r="W233" i="1"/>
  <c r="AC233" i="1"/>
  <c r="X233" i="1"/>
  <c r="Y233" i="1"/>
  <c r="Z233" i="1"/>
  <c r="V233" i="1"/>
  <c r="AB233" i="1"/>
  <c r="AC1209" i="1"/>
  <c r="X1209" i="1"/>
  <c r="W1209" i="1"/>
  <c r="AB1209" i="1"/>
  <c r="Y1209" i="1"/>
  <c r="AA1209" i="1"/>
  <c r="V1209" i="1"/>
  <c r="Z1209" i="1"/>
  <c r="W267" i="1"/>
  <c r="AC267" i="1"/>
  <c r="AA267" i="1"/>
  <c r="Y267" i="1"/>
  <c r="X267" i="1"/>
  <c r="AB267" i="1"/>
  <c r="V267" i="1"/>
  <c r="Z267" i="1"/>
  <c r="AB1332" i="1"/>
  <c r="Z1332" i="1"/>
  <c r="W1332" i="1"/>
  <c r="AA1332" i="1"/>
  <c r="AC1332" i="1"/>
  <c r="Y1332" i="1"/>
  <c r="V1332" i="1"/>
  <c r="X1332" i="1"/>
  <c r="Y1308" i="1"/>
  <c r="W1308" i="1"/>
  <c r="X1308" i="1"/>
  <c r="AC1308" i="1"/>
  <c r="AB1308" i="1"/>
  <c r="AA1308" i="1"/>
  <c r="V1308" i="1"/>
  <c r="Z1308" i="1"/>
  <c r="AC1022" i="1"/>
  <c r="AA1022" i="1"/>
  <c r="X1022" i="1"/>
  <c r="AB1022" i="1"/>
  <c r="Y1022" i="1"/>
  <c r="Z1022" i="1"/>
  <c r="V1022" i="1"/>
  <c r="W1022" i="1"/>
  <c r="AB200" i="1"/>
  <c r="AA200" i="1"/>
  <c r="AC200" i="1"/>
  <c r="Z200" i="1"/>
  <c r="X200" i="1"/>
  <c r="Y200" i="1"/>
  <c r="V200" i="1"/>
  <c r="W200" i="1"/>
  <c r="Y386" i="1"/>
  <c r="Z386" i="1"/>
  <c r="AB386" i="1"/>
  <c r="X386" i="1"/>
  <c r="W386" i="1"/>
  <c r="AC386" i="1"/>
  <c r="V386" i="1"/>
  <c r="AA386" i="1"/>
  <c r="X831" i="1"/>
  <c r="AA831" i="1"/>
  <c r="Z831" i="1"/>
  <c r="Y831" i="1"/>
  <c r="AC831" i="1"/>
  <c r="AB831" i="1"/>
  <c r="V831" i="1"/>
  <c r="W831" i="1"/>
  <c r="Z483" i="1"/>
  <c r="AB483" i="1"/>
  <c r="AA483" i="1"/>
  <c r="W483" i="1"/>
  <c r="X483" i="1"/>
  <c r="AC483" i="1"/>
  <c r="V483" i="1"/>
  <c r="Y483" i="1"/>
  <c r="Z567" i="1"/>
  <c r="X567" i="1"/>
  <c r="AA567" i="1"/>
  <c r="AB567" i="1"/>
  <c r="W567" i="1"/>
  <c r="Y567" i="1"/>
  <c r="V567" i="1"/>
  <c r="AC567" i="1"/>
  <c r="AC482" i="1"/>
  <c r="Z482" i="1"/>
  <c r="W482" i="1"/>
  <c r="X482" i="1"/>
  <c r="AB482" i="1"/>
  <c r="Y482" i="1"/>
  <c r="V482" i="1"/>
  <c r="AA482" i="1"/>
  <c r="AB563" i="1"/>
  <c r="Y563" i="1"/>
  <c r="Z563" i="1"/>
  <c r="W563" i="1"/>
  <c r="AA563" i="1"/>
  <c r="AC563" i="1"/>
  <c r="V563" i="1"/>
  <c r="X563" i="1"/>
  <c r="X801" i="1"/>
  <c r="Z801" i="1"/>
  <c r="W801" i="1"/>
  <c r="AC801" i="1"/>
  <c r="AA801" i="1"/>
  <c r="Y801" i="1"/>
  <c r="V801" i="1"/>
  <c r="AB801" i="1"/>
  <c r="AA226" i="1"/>
  <c r="Y226" i="1"/>
  <c r="X226" i="1"/>
  <c r="AB226" i="1"/>
  <c r="Z226" i="1"/>
  <c r="AC226" i="1"/>
  <c r="V226" i="1"/>
  <c r="W226" i="1"/>
  <c r="AB975" i="1"/>
  <c r="Y975" i="1"/>
  <c r="W975" i="1"/>
  <c r="AC975" i="1"/>
  <c r="X975" i="1"/>
  <c r="Z975" i="1"/>
  <c r="V975" i="1"/>
  <c r="AA975" i="1"/>
  <c r="X287" i="1"/>
  <c r="AB287" i="1"/>
  <c r="AA287" i="1"/>
  <c r="AC287" i="1"/>
  <c r="W287" i="1"/>
  <c r="Y287" i="1"/>
  <c r="V287" i="1"/>
  <c r="Z287" i="1"/>
  <c r="X971" i="1"/>
  <c r="AA971" i="1"/>
  <c r="Z971" i="1"/>
  <c r="Y971" i="1"/>
  <c r="AB971" i="1"/>
  <c r="W971" i="1"/>
  <c r="V971" i="1"/>
  <c r="AC971" i="1"/>
  <c r="AC782" i="1"/>
  <c r="AA782" i="1"/>
  <c r="W782" i="1"/>
  <c r="AB782" i="1"/>
  <c r="X782" i="1"/>
  <c r="Z782" i="1"/>
  <c r="V782" i="1"/>
  <c r="Y782" i="1"/>
  <c r="AA1264" i="1"/>
  <c r="Z1264" i="1"/>
  <c r="AC1264" i="1"/>
  <c r="Y1264" i="1"/>
  <c r="X1264" i="1"/>
  <c r="AB1264" i="1"/>
  <c r="V1264" i="1"/>
  <c r="W1264" i="1"/>
  <c r="Y1281" i="1"/>
  <c r="Z1281" i="1"/>
  <c r="X1281" i="1"/>
  <c r="AB1281" i="1"/>
  <c r="W1281" i="1"/>
  <c r="AC1281" i="1"/>
  <c r="V1281" i="1"/>
  <c r="AA1281" i="1"/>
  <c r="AB1379" i="1"/>
  <c r="Y1379" i="1"/>
  <c r="AC1379" i="1"/>
  <c r="AA1379" i="1"/>
  <c r="Z1379" i="1"/>
  <c r="W1379" i="1"/>
  <c r="V1379" i="1"/>
  <c r="X1379" i="1"/>
  <c r="AA1041" i="1"/>
  <c r="W1041" i="1"/>
  <c r="X1041" i="1"/>
  <c r="AB1041" i="1"/>
  <c r="Z1041" i="1"/>
  <c r="Y1041" i="1"/>
  <c r="V1041" i="1"/>
  <c r="AC1041" i="1"/>
  <c r="Y1065" i="1"/>
  <c r="Z1065" i="1"/>
  <c r="X1065" i="1"/>
  <c r="AA1065" i="1"/>
  <c r="W1065" i="1"/>
  <c r="AC1065" i="1"/>
  <c r="V1065" i="1"/>
  <c r="AB1065" i="1"/>
  <c r="AB1295" i="1"/>
  <c r="Z1295" i="1"/>
  <c r="AC1295" i="1"/>
  <c r="Y1295" i="1"/>
  <c r="AA1295" i="1"/>
  <c r="X1295" i="1"/>
  <c r="V1295" i="1"/>
  <c r="W1295" i="1"/>
  <c r="Z1364" i="1"/>
  <c r="Y1364" i="1"/>
  <c r="W1364" i="1"/>
  <c r="AB1364" i="1"/>
  <c r="AC1364" i="1"/>
  <c r="AA1364" i="1"/>
  <c r="V1364" i="1"/>
  <c r="X1364" i="1"/>
  <c r="Z1058" i="1"/>
  <c r="AC1058" i="1"/>
  <c r="AB1058" i="1"/>
  <c r="X1058" i="1"/>
  <c r="AA1058" i="1"/>
  <c r="Y1058" i="1"/>
  <c r="V1058" i="1"/>
  <c r="W1058" i="1"/>
  <c r="Y1084" i="1"/>
  <c r="AA1084" i="1"/>
  <c r="AB1084" i="1"/>
  <c r="AC1084" i="1"/>
  <c r="Z1084" i="1"/>
  <c r="W1084" i="1"/>
  <c r="V1084" i="1"/>
  <c r="X1084" i="1"/>
  <c r="Z1108" i="1"/>
  <c r="Y1108" i="1"/>
  <c r="AC1108" i="1"/>
  <c r="AA1108" i="1"/>
  <c r="AB1108" i="1"/>
  <c r="X1108" i="1"/>
  <c r="V1108" i="1"/>
  <c r="W1108" i="1"/>
  <c r="AC1260" i="1"/>
  <c r="X1260" i="1"/>
  <c r="AB1260" i="1"/>
  <c r="Y1260" i="1"/>
  <c r="AA1260" i="1"/>
  <c r="W1260" i="1"/>
  <c r="V1260" i="1"/>
  <c r="Z1260" i="1"/>
  <c r="X1285" i="1"/>
  <c r="AC1285" i="1"/>
  <c r="AB1285" i="1"/>
  <c r="Z1285" i="1"/>
  <c r="AA1285" i="1"/>
  <c r="Y1285" i="1"/>
  <c r="V1285" i="1"/>
  <c r="W1285" i="1"/>
  <c r="W1339" i="1"/>
  <c r="Y1339" i="1"/>
  <c r="Z1339" i="1"/>
  <c r="AC1339" i="1"/>
  <c r="X1339" i="1"/>
  <c r="AB1339" i="1"/>
  <c r="V1339" i="1"/>
  <c r="AA1339" i="1"/>
  <c r="AB1186" i="1"/>
  <c r="X1186" i="1"/>
  <c r="Y1186" i="1"/>
  <c r="Z1186" i="1"/>
  <c r="W1186" i="1"/>
  <c r="AC1186" i="1"/>
  <c r="V1186" i="1"/>
  <c r="AA1186" i="1"/>
  <c r="AA1267" i="1"/>
  <c r="AC1267" i="1"/>
  <c r="X1267" i="1"/>
  <c r="W1267" i="1"/>
  <c r="Z1267" i="1"/>
  <c r="Y1267" i="1"/>
  <c r="V1267" i="1"/>
  <c r="AB1267" i="1"/>
  <c r="AC1325" i="1"/>
  <c r="Y1325" i="1"/>
  <c r="AB1325" i="1"/>
  <c r="W1325" i="1"/>
  <c r="Z1325" i="1"/>
  <c r="AA1325" i="1"/>
  <c r="V1325" i="1"/>
  <c r="X1325" i="1"/>
  <c r="AA1053" i="1"/>
  <c r="X1053" i="1"/>
  <c r="AB1053" i="1"/>
  <c r="Y1053" i="1"/>
  <c r="Z1053" i="1"/>
  <c r="W1053" i="1"/>
  <c r="V1053" i="1"/>
  <c r="AC1053" i="1"/>
  <c r="X1077" i="1"/>
  <c r="AB1077" i="1"/>
  <c r="AC1077" i="1"/>
  <c r="W1077" i="1"/>
  <c r="Z1077" i="1"/>
  <c r="Y1077" i="1"/>
  <c r="V1077" i="1"/>
  <c r="AA1077" i="1"/>
  <c r="AA1094" i="1"/>
  <c r="W1094" i="1"/>
  <c r="Y1094" i="1"/>
  <c r="AB1094" i="1"/>
  <c r="X1094" i="1"/>
  <c r="AC1094" i="1"/>
  <c r="V1094" i="1"/>
  <c r="Z1094" i="1"/>
  <c r="Y1213" i="1"/>
  <c r="AC1213" i="1"/>
  <c r="X1213" i="1"/>
  <c r="AA1213" i="1"/>
  <c r="W1213" i="1"/>
  <c r="Z1213" i="1"/>
  <c r="V1213" i="1"/>
  <c r="AB1213" i="1"/>
  <c r="Z1183" i="1"/>
  <c r="AA1183" i="1"/>
  <c r="Y1183" i="1"/>
  <c r="X1183" i="1"/>
  <c r="AB1183" i="1"/>
  <c r="W1183" i="1"/>
  <c r="V1183" i="1"/>
  <c r="AC1183" i="1"/>
  <c r="Y1394" i="1"/>
  <c r="AB1394" i="1"/>
  <c r="Z1394" i="1"/>
  <c r="AC1394" i="1"/>
  <c r="AA1394" i="1"/>
  <c r="W1394" i="1"/>
  <c r="V1394" i="1"/>
  <c r="X1394" i="1"/>
  <c r="AC1441" i="1"/>
  <c r="W1441" i="1"/>
  <c r="AA1441" i="1"/>
  <c r="Y1441" i="1"/>
  <c r="Z1441" i="1"/>
  <c r="X1441" i="1"/>
  <c r="V1441" i="1"/>
  <c r="AB1441" i="1"/>
  <c r="Z1451" i="1"/>
  <c r="AB1451" i="1"/>
  <c r="X1451" i="1"/>
  <c r="Y1451" i="1"/>
  <c r="W1451" i="1"/>
  <c r="AA1451" i="1"/>
  <c r="V1451" i="1"/>
  <c r="AC1451" i="1"/>
  <c r="W1466" i="1"/>
  <c r="Y1466" i="1"/>
  <c r="X1466" i="1"/>
  <c r="Z1466" i="1"/>
  <c r="AA1466" i="1"/>
  <c r="AB1466" i="1"/>
  <c r="V1466" i="1"/>
  <c r="AC1466" i="1"/>
  <c r="Y1175" i="1"/>
  <c r="Z1175" i="1"/>
  <c r="X1175" i="1"/>
  <c r="W1175" i="1"/>
  <c r="AA1175" i="1"/>
  <c r="AB1175" i="1"/>
  <c r="V1175" i="1"/>
  <c r="AC1175" i="1"/>
  <c r="Z1248" i="1"/>
  <c r="AA1248" i="1"/>
  <c r="X1248" i="1"/>
  <c r="AB1248" i="1"/>
  <c r="W1248" i="1"/>
  <c r="Y1248" i="1"/>
  <c r="V1248" i="1"/>
  <c r="AC1248" i="1"/>
  <c r="AB1176" i="1"/>
  <c r="Y1176" i="1"/>
  <c r="AA1176" i="1"/>
  <c r="AC1176" i="1"/>
  <c r="W1176" i="1"/>
  <c r="X1176" i="1"/>
  <c r="V1176" i="1"/>
  <c r="Z1176" i="1"/>
  <c r="AB1400" i="1"/>
  <c r="Z1400" i="1"/>
  <c r="X1400" i="1"/>
  <c r="Y1400" i="1"/>
  <c r="AC1400" i="1"/>
  <c r="W1400" i="1"/>
  <c r="V1400" i="1"/>
  <c r="AA1400" i="1"/>
  <c r="AC1387" i="1"/>
  <c r="AB1387" i="1"/>
  <c r="W1387" i="1"/>
  <c r="Y1387" i="1"/>
  <c r="X1387" i="1"/>
  <c r="Z1387" i="1"/>
  <c r="V1387" i="1"/>
  <c r="AA1387" i="1"/>
  <c r="AC1224" i="1"/>
  <c r="Y1224" i="1"/>
  <c r="X1224" i="1"/>
  <c r="W1224" i="1"/>
  <c r="AB1224" i="1"/>
  <c r="AA1224" i="1"/>
  <c r="V1224" i="1"/>
  <c r="Z1224" i="1"/>
  <c r="AC1297" i="1"/>
  <c r="X1297" i="1"/>
  <c r="Z1297" i="1"/>
  <c r="AB1297" i="1"/>
  <c r="Y1297" i="1"/>
  <c r="AA1297" i="1"/>
  <c r="V1297" i="1"/>
  <c r="W1297" i="1"/>
  <c r="X1390" i="1"/>
  <c r="Z1390" i="1"/>
  <c r="AA1390" i="1"/>
  <c r="AC1390" i="1"/>
  <c r="Y1390" i="1"/>
  <c r="W1390" i="1"/>
  <c r="V1390" i="1"/>
  <c r="AB1390" i="1"/>
  <c r="AC1432" i="1"/>
  <c r="X1432" i="1"/>
  <c r="AB1432" i="1"/>
  <c r="Y1432" i="1"/>
  <c r="Z1432" i="1"/>
  <c r="W1432" i="1"/>
  <c r="V1432" i="1"/>
  <c r="AA1432" i="1"/>
  <c r="AA1436" i="1"/>
  <c r="AC1436" i="1"/>
  <c r="Y1436" i="1"/>
  <c r="W1436" i="1"/>
  <c r="Z1436" i="1"/>
  <c r="AB1436" i="1"/>
  <c r="V1436" i="1"/>
  <c r="X1436" i="1"/>
  <c r="Z1468" i="1"/>
  <c r="W1468" i="1"/>
  <c r="AC1468" i="1"/>
  <c r="Y1468" i="1"/>
  <c r="X1468" i="1"/>
  <c r="AA1468" i="1"/>
  <c r="V1468" i="1"/>
  <c r="AB1468" i="1"/>
  <c r="X270" i="1"/>
  <c r="Z270" i="1"/>
  <c r="Y270" i="1"/>
  <c r="W270" i="1"/>
  <c r="AA270" i="1"/>
  <c r="AB270" i="1"/>
  <c r="V270" i="1"/>
  <c r="AC270" i="1"/>
  <c r="Z215" i="1"/>
  <c r="X215" i="1"/>
  <c r="AC215" i="1"/>
  <c r="AA215" i="1"/>
  <c r="Y215" i="1"/>
  <c r="AB215" i="1"/>
  <c r="V215" i="1"/>
  <c r="W215" i="1"/>
  <c r="Z815" i="1"/>
  <c r="AA815" i="1"/>
  <c r="X815" i="1"/>
  <c r="AB815" i="1"/>
  <c r="Y815" i="1"/>
  <c r="W815" i="1"/>
  <c r="V815" i="1"/>
  <c r="AC815" i="1"/>
  <c r="X853" i="1"/>
  <c r="W853" i="1"/>
  <c r="AB853" i="1"/>
  <c r="Z853" i="1"/>
  <c r="AA853" i="1"/>
  <c r="Y853" i="1"/>
  <c r="V853" i="1"/>
  <c r="AC853" i="1"/>
  <c r="Z948" i="1"/>
  <c r="AA948" i="1"/>
  <c r="W948" i="1"/>
  <c r="X948" i="1"/>
  <c r="AB948" i="1"/>
  <c r="Y948" i="1"/>
  <c r="V948" i="1"/>
  <c r="AC948" i="1"/>
  <c r="X1119" i="1"/>
  <c r="AB1119" i="1"/>
  <c r="W1119" i="1"/>
  <c r="AC1119" i="1"/>
  <c r="AA1119" i="1"/>
  <c r="Z1119" i="1"/>
  <c r="V1119" i="1"/>
  <c r="Y1119" i="1"/>
  <c r="AA1020" i="1"/>
  <c r="AB1020" i="1"/>
  <c r="AC1020" i="1"/>
  <c r="Z1020" i="1"/>
  <c r="Y1020" i="1"/>
  <c r="W1020" i="1"/>
  <c r="V1020" i="1"/>
  <c r="X1020" i="1"/>
  <c r="Y1219" i="1"/>
  <c r="AB1219" i="1"/>
  <c r="Z1219" i="1"/>
  <c r="AC1219" i="1"/>
  <c r="AA1219" i="1"/>
  <c r="W1219" i="1"/>
  <c r="V1219" i="1"/>
  <c r="X1219" i="1"/>
  <c r="Y1316" i="1"/>
  <c r="W1316" i="1"/>
  <c r="Z1316" i="1"/>
  <c r="AC1316" i="1"/>
  <c r="AA1316" i="1"/>
  <c r="X1316" i="1"/>
  <c r="V1316" i="1"/>
  <c r="AB1316" i="1"/>
  <c r="AB1016" i="1"/>
  <c r="AA1016" i="1"/>
  <c r="W1016" i="1"/>
  <c r="AC1016" i="1"/>
  <c r="X1016" i="1"/>
  <c r="Z1016" i="1"/>
  <c r="V1016" i="1"/>
  <c r="Y1016" i="1"/>
  <c r="AA1272" i="1"/>
  <c r="W1272" i="1"/>
  <c r="Y1272" i="1"/>
  <c r="AB1272" i="1"/>
  <c r="X1272" i="1"/>
  <c r="AC1272" i="1"/>
  <c r="V1272" i="1"/>
  <c r="Z1272" i="1"/>
  <c r="AA251" i="1"/>
  <c r="AC251" i="1"/>
  <c r="X251" i="1"/>
  <c r="Z251" i="1"/>
  <c r="W251" i="1"/>
  <c r="AB251" i="1"/>
  <c r="V251" i="1"/>
  <c r="Y251" i="1"/>
  <c r="AA274" i="1"/>
  <c r="X274" i="1"/>
  <c r="AB274" i="1"/>
  <c r="Y274" i="1"/>
  <c r="AC274" i="1"/>
  <c r="Z274" i="1"/>
  <c r="V274" i="1"/>
  <c r="W274" i="1"/>
  <c r="AB1367" i="1"/>
  <c r="Z1367" i="1"/>
  <c r="AA1367" i="1"/>
  <c r="AC1367" i="1"/>
  <c r="Y1367" i="1"/>
  <c r="X1367" i="1"/>
  <c r="V1367" i="1"/>
  <c r="W1367" i="1"/>
  <c r="AC119" i="1"/>
  <c r="X119" i="1"/>
  <c r="W119" i="1"/>
  <c r="Z119" i="1"/>
  <c r="Y119" i="1"/>
  <c r="AA119" i="1"/>
  <c r="V119" i="1"/>
  <c r="AB119" i="1"/>
  <c r="AB678" i="1"/>
  <c r="AA678" i="1"/>
  <c r="AC678" i="1"/>
  <c r="Z678" i="1"/>
  <c r="X678" i="1"/>
  <c r="Y678" i="1"/>
  <c r="V678" i="1"/>
  <c r="W678" i="1"/>
  <c r="X788" i="1"/>
  <c r="AB788" i="1"/>
  <c r="Y788" i="1"/>
  <c r="Z788" i="1"/>
  <c r="AA788" i="1"/>
  <c r="W788" i="1"/>
  <c r="V788" i="1"/>
  <c r="AC788" i="1"/>
  <c r="AA1121" i="1"/>
  <c r="AC1121" i="1"/>
  <c r="Y1121" i="1"/>
  <c r="W1121" i="1"/>
  <c r="AB1121" i="1"/>
  <c r="Z1121" i="1"/>
  <c r="V1121" i="1"/>
  <c r="X1121" i="1"/>
  <c r="X1268" i="1"/>
  <c r="W1268" i="1"/>
  <c r="AB1268" i="1"/>
  <c r="AA1268" i="1"/>
  <c r="AC1268" i="1"/>
  <c r="Z1268" i="1"/>
  <c r="V1268" i="1"/>
  <c r="Y1268" i="1"/>
  <c r="X1042" i="1"/>
  <c r="AA1042" i="1"/>
  <c r="AC1042" i="1"/>
  <c r="Y1042" i="1"/>
  <c r="Z1042" i="1"/>
  <c r="W1042" i="1"/>
  <c r="V1042" i="1"/>
  <c r="AB1042" i="1"/>
  <c r="AB945" i="1"/>
  <c r="X945" i="1"/>
  <c r="Y945" i="1"/>
  <c r="W945" i="1"/>
  <c r="AA945" i="1"/>
  <c r="AC945" i="1"/>
  <c r="V945" i="1"/>
  <c r="Z945" i="1"/>
  <c r="AB1066" i="1"/>
  <c r="X1066" i="1"/>
  <c r="Z1066" i="1"/>
  <c r="Y1066" i="1"/>
  <c r="W1066" i="1"/>
  <c r="AC1066" i="1"/>
  <c r="V1066" i="1"/>
  <c r="AA1066" i="1"/>
  <c r="AB1210" i="1"/>
  <c r="X1210" i="1"/>
  <c r="W1210" i="1"/>
  <c r="AA1210" i="1"/>
  <c r="AC1210" i="1"/>
  <c r="Y1210" i="1"/>
  <c r="V1210" i="1"/>
  <c r="Z1210" i="1"/>
  <c r="Y1275" i="1"/>
  <c r="AC1275" i="1"/>
  <c r="X1275" i="1"/>
  <c r="AB1275" i="1"/>
  <c r="AA1275" i="1"/>
  <c r="W1275" i="1"/>
  <c r="V1275" i="1"/>
  <c r="Z1275" i="1"/>
  <c r="AA1247" i="1"/>
  <c r="W1247" i="1"/>
  <c r="X1247" i="1"/>
  <c r="AC1247" i="1"/>
  <c r="Y1247" i="1"/>
  <c r="Z1247" i="1"/>
  <c r="V1247" i="1"/>
  <c r="AB1247" i="1"/>
  <c r="Y1429" i="1"/>
  <c r="AB1429" i="1"/>
  <c r="W1429" i="1"/>
  <c r="AC1429" i="1"/>
  <c r="X1429" i="1"/>
  <c r="Z1429" i="1"/>
  <c r="V1429" i="1"/>
  <c r="AA1429" i="1"/>
  <c r="Z1343" i="1"/>
  <c r="X1343" i="1"/>
  <c r="AB1343" i="1"/>
  <c r="W1343" i="1"/>
  <c r="AC1343" i="1"/>
  <c r="Y1343" i="1"/>
  <c r="V1343" i="1"/>
  <c r="AA1343" i="1"/>
  <c r="Y1223" i="1"/>
  <c r="AA1223" i="1"/>
  <c r="AC1223" i="1"/>
  <c r="Z1223" i="1"/>
  <c r="AB1223" i="1"/>
  <c r="W1223" i="1"/>
  <c r="V1223" i="1"/>
  <c r="X1223" i="1"/>
  <c r="Z932" i="1"/>
  <c r="Y932" i="1"/>
  <c r="AA932" i="1"/>
  <c r="X932" i="1"/>
  <c r="AC932" i="1"/>
  <c r="W932" i="1"/>
  <c r="V932" i="1"/>
  <c r="AB932" i="1"/>
  <c r="X571" i="1"/>
  <c r="W571" i="1"/>
  <c r="Y571" i="1"/>
  <c r="Z571" i="1"/>
  <c r="AA571" i="1"/>
  <c r="AC571" i="1"/>
  <c r="V571" i="1"/>
  <c r="AB571" i="1"/>
  <c r="AA887" i="1"/>
  <c r="Y887" i="1"/>
  <c r="AB887" i="1"/>
  <c r="X887" i="1"/>
  <c r="AC887" i="1"/>
  <c r="Z887" i="1"/>
  <c r="V887" i="1"/>
  <c r="W887" i="1"/>
  <c r="AA1263" i="1"/>
  <c r="AB1263" i="1"/>
  <c r="Y1263" i="1"/>
  <c r="AC1263" i="1"/>
  <c r="W1263" i="1"/>
  <c r="Z1263" i="1"/>
  <c r="V1263" i="1"/>
  <c r="X1263" i="1"/>
  <c r="W1345" i="1"/>
  <c r="AC1345" i="1"/>
  <c r="AA1345" i="1"/>
  <c r="Z1345" i="1"/>
  <c r="X1345" i="1"/>
  <c r="Y1345" i="1"/>
  <c r="V1345" i="1"/>
  <c r="AB1345" i="1"/>
  <c r="X82" i="1"/>
  <c r="AB82" i="1"/>
  <c r="Z82" i="1"/>
  <c r="AC82" i="1"/>
  <c r="Y82" i="1"/>
  <c r="W82" i="1"/>
  <c r="V82" i="1"/>
  <c r="AA82" i="1"/>
  <c r="X650" i="1"/>
  <c r="W650" i="1"/>
  <c r="Z650" i="1"/>
  <c r="Y650" i="1"/>
  <c r="AB650" i="1"/>
  <c r="AC650" i="1"/>
  <c r="V650" i="1"/>
  <c r="AA650" i="1"/>
  <c r="AB1261" i="1"/>
  <c r="AA1261" i="1"/>
  <c r="X1261" i="1"/>
  <c r="W1261" i="1"/>
  <c r="Y1261" i="1"/>
  <c r="AC1261" i="1"/>
  <c r="V1261" i="1"/>
  <c r="Z1261" i="1"/>
  <c r="AC968" i="1"/>
  <c r="AB968" i="1"/>
  <c r="Y968" i="1"/>
  <c r="AA968" i="1"/>
  <c r="W968" i="1"/>
  <c r="Z968" i="1"/>
  <c r="V968" i="1"/>
  <c r="X968" i="1"/>
  <c r="Z1000" i="1"/>
  <c r="AA1000" i="1"/>
  <c r="Y1000" i="1"/>
  <c r="X1000" i="1"/>
  <c r="AB1000" i="1"/>
  <c r="W1000" i="1"/>
  <c r="V1000" i="1"/>
  <c r="AC1000" i="1"/>
  <c r="Z1287" i="1"/>
  <c r="AA1287" i="1"/>
  <c r="AB1287" i="1"/>
  <c r="W1287" i="1"/>
  <c r="Y1287" i="1"/>
  <c r="AC1287" i="1"/>
  <c r="V1287" i="1"/>
  <c r="X1287" i="1"/>
  <c r="AA729" i="1"/>
  <c r="AB729" i="1"/>
  <c r="Z729" i="1"/>
  <c r="W729" i="1"/>
  <c r="AC729" i="1"/>
  <c r="Y729" i="1"/>
  <c r="V729" i="1"/>
  <c r="X729" i="1"/>
  <c r="AB1306" i="1"/>
  <c r="AC1306" i="1"/>
  <c r="Y1306" i="1"/>
  <c r="W1306" i="1"/>
  <c r="Z1306" i="1"/>
  <c r="X1306" i="1"/>
  <c r="V1306" i="1"/>
  <c r="AA1306" i="1"/>
  <c r="X348" i="1"/>
  <c r="Z348" i="1"/>
  <c r="W348" i="1"/>
  <c r="AB348" i="1"/>
  <c r="AA348" i="1"/>
  <c r="AC348" i="1"/>
  <c r="V348" i="1"/>
  <c r="Y348" i="1"/>
  <c r="Y76" i="1"/>
  <c r="Z76" i="1"/>
  <c r="X76" i="1"/>
  <c r="AA76" i="1"/>
  <c r="W76" i="1"/>
  <c r="AC76" i="1"/>
  <c r="V76" i="1"/>
  <c r="AB76" i="1"/>
  <c r="AC406" i="1"/>
  <c r="Z406" i="1"/>
  <c r="W406" i="1"/>
  <c r="AB406" i="1"/>
  <c r="Y406" i="1"/>
  <c r="X406" i="1"/>
  <c r="V406" i="1"/>
  <c r="AA406" i="1"/>
  <c r="AB667" i="1"/>
  <c r="Z667" i="1"/>
  <c r="AA667" i="1"/>
  <c r="AC667" i="1"/>
  <c r="Y667" i="1"/>
  <c r="W667" i="1"/>
  <c r="V667" i="1"/>
  <c r="X667" i="1"/>
  <c r="X1357" i="1"/>
  <c r="AB1357" i="1"/>
  <c r="W1357" i="1"/>
  <c r="AA1357" i="1"/>
  <c r="Y1357" i="1"/>
  <c r="AC1357" i="1"/>
  <c r="V1357" i="1"/>
  <c r="Z1357" i="1"/>
  <c r="X944" i="1"/>
  <c r="AC944" i="1"/>
  <c r="AB944" i="1"/>
  <c r="W944" i="1"/>
  <c r="AA944" i="1"/>
  <c r="Z944" i="1"/>
  <c r="V944" i="1"/>
  <c r="Y944" i="1"/>
  <c r="W565" i="1"/>
  <c r="AA565" i="1"/>
  <c r="AC565" i="1"/>
  <c r="AB565" i="1"/>
  <c r="Z565" i="1"/>
  <c r="X565" i="1"/>
  <c r="V565" i="1"/>
  <c r="Y565" i="1"/>
  <c r="AC1097" i="1"/>
  <c r="Z1097" i="1"/>
  <c r="W1097" i="1"/>
  <c r="AA1097" i="1"/>
  <c r="X1097" i="1"/>
  <c r="AB1097" i="1"/>
  <c r="V1097" i="1"/>
  <c r="Y1097" i="1"/>
  <c r="Z1471" i="1"/>
  <c r="W1471" i="1"/>
  <c r="AB1471" i="1"/>
  <c r="AC1471" i="1"/>
  <c r="AA1471" i="1"/>
  <c r="Y1471" i="1"/>
  <c r="V1471" i="1"/>
  <c r="X1471" i="1"/>
  <c r="Z1409" i="1"/>
  <c r="AA1409" i="1"/>
  <c r="Y1409" i="1"/>
  <c r="W1409" i="1"/>
  <c r="X1409" i="1"/>
  <c r="AC1409" i="1"/>
  <c r="V1409" i="1"/>
  <c r="AB1409" i="1"/>
  <c r="AC286" i="1"/>
  <c r="Z286" i="1"/>
  <c r="AA286" i="1"/>
  <c r="AB286" i="1"/>
  <c r="W286" i="1"/>
  <c r="Y286" i="1"/>
  <c r="V286" i="1"/>
  <c r="X286" i="1"/>
  <c r="Y1228" i="1"/>
  <c r="AB1228" i="1"/>
  <c r="X1228" i="1"/>
  <c r="W1228" i="1"/>
  <c r="AC1228" i="1"/>
  <c r="AA1228" i="1"/>
  <c r="V1228" i="1"/>
  <c r="Z1228" i="1"/>
  <c r="W317" i="1"/>
  <c r="X317" i="1"/>
  <c r="AA317" i="1"/>
  <c r="AC317" i="1"/>
  <c r="Z317" i="1"/>
  <c r="AB317" i="1"/>
  <c r="V317" i="1"/>
  <c r="Y317" i="1"/>
  <c r="Z1362" i="1"/>
  <c r="AB1362" i="1"/>
  <c r="AC1362" i="1"/>
  <c r="AA1362" i="1"/>
  <c r="Y1362" i="1"/>
  <c r="X1362" i="1"/>
  <c r="V1362" i="1"/>
  <c r="W1362" i="1"/>
  <c r="W1118" i="1"/>
  <c r="AC1118" i="1"/>
  <c r="Z1118" i="1"/>
  <c r="AA1118" i="1"/>
  <c r="AB1118" i="1"/>
  <c r="Y1118" i="1"/>
  <c r="V1118" i="1"/>
  <c r="X1118" i="1"/>
  <c r="Z1067" i="1"/>
  <c r="AA1067" i="1"/>
  <c r="AB1067" i="1"/>
  <c r="AC1067" i="1"/>
  <c r="W1067" i="1"/>
  <c r="Y1067" i="1"/>
  <c r="V1067" i="1"/>
  <c r="X1067" i="1"/>
  <c r="AC1396" i="1"/>
  <c r="Y1396" i="1"/>
  <c r="W1396" i="1"/>
  <c r="AB1396" i="1"/>
  <c r="AA1396" i="1"/>
  <c r="Z1396" i="1"/>
  <c r="V1396" i="1"/>
  <c r="X1396" i="1"/>
  <c r="AB1472" i="1"/>
  <c r="Y1472" i="1"/>
  <c r="AC1472" i="1"/>
  <c r="W1472" i="1"/>
  <c r="X1472" i="1"/>
  <c r="Z1472" i="1"/>
  <c r="V1472" i="1"/>
  <c r="AA1472" i="1"/>
  <c r="AA1407" i="1"/>
  <c r="W1407" i="1"/>
  <c r="AC1407" i="1"/>
  <c r="Z1407" i="1"/>
  <c r="X1407" i="1"/>
  <c r="Y1407" i="1"/>
  <c r="V1407" i="1"/>
  <c r="AB1407" i="1"/>
  <c r="AA1477" i="1"/>
  <c r="W1477" i="1"/>
  <c r="X1477" i="1"/>
  <c r="AC1477" i="1"/>
  <c r="AB1477" i="1"/>
  <c r="Y1477" i="1"/>
  <c r="V1477" i="1"/>
  <c r="Z1477" i="1"/>
  <c r="W1004" i="1"/>
  <c r="AB1004" i="1"/>
  <c r="Z1004" i="1"/>
  <c r="Y1004" i="1"/>
  <c r="AA1004" i="1"/>
  <c r="AC1004" i="1"/>
  <c r="V1004" i="1"/>
  <c r="X1004" i="1"/>
  <c r="AC155" i="1"/>
  <c r="W155" i="1"/>
  <c r="X155" i="1"/>
  <c r="Y155" i="1"/>
  <c r="AA155" i="1"/>
  <c r="AB155" i="1"/>
  <c r="V155" i="1"/>
  <c r="Z155" i="1"/>
  <c r="Z218" i="1"/>
  <c r="AB218" i="1"/>
  <c r="W218" i="1"/>
  <c r="Y218" i="1"/>
  <c r="X218" i="1"/>
  <c r="AA218" i="1"/>
  <c r="V218" i="1"/>
  <c r="AC218" i="1"/>
  <c r="Y329" i="1"/>
  <c r="AA329" i="1"/>
  <c r="W329" i="1"/>
  <c r="Z329" i="1"/>
  <c r="X329" i="1"/>
  <c r="AC329" i="1"/>
  <c r="V329" i="1"/>
  <c r="AB329" i="1"/>
  <c r="AC255" i="1"/>
  <c r="Y255" i="1"/>
  <c r="W255" i="1"/>
  <c r="AB255" i="1"/>
  <c r="X255" i="1"/>
  <c r="AA255" i="1"/>
  <c r="V255" i="1"/>
  <c r="Z255" i="1"/>
  <c r="Z330" i="1"/>
  <c r="X330" i="1"/>
  <c r="AB330" i="1"/>
  <c r="Y330" i="1"/>
  <c r="AA330" i="1"/>
  <c r="AC330" i="1"/>
  <c r="V330" i="1"/>
  <c r="W330" i="1"/>
  <c r="W306" i="1"/>
  <c r="X306" i="1"/>
  <c r="Y306" i="1"/>
  <c r="AB306" i="1"/>
  <c r="AC306" i="1"/>
  <c r="Z306" i="1"/>
  <c r="V306" i="1"/>
  <c r="AA306" i="1"/>
  <c r="X250" i="1"/>
  <c r="AB250" i="1"/>
  <c r="Z250" i="1"/>
  <c r="W250" i="1"/>
  <c r="AA250" i="1"/>
  <c r="AC250" i="1"/>
  <c r="V250" i="1"/>
  <c r="Y250" i="1"/>
  <c r="X551" i="1"/>
  <c r="Y551" i="1"/>
  <c r="AA551" i="1"/>
  <c r="AB551" i="1"/>
  <c r="AC551" i="1"/>
  <c r="W551" i="1"/>
  <c r="V551" i="1"/>
  <c r="Z551" i="1"/>
  <c r="X619" i="1"/>
  <c r="AC619" i="1"/>
  <c r="AA619" i="1"/>
  <c r="W619" i="1"/>
  <c r="Z619" i="1"/>
  <c r="AB619" i="1"/>
  <c r="V619" i="1"/>
  <c r="Y619" i="1"/>
  <c r="AC746" i="1"/>
  <c r="W746" i="1"/>
  <c r="Z746" i="1"/>
  <c r="AA746" i="1"/>
  <c r="X746" i="1"/>
  <c r="AB746" i="1"/>
  <c r="V746" i="1"/>
  <c r="Y746" i="1"/>
  <c r="AB179" i="1"/>
  <c r="Y179" i="1"/>
  <c r="Z179" i="1"/>
  <c r="AC179" i="1"/>
  <c r="W179" i="1"/>
  <c r="AA179" i="1"/>
  <c r="V179" i="1"/>
  <c r="X179" i="1"/>
  <c r="AC601" i="1"/>
  <c r="W601" i="1"/>
  <c r="AA601" i="1"/>
  <c r="AB601" i="1"/>
  <c r="Z601" i="1"/>
  <c r="Y601" i="1"/>
  <c r="V601" i="1"/>
  <c r="X601" i="1"/>
  <c r="X277" i="1"/>
  <c r="AC277" i="1"/>
  <c r="AA277" i="1"/>
  <c r="Y277" i="1"/>
  <c r="W277" i="1"/>
  <c r="AB277" i="1"/>
  <c r="V277" i="1"/>
  <c r="Z277" i="1"/>
  <c r="Z363" i="1"/>
  <c r="AC363" i="1"/>
  <c r="AB363" i="1"/>
  <c r="W363" i="1"/>
  <c r="Y363" i="1"/>
  <c r="X363" i="1"/>
  <c r="V363" i="1"/>
  <c r="AA363" i="1"/>
  <c r="AA459" i="1"/>
  <c r="W459" i="1"/>
  <c r="AC459" i="1"/>
  <c r="X459" i="1"/>
  <c r="Y459" i="1"/>
  <c r="AB459" i="1"/>
  <c r="V459" i="1"/>
  <c r="Z459" i="1"/>
  <c r="W663" i="1"/>
  <c r="Z663" i="1"/>
  <c r="Y663" i="1"/>
  <c r="AB663" i="1"/>
  <c r="X663" i="1"/>
  <c r="AC663" i="1"/>
  <c r="V663" i="1"/>
  <c r="AA663" i="1"/>
  <c r="AC532" i="1"/>
  <c r="Y532" i="1"/>
  <c r="AB532" i="1"/>
  <c r="W532" i="1"/>
  <c r="AA532" i="1"/>
  <c r="X532" i="1"/>
  <c r="V532" i="1"/>
  <c r="Z532" i="1"/>
  <c r="AB592" i="1"/>
  <c r="Y592" i="1"/>
  <c r="W592" i="1"/>
  <c r="AA592" i="1"/>
  <c r="AC592" i="1"/>
  <c r="Z592" i="1"/>
  <c r="V592" i="1"/>
  <c r="X592" i="1"/>
  <c r="X758" i="1"/>
  <c r="AA758" i="1"/>
  <c r="Z758" i="1"/>
  <c r="AB758" i="1"/>
  <c r="Y758" i="1"/>
  <c r="AC758" i="1"/>
  <c r="V758" i="1"/>
  <c r="W758" i="1"/>
  <c r="AC322" i="1"/>
  <c r="X322" i="1"/>
  <c r="Y322" i="1"/>
  <c r="W322" i="1"/>
  <c r="AA322" i="1"/>
  <c r="AB322" i="1"/>
  <c r="V322" i="1"/>
  <c r="Z322" i="1"/>
  <c r="AA527" i="1"/>
  <c r="AB527" i="1"/>
  <c r="Z527" i="1"/>
  <c r="W527" i="1"/>
  <c r="AC527" i="1"/>
  <c r="Y527" i="1"/>
  <c r="V527" i="1"/>
  <c r="X527" i="1"/>
  <c r="Z301" i="1"/>
  <c r="W301" i="1"/>
  <c r="AA301" i="1"/>
  <c r="X301" i="1"/>
  <c r="Y301" i="1"/>
  <c r="AC301" i="1"/>
  <c r="V301" i="1"/>
  <c r="AB301" i="1"/>
  <c r="Z1006" i="1"/>
  <c r="AA1006" i="1"/>
  <c r="W1006" i="1"/>
  <c r="Y1006" i="1"/>
  <c r="AB1006" i="1"/>
  <c r="X1006" i="1"/>
  <c r="V1006" i="1"/>
  <c r="AC1006" i="1"/>
  <c r="Y1062" i="1"/>
  <c r="AC1062" i="1"/>
  <c r="Z1062" i="1"/>
  <c r="X1062" i="1"/>
  <c r="W1062" i="1"/>
  <c r="AA1062" i="1"/>
  <c r="V1062" i="1"/>
  <c r="AB1062" i="1"/>
  <c r="W350" i="1"/>
  <c r="AB350" i="1"/>
  <c r="Z350" i="1"/>
  <c r="X350" i="1"/>
  <c r="AC350" i="1"/>
  <c r="AA350" i="1"/>
  <c r="V350" i="1"/>
  <c r="Y350" i="1"/>
  <c r="AA313" i="1"/>
  <c r="W313" i="1"/>
  <c r="Z313" i="1"/>
  <c r="Y313" i="1"/>
  <c r="X313" i="1"/>
  <c r="AB313" i="1"/>
  <c r="V313" i="1"/>
  <c r="AC313" i="1"/>
  <c r="W577" i="1"/>
  <c r="AA577" i="1"/>
  <c r="X577" i="1"/>
  <c r="Z577" i="1"/>
  <c r="Y577" i="1"/>
  <c r="AB577" i="1"/>
  <c r="V577" i="1"/>
  <c r="AC577" i="1"/>
  <c r="X838" i="1"/>
  <c r="AC838" i="1"/>
  <c r="W838" i="1"/>
  <c r="Z838" i="1"/>
  <c r="Y838" i="1"/>
  <c r="AA838" i="1"/>
  <c r="V838" i="1"/>
  <c r="AB838" i="1"/>
  <c r="Z1114" i="1"/>
  <c r="Y1114" i="1"/>
  <c r="W1114" i="1"/>
  <c r="AC1114" i="1"/>
  <c r="X1114" i="1"/>
  <c r="AB1114" i="1"/>
  <c r="V1114" i="1"/>
  <c r="AA1114" i="1"/>
  <c r="AB321" i="1"/>
  <c r="Y321" i="1"/>
  <c r="Z321" i="1"/>
  <c r="X321" i="1"/>
  <c r="AA321" i="1"/>
  <c r="AC321" i="1"/>
  <c r="V321" i="1"/>
  <c r="W321" i="1"/>
  <c r="AB468" i="1"/>
  <c r="AC468" i="1"/>
  <c r="AA468" i="1"/>
  <c r="Y468" i="1"/>
  <c r="X468" i="1"/>
  <c r="W468" i="1"/>
  <c r="V468" i="1"/>
  <c r="Z468" i="1"/>
  <c r="Z809" i="1"/>
  <c r="W809" i="1"/>
  <c r="AA809" i="1"/>
  <c r="AB809" i="1"/>
  <c r="Y809" i="1"/>
  <c r="X809" i="1"/>
  <c r="V809" i="1"/>
  <c r="AC809" i="1"/>
  <c r="AA484" i="1"/>
  <c r="Y484" i="1"/>
  <c r="Z484" i="1"/>
  <c r="AB484" i="1"/>
  <c r="W484" i="1"/>
  <c r="X484" i="1"/>
  <c r="V484" i="1"/>
  <c r="AC484" i="1"/>
  <c r="Z654" i="1"/>
  <c r="AB654" i="1"/>
  <c r="AC654" i="1"/>
  <c r="Y654" i="1"/>
  <c r="AA654" i="1"/>
  <c r="W654" i="1"/>
  <c r="V654" i="1"/>
  <c r="X654" i="1"/>
  <c r="X579" i="1"/>
  <c r="AA579" i="1"/>
  <c r="AC579" i="1"/>
  <c r="W579" i="1"/>
  <c r="Y579" i="1"/>
  <c r="Z579" i="1"/>
  <c r="V579" i="1"/>
  <c r="AB579" i="1"/>
  <c r="W440" i="1"/>
  <c r="Y440" i="1"/>
  <c r="X440" i="1"/>
  <c r="Z440" i="1"/>
  <c r="AB440" i="1"/>
  <c r="AC440" i="1"/>
  <c r="V440" i="1"/>
  <c r="AA440" i="1"/>
  <c r="AA998" i="1"/>
  <c r="X998" i="1"/>
  <c r="Z998" i="1"/>
  <c r="AB998" i="1"/>
  <c r="AC998" i="1"/>
  <c r="W998" i="1"/>
  <c r="V998" i="1"/>
  <c r="Y998" i="1"/>
  <c r="X1361" i="1"/>
  <c r="Y1361" i="1"/>
  <c r="AA1361" i="1"/>
  <c r="AB1361" i="1"/>
  <c r="Z1361" i="1"/>
  <c r="W1361" i="1"/>
  <c r="V1361" i="1"/>
  <c r="AC1361" i="1"/>
  <c r="X1090" i="1"/>
  <c r="AC1090" i="1"/>
  <c r="Y1090" i="1"/>
  <c r="W1090" i="1"/>
  <c r="Z1090" i="1"/>
  <c r="AB1090" i="1"/>
  <c r="V1090" i="1"/>
  <c r="AA1090" i="1"/>
  <c r="AC584" i="1"/>
  <c r="AA584" i="1"/>
  <c r="AB584" i="1"/>
  <c r="Y584" i="1"/>
  <c r="W584" i="1"/>
  <c r="X584" i="1"/>
  <c r="V584" i="1"/>
  <c r="Z584" i="1"/>
  <c r="AB1290" i="1"/>
  <c r="Y1290" i="1"/>
  <c r="W1290" i="1"/>
  <c r="Z1290" i="1"/>
  <c r="AC1290" i="1"/>
  <c r="AA1290" i="1"/>
  <c r="V1290" i="1"/>
  <c r="X1290" i="1"/>
  <c r="W862" i="1"/>
  <c r="Y862" i="1"/>
  <c r="AB862" i="1"/>
  <c r="AC862" i="1"/>
  <c r="X862" i="1"/>
  <c r="Z862" i="1"/>
  <c r="V862" i="1"/>
  <c r="AA862" i="1"/>
  <c r="AC491" i="1"/>
  <c r="AA491" i="1"/>
  <c r="X491" i="1"/>
  <c r="AB491" i="1"/>
  <c r="W491" i="1"/>
  <c r="Z491" i="1"/>
  <c r="V491" i="1"/>
  <c r="Y491" i="1"/>
  <c r="AC90" i="1"/>
  <c r="W90" i="1"/>
  <c r="AB90" i="1"/>
  <c r="Y90" i="1"/>
  <c r="Z90" i="1"/>
  <c r="X90" i="1"/>
  <c r="V90" i="1"/>
  <c r="AA90" i="1"/>
  <c r="AA235" i="1"/>
  <c r="AC235" i="1"/>
  <c r="X235" i="1"/>
  <c r="AB235" i="1"/>
  <c r="Z235" i="1"/>
  <c r="Y235" i="1"/>
  <c r="V235" i="1"/>
  <c r="W235" i="1"/>
  <c r="AB471" i="1"/>
  <c r="AA471" i="1"/>
  <c r="X471" i="1"/>
  <c r="Z471" i="1"/>
  <c r="W471" i="1"/>
  <c r="Y471" i="1"/>
  <c r="V471" i="1"/>
  <c r="AC471" i="1"/>
  <c r="AA224" i="1"/>
  <c r="W224" i="1"/>
  <c r="AC224" i="1"/>
  <c r="X224" i="1"/>
  <c r="Z224" i="1"/>
  <c r="Y224" i="1"/>
  <c r="V224" i="1"/>
  <c r="AB224" i="1"/>
  <c r="W569" i="1"/>
  <c r="X569" i="1"/>
  <c r="AA569" i="1"/>
  <c r="AC569" i="1"/>
  <c r="Z569" i="1"/>
  <c r="Y569" i="1"/>
  <c r="V569" i="1"/>
  <c r="AB569" i="1"/>
  <c r="AA1242" i="1"/>
  <c r="AC1242" i="1"/>
  <c r="Z1242" i="1"/>
  <c r="AB1242" i="1"/>
  <c r="Y1242" i="1"/>
  <c r="W1242" i="1"/>
  <c r="V1242" i="1"/>
  <c r="X1242" i="1"/>
  <c r="AA385" i="1"/>
  <c r="AB385" i="1"/>
  <c r="Z385" i="1"/>
  <c r="X385" i="1"/>
  <c r="AC385" i="1"/>
  <c r="W385" i="1"/>
  <c r="V385" i="1"/>
  <c r="Y385" i="1"/>
  <c r="AC561" i="1"/>
  <c r="AA561" i="1"/>
  <c r="Y561" i="1"/>
  <c r="AB561" i="1"/>
  <c r="X561" i="1"/>
  <c r="W561" i="1"/>
  <c r="V561" i="1"/>
  <c r="Z561" i="1"/>
  <c r="AC1369" i="1"/>
  <c r="X1369" i="1"/>
  <c r="Z1369" i="1"/>
  <c r="W1369" i="1"/>
  <c r="AB1369" i="1"/>
  <c r="Y1369" i="1"/>
  <c r="V1369" i="1"/>
  <c r="AA1369" i="1"/>
  <c r="AA1450" i="1"/>
  <c r="AC1450" i="1"/>
  <c r="Z1450" i="1"/>
  <c r="W1450" i="1"/>
  <c r="AB1450" i="1"/>
  <c r="X1450" i="1"/>
  <c r="V1450" i="1"/>
  <c r="Y1450" i="1"/>
  <c r="AC115" i="1"/>
  <c r="X115" i="1"/>
  <c r="Y115" i="1"/>
  <c r="W115" i="1"/>
  <c r="Z115" i="1"/>
  <c r="AB115" i="1"/>
  <c r="V115" i="1"/>
  <c r="AA115" i="1"/>
  <c r="X149" i="1"/>
  <c r="Y149" i="1"/>
  <c r="AB149" i="1"/>
  <c r="W149" i="1"/>
  <c r="AA149" i="1"/>
  <c r="AC149" i="1"/>
  <c r="V149" i="1"/>
  <c r="Z149" i="1"/>
  <c r="Y949" i="1"/>
  <c r="W949" i="1"/>
  <c r="X949" i="1"/>
  <c r="Z949" i="1"/>
  <c r="AA949" i="1"/>
  <c r="AB949" i="1"/>
  <c r="V949" i="1"/>
  <c r="AC949" i="1"/>
  <c r="W381" i="1"/>
  <c r="AC381" i="1"/>
  <c r="AA381" i="1"/>
  <c r="Z381" i="1"/>
  <c r="Y381" i="1"/>
  <c r="AB381" i="1"/>
  <c r="V381" i="1"/>
  <c r="X381" i="1"/>
  <c r="X847" i="1"/>
  <c r="AC847" i="1"/>
  <c r="Z847" i="1"/>
  <c r="Y847" i="1"/>
  <c r="AB847" i="1"/>
  <c r="W847" i="1"/>
  <c r="V847" i="1"/>
  <c r="AA847" i="1"/>
  <c r="AC775" i="1"/>
  <c r="W775" i="1"/>
  <c r="Y775" i="1"/>
  <c r="AB775" i="1"/>
  <c r="X775" i="1"/>
  <c r="Z775" i="1"/>
  <c r="V775" i="1"/>
  <c r="AA775" i="1"/>
  <c r="W328" i="1"/>
  <c r="X328" i="1"/>
  <c r="AC328" i="1"/>
  <c r="AB328" i="1"/>
  <c r="Z328" i="1"/>
  <c r="AA328" i="1"/>
  <c r="V328" i="1"/>
  <c r="Y328" i="1"/>
  <c r="AA533" i="1"/>
  <c r="Y533" i="1"/>
  <c r="X533" i="1"/>
  <c r="AC533" i="1"/>
  <c r="Z533" i="1"/>
  <c r="AB533" i="1"/>
  <c r="V533" i="1"/>
  <c r="W533" i="1"/>
  <c r="Y309" i="1"/>
  <c r="X309" i="1"/>
  <c r="AB309" i="1"/>
  <c r="Z309" i="1"/>
  <c r="AA309" i="1"/>
  <c r="W309" i="1"/>
  <c r="V309" i="1"/>
  <c r="AC309" i="1"/>
  <c r="Z393" i="1"/>
  <c r="AC393" i="1"/>
  <c r="W393" i="1"/>
  <c r="AA393" i="1"/>
  <c r="AB393" i="1"/>
  <c r="X393" i="1"/>
  <c r="V393" i="1"/>
  <c r="Y393" i="1"/>
  <c r="W60" i="1"/>
  <c r="Z60" i="1"/>
  <c r="AA60" i="1"/>
  <c r="AB60" i="1"/>
  <c r="X60" i="1"/>
  <c r="Y60" i="1"/>
  <c r="V60" i="1"/>
  <c r="AC60" i="1"/>
  <c r="X426" i="1"/>
  <c r="AA426" i="1"/>
  <c r="Z426" i="1"/>
  <c r="Y426" i="1"/>
  <c r="AC426" i="1"/>
  <c r="W426" i="1"/>
  <c r="V426" i="1"/>
  <c r="AB426" i="1"/>
  <c r="AA89" i="1"/>
  <c r="X89" i="1"/>
  <c r="Z89" i="1"/>
  <c r="AC89" i="1"/>
  <c r="AB89" i="1"/>
  <c r="W89" i="1"/>
  <c r="V89" i="1"/>
  <c r="Y89" i="1"/>
  <c r="Y217" i="1"/>
  <c r="AB217" i="1"/>
  <c r="W217" i="1"/>
  <c r="AA217" i="1"/>
  <c r="Z217" i="1"/>
  <c r="X217" i="1"/>
  <c r="V217" i="1"/>
  <c r="AC217" i="1"/>
  <c r="Z570" i="1"/>
  <c r="X570" i="1"/>
  <c r="AB570" i="1"/>
  <c r="AC570" i="1"/>
  <c r="Y570" i="1"/>
  <c r="AA570" i="1"/>
  <c r="V570" i="1"/>
  <c r="W570" i="1"/>
  <c r="AB1126" i="1"/>
  <c r="AA1126" i="1"/>
  <c r="W1126" i="1"/>
  <c r="Y1126" i="1"/>
  <c r="Z1126" i="1"/>
  <c r="AC1126" i="1"/>
  <c r="V1126" i="1"/>
  <c r="X1126" i="1"/>
  <c r="Y1230" i="1"/>
  <c r="AB1230" i="1"/>
  <c r="W1230" i="1"/>
  <c r="AC1230" i="1"/>
  <c r="Z1230" i="1"/>
  <c r="X1230" i="1"/>
  <c r="V1230" i="1"/>
  <c r="AA1230" i="1"/>
  <c r="W1344" i="1"/>
  <c r="AB1344" i="1"/>
  <c r="Y1344" i="1"/>
  <c r="AC1344" i="1"/>
  <c r="AA1344" i="1"/>
  <c r="X1344" i="1"/>
  <c r="V1344" i="1"/>
  <c r="Z1344" i="1"/>
  <c r="W1368" i="1"/>
  <c r="Y1368" i="1"/>
  <c r="AC1368" i="1"/>
  <c r="AA1368" i="1"/>
  <c r="AB1368" i="1"/>
  <c r="Z1368" i="1"/>
  <c r="V1368" i="1"/>
  <c r="X1368" i="1"/>
  <c r="AA583" i="1"/>
  <c r="AC583" i="1"/>
  <c r="Z583" i="1"/>
  <c r="AB583" i="1"/>
  <c r="Y583" i="1"/>
  <c r="W583" i="1"/>
  <c r="V583" i="1"/>
  <c r="X583" i="1"/>
  <c r="X611" i="1"/>
  <c r="W611" i="1"/>
  <c r="Z611" i="1"/>
  <c r="AC611" i="1"/>
  <c r="AA611" i="1"/>
  <c r="Y611" i="1"/>
  <c r="V611" i="1"/>
  <c r="AB611" i="1"/>
  <c r="X1039" i="1"/>
  <c r="AC1039" i="1"/>
  <c r="AA1039" i="1"/>
  <c r="W1039" i="1"/>
  <c r="AB1039" i="1"/>
  <c r="Y1039" i="1"/>
  <c r="V1039" i="1"/>
  <c r="Z1039" i="1"/>
  <c r="Z1107" i="1"/>
  <c r="AC1107" i="1"/>
  <c r="X1107" i="1"/>
  <c r="Y1107" i="1"/>
  <c r="W1107" i="1"/>
  <c r="AB1107" i="1"/>
  <c r="V1107" i="1"/>
  <c r="AA1107" i="1"/>
  <c r="AA1167" i="1"/>
  <c r="X1167" i="1"/>
  <c r="W1167" i="1"/>
  <c r="AB1167" i="1"/>
  <c r="Z1167" i="1"/>
  <c r="AC1167" i="1"/>
  <c r="V1167" i="1"/>
  <c r="Y1167" i="1"/>
  <c r="AB670" i="1"/>
  <c r="AC670" i="1"/>
  <c r="X670" i="1"/>
  <c r="Z670" i="1"/>
  <c r="W670" i="1"/>
  <c r="AA670" i="1"/>
  <c r="V670" i="1"/>
  <c r="Y670" i="1"/>
  <c r="X305" i="1"/>
  <c r="Z305" i="1"/>
  <c r="W305" i="1"/>
  <c r="AC305" i="1"/>
  <c r="AA305" i="1"/>
  <c r="AB305" i="1"/>
  <c r="V305" i="1"/>
  <c r="Y305" i="1"/>
  <c r="AC1302" i="1"/>
  <c r="Z1302" i="1"/>
  <c r="X1302" i="1"/>
  <c r="AB1302" i="1"/>
  <c r="W1302" i="1"/>
  <c r="Y1302" i="1"/>
  <c r="V1302" i="1"/>
  <c r="AA1302" i="1"/>
  <c r="AA1252" i="1"/>
  <c r="AB1252" i="1"/>
  <c r="AC1252" i="1"/>
  <c r="Z1252" i="1"/>
  <c r="X1252" i="1"/>
  <c r="W1252" i="1"/>
  <c r="V1252" i="1"/>
  <c r="Y1252" i="1"/>
  <c r="AB1378" i="1"/>
  <c r="AA1378" i="1"/>
  <c r="X1378" i="1"/>
  <c r="Z1378" i="1"/>
  <c r="Y1378" i="1"/>
  <c r="AC1378" i="1"/>
  <c r="V1378" i="1"/>
  <c r="W1378" i="1"/>
  <c r="Y1088" i="1"/>
  <c r="AA1088" i="1"/>
  <c r="AB1088" i="1"/>
  <c r="Z1088" i="1"/>
  <c r="X1088" i="1"/>
  <c r="AC1088" i="1"/>
  <c r="V1088" i="1"/>
  <c r="W1088" i="1"/>
  <c r="AC886" i="1"/>
  <c r="AA886" i="1"/>
  <c r="AB886" i="1"/>
  <c r="W886" i="1"/>
  <c r="Z886" i="1"/>
  <c r="Y886" i="1"/>
  <c r="V886" i="1"/>
  <c r="X886" i="1"/>
  <c r="AC943" i="1"/>
  <c r="Z943" i="1"/>
  <c r="W943" i="1"/>
  <c r="AA943" i="1"/>
  <c r="AB943" i="1"/>
  <c r="Y943" i="1"/>
  <c r="V943" i="1"/>
  <c r="X943" i="1"/>
  <c r="AB266" i="1"/>
  <c r="Z266" i="1"/>
  <c r="AC266" i="1"/>
  <c r="X266" i="1"/>
  <c r="AA266" i="1"/>
  <c r="W266" i="1"/>
  <c r="V266" i="1"/>
  <c r="Y266" i="1"/>
  <c r="AC18" i="1"/>
  <c r="AA18" i="1"/>
  <c r="W18" i="1"/>
  <c r="Z18" i="1"/>
  <c r="Y18" i="1"/>
  <c r="AB18" i="1"/>
  <c r="V18" i="1"/>
  <c r="X18" i="1"/>
  <c r="W1380" i="1"/>
  <c r="X1380" i="1"/>
  <c r="AC1380" i="1"/>
  <c r="AA1380" i="1"/>
  <c r="Z1380" i="1"/>
  <c r="Y1380" i="1"/>
  <c r="V1380" i="1"/>
  <c r="AB1380" i="1"/>
  <c r="AB418" i="1"/>
  <c r="X418" i="1"/>
  <c r="AC418" i="1"/>
  <c r="AA418" i="1"/>
  <c r="Y418" i="1"/>
  <c r="W418" i="1"/>
  <c r="V418" i="1"/>
  <c r="Z418" i="1"/>
  <c r="Y478" i="1"/>
  <c r="AA478" i="1"/>
  <c r="W478" i="1"/>
  <c r="X478" i="1"/>
  <c r="Z478" i="1"/>
  <c r="AB478" i="1"/>
  <c r="V478" i="1"/>
  <c r="AC478" i="1"/>
  <c r="Y160" i="1"/>
  <c r="X160" i="1"/>
  <c r="Z160" i="1"/>
  <c r="AA160" i="1"/>
  <c r="AC160" i="1"/>
  <c r="W160" i="1"/>
  <c r="V160" i="1"/>
  <c r="AB160" i="1"/>
  <c r="AC153" i="1"/>
  <c r="X153" i="1"/>
  <c r="AB153" i="1"/>
  <c r="Z153" i="1"/>
  <c r="Y153" i="1"/>
  <c r="W153" i="1"/>
  <c r="V153" i="1"/>
  <c r="AA153" i="1"/>
  <c r="AC253" i="1"/>
  <c r="Z253" i="1"/>
  <c r="X253" i="1"/>
  <c r="AA253" i="1"/>
  <c r="Y253" i="1"/>
  <c r="AB253" i="1"/>
  <c r="V253" i="1"/>
  <c r="W253" i="1"/>
  <c r="X105" i="1"/>
  <c r="Z105" i="1"/>
  <c r="AC105" i="1"/>
  <c r="AB105" i="1"/>
  <c r="Y105" i="1"/>
  <c r="W105" i="1"/>
  <c r="V105" i="1"/>
  <c r="AA105" i="1"/>
  <c r="X607" i="1"/>
  <c r="W607" i="1"/>
  <c r="AA607" i="1"/>
  <c r="AB607" i="1"/>
  <c r="Y607" i="1"/>
  <c r="AC607" i="1"/>
  <c r="V607" i="1"/>
  <c r="Z607" i="1"/>
  <c r="W1132" i="1"/>
  <c r="Y1132" i="1"/>
  <c r="AA1132" i="1"/>
  <c r="AB1132" i="1"/>
  <c r="Z1132" i="1"/>
  <c r="X1132" i="1"/>
  <c r="V1132" i="1"/>
  <c r="AC1132" i="1"/>
  <c r="AB765" i="1"/>
  <c r="Z765" i="1"/>
  <c r="X765" i="1"/>
  <c r="AA765" i="1"/>
  <c r="Y765" i="1"/>
  <c r="AC765" i="1"/>
  <c r="V765" i="1"/>
  <c r="W765" i="1"/>
  <c r="AC905" i="1"/>
  <c r="W905" i="1"/>
  <c r="X905" i="1"/>
  <c r="Z905" i="1"/>
  <c r="AA905" i="1"/>
  <c r="Y905" i="1"/>
  <c r="V905" i="1"/>
  <c r="AB905" i="1"/>
  <c r="AB1019" i="1"/>
  <c r="Z1019" i="1"/>
  <c r="W1019" i="1"/>
  <c r="Y1019" i="1"/>
  <c r="X1019" i="1"/>
  <c r="AC1019" i="1"/>
  <c r="V1019" i="1"/>
  <c r="AA1019" i="1"/>
  <c r="Y1171" i="1"/>
  <c r="Z1171" i="1"/>
  <c r="X1171" i="1"/>
  <c r="AB1171" i="1"/>
  <c r="AC1171" i="1"/>
  <c r="AA1171" i="1"/>
  <c r="V1171" i="1"/>
  <c r="W1171" i="1"/>
  <c r="AC1040" i="1"/>
  <c r="Z1040" i="1"/>
  <c r="X1040" i="1"/>
  <c r="W1040" i="1"/>
  <c r="AA1040" i="1"/>
  <c r="Y1040" i="1"/>
  <c r="V1040" i="1"/>
  <c r="AB1040" i="1"/>
  <c r="AB1080" i="1"/>
  <c r="Y1080" i="1"/>
  <c r="X1080" i="1"/>
  <c r="AA1080" i="1"/>
  <c r="W1080" i="1"/>
  <c r="AC1080" i="1"/>
  <c r="V1080" i="1"/>
  <c r="Z1080" i="1"/>
  <c r="Z845" i="1"/>
  <c r="Y845" i="1"/>
  <c r="AC845" i="1"/>
  <c r="AB845" i="1"/>
  <c r="X845" i="1"/>
  <c r="W845" i="1"/>
  <c r="V845" i="1"/>
  <c r="AA845" i="1"/>
  <c r="Z1021" i="1"/>
  <c r="AC1021" i="1"/>
  <c r="Y1021" i="1"/>
  <c r="X1021" i="1"/>
  <c r="W1021" i="1"/>
  <c r="AA1021" i="1"/>
  <c r="V1021" i="1"/>
  <c r="AB1021" i="1"/>
  <c r="AC1203" i="1"/>
  <c r="X1203" i="1"/>
  <c r="AB1203" i="1"/>
  <c r="Y1203" i="1"/>
  <c r="W1203" i="1"/>
  <c r="AA1203" i="1"/>
  <c r="V1203" i="1"/>
  <c r="Z1203" i="1"/>
  <c r="W988" i="1"/>
  <c r="AA988" i="1"/>
  <c r="AB988" i="1"/>
  <c r="Y988" i="1"/>
  <c r="X988" i="1"/>
  <c r="AC988" i="1"/>
  <c r="V988" i="1"/>
  <c r="Z988" i="1"/>
  <c r="Y1174" i="1"/>
  <c r="AA1174" i="1"/>
  <c r="X1174" i="1"/>
  <c r="AB1174" i="1"/>
  <c r="W1174" i="1"/>
  <c r="AC1174" i="1"/>
  <c r="V1174" i="1"/>
  <c r="Z1174" i="1"/>
  <c r="AA1214" i="1"/>
  <c r="AC1214" i="1"/>
  <c r="Z1214" i="1"/>
  <c r="X1214" i="1"/>
  <c r="W1214" i="1"/>
  <c r="AB1214" i="1"/>
  <c r="V1214" i="1"/>
  <c r="Y1214" i="1"/>
  <c r="W1238" i="1"/>
  <c r="AB1238" i="1"/>
  <c r="AA1238" i="1"/>
  <c r="Y1238" i="1"/>
  <c r="Z1238" i="1"/>
  <c r="X1238" i="1"/>
  <c r="V1238" i="1"/>
  <c r="AC1238" i="1"/>
  <c r="Y791" i="1"/>
  <c r="W791" i="1"/>
  <c r="AA791" i="1"/>
  <c r="Z791" i="1"/>
  <c r="AB791" i="1"/>
  <c r="X791" i="1"/>
  <c r="V791" i="1"/>
  <c r="AC791" i="1"/>
  <c r="AA1259" i="1"/>
  <c r="Y1259" i="1"/>
  <c r="W1259" i="1"/>
  <c r="AB1259" i="1"/>
  <c r="Z1259" i="1"/>
  <c r="AC1259" i="1"/>
  <c r="V1259" i="1"/>
  <c r="X1259" i="1"/>
  <c r="Z669" i="1"/>
  <c r="Y669" i="1"/>
  <c r="AB669" i="1"/>
  <c r="AC669" i="1"/>
  <c r="X669" i="1"/>
  <c r="W669" i="1"/>
  <c r="V669" i="1"/>
  <c r="AA669" i="1"/>
  <c r="AB85" i="1"/>
  <c r="AA85" i="1"/>
  <c r="Z85" i="1"/>
  <c r="AC85" i="1"/>
  <c r="X85" i="1"/>
  <c r="W85" i="1"/>
  <c r="V85" i="1"/>
  <c r="Y85" i="1"/>
  <c r="W334" i="1"/>
  <c r="AB334" i="1"/>
  <c r="AA334" i="1"/>
  <c r="Z334" i="1"/>
  <c r="X334" i="1"/>
  <c r="AC334" i="1"/>
  <c r="V334" i="1"/>
  <c r="Y334" i="1"/>
  <c r="AA165" i="1"/>
  <c r="AB165" i="1"/>
  <c r="Z165" i="1"/>
  <c r="AC165" i="1"/>
  <c r="X165" i="1"/>
  <c r="Y165" i="1"/>
  <c r="V165" i="1"/>
  <c r="W165" i="1"/>
  <c r="Y1299" i="1"/>
  <c r="X1299" i="1"/>
  <c r="AB1299" i="1"/>
  <c r="W1299" i="1"/>
  <c r="AC1299" i="1"/>
  <c r="Z1299" i="1"/>
  <c r="V1299" i="1"/>
  <c r="AA1299" i="1"/>
  <c r="X458" i="1"/>
  <c r="AA458" i="1"/>
  <c r="Z458" i="1"/>
  <c r="AC458" i="1"/>
  <c r="AB458" i="1"/>
  <c r="Y458" i="1"/>
  <c r="V458" i="1"/>
  <c r="W458" i="1"/>
  <c r="AB476" i="1"/>
  <c r="Y476" i="1"/>
  <c r="Z476" i="1"/>
  <c r="X476" i="1"/>
  <c r="AA476" i="1"/>
  <c r="AC476" i="1"/>
  <c r="V476" i="1"/>
  <c r="W476" i="1"/>
  <c r="Z88" i="1"/>
  <c r="AC88" i="1"/>
  <c r="AA88" i="1"/>
  <c r="X88" i="1"/>
  <c r="AB88" i="1"/>
  <c r="Y88" i="1"/>
  <c r="V88" i="1"/>
  <c r="W88" i="1"/>
  <c r="AA1190" i="1"/>
  <c r="Y1190" i="1"/>
  <c r="X1190" i="1"/>
  <c r="Z1190" i="1"/>
  <c r="W1190" i="1"/>
  <c r="AC1190" i="1"/>
  <c r="V1190" i="1"/>
  <c r="AB1190" i="1"/>
  <c r="X1055" i="1"/>
  <c r="AA1055" i="1"/>
  <c r="AC1055" i="1"/>
  <c r="AB1055" i="1"/>
  <c r="Z1055" i="1"/>
  <c r="Y1055" i="1"/>
  <c r="V1055" i="1"/>
  <c r="W1055" i="1"/>
  <c r="X884" i="1"/>
  <c r="W884" i="1"/>
  <c r="Z884" i="1"/>
  <c r="Y884" i="1"/>
  <c r="AA884" i="1"/>
  <c r="AB884" i="1"/>
  <c r="V884" i="1"/>
  <c r="AC884" i="1"/>
  <c r="Z161" i="1"/>
  <c r="Y161" i="1"/>
  <c r="AB161" i="1"/>
  <c r="AC161" i="1"/>
  <c r="W161" i="1"/>
  <c r="X161" i="1"/>
  <c r="V161" i="1"/>
  <c r="AA161" i="1"/>
  <c r="AC1044" i="1"/>
  <c r="X1044" i="1"/>
  <c r="W1044" i="1"/>
  <c r="Z1044" i="1"/>
  <c r="AA1044" i="1"/>
  <c r="AB1044" i="1"/>
  <c r="V1044" i="1"/>
  <c r="Y1044" i="1"/>
  <c r="X885" i="1"/>
  <c r="Z885" i="1"/>
  <c r="AC885" i="1"/>
  <c r="Y885" i="1"/>
  <c r="AA885" i="1"/>
  <c r="AB885" i="1"/>
  <c r="V885" i="1"/>
  <c r="W885" i="1"/>
  <c r="Y1101" i="1"/>
  <c r="W1101" i="1"/>
  <c r="AC1101" i="1"/>
  <c r="AA1101" i="1"/>
  <c r="AB1101" i="1"/>
  <c r="Z1101" i="1"/>
  <c r="V1101" i="1"/>
  <c r="X1101" i="1"/>
  <c r="Y1479" i="1"/>
  <c r="AC1479" i="1"/>
  <c r="Z1479" i="1"/>
  <c r="X1479" i="1"/>
  <c r="AB1479" i="1"/>
  <c r="W1479" i="1"/>
  <c r="V1479" i="1"/>
  <c r="AA1479" i="1"/>
  <c r="W97" i="1"/>
  <c r="AB97" i="1"/>
  <c r="AA97" i="1"/>
  <c r="Z97" i="1"/>
  <c r="Y97" i="1"/>
  <c r="AC97" i="1"/>
  <c r="V97" i="1"/>
  <c r="X97" i="1"/>
  <c r="Y263" i="1"/>
  <c r="AC263" i="1"/>
  <c r="Z263" i="1"/>
  <c r="AA263" i="1"/>
  <c r="W263" i="1"/>
  <c r="X263" i="1"/>
  <c r="V263" i="1"/>
  <c r="AB263" i="1"/>
  <c r="Z138" i="1"/>
  <c r="Y138" i="1"/>
  <c r="AC138" i="1"/>
  <c r="W138" i="1"/>
  <c r="AB138" i="1"/>
  <c r="X138" i="1"/>
  <c r="V138" i="1"/>
  <c r="AA138" i="1"/>
  <c r="X793" i="1"/>
  <c r="Y793" i="1"/>
  <c r="W793" i="1"/>
  <c r="Z793" i="1"/>
  <c r="AB793" i="1"/>
  <c r="AA793" i="1"/>
  <c r="V793" i="1"/>
  <c r="AC793" i="1"/>
  <c r="X617" i="1"/>
  <c r="AA617" i="1"/>
  <c r="Y617" i="1"/>
  <c r="AC617" i="1"/>
  <c r="W617" i="1"/>
  <c r="Z617" i="1"/>
  <c r="V617" i="1"/>
  <c r="AB617" i="1"/>
  <c r="AC575" i="1"/>
  <c r="W575" i="1"/>
  <c r="AA575" i="1"/>
  <c r="Z575" i="1"/>
  <c r="X575" i="1"/>
  <c r="AB575" i="1"/>
  <c r="V575" i="1"/>
  <c r="Y575" i="1"/>
  <c r="W547" i="1"/>
  <c r="AC547" i="1"/>
  <c r="AB547" i="1"/>
  <c r="Z547" i="1"/>
  <c r="AA547" i="1"/>
  <c r="Y547" i="1"/>
  <c r="V547" i="1"/>
  <c r="X547" i="1"/>
  <c r="AB864" i="1"/>
  <c r="X864" i="1"/>
  <c r="AC864" i="1"/>
  <c r="W864" i="1"/>
  <c r="Y864" i="1"/>
  <c r="Z864" i="1"/>
  <c r="V864" i="1"/>
  <c r="AA864" i="1"/>
  <c r="Y1216" i="1"/>
  <c r="AC1216" i="1"/>
  <c r="AB1216" i="1"/>
  <c r="W1216" i="1"/>
  <c r="AA1216" i="1"/>
  <c r="X1216" i="1"/>
  <c r="V1216" i="1"/>
  <c r="Z1216" i="1"/>
  <c r="Y790" i="1"/>
  <c r="AA790" i="1"/>
  <c r="X790" i="1"/>
  <c r="Z790" i="1"/>
  <c r="AB790" i="1"/>
  <c r="AC790" i="1"/>
  <c r="V790" i="1"/>
  <c r="W790" i="1"/>
  <c r="X1011" i="1"/>
  <c r="Z1011" i="1"/>
  <c r="AA1011" i="1"/>
  <c r="AC1011" i="1"/>
  <c r="W1011" i="1"/>
  <c r="Y1011" i="1"/>
  <c r="V1011" i="1"/>
  <c r="AB1011" i="1"/>
  <c r="X310" i="1"/>
  <c r="AB310" i="1"/>
  <c r="AA310" i="1"/>
  <c r="Y310" i="1"/>
  <c r="AC310" i="1"/>
  <c r="Z310" i="1"/>
  <c r="V310" i="1"/>
  <c r="W310" i="1"/>
  <c r="W748" i="1"/>
  <c r="X748" i="1"/>
  <c r="Z748" i="1"/>
  <c r="AA748" i="1"/>
  <c r="AB748" i="1"/>
  <c r="Y748" i="1"/>
  <c r="V748" i="1"/>
  <c r="AC748" i="1"/>
  <c r="W849" i="1"/>
  <c r="AB849" i="1"/>
  <c r="AA849" i="1"/>
  <c r="Z849" i="1"/>
  <c r="Y849" i="1"/>
  <c r="X849" i="1"/>
  <c r="V849" i="1"/>
  <c r="AC849" i="1"/>
  <c r="X236" i="1"/>
  <c r="Z236" i="1"/>
  <c r="Y236" i="1"/>
  <c r="AB236" i="1"/>
  <c r="AA236" i="1"/>
  <c r="W236" i="1"/>
  <c r="V236" i="1"/>
  <c r="AC236" i="1"/>
  <c r="W1226" i="1"/>
  <c r="AB1226" i="1"/>
  <c r="Z1226" i="1"/>
  <c r="Y1226" i="1"/>
  <c r="X1226" i="1"/>
  <c r="AC1226" i="1"/>
  <c r="V1226" i="1"/>
  <c r="AA1226" i="1"/>
  <c r="AB572" i="1"/>
  <c r="X572" i="1"/>
  <c r="AA572" i="1"/>
  <c r="AC572" i="1"/>
  <c r="Y572" i="1"/>
  <c r="W572" i="1"/>
  <c r="V572" i="1"/>
  <c r="Z572" i="1"/>
  <c r="X1181" i="1"/>
  <c r="Y1181" i="1"/>
  <c r="AC1181" i="1"/>
  <c r="AB1181" i="1"/>
  <c r="W1181" i="1"/>
  <c r="Z1181" i="1"/>
  <c r="V1181" i="1"/>
  <c r="AA1181" i="1"/>
  <c r="X959" i="1"/>
  <c r="W959" i="1"/>
  <c r="Y959" i="1"/>
  <c r="AB959" i="1"/>
  <c r="AC959" i="1"/>
  <c r="AA959" i="1"/>
  <c r="V959" i="1"/>
  <c r="Z959" i="1"/>
  <c r="W487" i="1"/>
  <c r="AB487" i="1"/>
  <c r="AC487" i="1"/>
  <c r="X487" i="1"/>
  <c r="Y487" i="1"/>
  <c r="AA487" i="1"/>
  <c r="V487" i="1"/>
  <c r="Z487" i="1"/>
  <c r="Z1236" i="1"/>
  <c r="W1236" i="1"/>
  <c r="X1236" i="1"/>
  <c r="AC1236" i="1"/>
  <c r="AB1236" i="1"/>
  <c r="Y1236" i="1"/>
  <c r="V1236" i="1"/>
  <c r="AA1236" i="1"/>
  <c r="AA1465" i="1"/>
  <c r="X1465" i="1"/>
  <c r="Z1465" i="1"/>
  <c r="AB1465" i="1"/>
  <c r="AC1465" i="1"/>
  <c r="W1465" i="1"/>
  <c r="V1465" i="1"/>
  <c r="Y1465" i="1"/>
  <c r="AB900" i="1"/>
  <c r="W900" i="1"/>
  <c r="AA900" i="1"/>
  <c r="X900" i="1"/>
  <c r="Z900" i="1"/>
  <c r="Y900" i="1"/>
  <c r="V900" i="1"/>
  <c r="AC900" i="1"/>
  <c r="X1374" i="1"/>
  <c r="AC1374" i="1"/>
  <c r="AB1374" i="1"/>
  <c r="Y1374" i="1"/>
  <c r="Z1374" i="1"/>
  <c r="W1374" i="1"/>
  <c r="V1374" i="1"/>
  <c r="AA1374" i="1"/>
  <c r="AB634" i="1"/>
  <c r="AA634" i="1"/>
  <c r="AC634" i="1"/>
  <c r="Z634" i="1"/>
  <c r="Y634" i="1"/>
  <c r="X634" i="1"/>
  <c r="V634" i="1"/>
  <c r="W634" i="1"/>
  <c r="Z377" i="1"/>
  <c r="AA377" i="1"/>
  <c r="AC377" i="1"/>
  <c r="Y377" i="1"/>
  <c r="X377" i="1"/>
  <c r="AB377" i="1"/>
  <c r="V377" i="1"/>
  <c r="W377" i="1"/>
  <c r="Y239" i="1"/>
  <c r="AC239" i="1"/>
  <c r="X239" i="1"/>
  <c r="AB239" i="1"/>
  <c r="AA239" i="1"/>
  <c r="W239" i="1"/>
  <c r="V239" i="1"/>
  <c r="Z239" i="1"/>
  <c r="W625" i="1"/>
  <c r="Z625" i="1"/>
  <c r="Y625" i="1"/>
  <c r="AC625" i="1"/>
  <c r="X625" i="1"/>
  <c r="AA625" i="1"/>
  <c r="V625" i="1"/>
  <c r="AB625" i="1"/>
  <c r="Y751" i="1"/>
  <c r="AC751" i="1"/>
  <c r="Z751" i="1"/>
  <c r="X751" i="1"/>
  <c r="AA751" i="1"/>
  <c r="W751" i="1"/>
  <c r="V751" i="1"/>
  <c r="AB751" i="1"/>
  <c r="AB599" i="1"/>
  <c r="W599" i="1"/>
  <c r="X599" i="1"/>
  <c r="Z599" i="1"/>
  <c r="AA599" i="1"/>
  <c r="AC599" i="1"/>
  <c r="V599" i="1"/>
  <c r="Y599" i="1"/>
  <c r="AB1322" i="1"/>
  <c r="AA1322" i="1"/>
  <c r="X1322" i="1"/>
  <c r="W1322" i="1"/>
  <c r="Z1322" i="1"/>
  <c r="AC1322" i="1"/>
  <c r="V1322" i="1"/>
  <c r="Y1322" i="1"/>
  <c r="AC1401" i="1"/>
  <c r="Z1401" i="1"/>
  <c r="W1401" i="1"/>
  <c r="X1401" i="1"/>
  <c r="Y1401" i="1"/>
  <c r="AB1401" i="1"/>
  <c r="V1401" i="1"/>
  <c r="AA1401" i="1"/>
  <c r="Z163" i="1"/>
  <c r="AB163" i="1"/>
  <c r="Y163" i="1"/>
  <c r="W163" i="1"/>
  <c r="AC163" i="1"/>
  <c r="X163" i="1"/>
  <c r="V163" i="1"/>
  <c r="AA163" i="1"/>
  <c r="Z965" i="1"/>
  <c r="Y965" i="1"/>
  <c r="AC965" i="1"/>
  <c r="AA965" i="1"/>
  <c r="AB965" i="1"/>
  <c r="X965" i="1"/>
  <c r="V965" i="1"/>
  <c r="W965" i="1"/>
  <c r="W1091" i="1"/>
  <c r="AA1091" i="1"/>
  <c r="AC1091" i="1"/>
  <c r="AB1091" i="1"/>
  <c r="X1091" i="1"/>
  <c r="Y1091" i="1"/>
  <c r="V1091" i="1"/>
  <c r="Z1091" i="1"/>
  <c r="W796" i="1"/>
  <c r="X796" i="1"/>
  <c r="AB796" i="1"/>
  <c r="AA796" i="1"/>
  <c r="Y796" i="1"/>
  <c r="AC796" i="1"/>
  <c r="V796" i="1"/>
  <c r="Z796" i="1"/>
  <c r="AA1446" i="1"/>
  <c r="Z1446" i="1"/>
  <c r="W1446" i="1"/>
  <c r="AC1446" i="1"/>
  <c r="X1446" i="1"/>
  <c r="Y1446" i="1"/>
  <c r="V1446" i="1"/>
  <c r="AB1446" i="1"/>
  <c r="Z172" i="1"/>
  <c r="W172" i="1"/>
  <c r="Y172" i="1"/>
  <c r="AC172" i="1"/>
  <c r="AB172" i="1"/>
  <c r="X172" i="1"/>
  <c r="V172" i="1"/>
  <c r="AA172" i="1"/>
  <c r="W1320" i="1"/>
  <c r="AB1320" i="1"/>
  <c r="X1320" i="1"/>
  <c r="Z1320" i="1"/>
  <c r="AC1320" i="1"/>
  <c r="Y1320" i="1"/>
  <c r="V1320" i="1"/>
  <c r="AA1320" i="1"/>
  <c r="X600" i="1"/>
  <c r="Y600" i="1"/>
  <c r="Z600" i="1"/>
  <c r="AC600" i="1"/>
  <c r="AB600" i="1"/>
  <c r="AA600" i="1"/>
  <c r="V600" i="1"/>
  <c r="W600" i="1"/>
  <c r="AC1292" i="1"/>
  <c r="W1292" i="1"/>
  <c r="Y1292" i="1"/>
  <c r="X1292" i="1"/>
  <c r="Z1292" i="1"/>
  <c r="AB1292" i="1"/>
  <c r="V1292" i="1"/>
  <c r="AA1292" i="1"/>
  <c r="AB1319" i="1"/>
  <c r="W1319" i="1"/>
  <c r="Z1319" i="1"/>
  <c r="X1319" i="1"/>
  <c r="Y1319" i="1"/>
  <c r="AC1319" i="1"/>
  <c r="V1319" i="1"/>
  <c r="AA1319" i="1"/>
  <c r="W109" i="1"/>
  <c r="Z109" i="1"/>
  <c r="X109" i="1"/>
  <c r="AB109" i="1"/>
  <c r="AA109" i="1"/>
  <c r="AC109" i="1"/>
  <c r="V109" i="1"/>
  <c r="Y109" i="1"/>
  <c r="Y187" i="1"/>
  <c r="AB187" i="1"/>
  <c r="Z187" i="1"/>
  <c r="AA187" i="1"/>
  <c r="X187" i="1"/>
  <c r="AC187" i="1"/>
  <c r="V187" i="1"/>
  <c r="W187" i="1"/>
  <c r="AB225" i="1"/>
  <c r="AA225" i="1"/>
  <c r="Z225" i="1"/>
  <c r="AC225" i="1"/>
  <c r="X225" i="1"/>
  <c r="W225" i="1"/>
  <c r="V225" i="1"/>
  <c r="Y225" i="1"/>
  <c r="AC1029" i="1"/>
  <c r="AB1029" i="1"/>
  <c r="X1029" i="1"/>
  <c r="W1029" i="1"/>
  <c r="AA1029" i="1"/>
  <c r="Z1029" i="1"/>
  <c r="V1029" i="1"/>
  <c r="Y1029" i="1"/>
  <c r="X343" i="1"/>
  <c r="Y343" i="1"/>
  <c r="Z343" i="1"/>
  <c r="AA343" i="1"/>
  <c r="AC343" i="1"/>
  <c r="W343" i="1"/>
  <c r="V343" i="1"/>
  <c r="AB343" i="1"/>
  <c r="Y553" i="1"/>
  <c r="Z553" i="1"/>
  <c r="AA553" i="1"/>
  <c r="AC553" i="1"/>
  <c r="X553" i="1"/>
  <c r="W553" i="1"/>
  <c r="V553" i="1"/>
  <c r="AB553" i="1"/>
  <c r="AC690" i="1"/>
  <c r="X690" i="1"/>
  <c r="AB690" i="1"/>
  <c r="Z690" i="1"/>
  <c r="Y690" i="1"/>
  <c r="W690" i="1"/>
  <c r="V690" i="1"/>
  <c r="AA690" i="1"/>
  <c r="X154" i="1"/>
  <c r="AA154" i="1"/>
  <c r="Y154" i="1"/>
  <c r="W154" i="1"/>
  <c r="AC154" i="1"/>
  <c r="Z154" i="1"/>
  <c r="V154" i="1"/>
  <c r="AB154" i="1"/>
  <c r="X338" i="1"/>
  <c r="AC338" i="1"/>
  <c r="Y338" i="1"/>
  <c r="W338" i="1"/>
  <c r="AB338" i="1"/>
  <c r="AA338" i="1"/>
  <c r="V338" i="1"/>
  <c r="Z338" i="1"/>
  <c r="W1251" i="1"/>
  <c r="X1251" i="1"/>
  <c r="AA1251" i="1"/>
  <c r="AB1251" i="1"/>
  <c r="Y1251" i="1"/>
  <c r="Z1251" i="1"/>
  <c r="V1251" i="1"/>
  <c r="AC1251" i="1"/>
  <c r="AB1373" i="1"/>
  <c r="Z1373" i="1"/>
  <c r="Y1373" i="1"/>
  <c r="X1373" i="1"/>
  <c r="AA1373" i="1"/>
  <c r="AC1373" i="1"/>
  <c r="V1373" i="1"/>
  <c r="W1373" i="1"/>
  <c r="W776" i="1"/>
  <c r="X776" i="1"/>
  <c r="Y776" i="1"/>
  <c r="AC776" i="1"/>
  <c r="Z776" i="1"/>
  <c r="AB776" i="1"/>
  <c r="V776" i="1"/>
  <c r="AA776" i="1"/>
  <c r="Z1028" i="1"/>
  <c r="Y1028" i="1"/>
  <c r="AB1028" i="1"/>
  <c r="W1028" i="1"/>
  <c r="AA1028" i="1"/>
  <c r="AC1028" i="1"/>
  <c r="V1028" i="1"/>
  <c r="X1028" i="1"/>
  <c r="Z1136" i="1"/>
  <c r="Y1136" i="1"/>
  <c r="AC1136" i="1"/>
  <c r="AB1136" i="1"/>
  <c r="W1136" i="1"/>
  <c r="AA1136" i="1"/>
  <c r="V1136" i="1"/>
  <c r="X1136" i="1"/>
  <c r="AC1330" i="1"/>
  <c r="Y1330" i="1"/>
  <c r="AB1330" i="1"/>
  <c r="Z1330" i="1"/>
  <c r="X1330" i="1"/>
  <c r="AA1330" i="1"/>
  <c r="V1330" i="1"/>
  <c r="W1330" i="1"/>
  <c r="AB717" i="1"/>
  <c r="AC717" i="1"/>
  <c r="X717" i="1"/>
  <c r="AA717" i="1"/>
  <c r="Z717" i="1"/>
  <c r="W717" i="1"/>
  <c r="V717" i="1"/>
  <c r="Y717" i="1"/>
  <c r="Y1081" i="1"/>
  <c r="AA1081" i="1"/>
  <c r="AC1081" i="1"/>
  <c r="X1081" i="1"/>
  <c r="W1081" i="1"/>
  <c r="Z1081" i="1"/>
  <c r="V1081" i="1"/>
  <c r="AB1081" i="1"/>
  <c r="AA1225" i="1"/>
  <c r="W1225" i="1"/>
  <c r="AC1225" i="1"/>
  <c r="Z1225" i="1"/>
  <c r="AB1225" i="1"/>
  <c r="Y1225" i="1"/>
  <c r="V1225" i="1"/>
  <c r="X1225" i="1"/>
  <c r="W1273" i="1"/>
  <c r="AB1273" i="1"/>
  <c r="AC1273" i="1"/>
  <c r="X1273" i="1"/>
  <c r="Y1273" i="1"/>
  <c r="AA1273" i="1"/>
  <c r="V1273" i="1"/>
  <c r="Z1273" i="1"/>
  <c r="Y1460" i="1"/>
  <c r="AC1460" i="1"/>
  <c r="AA1460" i="1"/>
  <c r="W1460" i="1"/>
  <c r="Z1460" i="1"/>
  <c r="X1460" i="1"/>
  <c r="V1460" i="1"/>
  <c r="AB1460" i="1"/>
  <c r="AA1305" i="1"/>
  <c r="Z1305" i="1"/>
  <c r="Y1305" i="1"/>
  <c r="AC1305" i="1"/>
  <c r="AB1305" i="1"/>
  <c r="X1305" i="1"/>
  <c r="V1305" i="1"/>
  <c r="W1305" i="1"/>
  <c r="AB1208" i="1"/>
  <c r="AC1208" i="1"/>
  <c r="X1208" i="1"/>
  <c r="W1208" i="1"/>
  <c r="AA1208" i="1"/>
  <c r="Y1208" i="1"/>
  <c r="V1208" i="1"/>
  <c r="Z1208" i="1"/>
  <c r="Y697" i="1"/>
  <c r="AA697" i="1"/>
  <c r="Z697" i="1"/>
  <c r="X697" i="1"/>
  <c r="AC697" i="1"/>
  <c r="AB697" i="1"/>
  <c r="V697" i="1"/>
  <c r="W697" i="1"/>
  <c r="AA325" i="1"/>
  <c r="Z325" i="1"/>
  <c r="X325" i="1"/>
  <c r="AB325" i="1"/>
  <c r="AC325" i="1"/>
  <c r="Y325" i="1"/>
  <c r="V325" i="1"/>
  <c r="W325" i="1"/>
  <c r="Y395" i="1"/>
  <c r="AB395" i="1"/>
  <c r="Z395" i="1"/>
  <c r="AA395" i="1"/>
  <c r="W395" i="1"/>
  <c r="AC395" i="1"/>
  <c r="V395" i="1"/>
  <c r="X395" i="1"/>
  <c r="Z1038" i="1"/>
  <c r="AB1038" i="1"/>
  <c r="W1038" i="1"/>
  <c r="AC1038" i="1"/>
  <c r="X1038" i="1"/>
  <c r="AA1038" i="1"/>
  <c r="V1038" i="1"/>
  <c r="Y1038" i="1"/>
  <c r="AC94" i="1"/>
  <c r="AA94" i="1"/>
  <c r="Z94" i="1"/>
  <c r="W94" i="1"/>
  <c r="Y94" i="1"/>
  <c r="AB94" i="1"/>
  <c r="V94" i="1"/>
  <c r="X94" i="1"/>
  <c r="W95" i="1"/>
  <c r="Z95" i="1"/>
  <c r="Y95" i="1"/>
  <c r="X95" i="1"/>
  <c r="AA95" i="1"/>
  <c r="AC95" i="1"/>
  <c r="V95" i="1"/>
  <c r="AB95" i="1"/>
  <c r="W99" i="1"/>
  <c r="AA99" i="1"/>
  <c r="Y99" i="1"/>
  <c r="AB99" i="1"/>
  <c r="AC99" i="1"/>
  <c r="X99" i="1"/>
  <c r="V99" i="1"/>
  <c r="Z99" i="1"/>
  <c r="X207" i="1"/>
  <c r="Y207" i="1"/>
  <c r="AB207" i="1"/>
  <c r="Z207" i="1"/>
  <c r="W207" i="1"/>
  <c r="AC207" i="1"/>
  <c r="V207" i="1"/>
  <c r="AA207" i="1"/>
  <c r="W198" i="1"/>
  <c r="Y198" i="1"/>
  <c r="AA198" i="1"/>
  <c r="X198" i="1"/>
  <c r="Z198" i="1"/>
  <c r="AC198" i="1"/>
  <c r="V198" i="1"/>
  <c r="AB198" i="1"/>
  <c r="W234" i="1"/>
  <c r="AA234" i="1"/>
  <c r="X234" i="1"/>
  <c r="Y234" i="1"/>
  <c r="AC234" i="1"/>
  <c r="AB234" i="1"/>
  <c r="V234" i="1"/>
  <c r="Z234" i="1"/>
  <c r="W191" i="1"/>
  <c r="AB191" i="1"/>
  <c r="AA191" i="1"/>
  <c r="Z191" i="1"/>
  <c r="X191" i="1"/>
  <c r="AC191" i="1"/>
  <c r="V191" i="1"/>
  <c r="Y191" i="1"/>
  <c r="AA206" i="1"/>
  <c r="W206" i="1"/>
  <c r="AB206" i="1"/>
  <c r="AC206" i="1"/>
  <c r="Z206" i="1"/>
  <c r="Y206" i="1"/>
  <c r="V206" i="1"/>
  <c r="X206" i="1"/>
  <c r="AA184" i="1"/>
  <c r="AB184" i="1"/>
  <c r="W184" i="1"/>
  <c r="AC184" i="1"/>
  <c r="Z184" i="1"/>
  <c r="Y184" i="1"/>
  <c r="V184" i="1"/>
  <c r="X184" i="1"/>
  <c r="Y492" i="1"/>
  <c r="AA492" i="1"/>
  <c r="AB492" i="1"/>
  <c r="W492" i="1"/>
  <c r="Z492" i="1"/>
  <c r="AC492" i="1"/>
  <c r="V492" i="1"/>
  <c r="X492" i="1"/>
  <c r="W631" i="1"/>
  <c r="AC631" i="1"/>
  <c r="Y631" i="1"/>
  <c r="X631" i="1"/>
  <c r="AB631" i="1"/>
  <c r="Z631" i="1"/>
  <c r="V631" i="1"/>
  <c r="AA631" i="1"/>
  <c r="AA369" i="1"/>
  <c r="Z369" i="1"/>
  <c r="Y369" i="1"/>
  <c r="AB369" i="1"/>
  <c r="AC369" i="1"/>
  <c r="W369" i="1"/>
  <c r="V369" i="1"/>
  <c r="X369" i="1"/>
  <c r="AA314" i="1"/>
  <c r="Y314" i="1"/>
  <c r="Z314" i="1"/>
  <c r="AC314" i="1"/>
  <c r="W314" i="1"/>
  <c r="AB314" i="1"/>
  <c r="V314" i="1"/>
  <c r="X314" i="1"/>
  <c r="AA1112" i="1"/>
  <c r="AB1112" i="1"/>
  <c r="W1112" i="1"/>
  <c r="AC1112" i="1"/>
  <c r="Z1112" i="1"/>
  <c r="Y1112" i="1"/>
  <c r="V1112" i="1"/>
  <c r="X1112" i="1"/>
  <c r="AA1142" i="1"/>
  <c r="AC1142" i="1"/>
  <c r="Y1142" i="1"/>
  <c r="X1142" i="1"/>
  <c r="W1142" i="1"/>
  <c r="Z1142" i="1"/>
  <c r="V1142" i="1"/>
  <c r="AB1142" i="1"/>
  <c r="Z1391" i="1"/>
  <c r="W1391" i="1"/>
  <c r="Y1391" i="1"/>
  <c r="AA1391" i="1"/>
  <c r="AB1391" i="1"/>
  <c r="AC1391" i="1"/>
  <c r="V1391" i="1"/>
  <c r="X1391" i="1"/>
  <c r="X87" i="1"/>
  <c r="Z87" i="1"/>
  <c r="AB87" i="1"/>
  <c r="Y87" i="1"/>
  <c r="AC87" i="1"/>
  <c r="AA87" i="1"/>
  <c r="V87" i="1"/>
  <c r="W87" i="1"/>
  <c r="W530" i="1"/>
  <c r="AA530" i="1"/>
  <c r="AB530" i="1"/>
  <c r="AC530" i="1"/>
  <c r="X530" i="1"/>
  <c r="Z530" i="1"/>
  <c r="V530" i="1"/>
  <c r="Y530" i="1"/>
  <c r="Z1122" i="1"/>
  <c r="W1122" i="1"/>
  <c r="AB1122" i="1"/>
  <c r="X1122" i="1"/>
  <c r="Y1122" i="1"/>
  <c r="AA1122" i="1"/>
  <c r="V1122" i="1"/>
  <c r="AC1122" i="1"/>
  <c r="Z989" i="1"/>
  <c r="Y989" i="1"/>
  <c r="AC989" i="1"/>
  <c r="AB989" i="1"/>
  <c r="AA989" i="1"/>
  <c r="X989" i="1"/>
  <c r="V989" i="1"/>
  <c r="W989" i="1"/>
  <c r="Y640" i="1"/>
  <c r="AA640" i="1"/>
  <c r="Z640" i="1"/>
  <c r="W640" i="1"/>
  <c r="AC640" i="1"/>
  <c r="AB640" i="1"/>
  <c r="V640" i="1"/>
  <c r="X640" i="1"/>
  <c r="AC973" i="1"/>
  <c r="W973" i="1"/>
  <c r="Y973" i="1"/>
  <c r="AB973" i="1"/>
  <c r="X973" i="1"/>
  <c r="Z973" i="1"/>
  <c r="V973" i="1"/>
  <c r="AA973" i="1"/>
  <c r="X873" i="1"/>
  <c r="Z873" i="1"/>
  <c r="Y873" i="1"/>
  <c r="AC873" i="1"/>
  <c r="AA873" i="1"/>
  <c r="AB873" i="1"/>
  <c r="V873" i="1"/>
  <c r="W873" i="1"/>
  <c r="X624" i="1"/>
  <c r="AA624" i="1"/>
  <c r="W624" i="1"/>
  <c r="AC624" i="1"/>
  <c r="Y624" i="1"/>
  <c r="Z624" i="1"/>
  <c r="V624" i="1"/>
  <c r="AB624" i="1"/>
  <c r="AA649" i="1"/>
  <c r="AB649" i="1"/>
  <c r="AC649" i="1"/>
  <c r="W649" i="1"/>
  <c r="Z649" i="1"/>
  <c r="X649" i="1"/>
  <c r="V649" i="1"/>
  <c r="Y649" i="1"/>
  <c r="Y1298" i="1"/>
  <c r="X1298" i="1"/>
  <c r="AA1298" i="1"/>
  <c r="AB1298" i="1"/>
  <c r="W1298" i="1"/>
  <c r="AC1298" i="1"/>
  <c r="V1298" i="1"/>
  <c r="Z1298" i="1"/>
  <c r="Z1455" i="1"/>
  <c r="AB1455" i="1"/>
  <c r="Y1455" i="1"/>
  <c r="W1455" i="1"/>
  <c r="AA1455" i="1"/>
  <c r="AC1455" i="1"/>
  <c r="V1455" i="1"/>
  <c r="X1455" i="1"/>
  <c r="AA428" i="1"/>
  <c r="Y428" i="1"/>
  <c r="Z428" i="1"/>
  <c r="AB428" i="1"/>
  <c r="X428" i="1"/>
  <c r="W428" i="1"/>
  <c r="V428" i="1"/>
  <c r="AC428" i="1"/>
  <c r="Z91" i="1"/>
  <c r="AC91" i="1"/>
  <c r="AB91" i="1"/>
  <c r="X91" i="1"/>
  <c r="W91" i="1"/>
  <c r="Y91" i="1"/>
  <c r="V91" i="1"/>
  <c r="AA91" i="1"/>
  <c r="AB271" i="1"/>
  <c r="AC271" i="1"/>
  <c r="AA271" i="1"/>
  <c r="W271" i="1"/>
  <c r="Y271" i="1"/>
  <c r="X271" i="1"/>
  <c r="V271" i="1"/>
  <c r="Z271" i="1"/>
  <c r="W794" i="1"/>
  <c r="Z794" i="1"/>
  <c r="AA794" i="1"/>
  <c r="AB794" i="1"/>
  <c r="AC794" i="1"/>
  <c r="Y794" i="1"/>
  <c r="V794" i="1"/>
  <c r="X794" i="1"/>
  <c r="Y743" i="1"/>
  <c r="AB743" i="1"/>
  <c r="Z743" i="1"/>
  <c r="W743" i="1"/>
  <c r="X743" i="1"/>
  <c r="AC743" i="1"/>
  <c r="V743" i="1"/>
  <c r="AA743" i="1"/>
  <c r="AA1071" i="1"/>
  <c r="W1071" i="1"/>
  <c r="Z1071" i="1"/>
  <c r="AB1071" i="1"/>
  <c r="AC1071" i="1"/>
  <c r="X1071" i="1"/>
  <c r="V1071" i="1"/>
  <c r="Y1071" i="1"/>
  <c r="X1060" i="1"/>
  <c r="AB1060" i="1"/>
  <c r="AC1060" i="1"/>
  <c r="AA1060" i="1"/>
  <c r="Y1060" i="1"/>
  <c r="Z1060" i="1"/>
  <c r="V1060" i="1"/>
  <c r="W1060" i="1"/>
  <c r="AB1172" i="1"/>
  <c r="AC1172" i="1"/>
  <c r="X1172" i="1"/>
  <c r="Y1172" i="1"/>
  <c r="W1172" i="1"/>
  <c r="AA1172" i="1"/>
  <c r="V1172" i="1"/>
  <c r="Z1172" i="1"/>
  <c r="AC1463" i="1"/>
  <c r="AA1463" i="1"/>
  <c r="AB1463" i="1"/>
  <c r="Z1463" i="1"/>
  <c r="X1463" i="1"/>
  <c r="W1463" i="1"/>
  <c r="V1463" i="1"/>
  <c r="Y1463" i="1"/>
  <c r="AC1474" i="1"/>
  <c r="W1474" i="1"/>
  <c r="Z1474" i="1"/>
  <c r="X1474" i="1"/>
  <c r="Y1474" i="1"/>
  <c r="AB1474" i="1"/>
  <c r="V1474" i="1"/>
  <c r="AA1474" i="1"/>
  <c r="Z102" i="1"/>
  <c r="W102" i="1"/>
  <c r="AC102" i="1"/>
  <c r="Y102" i="1"/>
  <c r="AA102" i="1"/>
  <c r="AB102" i="1"/>
  <c r="V102" i="1"/>
  <c r="X102" i="1"/>
  <c r="X74" i="1"/>
  <c r="Z74" i="1"/>
  <c r="AB74" i="1"/>
  <c r="W74" i="1"/>
  <c r="AA74" i="1"/>
  <c r="Y74" i="1"/>
  <c r="V74" i="1"/>
  <c r="AC74" i="1"/>
  <c r="AB373" i="1"/>
  <c r="Z373" i="1"/>
  <c r="AA373" i="1"/>
  <c r="W373" i="1"/>
  <c r="AC373" i="1"/>
  <c r="X373" i="1"/>
  <c r="V373" i="1"/>
  <c r="Y373" i="1"/>
  <c r="AB152" i="1"/>
  <c r="AA152" i="1"/>
  <c r="Z152" i="1"/>
  <c r="X152" i="1"/>
  <c r="W152" i="1"/>
  <c r="Y152" i="1"/>
  <c r="V152" i="1"/>
  <c r="AC152" i="1"/>
  <c r="Y258" i="1"/>
  <c r="W258" i="1"/>
  <c r="AA258" i="1"/>
  <c r="AC258" i="1"/>
  <c r="AB258" i="1"/>
  <c r="X258" i="1"/>
  <c r="V258" i="1"/>
  <c r="Z258" i="1"/>
  <c r="AA540" i="1"/>
  <c r="Z540" i="1"/>
  <c r="AB540" i="1"/>
  <c r="X540" i="1"/>
  <c r="Y540" i="1"/>
  <c r="W540" i="1"/>
  <c r="V540" i="1"/>
  <c r="AC540" i="1"/>
  <c r="AC703" i="1"/>
  <c r="AA703" i="1"/>
  <c r="W703" i="1"/>
  <c r="Y703" i="1"/>
  <c r="AB703" i="1"/>
  <c r="X703" i="1"/>
  <c r="V703" i="1"/>
  <c r="Z703" i="1"/>
  <c r="AC622" i="1"/>
  <c r="Y622" i="1"/>
  <c r="X622" i="1"/>
  <c r="AA622" i="1"/>
  <c r="W622" i="1"/>
  <c r="Z622" i="1"/>
  <c r="V622" i="1"/>
  <c r="AB622" i="1"/>
  <c r="Z725" i="1"/>
  <c r="AC725" i="1"/>
  <c r="W725" i="1"/>
  <c r="Y725" i="1"/>
  <c r="AA725" i="1"/>
  <c r="X725" i="1"/>
  <c r="V725" i="1"/>
  <c r="AB725" i="1"/>
  <c r="AC848" i="1"/>
  <c r="W848" i="1"/>
  <c r="X848" i="1"/>
  <c r="AB848" i="1"/>
  <c r="AA848" i="1"/>
  <c r="Z848" i="1"/>
  <c r="V848" i="1"/>
  <c r="Y848" i="1"/>
  <c r="Y1141" i="1"/>
  <c r="X1141" i="1"/>
  <c r="AC1141" i="1"/>
  <c r="Z1141" i="1"/>
  <c r="AB1141" i="1"/>
  <c r="AA1141" i="1"/>
  <c r="V1141" i="1"/>
  <c r="W1141" i="1"/>
  <c r="AC524" i="1"/>
  <c r="Y524" i="1"/>
  <c r="X524" i="1"/>
  <c r="W524" i="1"/>
  <c r="AA524" i="1"/>
  <c r="AB524" i="1"/>
  <c r="V524" i="1"/>
  <c r="Z524" i="1"/>
  <c r="W769" i="1"/>
  <c r="X769" i="1"/>
  <c r="AB769" i="1"/>
  <c r="Y769" i="1"/>
  <c r="AA769" i="1"/>
  <c r="Z769" i="1"/>
  <c r="V769" i="1"/>
  <c r="AC769" i="1"/>
  <c r="AC1096" i="1"/>
  <c r="W1096" i="1"/>
  <c r="X1096" i="1"/>
  <c r="AB1096" i="1"/>
  <c r="Z1096" i="1"/>
  <c r="Y1096" i="1"/>
  <c r="V1096" i="1"/>
  <c r="AA1096" i="1"/>
  <c r="AC507" i="1"/>
  <c r="AB507" i="1"/>
  <c r="Z507" i="1"/>
  <c r="Y507" i="1"/>
  <c r="X507" i="1"/>
  <c r="W507" i="1"/>
  <c r="V507" i="1"/>
  <c r="AA507" i="1"/>
  <c r="AC1435" i="1"/>
  <c r="X1435" i="1"/>
  <c r="AA1435" i="1"/>
  <c r="W1435" i="1"/>
  <c r="AB1435" i="1"/>
  <c r="Y1435" i="1"/>
  <c r="V1435" i="1"/>
  <c r="Z1435" i="1"/>
  <c r="AB974" i="1"/>
  <c r="X974" i="1"/>
  <c r="AC974" i="1"/>
  <c r="W974" i="1"/>
  <c r="AA974" i="1"/>
  <c r="Y974" i="1"/>
  <c r="V974" i="1"/>
  <c r="Z974" i="1"/>
  <c r="Y1148" i="1"/>
  <c r="W1148" i="1"/>
  <c r="AC1148" i="1"/>
  <c r="AA1148" i="1"/>
  <c r="AB1148" i="1"/>
  <c r="Z1148" i="1"/>
  <c r="V1148" i="1"/>
  <c r="X1148" i="1"/>
  <c r="AA868" i="1"/>
  <c r="Y868" i="1"/>
  <c r="AB868" i="1"/>
  <c r="AC868" i="1"/>
  <c r="W868" i="1"/>
  <c r="Z868" i="1"/>
  <c r="V868" i="1"/>
  <c r="X868" i="1"/>
  <c r="X192" i="1"/>
  <c r="W192" i="1"/>
  <c r="Y192" i="1"/>
  <c r="AB192" i="1"/>
  <c r="Z192" i="1"/>
  <c r="AA192" i="1"/>
  <c r="V192" i="1"/>
  <c r="AC192" i="1"/>
  <c r="Y1205" i="1"/>
  <c r="W1205" i="1"/>
  <c r="Z1205" i="1"/>
  <c r="AA1205" i="1"/>
  <c r="AC1205" i="1"/>
  <c r="X1205" i="1"/>
  <c r="V1205" i="1"/>
  <c r="AB1205" i="1"/>
  <c r="W1381" i="1"/>
  <c r="Y1381" i="1"/>
  <c r="X1381" i="1"/>
  <c r="AA1381" i="1"/>
  <c r="AC1381" i="1"/>
  <c r="AB1381" i="1"/>
  <c r="V1381" i="1"/>
  <c r="Z1381" i="1"/>
  <c r="AC675" i="1"/>
  <c r="Y675" i="1"/>
  <c r="W675" i="1"/>
  <c r="AA675" i="1"/>
  <c r="AB675" i="1"/>
  <c r="Z675" i="1"/>
  <c r="V675" i="1"/>
  <c r="X675" i="1"/>
  <c r="X1104" i="1"/>
  <c r="AC1104" i="1"/>
  <c r="AB1104" i="1"/>
  <c r="AA1104" i="1"/>
  <c r="Z1104" i="1"/>
  <c r="Y1104" i="1"/>
  <c r="V1104" i="1"/>
  <c r="W1104" i="1"/>
  <c r="AA976" i="1"/>
  <c r="Y976" i="1"/>
  <c r="X976" i="1"/>
  <c r="AC976" i="1"/>
  <c r="W976" i="1"/>
  <c r="AB976" i="1"/>
  <c r="V976" i="1"/>
  <c r="Z976" i="1"/>
  <c r="Y1478" i="1"/>
  <c r="AB1478" i="1"/>
  <c r="AC1478" i="1"/>
  <c r="Z1478" i="1"/>
  <c r="W1478" i="1"/>
  <c r="X1478" i="1"/>
  <c r="V1478" i="1"/>
  <c r="AA1478" i="1"/>
  <c r="AB839" i="1"/>
  <c r="AA839" i="1"/>
  <c r="W839" i="1"/>
  <c r="Z839" i="1"/>
  <c r="X839" i="1"/>
  <c r="AC839" i="1"/>
  <c r="V839" i="1"/>
  <c r="Y839" i="1"/>
  <c r="Y1098" i="1"/>
  <c r="AA1098" i="1"/>
  <c r="AB1098" i="1"/>
  <c r="Z1098" i="1"/>
  <c r="AC1098" i="1"/>
  <c r="W1098" i="1"/>
  <c r="V1098" i="1"/>
  <c r="X1098" i="1"/>
  <c r="Y469" i="1"/>
  <c r="W469" i="1"/>
  <c r="AA469" i="1"/>
  <c r="AB469" i="1"/>
  <c r="X469" i="1"/>
  <c r="AC469" i="1"/>
  <c r="V469" i="1"/>
  <c r="Z469" i="1"/>
  <c r="AB1154" i="1"/>
  <c r="AC1154" i="1"/>
  <c r="X1154" i="1"/>
  <c r="AA1154" i="1"/>
  <c r="W1154" i="1"/>
  <c r="Z1154" i="1"/>
  <c r="V1154" i="1"/>
  <c r="Y1154" i="1"/>
  <c r="AA828" i="1"/>
  <c r="AB828" i="1"/>
  <c r="W828" i="1"/>
  <c r="Z828" i="1"/>
  <c r="Y828" i="1"/>
  <c r="X828" i="1"/>
  <c r="V828" i="1"/>
  <c r="AC828" i="1"/>
  <c r="AB101" i="1"/>
  <c r="X101" i="1"/>
  <c r="Z101" i="1"/>
  <c r="AC101" i="1"/>
  <c r="W101" i="1"/>
  <c r="Y101" i="1"/>
  <c r="V101" i="1"/>
  <c r="AA101" i="1"/>
  <c r="AA768" i="1"/>
  <c r="AB768" i="1"/>
  <c r="AC768" i="1"/>
  <c r="X768" i="1"/>
  <c r="Z768" i="1"/>
  <c r="W768" i="1"/>
  <c r="V768" i="1"/>
  <c r="Y768" i="1"/>
  <c r="Z390" i="1"/>
  <c r="Y390" i="1"/>
  <c r="AA390" i="1"/>
  <c r="AB390" i="1"/>
  <c r="W390" i="1"/>
  <c r="X390" i="1"/>
  <c r="V390" i="1"/>
  <c r="AC390" i="1"/>
  <c r="AB519" i="1"/>
  <c r="AC519" i="1"/>
  <c r="Z519" i="1"/>
  <c r="X519" i="1"/>
  <c r="Y519" i="1"/>
  <c r="AA519" i="1"/>
  <c r="V519" i="1"/>
  <c r="W519" i="1"/>
  <c r="W488" i="1"/>
  <c r="Y488" i="1"/>
  <c r="AA488" i="1"/>
  <c r="X488" i="1"/>
  <c r="Z488" i="1"/>
  <c r="AB488" i="1"/>
  <c r="V488" i="1"/>
  <c r="AC488" i="1"/>
  <c r="Z618" i="1"/>
  <c r="AA618" i="1"/>
  <c r="X618" i="1"/>
  <c r="W618" i="1"/>
  <c r="AC618" i="1"/>
  <c r="Y618" i="1"/>
  <c r="V618" i="1"/>
  <c r="AB618" i="1"/>
  <c r="Z64" i="1"/>
  <c r="W64" i="1"/>
  <c r="Y64" i="1"/>
  <c r="AA64" i="1"/>
  <c r="X64" i="1"/>
  <c r="AC64" i="1"/>
  <c r="V64" i="1"/>
  <c r="AB64" i="1"/>
  <c r="Z652" i="1"/>
  <c r="AB652" i="1"/>
  <c r="X652" i="1"/>
  <c r="W652" i="1"/>
  <c r="AA652" i="1"/>
  <c r="Y652" i="1"/>
  <c r="V652" i="1"/>
  <c r="AC652" i="1"/>
  <c r="Y1346" i="1"/>
  <c r="AA1346" i="1"/>
  <c r="W1346" i="1"/>
  <c r="Z1346" i="1"/>
  <c r="X1346" i="1"/>
  <c r="AC1346" i="1"/>
  <c r="V1346" i="1"/>
  <c r="AB1346" i="1"/>
  <c r="AC337" i="1"/>
  <c r="W337" i="1"/>
  <c r="Y337" i="1"/>
  <c r="AB337" i="1"/>
  <c r="AA337" i="1"/>
  <c r="X337" i="1"/>
  <c r="V337" i="1"/>
  <c r="Z337" i="1"/>
  <c r="AB958" i="1"/>
  <c r="Y958" i="1"/>
  <c r="X958" i="1"/>
  <c r="AA958" i="1"/>
  <c r="AC958" i="1"/>
  <c r="Z958" i="1"/>
  <c r="V958" i="1"/>
  <c r="W958" i="1"/>
  <c r="Z627" i="1"/>
  <c r="AC627" i="1"/>
  <c r="Y627" i="1"/>
  <c r="AB627" i="1"/>
  <c r="AA627" i="1"/>
  <c r="W627" i="1"/>
  <c r="V627" i="1"/>
  <c r="X627" i="1"/>
  <c r="AA955" i="1"/>
  <c r="AC955" i="1"/>
  <c r="AB955" i="1"/>
  <c r="Y955" i="1"/>
  <c r="W955" i="1"/>
  <c r="X955" i="1"/>
  <c r="V955" i="1"/>
  <c r="Z955" i="1"/>
  <c r="AA1377" i="1"/>
  <c r="AC1377" i="1"/>
  <c r="W1377" i="1"/>
  <c r="X1377" i="1"/>
  <c r="Y1377" i="1"/>
  <c r="Z1377" i="1"/>
  <c r="V1377" i="1"/>
  <c r="AB1377" i="1"/>
  <c r="AC780" i="1"/>
  <c r="Y780" i="1"/>
  <c r="AA780" i="1"/>
  <c r="W780" i="1"/>
  <c r="AB780" i="1"/>
  <c r="Z780" i="1"/>
  <c r="V780" i="1"/>
  <c r="X780" i="1"/>
  <c r="AA1358" i="1"/>
  <c r="AB1358" i="1"/>
  <c r="AC1358" i="1"/>
  <c r="W1358" i="1"/>
  <c r="Y1358" i="1"/>
  <c r="X1358" i="1"/>
  <c r="V1358" i="1"/>
  <c r="Z1358" i="1"/>
  <c r="AC1199" i="1"/>
  <c r="Z1199" i="1"/>
  <c r="AB1199" i="1"/>
  <c r="Y1199" i="1"/>
  <c r="X1199" i="1"/>
  <c r="AA1199" i="1"/>
  <c r="V1199" i="1"/>
  <c r="W1199" i="1"/>
  <c r="W1375" i="1"/>
  <c r="AA1375" i="1"/>
  <c r="X1375" i="1"/>
  <c r="AC1375" i="1"/>
  <c r="Z1375" i="1"/>
  <c r="AB1375" i="1"/>
  <c r="V1375" i="1"/>
  <c r="Y1375" i="1"/>
  <c r="X379" i="1"/>
  <c r="W379" i="1"/>
  <c r="AB379" i="1"/>
  <c r="Y379" i="1"/>
  <c r="AC379" i="1"/>
  <c r="AA379" i="1"/>
  <c r="V379" i="1"/>
  <c r="Z379" i="1"/>
  <c r="X956" i="1"/>
  <c r="AC956" i="1"/>
  <c r="Y956" i="1"/>
  <c r="W956" i="1"/>
  <c r="AA956" i="1"/>
  <c r="AB956" i="1"/>
  <c r="V956" i="1"/>
  <c r="Z956" i="1"/>
  <c r="AA98" i="1"/>
  <c r="X98" i="1"/>
  <c r="W98" i="1"/>
  <c r="AC98" i="1"/>
  <c r="AB98" i="1"/>
  <c r="Z98" i="1"/>
  <c r="V98" i="1"/>
  <c r="Y98" i="1"/>
  <c r="X1279" i="1"/>
  <c r="AB1279" i="1"/>
  <c r="W1279" i="1"/>
  <c r="Y1279" i="1"/>
  <c r="AC1279" i="1"/>
  <c r="Z1279" i="1"/>
  <c r="V1279" i="1"/>
  <c r="AA1279" i="1"/>
  <c r="Z1294" i="1"/>
  <c r="Y1294" i="1"/>
  <c r="AB1294" i="1"/>
  <c r="X1294" i="1"/>
  <c r="W1294" i="1"/>
  <c r="AA1294" i="1"/>
  <c r="V1294" i="1"/>
  <c r="AC1294" i="1"/>
  <c r="AB960" i="1"/>
  <c r="W960" i="1"/>
  <c r="Y960" i="1"/>
  <c r="AC960" i="1"/>
  <c r="X960" i="1"/>
  <c r="Z960" i="1"/>
  <c r="V960" i="1"/>
  <c r="AA960" i="1"/>
  <c r="AA1310" i="1"/>
  <c r="Y1310" i="1"/>
  <c r="AC1310" i="1"/>
  <c r="AB1310" i="1"/>
  <c r="W1310" i="1"/>
  <c r="X1310" i="1"/>
  <c r="V1310" i="1"/>
  <c r="Z1310" i="1"/>
  <c r="Y997" i="1"/>
  <c r="AB997" i="1"/>
  <c r="AC997" i="1"/>
  <c r="Z997" i="1"/>
  <c r="X997" i="1"/>
  <c r="AA997" i="1"/>
  <c r="V997" i="1"/>
  <c r="W997" i="1"/>
  <c r="AA1146" i="1"/>
  <c r="X1146" i="1"/>
  <c r="Z1146" i="1"/>
  <c r="AC1146" i="1"/>
  <c r="W1146" i="1"/>
  <c r="AB1146" i="1"/>
  <c r="V1146" i="1"/>
  <c r="Y1146" i="1"/>
  <c r="AB808" i="1"/>
  <c r="Y808" i="1"/>
  <c r="AC808" i="1"/>
  <c r="AA808" i="1"/>
  <c r="W808" i="1"/>
  <c r="Z808" i="1"/>
  <c r="V808" i="1"/>
  <c r="X808" i="1"/>
  <c r="X1386" i="1"/>
  <c r="Y1386" i="1"/>
  <c r="AB1386" i="1"/>
  <c r="AA1386" i="1"/>
  <c r="AC1386" i="1"/>
  <c r="W1386" i="1"/>
  <c r="V1386" i="1"/>
  <c r="Z1386" i="1"/>
  <c r="AC450" i="1"/>
  <c r="AB450" i="1"/>
  <c r="Y450" i="1"/>
  <c r="AA450" i="1"/>
  <c r="Z450" i="1"/>
  <c r="W450" i="1"/>
  <c r="V450" i="1"/>
  <c r="X450" i="1"/>
  <c r="W485" i="1"/>
  <c r="X485" i="1"/>
  <c r="AA485" i="1"/>
  <c r="Z485" i="1"/>
  <c r="AB485" i="1"/>
  <c r="Y485" i="1"/>
  <c r="V485" i="1"/>
  <c r="AC485" i="1"/>
  <c r="W470" i="1"/>
  <c r="Z470" i="1"/>
  <c r="X470" i="1"/>
  <c r="AA470" i="1"/>
  <c r="AB470" i="1"/>
  <c r="Y470" i="1"/>
  <c r="V470" i="1"/>
  <c r="AC470" i="1"/>
  <c r="AC378" i="1"/>
  <c r="W378" i="1"/>
  <c r="X378" i="1"/>
  <c r="Z378" i="1"/>
  <c r="AA378" i="1"/>
  <c r="Y378" i="1"/>
  <c r="V378" i="1"/>
  <c r="AB378" i="1"/>
  <c r="AB110" i="1"/>
  <c r="X110" i="1"/>
  <c r="AA110" i="1"/>
  <c r="Z110" i="1"/>
  <c r="AC110" i="1"/>
  <c r="W110" i="1"/>
  <c r="V110" i="1"/>
  <c r="Y110" i="1"/>
  <c r="AB66" i="1"/>
  <c r="X66" i="1"/>
  <c r="AC66" i="1"/>
  <c r="W66" i="1"/>
  <c r="Y66" i="1"/>
  <c r="Z66" i="1"/>
  <c r="V66" i="1"/>
  <c r="AA66" i="1"/>
  <c r="AC237" i="1"/>
  <c r="X237" i="1"/>
  <c r="Y237" i="1"/>
  <c r="W237" i="1"/>
  <c r="AB237" i="1"/>
  <c r="Z237" i="1"/>
  <c r="V237" i="1"/>
  <c r="AA237" i="1"/>
  <c r="Z463" i="1"/>
  <c r="AA463" i="1"/>
  <c r="X463" i="1"/>
  <c r="AC463" i="1"/>
  <c r="W463" i="1"/>
  <c r="Y463" i="1"/>
  <c r="V463" i="1"/>
  <c r="AB463" i="1"/>
  <c r="AA345" i="1"/>
  <c r="Z345" i="1"/>
  <c r="Y345" i="1"/>
  <c r="W345" i="1"/>
  <c r="AB345" i="1"/>
  <c r="X345" i="1"/>
  <c r="V345" i="1"/>
  <c r="AC345" i="1"/>
  <c r="AC857" i="1"/>
  <c r="Y857" i="1"/>
  <c r="W857" i="1"/>
  <c r="X857" i="1"/>
  <c r="AB857" i="1"/>
  <c r="AA857" i="1"/>
  <c r="V857" i="1"/>
  <c r="Z857" i="1"/>
  <c r="X763" i="1"/>
  <c r="AB763" i="1"/>
  <c r="Z763" i="1"/>
  <c r="AA763" i="1"/>
  <c r="W763" i="1"/>
  <c r="AC763" i="1"/>
  <c r="V763" i="1"/>
  <c r="Y763" i="1"/>
  <c r="AB1145" i="1"/>
  <c r="Y1145" i="1"/>
  <c r="AA1145" i="1"/>
  <c r="W1145" i="1"/>
  <c r="Z1145" i="1"/>
  <c r="AC1145" i="1"/>
  <c r="V1145" i="1"/>
  <c r="X1145" i="1"/>
  <c r="AC167" i="1"/>
  <c r="Y167" i="1"/>
  <c r="AB167" i="1"/>
  <c r="W167" i="1"/>
  <c r="AA167" i="1"/>
  <c r="Z167" i="1"/>
  <c r="V167" i="1"/>
  <c r="X167" i="1"/>
  <c r="AA661" i="1"/>
  <c r="Y661" i="1"/>
  <c r="AB661" i="1"/>
  <c r="W661" i="1"/>
  <c r="Z661" i="1"/>
  <c r="AC661" i="1"/>
  <c r="V661" i="1"/>
  <c r="X661" i="1"/>
  <c r="W1323" i="1"/>
  <c r="Z1323" i="1"/>
  <c r="AC1323" i="1"/>
  <c r="X1323" i="1"/>
  <c r="AA1323" i="1"/>
  <c r="Y1323" i="1"/>
  <c r="V1323" i="1"/>
  <c r="AB1323" i="1"/>
  <c r="AC754" i="1"/>
  <c r="Y754" i="1"/>
  <c r="AB754" i="1"/>
  <c r="X754" i="1"/>
  <c r="W754" i="1"/>
  <c r="AA754" i="1"/>
  <c r="V754" i="1"/>
  <c r="Z754" i="1"/>
  <c r="Y1277" i="1"/>
  <c r="AC1277" i="1"/>
  <c r="AB1277" i="1"/>
  <c r="X1277" i="1"/>
  <c r="Z1277" i="1"/>
  <c r="W1277" i="1"/>
  <c r="V1277" i="1"/>
  <c r="AA1277" i="1"/>
  <c r="Y73" i="1"/>
  <c r="Z73" i="1"/>
  <c r="W73" i="1"/>
  <c r="X73" i="1"/>
  <c r="AB73" i="1"/>
  <c r="AA73" i="1"/>
  <c r="V73" i="1"/>
  <c r="AC73" i="1"/>
  <c r="AB118" i="1"/>
  <c r="X118" i="1"/>
  <c r="Z118" i="1"/>
  <c r="AC118" i="1"/>
  <c r="AA118" i="1"/>
  <c r="Y118" i="1"/>
  <c r="V118" i="1"/>
  <c r="W118" i="1"/>
  <c r="X1212" i="1"/>
  <c r="W1212" i="1"/>
  <c r="Z1212" i="1"/>
  <c r="AC1212" i="1"/>
  <c r="Y1212" i="1"/>
  <c r="AA1212" i="1"/>
  <c r="V1212" i="1"/>
  <c r="AB1212" i="1"/>
  <c r="Y990" i="1"/>
  <c r="AB990" i="1"/>
  <c r="AC990" i="1"/>
  <c r="AA990" i="1"/>
  <c r="W990" i="1"/>
  <c r="Z990" i="1"/>
  <c r="V990" i="1"/>
  <c r="X990" i="1"/>
  <c r="AC135" i="1"/>
  <c r="Z135" i="1"/>
  <c r="W135" i="1"/>
  <c r="Y135" i="1"/>
  <c r="AA135" i="1"/>
  <c r="X135" i="1"/>
  <c r="V135" i="1"/>
  <c r="AB135" i="1"/>
  <c r="AA496" i="1"/>
  <c r="W496" i="1"/>
  <c r="AC496" i="1"/>
  <c r="AB496" i="1"/>
  <c r="Z496" i="1"/>
  <c r="X496" i="1"/>
  <c r="V496" i="1"/>
  <c r="Y496" i="1"/>
  <c r="Z116" i="1"/>
  <c r="X116" i="1"/>
  <c r="W116" i="1"/>
  <c r="AC116" i="1"/>
  <c r="AB116" i="1"/>
  <c r="AA116" i="1"/>
  <c r="V116" i="1"/>
  <c r="Y116" i="1"/>
  <c r="Z366" i="1"/>
  <c r="AA366" i="1"/>
  <c r="AB366" i="1"/>
  <c r="X366" i="1"/>
  <c r="Y366" i="1"/>
  <c r="AC366" i="1"/>
  <c r="V366" i="1"/>
  <c r="W366" i="1"/>
  <c r="AC498" i="1"/>
  <c r="W498" i="1"/>
  <c r="AB498" i="1"/>
  <c r="AA498" i="1"/>
  <c r="X498" i="1"/>
  <c r="Y498" i="1"/>
  <c r="V498" i="1"/>
  <c r="Z498" i="1"/>
  <c r="X926" i="1"/>
  <c r="Y926" i="1"/>
  <c r="AC926" i="1"/>
  <c r="Z926" i="1"/>
  <c r="AB926" i="1"/>
  <c r="AA926" i="1"/>
  <c r="V926" i="1"/>
  <c r="W926" i="1"/>
  <c r="AC626" i="1"/>
  <c r="Y626" i="1"/>
  <c r="X626" i="1"/>
  <c r="AA626" i="1"/>
  <c r="W626" i="1"/>
  <c r="Z626" i="1"/>
  <c r="V626" i="1"/>
  <c r="AB626" i="1"/>
  <c r="AC1286" i="1"/>
  <c r="AB1286" i="1"/>
  <c r="Z1286" i="1"/>
  <c r="W1286" i="1"/>
  <c r="X1286" i="1"/>
  <c r="Y1286" i="1"/>
  <c r="V1286" i="1"/>
  <c r="AA1286" i="1"/>
  <c r="Z475" i="1"/>
  <c r="AB475" i="1"/>
  <c r="X475" i="1"/>
  <c r="Y475" i="1"/>
  <c r="W475" i="1"/>
  <c r="AC475" i="1"/>
  <c r="V475" i="1"/>
  <c r="AA475" i="1"/>
  <c r="Z682" i="1"/>
  <c r="X682" i="1"/>
  <c r="Y682" i="1"/>
  <c r="AC682" i="1"/>
  <c r="W682" i="1"/>
  <c r="AB682" i="1"/>
  <c r="V682" i="1"/>
  <c r="AA682" i="1"/>
  <c r="AA529" i="1"/>
  <c r="X529" i="1"/>
  <c r="AC529" i="1"/>
  <c r="Y529" i="1"/>
  <c r="W529" i="1"/>
  <c r="Z529" i="1"/>
  <c r="V529" i="1"/>
  <c r="AB529" i="1"/>
  <c r="Z562" i="1"/>
  <c r="AA562" i="1"/>
  <c r="W562" i="1"/>
  <c r="X562" i="1"/>
  <c r="AB562" i="1"/>
  <c r="Y562" i="1"/>
  <c r="V562" i="1"/>
  <c r="AC562" i="1"/>
  <c r="Z1350" i="1"/>
  <c r="AA1350" i="1"/>
  <c r="W1350" i="1"/>
  <c r="Y1350" i="1"/>
  <c r="AB1350" i="1"/>
  <c r="AC1350" i="1"/>
  <c r="V1350" i="1"/>
  <c r="X1350" i="1"/>
  <c r="AA462" i="1"/>
  <c r="Z462" i="1"/>
  <c r="AB462" i="1"/>
  <c r="X462" i="1"/>
  <c r="W462" i="1"/>
  <c r="AC462" i="1"/>
  <c r="V462" i="1"/>
  <c r="Y462" i="1"/>
  <c r="AA954" i="1"/>
  <c r="Y954" i="1"/>
  <c r="AC954" i="1"/>
  <c r="Z954" i="1"/>
  <c r="AB954" i="1"/>
  <c r="W954" i="1"/>
  <c r="V954" i="1"/>
  <c r="X954" i="1"/>
  <c r="X939" i="1"/>
  <c r="Z939" i="1"/>
  <c r="AB939" i="1"/>
  <c r="AA939" i="1"/>
  <c r="AC939" i="1"/>
  <c r="Y939" i="1"/>
  <c r="V939" i="1"/>
  <c r="W939" i="1"/>
  <c r="AC1125" i="1"/>
  <c r="X1125" i="1"/>
  <c r="W1125" i="1"/>
  <c r="AB1125" i="1"/>
  <c r="AA1125" i="1"/>
  <c r="Z1125" i="1"/>
  <c r="V1125" i="1"/>
  <c r="Y1125" i="1"/>
  <c r="W585" i="1"/>
  <c r="AB585" i="1"/>
  <c r="AA585" i="1"/>
  <c r="X585" i="1"/>
  <c r="AC585" i="1"/>
  <c r="Y585" i="1"/>
  <c r="V585" i="1"/>
  <c r="Z585" i="1"/>
  <c r="W539" i="1"/>
  <c r="Y539" i="1"/>
  <c r="X539" i="1"/>
  <c r="AB539" i="1"/>
  <c r="AC539" i="1"/>
  <c r="Z539" i="1"/>
  <c r="V539" i="1"/>
  <c r="AA539" i="1"/>
  <c r="AC461" i="1"/>
  <c r="W461" i="1"/>
  <c r="Y461" i="1"/>
  <c r="AB461" i="1"/>
  <c r="Z461" i="1"/>
  <c r="AA461" i="1"/>
  <c r="V461" i="1"/>
  <c r="X461" i="1"/>
  <c r="AB220" i="1"/>
  <c r="Y220" i="1"/>
  <c r="W220" i="1"/>
  <c r="X220" i="1"/>
  <c r="AA220" i="1"/>
  <c r="Z220" i="1"/>
  <c r="V220" i="1"/>
  <c r="AC220" i="1"/>
  <c r="Z597" i="1"/>
  <c r="Y597" i="1"/>
  <c r="W597" i="1"/>
  <c r="X597" i="1"/>
  <c r="AA597" i="1"/>
  <c r="AC597" i="1"/>
  <c r="V597" i="1"/>
  <c r="AB597" i="1"/>
  <c r="AC612" i="1"/>
  <c r="Y612" i="1"/>
  <c r="AA612" i="1"/>
  <c r="AB612" i="1"/>
  <c r="X612" i="1"/>
  <c r="W612" i="1"/>
  <c r="V612" i="1"/>
  <c r="Z612" i="1"/>
  <c r="Z1085" i="1"/>
  <c r="AB1085" i="1"/>
  <c r="Y1085" i="1"/>
  <c r="W1085" i="1"/>
  <c r="AA1085" i="1"/>
  <c r="X1085" i="1"/>
  <c r="V1085" i="1"/>
  <c r="AC1085" i="1"/>
  <c r="AB1046" i="1"/>
  <c r="Z1046" i="1"/>
  <c r="X1046" i="1"/>
  <c r="AC1046" i="1"/>
  <c r="AA1046" i="1"/>
  <c r="Y1046" i="1"/>
  <c r="V1046" i="1"/>
  <c r="W1046" i="1"/>
  <c r="W537" i="1"/>
  <c r="AB537" i="1"/>
  <c r="Z537" i="1"/>
  <c r="AA537" i="1"/>
  <c r="X537" i="1"/>
  <c r="Y537" i="1"/>
  <c r="V537" i="1"/>
  <c r="AC537" i="1"/>
  <c r="Y1007" i="1"/>
  <c r="AC1007" i="1"/>
  <c r="AA1007" i="1"/>
  <c r="AB1007" i="1"/>
  <c r="W1007" i="1"/>
  <c r="Z1007" i="1"/>
  <c r="V1007" i="1"/>
  <c r="X1007" i="1"/>
  <c r="Y798" i="1"/>
  <c r="Z798" i="1"/>
  <c r="AA798" i="1"/>
  <c r="AB798" i="1"/>
  <c r="X798" i="1"/>
  <c r="AC798" i="1"/>
  <c r="V798" i="1"/>
  <c r="W798" i="1"/>
  <c r="Y1347" i="1"/>
  <c r="AC1347" i="1"/>
  <c r="Z1347" i="1"/>
  <c r="AA1347" i="1"/>
  <c r="X1347" i="1"/>
  <c r="W1347" i="1"/>
  <c r="V1347" i="1"/>
  <c r="AB1347" i="1"/>
  <c r="Z489" i="1"/>
  <c r="X489" i="1"/>
  <c r="W489" i="1"/>
  <c r="AB489" i="1"/>
  <c r="AC489" i="1"/>
  <c r="AA489" i="1"/>
  <c r="V489" i="1"/>
  <c r="Y489" i="1"/>
  <c r="Y620" i="1"/>
  <c r="AB620" i="1"/>
  <c r="AA620" i="1"/>
  <c r="AC620" i="1"/>
  <c r="X620" i="1"/>
  <c r="Z620" i="1"/>
  <c r="V620" i="1"/>
  <c r="W620" i="1"/>
  <c r="AA594" i="1"/>
  <c r="Y594" i="1"/>
  <c r="Z594" i="1"/>
  <c r="W594" i="1"/>
  <c r="AB594" i="1"/>
  <c r="X594" i="1"/>
  <c r="V594" i="1"/>
  <c r="AC594" i="1"/>
  <c r="AA1013" i="1"/>
  <c r="AB1013" i="1"/>
  <c r="W1013" i="1"/>
  <c r="X1013" i="1"/>
  <c r="Y1013" i="1"/>
  <c r="Z1013" i="1"/>
  <c r="V1013" i="1"/>
  <c r="AC1013" i="1"/>
  <c r="AB451" i="1"/>
  <c r="Z451" i="1"/>
  <c r="AC451" i="1"/>
  <c r="X451" i="1"/>
  <c r="Y451" i="1"/>
  <c r="AA451" i="1"/>
  <c r="V451" i="1"/>
  <c r="W451" i="1"/>
  <c r="Y733" i="1"/>
  <c r="AA733" i="1"/>
  <c r="W733" i="1"/>
  <c r="Z733" i="1"/>
  <c r="X733" i="1"/>
  <c r="AC733" i="1"/>
  <c r="V733" i="1"/>
  <c r="AB733" i="1"/>
  <c r="AC1120" i="1"/>
  <c r="W1120" i="1"/>
  <c r="AA1120" i="1"/>
  <c r="Z1120" i="1"/>
  <c r="Y1120" i="1"/>
  <c r="X1120" i="1"/>
  <c r="V1120" i="1"/>
  <c r="AB1120" i="1"/>
  <c r="Z1426" i="1"/>
  <c r="AB1426" i="1"/>
  <c r="AA1426" i="1"/>
  <c r="AC1426" i="1"/>
  <c r="W1426" i="1"/>
  <c r="Y1426" i="1"/>
  <c r="V1426" i="1"/>
  <c r="X1426" i="1"/>
  <c r="AA169" i="1"/>
  <c r="X169" i="1"/>
  <c r="AC169" i="1"/>
  <c r="Z169" i="1"/>
  <c r="Y169" i="1"/>
  <c r="W169" i="1"/>
  <c r="V169" i="1"/>
  <c r="AB169" i="1"/>
  <c r="AB84" i="1"/>
  <c r="Z84" i="1"/>
  <c r="AC84" i="1"/>
  <c r="X84" i="1"/>
  <c r="AA84" i="1"/>
  <c r="W84" i="1"/>
  <c r="V84" i="1"/>
  <c r="Y84" i="1"/>
  <c r="AC157" i="1"/>
  <c r="Y157" i="1"/>
  <c r="AA157" i="1"/>
  <c r="X157" i="1"/>
  <c r="AB157" i="1"/>
  <c r="W157" i="1"/>
  <c r="V157" i="1"/>
  <c r="Z157" i="1"/>
  <c r="X759" i="1"/>
  <c r="W759" i="1"/>
  <c r="AB759" i="1"/>
  <c r="AA759" i="1"/>
  <c r="Z759" i="1"/>
  <c r="AC759" i="1"/>
  <c r="V759" i="1"/>
  <c r="Y759" i="1"/>
  <c r="AC1177" i="1"/>
  <c r="W1177" i="1"/>
  <c r="AB1177" i="1"/>
  <c r="X1177" i="1"/>
  <c r="Z1177" i="1"/>
  <c r="AA1177" i="1"/>
  <c r="V1177" i="1"/>
  <c r="Y1177" i="1"/>
  <c r="Z479" i="1"/>
  <c r="AB479" i="1"/>
  <c r="AC479" i="1"/>
  <c r="W479" i="1"/>
  <c r="X479" i="1"/>
  <c r="AA479" i="1"/>
  <c r="V479" i="1"/>
  <c r="Y479" i="1"/>
  <c r="Y823" i="1"/>
  <c r="W823" i="1"/>
  <c r="Z823" i="1"/>
  <c r="AB823" i="1"/>
  <c r="AC823" i="1"/>
  <c r="X823" i="1"/>
  <c r="V823" i="1"/>
  <c r="AA823" i="1"/>
  <c r="W762" i="1"/>
  <c r="AC762" i="1"/>
  <c r="Z762" i="1"/>
  <c r="AA762" i="1"/>
  <c r="AB762" i="1"/>
  <c r="X762" i="1"/>
  <c r="V762" i="1"/>
  <c r="Y762" i="1"/>
  <c r="Z505" i="1"/>
  <c r="X505" i="1"/>
  <c r="W505" i="1"/>
  <c r="AB505" i="1"/>
  <c r="AA505" i="1"/>
  <c r="AC505" i="1"/>
  <c r="V505" i="1"/>
  <c r="Y505" i="1"/>
  <c r="Z1365" i="1"/>
  <c r="AB1365" i="1"/>
  <c r="AA1365" i="1"/>
  <c r="X1365" i="1"/>
  <c r="AC1365" i="1"/>
  <c r="Y1365" i="1"/>
  <c r="V1365" i="1"/>
  <c r="W1365" i="1"/>
  <c r="Y1070" i="1"/>
  <c r="W1070" i="1"/>
  <c r="Z1070" i="1"/>
  <c r="AA1070" i="1"/>
  <c r="X1070" i="1"/>
  <c r="AB1070" i="1"/>
  <c r="V1070" i="1"/>
  <c r="AC1070" i="1"/>
  <c r="AB130" i="1"/>
  <c r="W130" i="1"/>
  <c r="AC130" i="1"/>
  <c r="AA130" i="1"/>
  <c r="X130" i="1"/>
  <c r="Z130" i="1"/>
  <c r="V130" i="1"/>
  <c r="Y130" i="1"/>
  <c r="AA170" i="1"/>
  <c r="Y170" i="1"/>
  <c r="W170" i="1"/>
  <c r="AB170" i="1"/>
  <c r="Z170" i="1"/>
  <c r="X170" i="1"/>
  <c r="V170" i="1"/>
  <c r="AC170" i="1"/>
  <c r="X934" i="1"/>
  <c r="AA934" i="1"/>
  <c r="AC934" i="1"/>
  <c r="Y934" i="1"/>
  <c r="AB934" i="1"/>
  <c r="Z934" i="1"/>
  <c r="V934" i="1"/>
  <c r="W934" i="1"/>
  <c r="Z674" i="1"/>
  <c r="AA674" i="1"/>
  <c r="AB674" i="1"/>
  <c r="W674" i="1"/>
  <c r="Y674" i="1"/>
  <c r="X674" i="1"/>
  <c r="V674" i="1"/>
  <c r="AC674" i="1"/>
  <c r="AC129" i="1"/>
  <c r="Y129" i="1"/>
  <c r="W129" i="1"/>
  <c r="AB129" i="1"/>
  <c r="AA129" i="1"/>
  <c r="Z129" i="1"/>
  <c r="V129" i="1"/>
  <c r="X129" i="1"/>
  <c r="AC1341" i="1"/>
  <c r="W1341" i="1"/>
  <c r="AB1341" i="1"/>
  <c r="Y1341" i="1"/>
  <c r="AA1341" i="1"/>
  <c r="X1341" i="1"/>
  <c r="V1341" i="1"/>
  <c r="Z1341" i="1"/>
  <c r="Y139" i="1"/>
  <c r="AB139" i="1"/>
  <c r="W139" i="1"/>
  <c r="AA139" i="1"/>
  <c r="AC139" i="1"/>
  <c r="X139" i="1"/>
  <c r="V139" i="1"/>
  <c r="Z139" i="1"/>
  <c r="Z473" i="1"/>
  <c r="AB473" i="1"/>
  <c r="X473" i="1"/>
  <c r="AA473" i="1"/>
  <c r="AC473" i="1"/>
  <c r="Y473" i="1"/>
  <c r="V473" i="1"/>
  <c r="W473" i="1"/>
  <c r="X735" i="1"/>
  <c r="W735" i="1"/>
  <c r="AC735" i="1"/>
  <c r="Z735" i="1"/>
  <c r="Y735" i="1"/>
  <c r="AB735" i="1"/>
  <c r="V735" i="1"/>
  <c r="AA735" i="1"/>
  <c r="X336" i="1"/>
  <c r="Y336" i="1"/>
  <c r="AA336" i="1"/>
  <c r="AB336" i="1"/>
  <c r="AC336" i="1"/>
  <c r="W336" i="1"/>
  <c r="V336" i="1"/>
  <c r="Z336" i="1"/>
  <c r="AC67" i="1"/>
  <c r="AA67" i="1"/>
  <c r="W67" i="1"/>
  <c r="AB67" i="1"/>
  <c r="Z67" i="1"/>
  <c r="Y67" i="1"/>
  <c r="V67" i="1"/>
  <c r="X67" i="1"/>
  <c r="Y195" i="1"/>
  <c r="AB195" i="1"/>
  <c r="Z195" i="1"/>
  <c r="X195" i="1"/>
  <c r="W195" i="1"/>
  <c r="AC195" i="1"/>
  <c r="V195" i="1"/>
  <c r="AA195" i="1"/>
  <c r="Z1685" i="1"/>
  <c r="Z7" i="1"/>
  <c r="W1476" i="1"/>
  <c r="AA1476" i="1"/>
  <c r="AC1476" i="1"/>
  <c r="AB1476" i="1"/>
  <c r="Y1476" i="1"/>
  <c r="Z1476" i="1"/>
  <c r="V1476" i="1"/>
  <c r="X1476" i="1"/>
  <c r="AA499" i="1"/>
  <c r="Z499" i="1"/>
  <c r="AC499" i="1"/>
  <c r="Y499" i="1"/>
  <c r="W499" i="1"/>
  <c r="X499" i="1"/>
  <c r="V499" i="1"/>
  <c r="AB499" i="1"/>
  <c r="AA282" i="1"/>
  <c r="AB282" i="1"/>
  <c r="Z282" i="1"/>
  <c r="W282" i="1"/>
  <c r="Y282" i="1"/>
  <c r="AC282" i="1"/>
  <c r="V282" i="1"/>
  <c r="X282" i="1"/>
  <c r="Y465" i="1"/>
  <c r="AA465" i="1"/>
  <c r="W465" i="1"/>
  <c r="AC465" i="1"/>
  <c r="X465" i="1"/>
  <c r="Z465" i="1"/>
  <c r="V465" i="1"/>
  <c r="AB465" i="1"/>
  <c r="W606" i="1"/>
  <c r="Y606" i="1"/>
  <c r="AC606" i="1"/>
  <c r="AB606" i="1"/>
  <c r="X606" i="1"/>
  <c r="Z606" i="1"/>
  <c r="V606" i="1"/>
  <c r="AA606" i="1"/>
  <c r="AC1178" i="1"/>
  <c r="X1178" i="1"/>
  <c r="AA1178" i="1"/>
  <c r="Y1178" i="1"/>
  <c r="Z1178" i="1"/>
  <c r="W1178" i="1"/>
  <c r="V1178" i="1"/>
  <c r="AB1178" i="1"/>
  <c r="Y1198" i="1"/>
  <c r="W1198" i="1"/>
  <c r="X1198" i="1"/>
  <c r="AB1198" i="1"/>
  <c r="Z1198" i="1"/>
  <c r="AA1198" i="1"/>
  <c r="V1198" i="1"/>
  <c r="AC1198" i="1"/>
  <c r="Z1246" i="1"/>
  <c r="AB1246" i="1"/>
  <c r="W1246" i="1"/>
  <c r="X1246" i="1"/>
  <c r="Y1246" i="1"/>
  <c r="AA1246" i="1"/>
  <c r="V1246" i="1"/>
  <c r="AC1246" i="1"/>
  <c r="AA1348" i="1"/>
  <c r="W1348" i="1"/>
  <c r="AB1348" i="1"/>
  <c r="AC1348" i="1"/>
  <c r="Z1348" i="1"/>
  <c r="X1348" i="1"/>
  <c r="V1348" i="1"/>
  <c r="Y1348" i="1"/>
  <c r="AB779" i="1"/>
  <c r="Z779" i="1"/>
  <c r="X779" i="1"/>
  <c r="Y779" i="1"/>
  <c r="AC779" i="1"/>
  <c r="AA779" i="1"/>
  <c r="V779" i="1"/>
  <c r="W779" i="1"/>
  <c r="W1682" i="1"/>
  <c r="Z1682" i="1"/>
  <c r="AB1682" i="1"/>
  <c r="X1682" i="1"/>
  <c r="AC1682" i="1"/>
  <c r="Y1682" i="1"/>
  <c r="V1682" i="1"/>
  <c r="AA1682" i="1"/>
  <c r="Y1075" i="1"/>
  <c r="W1075" i="1"/>
  <c r="Z1075" i="1"/>
  <c r="AA1075" i="1"/>
  <c r="AC1075" i="1"/>
  <c r="AB1075" i="1"/>
  <c r="V1075" i="1"/>
  <c r="X1075" i="1"/>
  <c r="AC1123" i="1"/>
  <c r="X1123" i="1"/>
  <c r="W1123" i="1"/>
  <c r="Z1123" i="1"/>
  <c r="AA1123" i="1"/>
  <c r="Y1123" i="1"/>
  <c r="V1123" i="1"/>
  <c r="AB1123" i="1"/>
  <c r="AB1227" i="1"/>
  <c r="Y1227" i="1"/>
  <c r="W1227" i="1"/>
  <c r="AA1227" i="1"/>
  <c r="AC1227" i="1"/>
  <c r="Z1227" i="1"/>
  <c r="V1227" i="1"/>
  <c r="X1227" i="1"/>
  <c r="Z1317" i="1"/>
  <c r="AC1317" i="1"/>
  <c r="AA1317" i="1"/>
  <c r="Y1317" i="1"/>
  <c r="W1317" i="1"/>
  <c r="X1317" i="1"/>
  <c r="V1317" i="1"/>
  <c r="AB1317" i="1"/>
  <c r="X520" i="1"/>
  <c r="Z520" i="1"/>
  <c r="AB520" i="1"/>
  <c r="AA520" i="1"/>
  <c r="Y520" i="1"/>
  <c r="AC520" i="1"/>
  <c r="V520" i="1"/>
  <c r="W520" i="1"/>
  <c r="AA1089" i="1"/>
  <c r="Y1089" i="1"/>
  <c r="AB1089" i="1"/>
  <c r="X1089" i="1"/>
  <c r="Z1089" i="1"/>
  <c r="AC1089" i="1"/>
  <c r="V1089" i="1"/>
  <c r="W1089" i="1"/>
  <c r="W1005" i="1"/>
  <c r="AC1005" i="1"/>
  <c r="AA1005" i="1"/>
  <c r="X1005" i="1"/>
  <c r="Z1005" i="1"/>
  <c r="Y1005" i="1"/>
  <c r="V1005" i="1"/>
  <c r="AB1005" i="1"/>
  <c r="Z1139" i="1"/>
  <c r="AA1139" i="1"/>
  <c r="X1139" i="1"/>
  <c r="Y1139" i="1"/>
  <c r="W1139" i="1"/>
  <c r="AB1139" i="1"/>
  <c r="V1139" i="1"/>
  <c r="AC1139" i="1"/>
  <c r="AC1430" i="1"/>
  <c r="Y1430" i="1"/>
  <c r="X1430" i="1"/>
  <c r="Z1430" i="1"/>
  <c r="AA1430" i="1"/>
  <c r="AB1430" i="1"/>
  <c r="V1430" i="1"/>
  <c r="W1430" i="1"/>
  <c r="Y852" i="1"/>
  <c r="Z852" i="1"/>
  <c r="AC852" i="1"/>
  <c r="W852" i="1"/>
  <c r="AA852" i="1"/>
  <c r="AB852" i="1"/>
  <c r="V852" i="1"/>
  <c r="X852" i="1"/>
  <c r="X1410" i="1"/>
  <c r="AC1410" i="1"/>
  <c r="Z1410" i="1"/>
  <c r="Y1410" i="1"/>
  <c r="AB1410" i="1"/>
  <c r="W1410" i="1"/>
  <c r="V1410" i="1"/>
  <c r="AA1410" i="1"/>
  <c r="AC173" i="1"/>
  <c r="Z173" i="1"/>
  <c r="Y173" i="1"/>
  <c r="W173" i="1"/>
  <c r="X173" i="1"/>
  <c r="AB173" i="1"/>
  <c r="V173" i="1"/>
  <c r="AA173" i="1"/>
  <c r="Z261" i="1"/>
  <c r="W261" i="1"/>
  <c r="Y261" i="1"/>
  <c r="AC261" i="1"/>
  <c r="X261" i="1"/>
  <c r="AA261" i="1"/>
  <c r="V261" i="1"/>
  <c r="AB261" i="1"/>
  <c r="X137" i="1"/>
  <c r="W137" i="1"/>
  <c r="AA137" i="1"/>
  <c r="Z137" i="1"/>
  <c r="AC137" i="1"/>
  <c r="Y137" i="1"/>
  <c r="V137" i="1"/>
  <c r="AB137" i="1"/>
  <c r="AA394" i="1"/>
  <c r="W394" i="1"/>
  <c r="AB394" i="1"/>
  <c r="Z394" i="1"/>
  <c r="AC394" i="1"/>
  <c r="Y394" i="1"/>
  <c r="V394" i="1"/>
  <c r="X394" i="1"/>
  <c r="Z472" i="1"/>
  <c r="AA472" i="1"/>
  <c r="AB472" i="1"/>
  <c r="X472" i="1"/>
  <c r="W472" i="1"/>
  <c r="Y472" i="1"/>
  <c r="V472" i="1"/>
  <c r="AC472" i="1"/>
  <c r="AB506" i="1"/>
  <c r="W506" i="1"/>
  <c r="X506" i="1"/>
  <c r="Z506" i="1"/>
  <c r="Y506" i="1"/>
  <c r="AC506" i="1"/>
  <c r="V506" i="1"/>
  <c r="AA506" i="1"/>
  <c r="AC477" i="1"/>
  <c r="AA477" i="1"/>
  <c r="Z477" i="1"/>
  <c r="W477" i="1"/>
  <c r="X477" i="1"/>
  <c r="Y477" i="1"/>
  <c r="V477" i="1"/>
  <c r="AB477" i="1"/>
  <c r="AC486" i="1"/>
  <c r="AA486" i="1"/>
  <c r="W486" i="1"/>
  <c r="X486" i="1"/>
  <c r="AB486" i="1"/>
  <c r="Y486" i="1"/>
  <c r="V486" i="1"/>
  <c r="Z486" i="1"/>
  <c r="AB222" i="1"/>
  <c r="Z222" i="1"/>
  <c r="W222" i="1"/>
  <c r="Y222" i="1"/>
  <c r="AC222" i="1"/>
  <c r="X222" i="1"/>
  <c r="V222" i="1"/>
  <c r="AA222" i="1"/>
  <c r="AC131" i="1"/>
  <c r="X131" i="1"/>
  <c r="Y131" i="1"/>
  <c r="Z131" i="1"/>
  <c r="AB131" i="1"/>
  <c r="W131" i="1"/>
  <c r="V131" i="1"/>
  <c r="AA131" i="1"/>
  <c r="AC966" i="1"/>
  <c r="AA966" i="1"/>
  <c r="Y966" i="1"/>
  <c r="Z966" i="1"/>
  <c r="X966" i="1"/>
  <c r="AB966" i="1"/>
  <c r="V966" i="1"/>
  <c r="W966" i="1"/>
  <c r="X1204" i="1"/>
  <c r="Z1204" i="1"/>
  <c r="AC1204" i="1"/>
  <c r="W1204" i="1"/>
  <c r="Y1204" i="1"/>
  <c r="AB1204" i="1"/>
  <c r="V1204" i="1"/>
  <c r="AA1204" i="1"/>
  <c r="AC605" i="1"/>
  <c r="Z605" i="1"/>
  <c r="X605" i="1"/>
  <c r="AB605" i="1"/>
  <c r="AA605" i="1"/>
  <c r="W605" i="1"/>
  <c r="V605" i="1"/>
  <c r="Y605" i="1"/>
  <c r="Y433" i="1"/>
  <c r="W433" i="1"/>
  <c r="AA433" i="1"/>
  <c r="AC433" i="1"/>
  <c r="X433" i="1"/>
  <c r="AB433" i="1"/>
  <c r="V433" i="1"/>
  <c r="Z433" i="1"/>
  <c r="AB193" i="1"/>
  <c r="W193" i="1"/>
  <c r="X193" i="1"/>
  <c r="AA193" i="1"/>
  <c r="Z193" i="1"/>
  <c r="Y193" i="1"/>
  <c r="V193" i="1"/>
  <c r="AC193" i="1"/>
  <c r="X275" i="1"/>
  <c r="W275" i="1"/>
  <c r="AC275" i="1"/>
  <c r="AA275" i="1"/>
  <c r="AB275" i="1"/>
  <c r="Y275" i="1"/>
  <c r="V275" i="1"/>
  <c r="Z275" i="1"/>
  <c r="X397" i="1"/>
  <c r="Z397" i="1"/>
  <c r="AC397" i="1"/>
  <c r="AA397" i="1"/>
  <c r="Y397" i="1"/>
  <c r="W397" i="1"/>
  <c r="V397" i="1"/>
  <c r="AB397" i="1"/>
  <c r="W1403" i="1"/>
  <c r="Z1403" i="1"/>
  <c r="AC1403" i="1"/>
  <c r="AB1403" i="1"/>
  <c r="X1403" i="1"/>
  <c r="Y1403" i="1"/>
  <c r="V1403" i="1"/>
  <c r="AA1403" i="1"/>
  <c r="W1342" i="1"/>
  <c r="Z1342" i="1"/>
  <c r="X1342" i="1"/>
  <c r="AA1342" i="1"/>
  <c r="AC1342" i="1"/>
  <c r="AB1342" i="1"/>
  <c r="V1342" i="1"/>
  <c r="Y1342" i="1"/>
  <c r="AC1314" i="1"/>
  <c r="AB1314" i="1"/>
  <c r="AA1314" i="1"/>
  <c r="Y1314" i="1"/>
  <c r="X1314" i="1"/>
  <c r="Z1314" i="1"/>
  <c r="V1314" i="1"/>
  <c r="W1314" i="1"/>
  <c r="AB707" i="1"/>
  <c r="X707" i="1"/>
  <c r="W707" i="1"/>
  <c r="Y707" i="1"/>
  <c r="Z707" i="1"/>
  <c r="AA707" i="1"/>
  <c r="V707" i="1"/>
  <c r="AC707" i="1"/>
  <c r="AA1467" i="1"/>
  <c r="X1467" i="1"/>
  <c r="Y1467" i="1"/>
  <c r="W1467" i="1"/>
  <c r="AB1467" i="1"/>
  <c r="AC1467" i="1"/>
  <c r="V1467" i="1"/>
  <c r="Z1467" i="1"/>
  <c r="W876" i="1"/>
  <c r="AB876" i="1"/>
  <c r="AC876" i="1"/>
  <c r="X876" i="1"/>
  <c r="Z876" i="1"/>
  <c r="Y876" i="1"/>
  <c r="V876" i="1"/>
  <c r="AA876" i="1"/>
  <c r="AA1512" i="1"/>
  <c r="W1512" i="1"/>
  <c r="AB1512" i="1"/>
  <c r="X1512" i="1"/>
  <c r="Y1512" i="1"/>
  <c r="Z1512" i="1"/>
  <c r="V1512" i="1"/>
  <c r="AC1512" i="1"/>
  <c r="Z63" i="1"/>
  <c r="AB63" i="1"/>
  <c r="Y63" i="1"/>
  <c r="AC63" i="1"/>
  <c r="W63" i="1"/>
  <c r="AA63" i="1"/>
  <c r="V63" i="1"/>
  <c r="X63" i="1"/>
  <c r="Y1221" i="1"/>
  <c r="W1221" i="1"/>
  <c r="AA1221" i="1"/>
  <c r="X1221" i="1"/>
  <c r="AC1221" i="1"/>
  <c r="Z1221" i="1"/>
  <c r="V1221" i="1"/>
  <c r="AB1221" i="1"/>
  <c r="Y242" i="1"/>
  <c r="Z242" i="1"/>
  <c r="X242" i="1"/>
  <c r="AB242" i="1"/>
  <c r="AC242" i="1"/>
  <c r="AA242" i="1"/>
  <c r="V242" i="1"/>
  <c r="W242" i="1"/>
  <c r="Z410" i="1"/>
  <c r="AA410" i="1"/>
  <c r="W410" i="1"/>
  <c r="AC410" i="1"/>
  <c r="Y410" i="1"/>
  <c r="X410" i="1"/>
  <c r="V410" i="1"/>
  <c r="AB410" i="1"/>
  <c r="W1664" i="1"/>
  <c r="AB1664" i="1"/>
  <c r="Z1664" i="1"/>
  <c r="AA1664" i="1"/>
  <c r="X1664" i="1"/>
  <c r="AC1664" i="1"/>
  <c r="V1664" i="1"/>
  <c r="Y1664" i="1"/>
  <c r="AB1452" i="1"/>
  <c r="Z1452" i="1"/>
  <c r="Y1452" i="1"/>
  <c r="AC1452" i="1"/>
  <c r="W1452" i="1"/>
  <c r="AA1452" i="1"/>
  <c r="V1452" i="1"/>
  <c r="X1452" i="1"/>
  <c r="AA701" i="1"/>
  <c r="AC701" i="1"/>
  <c r="Y701" i="1"/>
  <c r="AB701" i="1"/>
  <c r="X701" i="1"/>
  <c r="W701" i="1"/>
  <c r="V701" i="1"/>
  <c r="Z701" i="1"/>
  <c r="AC1411" i="1"/>
  <c r="W1411" i="1"/>
  <c r="Y1411" i="1"/>
  <c r="AA1411" i="1"/>
  <c r="Z1411" i="1"/>
  <c r="AB1411" i="1"/>
  <c r="V1411" i="1"/>
  <c r="X1411" i="1"/>
  <c r="X409" i="1"/>
  <c r="Y409" i="1"/>
  <c r="W409" i="1"/>
  <c r="Z409" i="1"/>
  <c r="AA409" i="1"/>
  <c r="AB409" i="1"/>
  <c r="V409" i="1"/>
  <c r="AC409" i="1"/>
  <c r="AC181" i="1"/>
  <c r="AA181" i="1"/>
  <c r="AB181" i="1"/>
  <c r="X181" i="1"/>
  <c r="Y181" i="1"/>
  <c r="Z181" i="1"/>
  <c r="V181" i="1"/>
  <c r="W181" i="1"/>
  <c r="AC1307" i="1"/>
  <c r="W1307" i="1"/>
  <c r="AA1307" i="1"/>
  <c r="AB1307" i="1"/>
  <c r="X1307" i="1"/>
  <c r="Z1307" i="1"/>
  <c r="V1307" i="1"/>
  <c r="Y1307" i="1"/>
  <c r="AB1207" i="1"/>
  <c r="Z1207" i="1"/>
  <c r="X1207" i="1"/>
  <c r="AA1207" i="1"/>
  <c r="Y1207" i="1"/>
  <c r="AC1207" i="1"/>
  <c r="V1207" i="1"/>
  <c r="W1207" i="1"/>
  <c r="X1078" i="1"/>
  <c r="Y1078" i="1"/>
  <c r="AB1078" i="1"/>
  <c r="Z1078" i="1"/>
  <c r="W1078" i="1"/>
  <c r="AA1078" i="1"/>
  <c r="V1078" i="1"/>
  <c r="AC1078" i="1"/>
  <c r="Z442" i="1"/>
  <c r="AA442" i="1"/>
  <c r="AB442" i="1"/>
  <c r="W442" i="1"/>
  <c r="AC442" i="1"/>
  <c r="X442" i="1"/>
  <c r="V442" i="1"/>
  <c r="Y442" i="1"/>
  <c r="X186" i="1"/>
  <c r="Z186" i="1"/>
  <c r="AC186" i="1"/>
  <c r="W186" i="1"/>
  <c r="AB186" i="1"/>
  <c r="Y186" i="1"/>
  <c r="V186" i="1"/>
  <c r="AA186" i="1"/>
  <c r="Z927" i="1"/>
  <c r="X927" i="1"/>
  <c r="AC927" i="1"/>
  <c r="Y927" i="1"/>
  <c r="W927" i="1"/>
  <c r="AA927" i="1"/>
  <c r="V927" i="1"/>
  <c r="AB927" i="1"/>
  <c r="AA1201" i="1"/>
  <c r="W1201" i="1"/>
  <c r="X1201" i="1"/>
  <c r="Y1201" i="1"/>
  <c r="AC1201" i="1"/>
  <c r="AB1201" i="1"/>
  <c r="V1201" i="1"/>
  <c r="Z1201" i="1"/>
  <c r="Y175" i="1"/>
  <c r="Z175" i="1"/>
  <c r="AA175" i="1"/>
  <c r="W175" i="1"/>
  <c r="X175" i="1"/>
  <c r="AC175" i="1"/>
  <c r="V175" i="1"/>
  <c r="AB175" i="1"/>
  <c r="W950" i="1"/>
  <c r="Z950" i="1"/>
  <c r="AC950" i="1"/>
  <c r="Y950" i="1"/>
  <c r="AB950" i="1"/>
  <c r="AA950" i="1"/>
  <c r="V950" i="1"/>
  <c r="X950" i="1"/>
  <c r="AA1354" i="1"/>
  <c r="AC1354" i="1"/>
  <c r="X1354" i="1"/>
  <c r="AB1354" i="1"/>
  <c r="W1354" i="1"/>
  <c r="Y1354" i="1"/>
  <c r="V1354" i="1"/>
  <c r="Z1354" i="1"/>
  <c r="Y1684" i="1"/>
  <c r="Z1684" i="1"/>
  <c r="X1684" i="1"/>
  <c r="AC1684" i="1"/>
  <c r="AA1684" i="1"/>
  <c r="W1684" i="1"/>
  <c r="V1684" i="1"/>
  <c r="AB1684" i="1"/>
  <c r="Z1253" i="1"/>
  <c r="AC1253" i="1"/>
  <c r="Y1253" i="1"/>
  <c r="X1253" i="1"/>
  <c r="AA1253" i="1"/>
  <c r="AB1253" i="1"/>
  <c r="V1253" i="1"/>
  <c r="W1253" i="1"/>
  <c r="Y942" i="1"/>
  <c r="AB942" i="1"/>
  <c r="X942" i="1"/>
  <c r="AA942" i="1"/>
  <c r="AC942" i="1"/>
  <c r="W942" i="1"/>
  <c r="V942" i="1"/>
  <c r="Z942" i="1"/>
  <c r="Z643" i="1"/>
  <c r="AB643" i="1"/>
  <c r="AA643" i="1"/>
  <c r="Y643" i="1"/>
  <c r="X643" i="1"/>
  <c r="W643" i="1"/>
  <c r="V643" i="1"/>
  <c r="AC643" i="1"/>
  <c r="AA1638" i="1"/>
  <c r="AC1638" i="1"/>
  <c r="X1638" i="1"/>
  <c r="AB1638" i="1"/>
  <c r="W1638" i="1"/>
  <c r="Z1638" i="1"/>
  <c r="V1638" i="1"/>
  <c r="Y1638" i="1"/>
  <c r="Y523" i="1"/>
  <c r="AC523" i="1"/>
  <c r="AB523" i="1"/>
  <c r="W523" i="1"/>
  <c r="Z523" i="1"/>
  <c r="AA523" i="1"/>
  <c r="V523" i="1"/>
  <c r="X523" i="1"/>
  <c r="Y1331" i="1"/>
  <c r="AB1331" i="1"/>
  <c r="X1331" i="1"/>
  <c r="AC1331" i="1"/>
  <c r="W1331" i="1"/>
  <c r="AA1331" i="1"/>
  <c r="V1331" i="1"/>
  <c r="Z1331" i="1"/>
  <c r="AB1014" i="1"/>
  <c r="Z1014" i="1"/>
  <c r="AA1014" i="1"/>
  <c r="X1014" i="1"/>
  <c r="Y1014" i="1"/>
  <c r="W1014" i="1"/>
  <c r="V1014" i="1"/>
  <c r="AC1014" i="1"/>
  <c r="X1153" i="1"/>
  <c r="Y1153" i="1"/>
  <c r="Z1153" i="1"/>
  <c r="AB1153" i="1"/>
  <c r="W1153" i="1"/>
  <c r="AA1153" i="1"/>
  <c r="V1153" i="1"/>
  <c r="AC1153" i="1"/>
  <c r="Z665" i="1"/>
  <c r="Y665" i="1"/>
  <c r="AA665" i="1"/>
  <c r="AC665" i="1"/>
  <c r="AB665" i="1"/>
  <c r="W665" i="1"/>
  <c r="V665" i="1"/>
  <c r="X665" i="1"/>
  <c r="AA1625" i="1"/>
  <c r="Z1625" i="1"/>
  <c r="AB1625" i="1"/>
  <c r="X1625" i="1"/>
  <c r="W1625" i="1"/>
  <c r="AC1625" i="1"/>
  <c r="V1625" i="1"/>
  <c r="Y1625" i="1"/>
  <c r="AC679" i="1"/>
  <c r="Z679" i="1"/>
  <c r="AB679" i="1"/>
  <c r="X679" i="1"/>
  <c r="Y679" i="1"/>
  <c r="AA679" i="1"/>
  <c r="V679" i="1"/>
  <c r="W679" i="1"/>
  <c r="Y1366" i="1"/>
  <c r="AB1366" i="1"/>
  <c r="Z1366" i="1"/>
  <c r="W1366" i="1"/>
  <c r="X1366" i="1"/>
  <c r="AC1366" i="1"/>
  <c r="V1366" i="1"/>
  <c r="AA1366" i="1"/>
  <c r="X1237" i="1"/>
  <c r="AC1237" i="1"/>
  <c r="Y1237" i="1"/>
  <c r="Z1237" i="1"/>
  <c r="AB1237" i="1"/>
  <c r="AA1237" i="1"/>
  <c r="V1237" i="1"/>
  <c r="W1237" i="1"/>
  <c r="X1572" i="1"/>
  <c r="Y1572" i="1"/>
  <c r="W1572" i="1"/>
  <c r="Z1572" i="1"/>
  <c r="AC1572" i="1"/>
  <c r="AA1572" i="1"/>
  <c r="V1572" i="1"/>
  <c r="AB1572" i="1"/>
  <c r="AC1498" i="1"/>
  <c r="AA1498" i="1"/>
  <c r="Z1498" i="1"/>
  <c r="W1498" i="1"/>
  <c r="X1498" i="1"/>
  <c r="AB1498" i="1"/>
  <c r="V1498" i="1"/>
  <c r="Y1498" i="1"/>
  <c r="AB159" i="1"/>
  <c r="AC159" i="1"/>
  <c r="AA159" i="1"/>
  <c r="Z159" i="1"/>
  <c r="Y159" i="1"/>
  <c r="W159" i="1"/>
  <c r="V159" i="1"/>
  <c r="X159" i="1"/>
  <c r="AB603" i="1"/>
  <c r="Y603" i="1"/>
  <c r="AC603" i="1"/>
  <c r="Z603" i="1"/>
  <c r="W603" i="1"/>
  <c r="X603" i="1"/>
  <c r="V603" i="1"/>
  <c r="AA603" i="1"/>
  <c r="Z122" i="1"/>
  <c r="AC122" i="1"/>
  <c r="AB122" i="1"/>
  <c r="W122" i="1"/>
  <c r="Y122" i="1"/>
  <c r="AA122" i="1"/>
  <c r="V122" i="1"/>
  <c r="X122" i="1"/>
  <c r="AB269" i="1"/>
  <c r="AC269" i="1"/>
  <c r="Y269" i="1"/>
  <c r="W269" i="1"/>
  <c r="Z269" i="1"/>
  <c r="X269" i="1"/>
  <c r="V269" i="1"/>
  <c r="AA269" i="1"/>
  <c r="AC531" i="1"/>
  <c r="Z531" i="1"/>
  <c r="AA531" i="1"/>
  <c r="X531" i="1"/>
  <c r="W531" i="1"/>
  <c r="Y531" i="1"/>
  <c r="V531" i="1"/>
  <c r="AB531" i="1"/>
  <c r="Y767" i="1"/>
  <c r="Z767" i="1"/>
  <c r="X767" i="1"/>
  <c r="AC767" i="1"/>
  <c r="AA767" i="1"/>
  <c r="W767" i="1"/>
  <c r="V767" i="1"/>
  <c r="AB767" i="1"/>
  <c r="X113" i="1"/>
  <c r="Z113" i="1"/>
  <c r="W113" i="1"/>
  <c r="Y113" i="1"/>
  <c r="AA113" i="1"/>
  <c r="AB113" i="1"/>
  <c r="V113" i="1"/>
  <c r="AC113" i="1"/>
  <c r="W508" i="1"/>
  <c r="AA508" i="1"/>
  <c r="X508" i="1"/>
  <c r="Z508" i="1"/>
  <c r="AB508" i="1"/>
  <c r="AC508" i="1"/>
  <c r="V508" i="1"/>
  <c r="Y508" i="1"/>
  <c r="W1439" i="1"/>
  <c r="AC1439" i="1"/>
  <c r="AB1439" i="1"/>
  <c r="AA1439" i="1"/>
  <c r="Y1439" i="1"/>
  <c r="X1439" i="1"/>
  <c r="V1439" i="1"/>
  <c r="Z1439" i="1"/>
  <c r="Z168" i="1"/>
  <c r="AC168" i="1"/>
  <c r="Y168" i="1"/>
  <c r="AA168" i="1"/>
  <c r="X168" i="1"/>
  <c r="AB168" i="1"/>
  <c r="V168" i="1"/>
  <c r="W168" i="1"/>
  <c r="AA1598" i="1"/>
  <c r="AB1598" i="1"/>
  <c r="Y1598" i="1"/>
  <c r="AC1598" i="1"/>
  <c r="Z1598" i="1"/>
  <c r="W1598" i="1"/>
  <c r="V1598" i="1"/>
  <c r="X1598" i="1"/>
  <c r="Z1654" i="1"/>
  <c r="AA1654" i="1"/>
  <c r="AB1654" i="1"/>
  <c r="X1654" i="1"/>
  <c r="AC1654" i="1"/>
  <c r="W1654" i="1"/>
  <c r="V1654" i="1"/>
  <c r="Y1654" i="1"/>
  <c r="Z1586" i="1"/>
  <c r="AC1586" i="1"/>
  <c r="Y1586" i="1"/>
  <c r="AA1586" i="1"/>
  <c r="X1586" i="1"/>
  <c r="AB1586" i="1"/>
  <c r="V1586" i="1"/>
  <c r="W1586" i="1"/>
  <c r="AA1630" i="1"/>
  <c r="AB1630" i="1"/>
  <c r="AC1630" i="1"/>
  <c r="X1630" i="1"/>
  <c r="Z1630" i="1"/>
  <c r="W1630" i="1"/>
  <c r="V1630" i="1"/>
  <c r="Y1630" i="1"/>
  <c r="AA1677" i="1"/>
  <c r="Y1677" i="1"/>
  <c r="AB1677" i="1"/>
  <c r="AC1677" i="1"/>
  <c r="W1677" i="1"/>
  <c r="Z1677" i="1"/>
  <c r="V1677" i="1"/>
  <c r="X1677" i="1"/>
  <c r="AC1596" i="1"/>
  <c r="Y1596" i="1"/>
  <c r="AA1596" i="1"/>
  <c r="Z1596" i="1"/>
  <c r="X1596" i="1"/>
  <c r="AB1596" i="1"/>
  <c r="V1596" i="1"/>
  <c r="W1596" i="1"/>
  <c r="AB1610" i="1"/>
  <c r="Y1610" i="1"/>
  <c r="AC1610" i="1"/>
  <c r="Z1610" i="1"/>
  <c r="X1610" i="1"/>
  <c r="AA1610" i="1"/>
  <c r="V1610" i="1"/>
  <c r="W1610" i="1"/>
  <c r="Z1584" i="1"/>
  <c r="AA1584" i="1"/>
  <c r="Y1584" i="1"/>
  <c r="X1584" i="1"/>
  <c r="W1584" i="1"/>
  <c r="AC1584" i="1"/>
  <c r="V1584" i="1"/>
  <c r="AB1584" i="1"/>
  <c r="AB1592" i="1"/>
  <c r="Z1592" i="1"/>
  <c r="W1592" i="1"/>
  <c r="AC1592" i="1"/>
  <c r="X1592" i="1"/>
  <c r="AA1592" i="1"/>
  <c r="V1592" i="1"/>
  <c r="Y1592" i="1"/>
  <c r="AA1606" i="1"/>
  <c r="X1606" i="1"/>
  <c r="AB1606" i="1"/>
  <c r="Y1606" i="1"/>
  <c r="W1606" i="1"/>
  <c r="Z1606" i="1"/>
  <c r="V1606" i="1"/>
  <c r="AC1606" i="1"/>
  <c r="Y1564" i="1"/>
  <c r="AC1564" i="1"/>
  <c r="AB1564" i="1"/>
  <c r="W1564" i="1"/>
  <c r="AA1564" i="1"/>
  <c r="X1564" i="1"/>
  <c r="V1564" i="1"/>
  <c r="Z1564" i="1"/>
  <c r="AB1652" i="1"/>
  <c r="X1652" i="1"/>
  <c r="AA1652" i="1"/>
  <c r="W1652" i="1"/>
  <c r="Z1652" i="1"/>
  <c r="Y1652" i="1"/>
  <c r="V1652" i="1"/>
  <c r="AC1652" i="1"/>
  <c r="W1648" i="1"/>
  <c r="AA1648" i="1"/>
  <c r="AB1648" i="1"/>
  <c r="AC1648" i="1"/>
  <c r="X1648" i="1"/>
  <c r="Z1648" i="1"/>
  <c r="V1648" i="1"/>
  <c r="Y1648" i="1"/>
  <c r="AC1618" i="1"/>
  <c r="AB1618" i="1"/>
  <c r="Z1618" i="1"/>
  <c r="W1618" i="1"/>
  <c r="X1618" i="1"/>
  <c r="Y1618" i="1"/>
  <c r="V1618" i="1"/>
  <c r="AA1618" i="1"/>
  <c r="AB1532" i="1"/>
  <c r="X1532" i="1"/>
  <c r="AC1532" i="1"/>
  <c r="W1532" i="1"/>
  <c r="Z1532" i="1"/>
  <c r="AA1532" i="1"/>
  <c r="V1532" i="1"/>
  <c r="Y1532" i="1"/>
  <c r="X1620" i="1"/>
  <c r="AB1620" i="1"/>
  <c r="AA1620" i="1"/>
  <c r="W1620" i="1"/>
  <c r="Z1620" i="1"/>
  <c r="Y1620" i="1"/>
  <c r="V1620" i="1"/>
  <c r="AC1620" i="1"/>
  <c r="X1660" i="1"/>
  <c r="Y1660" i="1"/>
  <c r="W1660" i="1"/>
  <c r="AA1660" i="1"/>
  <c r="AC1660" i="1"/>
  <c r="Z1660" i="1"/>
  <c r="V1660" i="1"/>
  <c r="AB1660" i="1"/>
  <c r="Y1642" i="1"/>
  <c r="AC1642" i="1"/>
  <c r="AA1642" i="1"/>
  <c r="AB1642" i="1"/>
  <c r="X1642" i="1"/>
  <c r="Z1642" i="1"/>
  <c r="V1642" i="1"/>
  <c r="W1642" i="1"/>
  <c r="AA1589" i="1"/>
  <c r="Y1589" i="1"/>
  <c r="W1589" i="1"/>
  <c r="AB1589" i="1"/>
  <c r="Z1589" i="1"/>
  <c r="AC1589" i="1"/>
  <c r="V1589" i="1"/>
  <c r="X1589" i="1"/>
  <c r="AC1614" i="1"/>
  <c r="AB1614" i="1"/>
  <c r="Z1614" i="1"/>
  <c r="W1614" i="1"/>
  <c r="Y1614" i="1"/>
  <c r="AA1614" i="1"/>
  <c r="V1614" i="1"/>
  <c r="X1614" i="1"/>
  <c r="Y1600" i="1"/>
  <c r="X1600" i="1"/>
  <c r="W1600" i="1"/>
  <c r="AC1600" i="1"/>
  <c r="AB1600" i="1"/>
  <c r="AA1600" i="1"/>
  <c r="V1600" i="1"/>
  <c r="Z1600" i="1"/>
  <c r="AA1608" i="1"/>
  <c r="Y1608" i="1"/>
  <c r="W1608" i="1"/>
  <c r="Z1608" i="1"/>
  <c r="AC1608" i="1"/>
  <c r="X1608" i="1"/>
  <c r="V1608" i="1"/>
  <c r="AB1608" i="1"/>
  <c r="Z1639" i="1"/>
  <c r="W1639" i="1"/>
  <c r="AA1639" i="1"/>
  <c r="Y1639" i="1"/>
  <c r="X1639" i="1"/>
  <c r="AC1639" i="1"/>
  <c r="V1639" i="1"/>
  <c r="AB1639" i="1"/>
  <c r="AB1678" i="1"/>
  <c r="Z1678" i="1"/>
  <c r="AA1678" i="1"/>
  <c r="W1678" i="1"/>
  <c r="Y1678" i="1"/>
  <c r="X1678" i="1"/>
  <c r="V1678" i="1"/>
  <c r="AC1678" i="1"/>
  <c r="Z1539" i="1"/>
  <c r="W1539" i="1"/>
  <c r="X1539" i="1"/>
  <c r="AB1539" i="1"/>
  <c r="AC1539" i="1"/>
  <c r="AA1539" i="1"/>
  <c r="V1539" i="1"/>
  <c r="Y1539" i="1"/>
  <c r="AC1633" i="1"/>
  <c r="X1633" i="1"/>
  <c r="Z1633" i="1"/>
  <c r="AA1633" i="1"/>
  <c r="Y1633" i="1"/>
  <c r="AB1633" i="1"/>
  <c r="V1633" i="1"/>
  <c r="W1633" i="1"/>
  <c r="Y1509" i="1"/>
  <c r="Z1509" i="1"/>
  <c r="X1509" i="1"/>
  <c r="W1509" i="1"/>
  <c r="AB1509" i="1"/>
  <c r="AA1509" i="1"/>
  <c r="V1509" i="1"/>
  <c r="AC1509" i="1"/>
  <c r="Y1626" i="1"/>
  <c r="AA1626" i="1"/>
  <c r="Z1626" i="1"/>
  <c r="X1626" i="1"/>
  <c r="AC1626" i="1"/>
  <c r="AB1626" i="1"/>
  <c r="V1626" i="1"/>
  <c r="W1626" i="1"/>
  <c r="AC1595" i="1"/>
  <c r="X1595" i="1"/>
  <c r="AA1595" i="1"/>
  <c r="AB1595" i="1"/>
  <c r="Y1595" i="1"/>
  <c r="W1595" i="1"/>
  <c r="V1595" i="1"/>
  <c r="Z1595" i="1"/>
  <c r="Z1632" i="1"/>
  <c r="AA1632" i="1"/>
  <c r="Y1632" i="1"/>
  <c r="AC1632" i="1"/>
  <c r="X1632" i="1"/>
  <c r="AB1632" i="1"/>
  <c r="V1632" i="1"/>
  <c r="W1632" i="1"/>
  <c r="AA1668" i="1"/>
  <c r="W1668" i="1"/>
  <c r="Y1668" i="1"/>
  <c r="AC1668" i="1"/>
  <c r="Z1668" i="1"/>
  <c r="X1668" i="1"/>
  <c r="V1668" i="1"/>
  <c r="AB1668" i="1"/>
  <c r="AC1649" i="1"/>
  <c r="W1649" i="1"/>
  <c r="Y1649" i="1"/>
  <c r="X1649" i="1"/>
  <c r="AB1649" i="1"/>
  <c r="AA1649" i="1"/>
  <c r="V1649" i="1"/>
  <c r="Z1649" i="1"/>
  <c r="Y1581" i="1"/>
  <c r="AB1581" i="1"/>
  <c r="AA1581" i="1"/>
  <c r="X1581" i="1"/>
  <c r="W1581" i="1"/>
  <c r="AC1581" i="1"/>
  <c r="V1581" i="1"/>
  <c r="Z1581" i="1"/>
  <c r="W1579" i="1"/>
  <c r="AB1579" i="1"/>
  <c r="AA1579" i="1"/>
  <c r="Z1579" i="1"/>
  <c r="X1579" i="1"/>
  <c r="AC1579" i="1"/>
  <c r="V1579" i="1"/>
  <c r="Y1579" i="1"/>
  <c r="Y1607" i="1"/>
  <c r="Z1607" i="1"/>
  <c r="X1607" i="1"/>
  <c r="AA1607" i="1"/>
  <c r="W1607" i="1"/>
  <c r="AC1607" i="1"/>
  <c r="V1607" i="1"/>
  <c r="AB1607" i="1"/>
  <c r="AC1645" i="1"/>
  <c r="X1645" i="1"/>
  <c r="AA1645" i="1"/>
  <c r="AB1645" i="1"/>
  <c r="Z1645" i="1"/>
  <c r="Y1645" i="1"/>
  <c r="V1645" i="1"/>
  <c r="W1645" i="1"/>
  <c r="AB1599" i="1"/>
  <c r="Z1599" i="1"/>
  <c r="W1599" i="1"/>
  <c r="AC1599" i="1"/>
  <c r="AA1599" i="1"/>
  <c r="X1599" i="1"/>
  <c r="V1599" i="1"/>
  <c r="Y1599" i="1"/>
  <c r="Y1646" i="1"/>
  <c r="Z1646" i="1"/>
  <c r="AA1646" i="1"/>
  <c r="W1646" i="1"/>
  <c r="AB1646" i="1"/>
  <c r="X1646" i="1"/>
  <c r="V1646" i="1"/>
  <c r="AC1646" i="1"/>
  <c r="W1566" i="1"/>
  <c r="AB1566" i="1"/>
  <c r="AA1566" i="1"/>
  <c r="Z1566" i="1"/>
  <c r="AC1566" i="1"/>
  <c r="Y1566" i="1"/>
  <c r="V1566" i="1"/>
  <c r="X1566" i="1"/>
  <c r="AB1615" i="1"/>
  <c r="W1615" i="1"/>
  <c r="AC1615" i="1"/>
  <c r="Y1615" i="1"/>
  <c r="AA1615" i="1"/>
  <c r="X1615" i="1"/>
  <c r="V1615" i="1"/>
  <c r="Z1615" i="1"/>
  <c r="AC1644" i="1"/>
  <c r="Z1644" i="1"/>
  <c r="X1644" i="1"/>
  <c r="AA1644" i="1"/>
  <c r="Y1644" i="1"/>
  <c r="W1644" i="1"/>
  <c r="V1644" i="1"/>
  <c r="AB1644" i="1"/>
  <c r="AC1486" i="1"/>
  <c r="X1486" i="1"/>
  <c r="W1486" i="1"/>
  <c r="Z1486" i="1"/>
  <c r="Y1486" i="1"/>
  <c r="AB1486" i="1"/>
  <c r="V1486" i="1"/>
  <c r="AA1486" i="1"/>
  <c r="AC1533" i="1"/>
  <c r="Z1533" i="1"/>
  <c r="Y1533" i="1"/>
  <c r="AA1533" i="1"/>
  <c r="X1533" i="1"/>
  <c r="AB1533" i="1"/>
  <c r="V1533" i="1"/>
  <c r="W1533" i="1"/>
  <c r="Z1650" i="1"/>
  <c r="Y1650" i="1"/>
  <c r="W1650" i="1"/>
  <c r="AC1650" i="1"/>
  <c r="X1650" i="1"/>
  <c r="AA1650" i="1"/>
  <c r="V1650" i="1"/>
  <c r="AB1650" i="1"/>
  <c r="Z1609" i="1"/>
  <c r="X1609" i="1"/>
  <c r="Y1609" i="1"/>
  <c r="W1609" i="1"/>
  <c r="AC1609" i="1"/>
  <c r="AB1609" i="1"/>
  <c r="V1609" i="1"/>
  <c r="AA1609" i="1"/>
  <c r="AB143" i="1"/>
  <c r="X143" i="1"/>
  <c r="AC143" i="1"/>
  <c r="W143" i="1"/>
  <c r="AA143" i="1"/>
  <c r="Z143" i="1"/>
  <c r="V143" i="1"/>
  <c r="Y143" i="1"/>
  <c r="AC593" i="1"/>
  <c r="X593" i="1"/>
  <c r="AA593" i="1"/>
  <c r="AB593" i="1"/>
  <c r="Z593" i="1"/>
  <c r="Y593" i="1"/>
  <c r="V593" i="1"/>
  <c r="W593" i="1"/>
  <c r="W352" i="1"/>
  <c r="X352" i="1"/>
  <c r="Z352" i="1"/>
  <c r="AC352" i="1"/>
  <c r="AB352" i="1"/>
  <c r="Y352" i="1"/>
  <c r="V352" i="1"/>
  <c r="AA352" i="1"/>
  <c r="W1321" i="1"/>
  <c r="Y1321" i="1"/>
  <c r="AB1321" i="1"/>
  <c r="AC1321" i="1"/>
  <c r="AA1321" i="1"/>
  <c r="X1321" i="1"/>
  <c r="V1321" i="1"/>
  <c r="Z1321" i="1"/>
  <c r="AC1574" i="1"/>
  <c r="Z1574" i="1"/>
  <c r="W1574" i="1"/>
  <c r="X1574" i="1"/>
  <c r="AA1574" i="1"/>
  <c r="AB1574" i="1"/>
  <c r="V1574" i="1"/>
  <c r="Y1574" i="1"/>
  <c r="Z1534" i="1"/>
  <c r="AC1534" i="1"/>
  <c r="AB1534" i="1"/>
  <c r="W1534" i="1"/>
  <c r="Y1534" i="1"/>
  <c r="X1534" i="1"/>
  <c r="V1534" i="1"/>
  <c r="AA1534" i="1"/>
  <c r="AA1562" i="1"/>
  <c r="Y1562" i="1"/>
  <c r="X1562" i="1"/>
  <c r="W1562" i="1"/>
  <c r="AC1562" i="1"/>
  <c r="Z1562" i="1"/>
  <c r="V1562" i="1"/>
  <c r="AB1562" i="1"/>
  <c r="AB1032" i="1"/>
  <c r="AA1032" i="1"/>
  <c r="AC1032" i="1"/>
  <c r="W1032" i="1"/>
  <c r="Y1032" i="1"/>
  <c r="X1032" i="1"/>
  <c r="V1032" i="1"/>
  <c r="Z1032" i="1"/>
  <c r="AA1064" i="1"/>
  <c r="AC1064" i="1"/>
  <c r="AB1064" i="1"/>
  <c r="Y1064" i="1"/>
  <c r="X1064" i="1"/>
  <c r="Z1064" i="1"/>
  <c r="V1064" i="1"/>
  <c r="W1064" i="1"/>
  <c r="AB1196" i="1"/>
  <c r="AC1196" i="1"/>
  <c r="Y1196" i="1"/>
  <c r="W1196" i="1"/>
  <c r="Z1196" i="1"/>
  <c r="AA1196" i="1"/>
  <c r="V1196" i="1"/>
  <c r="X1196" i="1"/>
  <c r="AC549" i="1"/>
  <c r="Y549" i="1"/>
  <c r="X549" i="1"/>
  <c r="Z549" i="1"/>
  <c r="AB549" i="1"/>
  <c r="W549" i="1"/>
  <c r="V549" i="1"/>
  <c r="AA549" i="1"/>
  <c r="AA937" i="1"/>
  <c r="X937" i="1"/>
  <c r="AB937" i="1"/>
  <c r="W937" i="1"/>
  <c r="Y937" i="1"/>
  <c r="Z937" i="1"/>
  <c r="V937" i="1"/>
  <c r="AC937" i="1"/>
  <c r="Y1169" i="1"/>
  <c r="W1169" i="1"/>
  <c r="AB1169" i="1"/>
  <c r="X1169" i="1"/>
  <c r="AA1169" i="1"/>
  <c r="Z1169" i="1"/>
  <c r="V1169" i="1"/>
  <c r="AC1169" i="1"/>
  <c r="Y1448" i="1"/>
  <c r="W1448" i="1"/>
  <c r="AA1448" i="1"/>
  <c r="AC1448" i="1"/>
  <c r="X1448" i="1"/>
  <c r="AB1448" i="1"/>
  <c r="V1448" i="1"/>
  <c r="Z1448" i="1"/>
  <c r="AA1456" i="1"/>
  <c r="AC1456" i="1"/>
  <c r="W1456" i="1"/>
  <c r="Y1456" i="1"/>
  <c r="AB1456" i="1"/>
  <c r="X1456" i="1"/>
  <c r="V1456" i="1"/>
  <c r="Z1456" i="1"/>
  <c r="AC1462" i="1"/>
  <c r="AA1462" i="1"/>
  <c r="X1462" i="1"/>
  <c r="Z1462" i="1"/>
  <c r="AB1462" i="1"/>
  <c r="Y1462" i="1"/>
  <c r="V1462" i="1"/>
  <c r="W1462" i="1"/>
  <c r="AA1376" i="1"/>
  <c r="Z1376" i="1"/>
  <c r="W1376" i="1"/>
  <c r="X1376" i="1"/>
  <c r="Y1376" i="1"/>
  <c r="AC1376" i="1"/>
  <c r="V1376" i="1"/>
  <c r="AB1376" i="1"/>
  <c r="AA1399" i="1"/>
  <c r="X1399" i="1"/>
  <c r="W1399" i="1"/>
  <c r="Y1399" i="1"/>
  <c r="AC1399" i="1"/>
  <c r="Z1399" i="1"/>
  <c r="V1399" i="1"/>
  <c r="AB1399" i="1"/>
  <c r="AC1469" i="1"/>
  <c r="W1469" i="1"/>
  <c r="Z1469" i="1"/>
  <c r="Y1469" i="1"/>
  <c r="AB1469" i="1"/>
  <c r="X1469" i="1"/>
  <c r="V1469" i="1"/>
  <c r="AA1469" i="1"/>
  <c r="W444" i="1"/>
  <c r="AC444" i="1"/>
  <c r="AB444" i="1"/>
  <c r="AA444" i="1"/>
  <c r="Z444" i="1"/>
  <c r="X444" i="1"/>
  <c r="V444" i="1"/>
  <c r="Y444" i="1"/>
  <c r="W538" i="1"/>
  <c r="AA538" i="1"/>
  <c r="Z538" i="1"/>
  <c r="X538" i="1"/>
  <c r="AB538" i="1"/>
  <c r="AC538" i="1"/>
  <c r="V538" i="1"/>
  <c r="Y538" i="1"/>
  <c r="Y1200" i="1"/>
  <c r="AC1200" i="1"/>
  <c r="AA1200" i="1"/>
  <c r="X1200" i="1"/>
  <c r="AB1200" i="1"/>
  <c r="Z1200" i="1"/>
  <c r="V1200" i="1"/>
  <c r="W1200" i="1"/>
  <c r="X1012" i="1"/>
  <c r="AA1012" i="1"/>
  <c r="Y1012" i="1"/>
  <c r="AB1012" i="1"/>
  <c r="Z1012" i="1"/>
  <c r="W1012" i="1"/>
  <c r="V1012" i="1"/>
  <c r="AC1012" i="1"/>
  <c r="Y1054" i="1"/>
  <c r="AB1054" i="1"/>
  <c r="AC1054" i="1"/>
  <c r="W1054" i="1"/>
  <c r="AA1054" i="1"/>
  <c r="X1054" i="1"/>
  <c r="V1054" i="1"/>
  <c r="Z1054" i="1"/>
  <c r="AB1191" i="1"/>
  <c r="X1191" i="1"/>
  <c r="AA1191" i="1"/>
  <c r="Y1191" i="1"/>
  <c r="AC1191" i="1"/>
  <c r="W1191" i="1"/>
  <c r="V1191" i="1"/>
  <c r="Z1191" i="1"/>
  <c r="AB133" i="1"/>
  <c r="Y133" i="1"/>
  <c r="W133" i="1"/>
  <c r="AC133" i="1"/>
  <c r="X133" i="1"/>
  <c r="Z133" i="1"/>
  <c r="V133" i="1"/>
  <c r="AA133" i="1"/>
  <c r="X156" i="1"/>
  <c r="AC156" i="1"/>
  <c r="AA156" i="1"/>
  <c r="Y156" i="1"/>
  <c r="W156" i="1"/>
  <c r="Z156" i="1"/>
  <c r="V156" i="1"/>
  <c r="AB156" i="1"/>
  <c r="Z401" i="1"/>
  <c r="AA401" i="1"/>
  <c r="Y401" i="1"/>
  <c r="AB401" i="1"/>
  <c r="X401" i="1"/>
  <c r="AC401" i="1"/>
  <c r="V401" i="1"/>
  <c r="W401" i="1"/>
  <c r="Z715" i="1"/>
  <c r="AA715" i="1"/>
  <c r="Y715" i="1"/>
  <c r="AB715" i="1"/>
  <c r="W715" i="1"/>
  <c r="X715" i="1"/>
  <c r="V715" i="1"/>
  <c r="AC715" i="1"/>
  <c r="X294" i="1"/>
  <c r="Z294" i="1"/>
  <c r="Y294" i="1"/>
  <c r="AB294" i="1"/>
  <c r="AA294" i="1"/>
  <c r="AC294" i="1"/>
  <c r="V294" i="1"/>
  <c r="W294" i="1"/>
  <c r="AB568" i="1"/>
  <c r="AC568" i="1"/>
  <c r="X568" i="1"/>
  <c r="Z568" i="1"/>
  <c r="Y568" i="1"/>
  <c r="AA568" i="1"/>
  <c r="V568" i="1"/>
  <c r="W568" i="1"/>
  <c r="X92" i="1"/>
  <c r="Z92" i="1"/>
  <c r="W92" i="1"/>
  <c r="AB92" i="1"/>
  <c r="AA92" i="1"/>
  <c r="Y92" i="1"/>
  <c r="V92" i="1"/>
  <c r="AC92" i="1"/>
  <c r="W100" i="1"/>
  <c r="X100" i="1"/>
  <c r="AB100" i="1"/>
  <c r="Y100" i="1"/>
  <c r="AC100" i="1"/>
  <c r="Z100" i="1"/>
  <c r="V100" i="1"/>
  <c r="AA100" i="1"/>
  <c r="Y104" i="1"/>
  <c r="W104" i="1"/>
  <c r="AA104" i="1"/>
  <c r="AB104" i="1"/>
  <c r="Z104" i="1"/>
  <c r="AC104" i="1"/>
  <c r="V104" i="1"/>
  <c r="X104" i="1"/>
  <c r="AC108" i="1"/>
  <c r="Y108" i="1"/>
  <c r="Z108" i="1"/>
  <c r="X108" i="1"/>
  <c r="W108" i="1"/>
  <c r="AB108" i="1"/>
  <c r="V108" i="1"/>
  <c r="AA108" i="1"/>
  <c r="AA114" i="1"/>
  <c r="Y114" i="1"/>
  <c r="X114" i="1"/>
  <c r="AC114" i="1"/>
  <c r="AB114" i="1"/>
  <c r="W114" i="1"/>
  <c r="V114" i="1"/>
  <c r="Z114" i="1"/>
  <c r="Y151" i="1"/>
  <c r="AA151" i="1"/>
  <c r="W151" i="1"/>
  <c r="AB151" i="1"/>
  <c r="Z151" i="1"/>
  <c r="AC151" i="1"/>
  <c r="V151" i="1"/>
  <c r="X151" i="1"/>
  <c r="AB201" i="1"/>
  <c r="Y201" i="1"/>
  <c r="X201" i="1"/>
  <c r="AC201" i="1"/>
  <c r="AA201" i="1"/>
  <c r="W201" i="1"/>
  <c r="V201" i="1"/>
  <c r="Z201" i="1"/>
  <c r="W134" i="1"/>
  <c r="Z134" i="1"/>
  <c r="AA134" i="1"/>
  <c r="Y134" i="1"/>
  <c r="X134" i="1"/>
  <c r="AB134" i="1"/>
  <c r="V134" i="1"/>
  <c r="AC134" i="1"/>
  <c r="Z354" i="1"/>
  <c r="AA354" i="1"/>
  <c r="W354" i="1"/>
  <c r="Y354" i="1"/>
  <c r="X354" i="1"/>
  <c r="AC354" i="1"/>
  <c r="V354" i="1"/>
  <c r="AB354" i="1"/>
  <c r="AA327" i="1"/>
  <c r="Y327" i="1"/>
  <c r="W327" i="1"/>
  <c r="AC327" i="1"/>
  <c r="AB327" i="1"/>
  <c r="X327" i="1"/>
  <c r="V327" i="1"/>
  <c r="Z327" i="1"/>
  <c r="AA144" i="1"/>
  <c r="W144" i="1"/>
  <c r="Y144" i="1"/>
  <c r="Z144" i="1"/>
  <c r="AB144" i="1"/>
  <c r="X144" i="1"/>
  <c r="V144" i="1"/>
  <c r="AC144" i="1"/>
  <c r="AA210" i="1"/>
  <c r="AC210" i="1"/>
  <c r="Y210" i="1"/>
  <c r="W210" i="1"/>
  <c r="AB210" i="1"/>
  <c r="Z210" i="1"/>
  <c r="V210" i="1"/>
  <c r="X210" i="1"/>
  <c r="AA132" i="1"/>
  <c r="X132" i="1"/>
  <c r="AC132" i="1"/>
  <c r="Z132" i="1"/>
  <c r="W132" i="1"/>
  <c r="AB132" i="1"/>
  <c r="V132" i="1"/>
  <c r="Y132" i="1"/>
  <c r="Z147" i="1"/>
  <c r="AA147" i="1"/>
  <c r="AB147" i="1"/>
  <c r="Y147" i="1"/>
  <c r="X147" i="1"/>
  <c r="W147" i="1"/>
  <c r="V147" i="1"/>
  <c r="AC147" i="1"/>
  <c r="Z702" i="1"/>
  <c r="AA702" i="1"/>
  <c r="Y702" i="1"/>
  <c r="AB702" i="1"/>
  <c r="W702" i="1"/>
  <c r="AC702" i="1"/>
  <c r="V702" i="1"/>
  <c r="X702" i="1"/>
  <c r="X227" i="1"/>
  <c r="Y227" i="1"/>
  <c r="AA227" i="1"/>
  <c r="W227" i="1"/>
  <c r="AC227" i="1"/>
  <c r="Z227" i="1"/>
  <c r="V227" i="1"/>
  <c r="AB227" i="1"/>
  <c r="AB495" i="1"/>
  <c r="W495" i="1"/>
  <c r="Z495" i="1"/>
  <c r="AC495" i="1"/>
  <c r="Y495" i="1"/>
  <c r="AA495" i="1"/>
  <c r="V495" i="1"/>
  <c r="X495" i="1"/>
  <c r="AC559" i="1"/>
  <c r="AB559" i="1"/>
  <c r="Y559" i="1"/>
  <c r="X559" i="1"/>
  <c r="AA559" i="1"/>
  <c r="Z559" i="1"/>
  <c r="V559" i="1"/>
  <c r="W559" i="1"/>
  <c r="W799" i="1"/>
  <c r="Y799" i="1"/>
  <c r="X799" i="1"/>
  <c r="AA799" i="1"/>
  <c r="Z799" i="1"/>
  <c r="AC799" i="1"/>
  <c r="V799" i="1"/>
  <c r="AB799" i="1"/>
  <c r="AB481" i="1"/>
  <c r="Y481" i="1"/>
  <c r="W481" i="1"/>
  <c r="Z481" i="1"/>
  <c r="AA481" i="1"/>
  <c r="AC481" i="1"/>
  <c r="V481" i="1"/>
  <c r="X481" i="1"/>
  <c r="AA196" i="1"/>
  <c r="W196" i="1"/>
  <c r="AC196" i="1"/>
  <c r="Y196" i="1"/>
  <c r="AB196" i="1"/>
  <c r="Z196" i="1"/>
  <c r="V196" i="1"/>
  <c r="X196" i="1"/>
  <c r="Z358" i="1"/>
  <c r="W358" i="1"/>
  <c r="Y358" i="1"/>
  <c r="AA358" i="1"/>
  <c r="AB358" i="1"/>
  <c r="AC358" i="1"/>
  <c r="V358" i="1"/>
  <c r="X358" i="1"/>
  <c r="W413" i="1"/>
  <c r="X413" i="1"/>
  <c r="AB413" i="1"/>
  <c r="AC413" i="1"/>
  <c r="Y413" i="1"/>
  <c r="AA413" i="1"/>
  <c r="V413" i="1"/>
  <c r="Z413" i="1"/>
  <c r="Y297" i="1"/>
  <c r="X297" i="1"/>
  <c r="AB297" i="1"/>
  <c r="AA297" i="1"/>
  <c r="Z297" i="1"/>
  <c r="W297" i="1"/>
  <c r="V297" i="1"/>
  <c r="AC297" i="1"/>
  <c r="X448" i="1"/>
  <c r="Y448" i="1"/>
  <c r="AB448" i="1"/>
  <c r="W448" i="1"/>
  <c r="AA448" i="1"/>
  <c r="AC448" i="1"/>
  <c r="V448" i="1"/>
  <c r="Z448" i="1"/>
  <c r="Y596" i="1"/>
  <c r="W596" i="1"/>
  <c r="AB596" i="1"/>
  <c r="AC596" i="1"/>
  <c r="X596" i="1"/>
  <c r="AA596" i="1"/>
  <c r="V596" i="1"/>
  <c r="Z596" i="1"/>
  <c r="AA414" i="1"/>
  <c r="Y414" i="1"/>
  <c r="W414" i="1"/>
  <c r="X414" i="1"/>
  <c r="Z414" i="1"/>
  <c r="AC414" i="1"/>
  <c r="V414" i="1"/>
  <c r="AB414" i="1"/>
  <c r="AB494" i="1"/>
  <c r="Y494" i="1"/>
  <c r="X494" i="1"/>
  <c r="Z494" i="1"/>
  <c r="AC494" i="1"/>
  <c r="AA494" i="1"/>
  <c r="V494" i="1"/>
  <c r="W494" i="1"/>
  <c r="Z1416" i="1"/>
  <c r="AA1416" i="1"/>
  <c r="X1416" i="1"/>
  <c r="Y1416" i="1"/>
  <c r="AC1416" i="1"/>
  <c r="AB1416" i="1"/>
  <c r="V1416" i="1"/>
  <c r="W1416" i="1"/>
  <c r="W936" i="1"/>
  <c r="Y936" i="1"/>
  <c r="AA936" i="1"/>
  <c r="Z936" i="1"/>
  <c r="AB936" i="1"/>
  <c r="AC936" i="1"/>
  <c r="V936" i="1"/>
  <c r="X936" i="1"/>
  <c r="AA741" i="1"/>
  <c r="AC741" i="1"/>
  <c r="Y741" i="1"/>
  <c r="X741" i="1"/>
  <c r="AB741" i="1"/>
  <c r="Z741" i="1"/>
  <c r="V741" i="1"/>
  <c r="W741" i="1"/>
  <c r="X178" i="1"/>
  <c r="W178" i="1"/>
  <c r="AC178" i="1"/>
  <c r="Z178" i="1"/>
  <c r="Y178" i="1"/>
  <c r="AB178" i="1"/>
  <c r="V178" i="1"/>
  <c r="AA178" i="1"/>
  <c r="X1110" i="1"/>
  <c r="W1110" i="1"/>
  <c r="AB1110" i="1"/>
  <c r="AA1110" i="1"/>
  <c r="Z1110" i="1"/>
  <c r="AC1110" i="1"/>
  <c r="V1110" i="1"/>
  <c r="Y1110" i="1"/>
  <c r="AC1182" i="1"/>
  <c r="Z1182" i="1"/>
  <c r="Y1182" i="1"/>
  <c r="W1182" i="1"/>
  <c r="AA1182" i="1"/>
  <c r="X1182" i="1"/>
  <c r="V1182" i="1"/>
  <c r="AB1182" i="1"/>
  <c r="AA1206" i="1"/>
  <c r="Y1206" i="1"/>
  <c r="Z1206" i="1"/>
  <c r="AB1206" i="1"/>
  <c r="W1206" i="1"/>
  <c r="X1206" i="1"/>
  <c r="V1206" i="1"/>
  <c r="AC1206" i="1"/>
  <c r="AA1289" i="1"/>
  <c r="AC1289" i="1"/>
  <c r="Y1289" i="1"/>
  <c r="AB1289" i="1"/>
  <c r="Z1289" i="1"/>
  <c r="X1289" i="1"/>
  <c r="V1289" i="1"/>
  <c r="W1289" i="1"/>
  <c r="W879" i="1"/>
  <c r="AA879" i="1"/>
  <c r="Y879" i="1"/>
  <c r="AB879" i="1"/>
  <c r="AC879" i="1"/>
  <c r="X879" i="1"/>
  <c r="V879" i="1"/>
  <c r="Z879" i="1"/>
  <c r="Y1031" i="1"/>
  <c r="Z1031" i="1"/>
  <c r="AC1031" i="1"/>
  <c r="AB1031" i="1"/>
  <c r="W1031" i="1"/>
  <c r="X1031" i="1"/>
  <c r="V1031" i="1"/>
  <c r="AA1031" i="1"/>
  <c r="AB1047" i="1"/>
  <c r="W1047" i="1"/>
  <c r="AA1047" i="1"/>
  <c r="AC1047" i="1"/>
  <c r="Z1047" i="1"/>
  <c r="Y1047" i="1"/>
  <c r="V1047" i="1"/>
  <c r="X1047" i="1"/>
  <c r="AC1063" i="1"/>
  <c r="Y1063" i="1"/>
  <c r="X1063" i="1"/>
  <c r="AA1063" i="1"/>
  <c r="Z1063" i="1"/>
  <c r="AB1063" i="1"/>
  <c r="V1063" i="1"/>
  <c r="W1063" i="1"/>
  <c r="Z1079" i="1"/>
  <c r="AC1079" i="1"/>
  <c r="AA1079" i="1"/>
  <c r="X1079" i="1"/>
  <c r="AB1079" i="1"/>
  <c r="Y1079" i="1"/>
  <c r="V1079" i="1"/>
  <c r="W1079" i="1"/>
  <c r="Z1235" i="1"/>
  <c r="W1235" i="1"/>
  <c r="AB1235" i="1"/>
  <c r="AC1235" i="1"/>
  <c r="AA1235" i="1"/>
  <c r="Y1235" i="1"/>
  <c r="V1235" i="1"/>
  <c r="X1235" i="1"/>
  <c r="X636" i="1"/>
  <c r="W636" i="1"/>
  <c r="Y636" i="1"/>
  <c r="AC636" i="1"/>
  <c r="AB636" i="1"/>
  <c r="Z636" i="1"/>
  <c r="V636" i="1"/>
  <c r="AA636" i="1"/>
  <c r="X1036" i="1"/>
  <c r="Y1036" i="1"/>
  <c r="AC1036" i="1"/>
  <c r="W1036" i="1"/>
  <c r="AB1036" i="1"/>
  <c r="Z1036" i="1"/>
  <c r="V1036" i="1"/>
  <c r="AA1036" i="1"/>
  <c r="Y1382" i="1"/>
  <c r="W1382" i="1"/>
  <c r="AC1382" i="1"/>
  <c r="AB1382" i="1"/>
  <c r="Z1382" i="1"/>
  <c r="X1382" i="1"/>
  <c r="V1382" i="1"/>
  <c r="AA1382" i="1"/>
  <c r="AA1052" i="1"/>
  <c r="Z1052" i="1"/>
  <c r="W1052" i="1"/>
  <c r="AC1052" i="1"/>
  <c r="Y1052" i="1"/>
  <c r="AB1052" i="1"/>
  <c r="V1052" i="1"/>
  <c r="X1052" i="1"/>
  <c r="Y1144" i="1"/>
  <c r="AC1144" i="1"/>
  <c r="X1144" i="1"/>
  <c r="AB1144" i="1"/>
  <c r="AA1144" i="1"/>
  <c r="W1144" i="1"/>
  <c r="V1144" i="1"/>
  <c r="Z1144" i="1"/>
  <c r="AA1311" i="1"/>
  <c r="AB1311" i="1"/>
  <c r="X1311" i="1"/>
  <c r="W1311" i="1"/>
  <c r="Z1311" i="1"/>
  <c r="AC1311" i="1"/>
  <c r="V1311" i="1"/>
  <c r="Y1311" i="1"/>
  <c r="Y681" i="1"/>
  <c r="X681" i="1"/>
  <c r="W681" i="1"/>
  <c r="Z681" i="1"/>
  <c r="AA681" i="1"/>
  <c r="AB681" i="1"/>
  <c r="V681" i="1"/>
  <c r="AC681" i="1"/>
  <c r="AB961" i="1"/>
  <c r="AA961" i="1"/>
  <c r="AC961" i="1"/>
  <c r="X961" i="1"/>
  <c r="Y961" i="1"/>
  <c r="Z961" i="1"/>
  <c r="V961" i="1"/>
  <c r="W961" i="1"/>
  <c r="AA1117" i="1"/>
  <c r="Y1117" i="1"/>
  <c r="AB1117" i="1"/>
  <c r="Z1117" i="1"/>
  <c r="AC1117" i="1"/>
  <c r="W1117" i="1"/>
  <c r="V1117" i="1"/>
  <c r="X1117" i="1"/>
  <c r="AA1245" i="1"/>
  <c r="Z1245" i="1"/>
  <c r="AC1245" i="1"/>
  <c r="AB1245" i="1"/>
  <c r="Y1245" i="1"/>
  <c r="X1245" i="1"/>
  <c r="V1245" i="1"/>
  <c r="W1245" i="1"/>
  <c r="W1300" i="1"/>
  <c r="AB1300" i="1"/>
  <c r="X1300" i="1"/>
  <c r="Y1300" i="1"/>
  <c r="AA1300" i="1"/>
  <c r="AC1300" i="1"/>
  <c r="V1300" i="1"/>
  <c r="Z1300" i="1"/>
  <c r="Y1475" i="1"/>
  <c r="X1475" i="1"/>
  <c r="Z1475" i="1"/>
  <c r="AC1475" i="1"/>
  <c r="W1475" i="1"/>
  <c r="AA1475" i="1"/>
  <c r="V1475" i="1"/>
  <c r="AB1475" i="1"/>
  <c r="Y1481" i="1"/>
  <c r="X1481" i="1"/>
  <c r="AA1481" i="1"/>
  <c r="AB1481" i="1"/>
  <c r="W1481" i="1"/>
  <c r="Z1481" i="1"/>
  <c r="V1481" i="1"/>
  <c r="AC1481" i="1"/>
  <c r="X1582" i="1"/>
  <c r="W1582" i="1"/>
  <c r="Z1582" i="1"/>
  <c r="AA1582" i="1"/>
  <c r="AB1582" i="1"/>
  <c r="AC1582" i="1"/>
  <c r="V1582" i="1"/>
  <c r="Y1582" i="1"/>
  <c r="Z1590" i="1"/>
  <c r="X1590" i="1"/>
  <c r="AC1590" i="1"/>
  <c r="AA1590" i="1"/>
  <c r="Y1590" i="1"/>
  <c r="AB1590" i="1"/>
  <c r="V1590" i="1"/>
  <c r="W1590" i="1"/>
  <c r="Y1505" i="1"/>
  <c r="W1505" i="1"/>
  <c r="Z1505" i="1"/>
  <c r="AA1505" i="1"/>
  <c r="AB1505" i="1"/>
  <c r="X1505" i="1"/>
  <c r="V1505" i="1"/>
  <c r="AC1505" i="1"/>
  <c r="AB1546" i="1"/>
  <c r="AC1546" i="1"/>
  <c r="Z1546" i="1"/>
  <c r="AA1546" i="1"/>
  <c r="Y1546" i="1"/>
  <c r="W1546" i="1"/>
  <c r="V1546" i="1"/>
  <c r="X1546" i="1"/>
  <c r="X1557" i="1"/>
  <c r="AB1557" i="1"/>
  <c r="W1557" i="1"/>
  <c r="AA1557" i="1"/>
  <c r="Y1557" i="1"/>
  <c r="AC1557" i="1"/>
  <c r="V1557" i="1"/>
  <c r="Z1557" i="1"/>
  <c r="Y1663" i="1"/>
  <c r="AA1663" i="1"/>
  <c r="AB1663" i="1"/>
  <c r="X1663" i="1"/>
  <c r="Z1663" i="1"/>
  <c r="W1663" i="1"/>
  <c r="V1663" i="1"/>
  <c r="AC1663" i="1"/>
  <c r="Z1519" i="1"/>
  <c r="AB1519" i="1"/>
  <c r="Y1519" i="1"/>
  <c r="AA1519" i="1"/>
  <c r="AC1519" i="1"/>
  <c r="X1519" i="1"/>
  <c r="V1519" i="1"/>
  <c r="W1519" i="1"/>
  <c r="Z1670" i="1"/>
  <c r="AC1670" i="1"/>
  <c r="Y1670" i="1"/>
  <c r="W1670" i="1"/>
  <c r="AB1670" i="1"/>
  <c r="X1670" i="1"/>
  <c r="V1670" i="1"/>
  <c r="AA1670" i="1"/>
  <c r="W1622" i="1"/>
  <c r="AC1622" i="1"/>
  <c r="Y1622" i="1"/>
  <c r="AA1622" i="1"/>
  <c r="AB1622" i="1"/>
  <c r="X1622" i="1"/>
  <c r="V1622" i="1"/>
  <c r="Z1622" i="1"/>
  <c r="AA1527" i="1"/>
  <c r="X1527" i="1"/>
  <c r="Y1527" i="1"/>
  <c r="Z1527" i="1"/>
  <c r="AC1527" i="1"/>
  <c r="AB1527" i="1"/>
  <c r="V1527" i="1"/>
  <c r="W1527" i="1"/>
  <c r="W1544" i="1"/>
  <c r="Z1544" i="1"/>
  <c r="X1544" i="1"/>
  <c r="AA1544" i="1"/>
  <c r="AC1544" i="1"/>
  <c r="AB1544" i="1"/>
  <c r="V1544" i="1"/>
  <c r="Y1544" i="1"/>
  <c r="AA1554" i="1"/>
  <c r="Z1554" i="1"/>
  <c r="X1554" i="1"/>
  <c r="AC1554" i="1"/>
  <c r="AB1554" i="1"/>
  <c r="W1554" i="1"/>
  <c r="V1554" i="1"/>
  <c r="Y1554" i="1"/>
  <c r="W1494" i="1"/>
  <c r="AA1494" i="1"/>
  <c r="Z1494" i="1"/>
  <c r="AB1494" i="1"/>
  <c r="X1494" i="1"/>
  <c r="Y1494" i="1"/>
  <c r="V1494" i="1"/>
  <c r="AC1494" i="1"/>
  <c r="AB1523" i="1"/>
  <c r="AC1523" i="1"/>
  <c r="Z1523" i="1"/>
  <c r="AA1523" i="1"/>
  <c r="X1523" i="1"/>
  <c r="W1523" i="1"/>
  <c r="V1523" i="1"/>
  <c r="Y1523" i="1"/>
  <c r="AA1558" i="1"/>
  <c r="Z1558" i="1"/>
  <c r="X1558" i="1"/>
  <c r="AC1558" i="1"/>
  <c r="Y1558" i="1"/>
  <c r="AB1558" i="1"/>
  <c r="V1558" i="1"/>
  <c r="W1558" i="1"/>
  <c r="Y1525" i="1"/>
  <c r="AA1525" i="1"/>
  <c r="Z1525" i="1"/>
  <c r="AB1525" i="1"/>
  <c r="AC1525" i="1"/>
  <c r="W1525" i="1"/>
  <c r="V1525" i="1"/>
  <c r="X1525" i="1"/>
  <c r="Y1571" i="1"/>
  <c r="Z1571" i="1"/>
  <c r="AB1571" i="1"/>
  <c r="W1571" i="1"/>
  <c r="X1571" i="1"/>
  <c r="AC1571" i="1"/>
  <c r="V1571" i="1"/>
  <c r="AA1571" i="1"/>
  <c r="AB1516" i="1"/>
  <c r="Z1516" i="1"/>
  <c r="X1516" i="1"/>
  <c r="AA1516" i="1"/>
  <c r="AC1516" i="1"/>
  <c r="W1516" i="1"/>
  <c r="V1516" i="1"/>
  <c r="Y1516" i="1"/>
  <c r="Y1673" i="1"/>
  <c r="X1673" i="1"/>
  <c r="Z1673" i="1"/>
  <c r="W1673" i="1"/>
  <c r="AC1673" i="1"/>
  <c r="AA1673" i="1"/>
  <c r="V1673" i="1"/>
  <c r="AB1673" i="1"/>
  <c r="AA1493" i="1"/>
  <c r="Z1493" i="1"/>
  <c r="X1493" i="1"/>
  <c r="AB1493" i="1"/>
  <c r="W1493" i="1"/>
  <c r="AC1493" i="1"/>
  <c r="V1493" i="1"/>
  <c r="Y1493" i="1"/>
  <c r="AC1629" i="1"/>
  <c r="AA1629" i="1"/>
  <c r="Z1629" i="1"/>
  <c r="W1629" i="1"/>
  <c r="AB1629" i="1"/>
  <c r="Y1629" i="1"/>
  <c r="V1629" i="1"/>
  <c r="X1629" i="1"/>
  <c r="AC1597" i="1"/>
  <c r="Y1597" i="1"/>
  <c r="Z1597" i="1"/>
  <c r="W1597" i="1"/>
  <c r="AA1597" i="1"/>
  <c r="X1597" i="1"/>
  <c r="V1597" i="1"/>
  <c r="AB1597" i="1"/>
  <c r="AA1517" i="1"/>
  <c r="X1517" i="1"/>
  <c r="Y1517" i="1"/>
  <c r="AC1517" i="1"/>
  <c r="Z1517" i="1"/>
  <c r="W1517" i="1"/>
  <c r="V1517" i="1"/>
  <c r="AB1517" i="1"/>
  <c r="Z1647" i="1"/>
  <c r="W1647" i="1"/>
  <c r="AB1647" i="1"/>
  <c r="X1647" i="1"/>
  <c r="Y1647" i="1"/>
  <c r="AA1647" i="1"/>
  <c r="V1647" i="1"/>
  <c r="AC1647" i="1"/>
  <c r="AA1482" i="1"/>
  <c r="Z1482" i="1"/>
  <c r="Y1482" i="1"/>
  <c r="X1482" i="1"/>
  <c r="AC1482" i="1"/>
  <c r="AB1482" i="1"/>
  <c r="V1482" i="1"/>
  <c r="W1482" i="1"/>
  <c r="Y1553" i="1"/>
  <c r="Z1553" i="1"/>
  <c r="X1553" i="1"/>
  <c r="AB1553" i="1"/>
  <c r="AA1553" i="1"/>
  <c r="AC1553" i="1"/>
  <c r="V1553" i="1"/>
  <c r="W1553" i="1"/>
  <c r="Y346" i="1"/>
  <c r="AB346" i="1"/>
  <c r="X346" i="1"/>
  <c r="W346" i="1"/>
  <c r="Z346" i="1"/>
  <c r="AC346" i="1"/>
  <c r="V346" i="1"/>
  <c r="AA346" i="1"/>
  <c r="Z659" i="1"/>
  <c r="X659" i="1"/>
  <c r="AA659" i="1"/>
  <c r="W659" i="1"/>
  <c r="AC659" i="1"/>
  <c r="AB659" i="1"/>
  <c r="V659" i="1"/>
  <c r="Y659" i="1"/>
  <c r="AB136" i="1"/>
  <c r="Z136" i="1"/>
  <c r="W136" i="1"/>
  <c r="AA136" i="1"/>
  <c r="Y136" i="1"/>
  <c r="AC136" i="1"/>
  <c r="V136" i="1"/>
  <c r="X136" i="1"/>
  <c r="W656" i="1"/>
  <c r="Y656" i="1"/>
  <c r="X656" i="1"/>
  <c r="Z656" i="1"/>
  <c r="AA656" i="1"/>
  <c r="AB656" i="1"/>
  <c r="V656" i="1"/>
  <c r="AC656" i="1"/>
  <c r="Z699" i="1"/>
  <c r="AB699" i="1"/>
  <c r="W699" i="1"/>
  <c r="AC699" i="1"/>
  <c r="X699" i="1"/>
  <c r="AA699" i="1"/>
  <c r="V699" i="1"/>
  <c r="Y699" i="1"/>
  <c r="Z543" i="1"/>
  <c r="X543" i="1"/>
  <c r="W543" i="1"/>
  <c r="Y543" i="1"/>
  <c r="AC543" i="1"/>
  <c r="AB543" i="1"/>
  <c r="V543" i="1"/>
  <c r="AA543" i="1"/>
  <c r="X1106" i="1"/>
  <c r="AA1106" i="1"/>
  <c r="Y1106" i="1"/>
  <c r="W1106" i="1"/>
  <c r="AB1106" i="1"/>
  <c r="Z1106" i="1"/>
  <c r="V1106" i="1"/>
  <c r="AC1106" i="1"/>
  <c r="Z755" i="1"/>
  <c r="W755" i="1"/>
  <c r="Y755" i="1"/>
  <c r="AC755" i="1"/>
  <c r="AA755" i="1"/>
  <c r="AB755" i="1"/>
  <c r="V755" i="1"/>
  <c r="X755" i="1"/>
  <c r="Z881" i="1"/>
  <c r="W881" i="1"/>
  <c r="Y881" i="1"/>
  <c r="X881" i="1"/>
  <c r="AC881" i="1"/>
  <c r="AA881" i="1"/>
  <c r="V881" i="1"/>
  <c r="AB881" i="1"/>
  <c r="W683" i="1"/>
  <c r="X683" i="1"/>
  <c r="AA683" i="1"/>
  <c r="AC683" i="1"/>
  <c r="Y683" i="1"/>
  <c r="AB683" i="1"/>
  <c r="V683" i="1"/>
  <c r="Z683" i="1"/>
  <c r="X894" i="1"/>
  <c r="Y894" i="1"/>
  <c r="W894" i="1"/>
  <c r="AA894" i="1"/>
  <c r="Z894" i="1"/>
  <c r="AB894" i="1"/>
  <c r="V894" i="1"/>
  <c r="AC894" i="1"/>
  <c r="AA629" i="1"/>
  <c r="Z629" i="1"/>
  <c r="Y629" i="1"/>
  <c r="AC629" i="1"/>
  <c r="X629" i="1"/>
  <c r="W629" i="1"/>
  <c r="V629" i="1"/>
  <c r="AB629" i="1"/>
  <c r="Z1150" i="1"/>
  <c r="Y1150" i="1"/>
  <c r="AA1150" i="1"/>
  <c r="W1150" i="1"/>
  <c r="AC1150" i="1"/>
  <c r="AB1150" i="1"/>
  <c r="V1150" i="1"/>
  <c r="X1150" i="1"/>
  <c r="W1315" i="1"/>
  <c r="X1315" i="1"/>
  <c r="AB1315" i="1"/>
  <c r="Y1315" i="1"/>
  <c r="AC1315" i="1"/>
  <c r="AA1315" i="1"/>
  <c r="V1315" i="1"/>
  <c r="Z1315" i="1"/>
  <c r="X721" i="1"/>
  <c r="AB721" i="1"/>
  <c r="AC721" i="1"/>
  <c r="Y721" i="1"/>
  <c r="Z721" i="1"/>
  <c r="AA721" i="1"/>
  <c r="V721" i="1"/>
  <c r="W721" i="1"/>
  <c r="AA860" i="1"/>
  <c r="AB860" i="1"/>
  <c r="Z860" i="1"/>
  <c r="Y860" i="1"/>
  <c r="AC860" i="1"/>
  <c r="W860" i="1"/>
  <c r="V860" i="1"/>
  <c r="X860" i="1"/>
  <c r="X1180" i="1"/>
  <c r="AB1180" i="1"/>
  <c r="Z1180" i="1"/>
  <c r="Y1180" i="1"/>
  <c r="AA1180" i="1"/>
  <c r="AC1180" i="1"/>
  <c r="V1180" i="1"/>
  <c r="W1180" i="1"/>
  <c r="AA425" i="1"/>
  <c r="W425" i="1"/>
  <c r="AC425" i="1"/>
  <c r="X425" i="1"/>
  <c r="Z425" i="1"/>
  <c r="AB425" i="1"/>
  <c r="V425" i="1"/>
  <c r="Y425" i="1"/>
  <c r="X1438" i="1"/>
  <c r="Y1438" i="1"/>
  <c r="Z1438" i="1"/>
  <c r="W1438" i="1"/>
  <c r="AC1438" i="1"/>
  <c r="AA1438" i="1"/>
  <c r="V1438" i="1"/>
  <c r="AB1438" i="1"/>
  <c r="X1363" i="1"/>
  <c r="AB1363" i="1"/>
  <c r="Z1363" i="1"/>
  <c r="Y1363" i="1"/>
  <c r="AA1363" i="1"/>
  <c r="AC1363" i="1"/>
  <c r="V1363" i="1"/>
  <c r="W1363" i="1"/>
  <c r="AC1099" i="1"/>
  <c r="AA1099" i="1"/>
  <c r="AB1099" i="1"/>
  <c r="Y1099" i="1"/>
  <c r="W1099" i="1"/>
  <c r="Z1099" i="1"/>
  <c r="V1099" i="1"/>
  <c r="X1099" i="1"/>
  <c r="X991" i="1"/>
  <c r="W991" i="1"/>
  <c r="AA991" i="1"/>
  <c r="Z991" i="1"/>
  <c r="AB991" i="1"/>
  <c r="AC991" i="1"/>
  <c r="V991" i="1"/>
  <c r="Y991" i="1"/>
  <c r="Z1115" i="1"/>
  <c r="X1115" i="1"/>
  <c r="AA1115" i="1"/>
  <c r="Y1115" i="1"/>
  <c r="AC1115" i="1"/>
  <c r="AB1115" i="1"/>
  <c r="V1115" i="1"/>
  <c r="W1115" i="1"/>
  <c r="W580" i="1"/>
  <c r="AB580" i="1"/>
  <c r="AC580" i="1"/>
  <c r="X580" i="1"/>
  <c r="Z580" i="1"/>
  <c r="Y580" i="1"/>
  <c r="V580" i="1"/>
  <c r="AA580" i="1"/>
  <c r="Z326" i="1"/>
  <c r="AA326" i="1"/>
  <c r="X326" i="1"/>
  <c r="AC326" i="1"/>
  <c r="W326" i="1"/>
  <c r="Y326" i="1"/>
  <c r="V326" i="1"/>
  <c r="AB326" i="1"/>
  <c r="AA511" i="1"/>
  <c r="AB511" i="1"/>
  <c r="W511" i="1"/>
  <c r="Z511" i="1"/>
  <c r="X511" i="1"/>
  <c r="AC511" i="1"/>
  <c r="V511" i="1"/>
  <c r="Y511" i="1"/>
  <c r="AA166" i="1"/>
  <c r="AB166" i="1"/>
  <c r="AC166" i="1"/>
  <c r="Y166" i="1"/>
  <c r="Z166" i="1"/>
  <c r="X166" i="1"/>
  <c r="V166" i="1"/>
  <c r="W166" i="1"/>
  <c r="X171" i="1"/>
  <c r="Y171" i="1"/>
  <c r="AA171" i="1"/>
  <c r="W171" i="1"/>
  <c r="AB171" i="1"/>
  <c r="Z171" i="1"/>
  <c r="V171" i="1"/>
  <c r="AC171" i="1"/>
  <c r="AC814" i="1"/>
  <c r="Y814" i="1"/>
  <c r="AB814" i="1"/>
  <c r="X814" i="1"/>
  <c r="AA814" i="1"/>
  <c r="W814" i="1"/>
  <c r="V814" i="1"/>
  <c r="Z814" i="1"/>
  <c r="Z770" i="1"/>
  <c r="AA770" i="1"/>
  <c r="AC770" i="1"/>
  <c r="X770" i="1"/>
  <c r="W770" i="1"/>
  <c r="Y770" i="1"/>
  <c r="V770" i="1"/>
  <c r="AB770" i="1"/>
  <c r="X1149" i="1"/>
  <c r="AA1149" i="1"/>
  <c r="Y1149" i="1"/>
  <c r="AC1149" i="1"/>
  <c r="AB1149" i="1"/>
  <c r="W1149" i="1"/>
  <c r="V1149" i="1"/>
  <c r="Z1149" i="1"/>
  <c r="Z739" i="1"/>
  <c r="AA739" i="1"/>
  <c r="X739" i="1"/>
  <c r="W739" i="1"/>
  <c r="Y739" i="1"/>
  <c r="AB739" i="1"/>
  <c r="V739" i="1"/>
  <c r="AC739" i="1"/>
  <c r="X645" i="1"/>
  <c r="W645" i="1"/>
  <c r="AC645" i="1"/>
  <c r="Y645" i="1"/>
  <c r="Z645" i="1"/>
  <c r="AB645" i="1"/>
  <c r="V645" i="1"/>
  <c r="AA645" i="1"/>
  <c r="AC124" i="1"/>
  <c r="AB124" i="1"/>
  <c r="Y124" i="1"/>
  <c r="Z124" i="1"/>
  <c r="X124" i="1"/>
  <c r="AA124" i="1"/>
  <c r="V124" i="1"/>
  <c r="W124" i="1"/>
  <c r="AB785" i="1"/>
  <c r="W785" i="1"/>
  <c r="X785" i="1"/>
  <c r="AC785" i="1"/>
  <c r="Z785" i="1"/>
  <c r="Y785" i="1"/>
  <c r="V785" i="1"/>
  <c r="AA785" i="1"/>
  <c r="Z382" i="1"/>
  <c r="Y382" i="1"/>
  <c r="AC382" i="1"/>
  <c r="X382" i="1"/>
  <c r="W382" i="1"/>
  <c r="AB382" i="1"/>
  <c r="V382" i="1"/>
  <c r="AA382" i="1"/>
  <c r="W296" i="1"/>
  <c r="X296" i="1"/>
  <c r="AA296" i="1"/>
  <c r="AB296" i="1"/>
  <c r="Z296" i="1"/>
  <c r="Y296" i="1"/>
  <c r="V296" i="1"/>
  <c r="AC296" i="1"/>
  <c r="Y691" i="1"/>
  <c r="AC691" i="1"/>
  <c r="AB691" i="1"/>
  <c r="W691" i="1"/>
  <c r="X691" i="1"/>
  <c r="AA691" i="1"/>
  <c r="V691" i="1"/>
  <c r="Z691" i="1"/>
  <c r="AB177" i="1"/>
  <c r="AA177" i="1"/>
  <c r="Y177" i="1"/>
  <c r="AC177" i="1"/>
  <c r="W177" i="1"/>
  <c r="Z177" i="1"/>
  <c r="V177" i="1"/>
  <c r="X177" i="1"/>
  <c r="X581" i="1"/>
  <c r="W581" i="1"/>
  <c r="AC581" i="1"/>
  <c r="AB581" i="1"/>
  <c r="Y581" i="1"/>
  <c r="AA581" i="1"/>
  <c r="V581" i="1"/>
  <c r="Z581" i="1"/>
  <c r="W1128" i="1"/>
  <c r="Z1128" i="1"/>
  <c r="AA1128" i="1"/>
  <c r="X1128" i="1"/>
  <c r="AC1128" i="1"/>
  <c r="AB1128" i="1"/>
  <c r="V1128" i="1"/>
  <c r="Y1128" i="1"/>
  <c r="AC545" i="1"/>
  <c r="Z545" i="1"/>
  <c r="Y545" i="1"/>
  <c r="W545" i="1"/>
  <c r="AB545" i="1"/>
  <c r="AA545" i="1"/>
  <c r="V545" i="1"/>
  <c r="X545" i="1"/>
  <c r="X1134" i="1"/>
  <c r="Z1134" i="1"/>
  <c r="Y1134" i="1"/>
  <c r="AC1134" i="1"/>
  <c r="AA1134" i="1"/>
  <c r="AB1134" i="1"/>
  <c r="V1134" i="1"/>
  <c r="W1134" i="1"/>
  <c r="Z1303" i="1"/>
  <c r="AA1303" i="1"/>
  <c r="AB1303" i="1"/>
  <c r="X1303" i="1"/>
  <c r="AC1303" i="1"/>
  <c r="W1303" i="1"/>
  <c r="V1303" i="1"/>
  <c r="Y1303" i="1"/>
  <c r="X290" i="1"/>
  <c r="Y290" i="1"/>
  <c r="AB290" i="1"/>
  <c r="W290" i="1"/>
  <c r="Z290" i="1"/>
  <c r="AA290" i="1"/>
  <c r="V290" i="1"/>
  <c r="AC290" i="1"/>
  <c r="AA194" i="1"/>
  <c r="Y194" i="1"/>
  <c r="AB194" i="1"/>
  <c r="W194" i="1"/>
  <c r="AC194" i="1"/>
  <c r="X194" i="1"/>
  <c r="V194" i="1"/>
  <c r="Z194" i="1"/>
  <c r="X1433" i="1"/>
  <c r="AC1433" i="1"/>
  <c r="AA1433" i="1"/>
  <c r="W1433" i="1"/>
  <c r="Z1433" i="1"/>
  <c r="AB1433" i="1"/>
  <c r="V1433" i="1"/>
  <c r="Y1433" i="1"/>
  <c r="AA846" i="1"/>
  <c r="Y846" i="1"/>
  <c r="W846" i="1"/>
  <c r="X846" i="1"/>
  <c r="AC846" i="1"/>
  <c r="Z846" i="1"/>
  <c r="V846" i="1"/>
  <c r="AB846" i="1"/>
  <c r="Y822" i="1"/>
  <c r="AC822" i="1"/>
  <c r="W822" i="1"/>
  <c r="AB822" i="1"/>
  <c r="Z822" i="1"/>
  <c r="AA822" i="1"/>
  <c r="V822" i="1"/>
  <c r="X822" i="1"/>
  <c r="AA925" i="1"/>
  <c r="Z925" i="1"/>
  <c r="AC925" i="1"/>
  <c r="Y925" i="1"/>
  <c r="X925" i="1"/>
  <c r="W925" i="1"/>
  <c r="V925" i="1"/>
  <c r="AB925" i="1"/>
  <c r="AA1082" i="1"/>
  <c r="Y1082" i="1"/>
  <c r="AC1082" i="1"/>
  <c r="Z1082" i="1"/>
  <c r="X1082" i="1"/>
  <c r="AB1082" i="1"/>
  <c r="V1082" i="1"/>
  <c r="W1082" i="1"/>
  <c r="X1255" i="1"/>
  <c r="AA1255" i="1"/>
  <c r="Z1255" i="1"/>
  <c r="Y1255" i="1"/>
  <c r="AB1255" i="1"/>
  <c r="W1255" i="1"/>
  <c r="V1255" i="1"/>
  <c r="AC1255" i="1"/>
  <c r="Y1458" i="1"/>
  <c r="W1458" i="1"/>
  <c r="Z1458" i="1"/>
  <c r="AA1458" i="1"/>
  <c r="AC1458" i="1"/>
  <c r="X1458" i="1"/>
  <c r="V1458" i="1"/>
  <c r="AB1458" i="1"/>
  <c r="W1577" i="1"/>
  <c r="AB1577" i="1"/>
  <c r="Z1577" i="1"/>
  <c r="Y1577" i="1"/>
  <c r="AC1577" i="1"/>
  <c r="AA1577" i="1"/>
  <c r="V1577" i="1"/>
  <c r="X1577" i="1"/>
  <c r="AA641" i="1"/>
  <c r="W641" i="1"/>
  <c r="AC641" i="1"/>
  <c r="X641" i="1"/>
  <c r="Y641" i="1"/>
  <c r="Z641" i="1"/>
  <c r="V641" i="1"/>
  <c r="AB641" i="1"/>
  <c r="Y1105" i="1"/>
  <c r="W1105" i="1"/>
  <c r="AB1105" i="1"/>
  <c r="X1105" i="1"/>
  <c r="Z1105" i="1"/>
  <c r="AA1105" i="1"/>
  <c r="V1105" i="1"/>
  <c r="AC1105" i="1"/>
  <c r="Y1326" i="1"/>
  <c r="Z1326" i="1"/>
  <c r="AA1326" i="1"/>
  <c r="AB1326" i="1"/>
  <c r="W1326" i="1"/>
  <c r="AC1326" i="1"/>
  <c r="V1326" i="1"/>
  <c r="X1326" i="1"/>
  <c r="W1140" i="1"/>
  <c r="Z1140" i="1"/>
  <c r="AA1140" i="1"/>
  <c r="AB1140" i="1"/>
  <c r="X1140" i="1"/>
  <c r="Y1140" i="1"/>
  <c r="V1140" i="1"/>
  <c r="AC1140" i="1"/>
  <c r="Z1624" i="1"/>
  <c r="AB1624" i="1"/>
  <c r="W1624" i="1"/>
  <c r="AC1624" i="1"/>
  <c r="X1624" i="1"/>
  <c r="Y1624" i="1"/>
  <c r="V1624" i="1"/>
  <c r="AA1624" i="1"/>
  <c r="X1485" i="1"/>
  <c r="Y1485" i="1"/>
  <c r="Z1485" i="1"/>
  <c r="AA1485" i="1"/>
  <c r="AC1485" i="1"/>
  <c r="W1485" i="1"/>
  <c r="V1485" i="1"/>
  <c r="AB1485" i="1"/>
  <c r="AA1604" i="1"/>
  <c r="AC1604" i="1"/>
  <c r="W1604" i="1"/>
  <c r="X1604" i="1"/>
  <c r="Y1604" i="1"/>
  <c r="Z1604" i="1"/>
  <c r="V1604" i="1"/>
  <c r="AB1604" i="1"/>
  <c r="X190" i="1"/>
  <c r="Y190" i="1"/>
  <c r="AA190" i="1"/>
  <c r="Z190" i="1"/>
  <c r="AB190" i="1"/>
  <c r="W190" i="1"/>
  <c r="V190" i="1"/>
  <c r="AC190" i="1"/>
  <c r="Y1504" i="1"/>
  <c r="X1504" i="1"/>
  <c r="AC1504" i="1"/>
  <c r="AA1504" i="1"/>
  <c r="AB1504" i="1"/>
  <c r="W1504" i="1"/>
  <c r="V1504" i="1"/>
  <c r="Z1504" i="1"/>
  <c r="Y1518" i="1"/>
  <c r="Z1518" i="1"/>
  <c r="W1518" i="1"/>
  <c r="AB1518" i="1"/>
  <c r="AC1518" i="1"/>
  <c r="X1518" i="1"/>
  <c r="V1518" i="1"/>
  <c r="AA1518" i="1"/>
  <c r="W1490" i="1"/>
  <c r="AB1490" i="1"/>
  <c r="Z1490" i="1"/>
  <c r="X1490" i="1"/>
  <c r="Y1490" i="1"/>
  <c r="AA1490" i="1"/>
  <c r="V1490" i="1"/>
  <c r="AC1490" i="1"/>
  <c r="AB1667" i="1"/>
  <c r="AC1667" i="1"/>
  <c r="W1667" i="1"/>
  <c r="X1667" i="1"/>
  <c r="Z1667" i="1"/>
  <c r="Y1667" i="1"/>
  <c r="V1667" i="1"/>
  <c r="AA1667" i="1"/>
  <c r="X1641" i="1"/>
  <c r="AA1641" i="1"/>
  <c r="AB1641" i="1"/>
  <c r="W1641" i="1"/>
  <c r="Y1641" i="1"/>
  <c r="Z1641" i="1"/>
  <c r="V1641" i="1"/>
  <c r="AC1641" i="1"/>
  <c r="X1662" i="1"/>
  <c r="AB1662" i="1"/>
  <c r="AA1662" i="1"/>
  <c r="AC1662" i="1"/>
  <c r="W1662" i="1"/>
  <c r="Y1662" i="1"/>
  <c r="V1662" i="1"/>
  <c r="Z1662" i="1"/>
  <c r="Y497" i="1"/>
  <c r="AB497" i="1"/>
  <c r="Z497" i="1"/>
  <c r="AC497" i="1"/>
  <c r="X497" i="1"/>
  <c r="W497" i="1"/>
  <c r="V497" i="1"/>
  <c r="AA497" i="1"/>
  <c r="AA604" i="1"/>
  <c r="X604" i="1"/>
  <c r="AB604" i="1"/>
  <c r="AC604" i="1"/>
  <c r="Y604" i="1"/>
  <c r="W604" i="1"/>
  <c r="V604" i="1"/>
  <c r="Z604" i="1"/>
  <c r="AA117" i="1"/>
  <c r="W117" i="1"/>
  <c r="AC117" i="1"/>
  <c r="Z117" i="1"/>
  <c r="AB117" i="1"/>
  <c r="Y117" i="1"/>
  <c r="V117" i="1"/>
  <c r="X117" i="1"/>
  <c r="W103" i="1"/>
  <c r="AA103" i="1"/>
  <c r="AC103" i="1"/>
  <c r="Y103" i="1"/>
  <c r="Z103" i="1"/>
  <c r="X103" i="1"/>
  <c r="V103" i="1"/>
  <c r="AB103" i="1"/>
  <c r="W121" i="1"/>
  <c r="AA121" i="1"/>
  <c r="X121" i="1"/>
  <c r="Y121" i="1"/>
  <c r="AC121" i="1"/>
  <c r="Z121" i="1"/>
  <c r="V121" i="1"/>
  <c r="AB121" i="1"/>
  <c r="Y344" i="1"/>
  <c r="AB344" i="1"/>
  <c r="AA344" i="1"/>
  <c r="W344" i="1"/>
  <c r="Z344" i="1"/>
  <c r="X344" i="1"/>
  <c r="V344" i="1"/>
  <c r="AC344" i="1"/>
  <c r="AA595" i="1"/>
  <c r="AC595" i="1"/>
  <c r="X595" i="1"/>
  <c r="AB595" i="1"/>
  <c r="W595" i="1"/>
  <c r="Z595" i="1"/>
  <c r="V595" i="1"/>
  <c r="Y595" i="1"/>
  <c r="Z1576" i="1"/>
  <c r="W1576" i="1"/>
  <c r="AB1576" i="1"/>
  <c r="Y1576" i="1"/>
  <c r="AA1576" i="1"/>
  <c r="AC1576" i="1"/>
  <c r="V1576" i="1"/>
  <c r="X1576" i="1"/>
  <c r="AC259" i="1"/>
  <c r="AA259" i="1"/>
  <c r="Y259" i="1"/>
  <c r="X259" i="1"/>
  <c r="W259" i="1"/>
  <c r="Z259" i="1"/>
  <c r="V259" i="1"/>
  <c r="AB259" i="1"/>
  <c r="W1068" i="1"/>
  <c r="X1068" i="1"/>
  <c r="Y1068" i="1"/>
  <c r="Z1068" i="1"/>
  <c r="AA1068" i="1"/>
  <c r="AC1068" i="1"/>
  <c r="V1068" i="1"/>
  <c r="AB1068" i="1"/>
  <c r="Z436" i="1"/>
  <c r="AB436" i="1"/>
  <c r="W436" i="1"/>
  <c r="X436" i="1"/>
  <c r="AC436" i="1"/>
  <c r="Y436" i="1"/>
  <c r="V436" i="1"/>
  <c r="AA436" i="1"/>
  <c r="AC591" i="1"/>
  <c r="W591" i="1"/>
  <c r="AA591" i="1"/>
  <c r="X591" i="1"/>
  <c r="AB591" i="1"/>
  <c r="Y591" i="1"/>
  <c r="V591" i="1"/>
  <c r="Z591" i="1"/>
  <c r="AB1241" i="1"/>
  <c r="W1241" i="1"/>
  <c r="AC1241" i="1"/>
  <c r="AA1241" i="1"/>
  <c r="X1241" i="1"/>
  <c r="Y1241" i="1"/>
  <c r="V1241" i="1"/>
  <c r="Z1241" i="1"/>
  <c r="AB916" i="1"/>
  <c r="X916" i="1"/>
  <c r="W916" i="1"/>
  <c r="Y916" i="1"/>
  <c r="AA916" i="1"/>
  <c r="Z916" i="1"/>
  <c r="V916" i="1"/>
  <c r="AC916" i="1"/>
  <c r="X232" i="1"/>
  <c r="AC232" i="1"/>
  <c r="Z232" i="1"/>
  <c r="AA232" i="1"/>
  <c r="AB232" i="1"/>
  <c r="Y232" i="1"/>
  <c r="V232" i="1"/>
  <c r="W232" i="1"/>
  <c r="AC128" i="1"/>
  <c r="X128" i="1"/>
  <c r="Z128" i="1"/>
  <c r="W128" i="1"/>
  <c r="AA128" i="1"/>
  <c r="AB128" i="1"/>
  <c r="V128" i="1"/>
  <c r="Y128" i="1"/>
  <c r="AC150" i="1"/>
  <c r="AB150" i="1"/>
  <c r="Y150" i="1"/>
  <c r="W150" i="1"/>
  <c r="AA150" i="1"/>
  <c r="X150" i="1"/>
  <c r="V150" i="1"/>
  <c r="Z150" i="1"/>
  <c r="AA1612" i="1"/>
  <c r="AB1612" i="1"/>
  <c r="X1612" i="1"/>
  <c r="W1612" i="1"/>
  <c r="AC1612" i="1"/>
  <c r="Y1612" i="1"/>
  <c r="V1612" i="1"/>
  <c r="Z1612" i="1"/>
  <c r="W302" i="1"/>
  <c r="AC302" i="1"/>
  <c r="AB302" i="1"/>
  <c r="Y302" i="1"/>
  <c r="X302" i="1"/>
  <c r="Z302" i="1"/>
  <c r="V302" i="1"/>
  <c r="AA302" i="1"/>
  <c r="Y1669" i="1"/>
  <c r="AA1669" i="1"/>
  <c r="W1669" i="1"/>
  <c r="X1669" i="1"/>
  <c r="AB1669" i="1"/>
  <c r="Z1669" i="1"/>
  <c r="V1669" i="1"/>
  <c r="AC1669" i="1"/>
  <c r="W1547" i="1"/>
  <c r="AB1547" i="1"/>
  <c r="Z1547" i="1"/>
  <c r="AA1547" i="1"/>
  <c r="X1547" i="1"/>
  <c r="Y1547" i="1"/>
  <c r="V1547" i="1"/>
  <c r="AC1547" i="1"/>
  <c r="Z1500" i="1"/>
  <c r="AB1500" i="1"/>
  <c r="X1500" i="1"/>
  <c r="AC1500" i="1"/>
  <c r="Y1500" i="1"/>
  <c r="AA1500" i="1"/>
  <c r="V1500" i="1"/>
  <c r="W1500" i="1"/>
  <c r="AA1637" i="1"/>
  <c r="AB1637" i="1"/>
  <c r="Z1637" i="1"/>
  <c r="W1637" i="1"/>
  <c r="X1637" i="1"/>
  <c r="AC1637" i="1"/>
  <c r="V1637" i="1"/>
  <c r="Y1637" i="1"/>
  <c r="AA1611" i="1"/>
  <c r="AB1611" i="1"/>
  <c r="Y1611" i="1"/>
  <c r="Z1611" i="1"/>
  <c r="X1611" i="1"/>
  <c r="AC1611" i="1"/>
  <c r="V1611" i="1"/>
  <c r="W1611" i="1"/>
  <c r="AC96" i="1"/>
  <c r="Z96" i="1"/>
  <c r="AA96" i="1"/>
  <c r="W96" i="1"/>
  <c r="AB96" i="1"/>
  <c r="X96" i="1"/>
  <c r="V96" i="1"/>
  <c r="Y96" i="1"/>
  <c r="AB1434" i="1"/>
  <c r="AC1434" i="1"/>
  <c r="W1434" i="1"/>
  <c r="AA1434" i="1"/>
  <c r="Y1434" i="1"/>
  <c r="Z1434" i="1"/>
  <c r="V1434" i="1"/>
  <c r="X1434" i="1"/>
  <c r="Y318" i="1"/>
  <c r="Z318" i="1"/>
  <c r="X318" i="1"/>
  <c r="AA318" i="1"/>
  <c r="AC318" i="1"/>
  <c r="W318" i="1"/>
  <c r="V318" i="1"/>
  <c r="AB318" i="1"/>
  <c r="AC1535" i="1"/>
  <c r="W1535" i="1"/>
  <c r="AA1535" i="1"/>
  <c r="Z1535" i="1"/>
  <c r="Y1535" i="1"/>
  <c r="AB1535" i="1"/>
  <c r="V1535" i="1"/>
  <c r="X1535" i="1"/>
  <c r="X353" i="1"/>
  <c r="W353" i="1"/>
  <c r="Z353" i="1"/>
  <c r="AB353" i="1"/>
  <c r="Y353" i="1"/>
  <c r="AC353" i="1"/>
  <c r="V353" i="1"/>
  <c r="AA353" i="1"/>
  <c r="AB1674" i="1"/>
  <c r="AC1674" i="1"/>
  <c r="Y1674" i="1"/>
  <c r="X1674" i="1"/>
  <c r="Z1674" i="1"/>
  <c r="AA1674" i="1"/>
  <c r="V1674" i="1"/>
  <c r="W1674" i="1"/>
  <c r="Z112" i="1"/>
  <c r="W112" i="1"/>
  <c r="AA112" i="1"/>
  <c r="Y112" i="1"/>
  <c r="AB112" i="1"/>
  <c r="AC112" i="1"/>
  <c r="V112" i="1"/>
  <c r="X112" i="1"/>
  <c r="W93" i="1"/>
  <c r="AC93" i="1"/>
  <c r="Z93" i="1"/>
  <c r="AB93" i="1"/>
  <c r="X93" i="1"/>
  <c r="AA93" i="1"/>
  <c r="V93" i="1"/>
  <c r="Y93" i="1"/>
  <c r="X145" i="1"/>
  <c r="Z145" i="1"/>
  <c r="AA145" i="1"/>
  <c r="W145" i="1"/>
  <c r="Y145" i="1"/>
  <c r="AC145" i="1"/>
  <c r="V145" i="1"/>
  <c r="AB145" i="1"/>
  <c r="AC1628" i="1"/>
  <c r="AB1628" i="1"/>
  <c r="Y1628" i="1"/>
  <c r="Z1628" i="1"/>
  <c r="X1628" i="1"/>
  <c r="AA1628" i="1"/>
  <c r="V1628" i="1"/>
  <c r="W1628" i="1"/>
  <c r="Z1561" i="1"/>
  <c r="W1561" i="1"/>
  <c r="X1561" i="1"/>
  <c r="Y1561" i="1"/>
  <c r="AC1561" i="1"/>
  <c r="AA1561" i="1"/>
  <c r="V1561" i="1"/>
  <c r="AB1561" i="1"/>
  <c r="Y510" i="1"/>
  <c r="AA510" i="1"/>
  <c r="AC510" i="1"/>
  <c r="AB510" i="1"/>
  <c r="Z510" i="1"/>
  <c r="W510" i="1"/>
  <c r="V510" i="1"/>
  <c r="X510" i="1"/>
  <c r="X1657" i="1"/>
  <c r="Y1657" i="1"/>
  <c r="AA1657" i="1"/>
  <c r="AC1657" i="1"/>
  <c r="Z1657" i="1"/>
  <c r="W1657" i="1"/>
  <c r="V1657" i="1"/>
  <c r="AB1657" i="1"/>
  <c r="AB1487" i="1"/>
  <c r="W1487" i="1"/>
  <c r="AA1487" i="1"/>
  <c r="Y1487" i="1"/>
  <c r="Z1487" i="1"/>
  <c r="X1487" i="1"/>
  <c r="V1487" i="1"/>
  <c r="AC1487" i="1"/>
  <c r="Y1508" i="1"/>
  <c r="X1508" i="1"/>
  <c r="AB1508" i="1"/>
  <c r="AA1508" i="1"/>
  <c r="Z1508" i="1"/>
  <c r="AC1508" i="1"/>
  <c r="V1508" i="1"/>
  <c r="W1508" i="1"/>
  <c r="X1538" i="1"/>
  <c r="AA1538" i="1"/>
  <c r="AC1538" i="1"/>
  <c r="AB1538" i="1"/>
  <c r="Z1538" i="1"/>
  <c r="Y1538" i="1"/>
  <c r="V1538" i="1"/>
  <c r="W1538" i="1"/>
  <c r="AA1565" i="1"/>
  <c r="Y1565" i="1"/>
  <c r="Z1565" i="1"/>
  <c r="AB1565" i="1"/>
  <c r="AC1565" i="1"/>
  <c r="W1565" i="1"/>
  <c r="V1565" i="1"/>
  <c r="X1565" i="1"/>
  <c r="Z1616" i="1"/>
  <c r="AB1616" i="1"/>
  <c r="X1616" i="1"/>
  <c r="W1616" i="1"/>
  <c r="Y1616" i="1"/>
  <c r="AA1616" i="1"/>
  <c r="V1616" i="1"/>
  <c r="AC1616" i="1"/>
  <c r="Y521" i="1"/>
  <c r="AA521" i="1"/>
  <c r="AB521" i="1"/>
  <c r="W521" i="1"/>
  <c r="AC521" i="1"/>
  <c r="X521" i="1"/>
  <c r="V521" i="1"/>
  <c r="Z521" i="1"/>
  <c r="AB1619" i="1"/>
  <c r="AA1619" i="1"/>
  <c r="Y1619" i="1"/>
  <c r="AC1619" i="1"/>
  <c r="Z1619" i="1"/>
  <c r="W1619" i="1"/>
  <c r="V1619" i="1"/>
  <c r="X1619" i="1"/>
  <c r="AB1506" i="1"/>
  <c r="AC1506" i="1"/>
  <c r="Y1506" i="1"/>
  <c r="AA1506" i="1"/>
  <c r="X1506" i="1"/>
  <c r="W1506" i="1"/>
  <c r="V1506" i="1"/>
  <c r="Z1506" i="1"/>
  <c r="X1578" i="1"/>
  <c r="AA1578" i="1"/>
  <c r="W1578" i="1"/>
  <c r="AB1578" i="1"/>
  <c r="AC1578" i="1"/>
  <c r="Y1578" i="1"/>
  <c r="V1578" i="1"/>
  <c r="Z1578" i="1"/>
  <c r="Y1621" i="1"/>
  <c r="AC1621" i="1"/>
  <c r="AA1621" i="1"/>
  <c r="W1621" i="1"/>
  <c r="AB1621" i="1"/>
  <c r="Z1621" i="1"/>
  <c r="V1621" i="1"/>
  <c r="X1621" i="1"/>
  <c r="W107" i="1"/>
  <c r="Y107" i="1"/>
  <c r="AA107" i="1"/>
  <c r="X107" i="1"/>
  <c r="Z107" i="1"/>
  <c r="AB107" i="1"/>
  <c r="V107" i="1"/>
  <c r="AC107" i="1"/>
  <c r="AB176" i="1"/>
  <c r="Y176" i="1"/>
  <c r="W176" i="1"/>
  <c r="AA176" i="1"/>
  <c r="AC176" i="1"/>
  <c r="Z176" i="1"/>
  <c r="V176" i="1"/>
  <c r="X176" i="1"/>
  <c r="Y283" i="1"/>
  <c r="Z283" i="1"/>
  <c r="AB283" i="1"/>
  <c r="X283" i="1"/>
  <c r="W283" i="1"/>
  <c r="AA283" i="1"/>
  <c r="V283" i="1"/>
  <c r="AC283" i="1"/>
  <c r="W1355" i="1"/>
  <c r="Z1355" i="1"/>
  <c r="AB1355" i="1"/>
  <c r="X1355" i="1"/>
  <c r="AA1355" i="1"/>
  <c r="AC1355" i="1"/>
  <c r="V1355" i="1"/>
  <c r="Y1355" i="1"/>
  <c r="Y120" i="1"/>
  <c r="AA120" i="1"/>
  <c r="AB120" i="1"/>
  <c r="Z120" i="1"/>
  <c r="X120" i="1"/>
  <c r="W120" i="1"/>
  <c r="V120" i="1"/>
  <c r="AC120" i="1"/>
  <c r="AB1587" i="1"/>
  <c r="W1587" i="1"/>
  <c r="AA1587" i="1"/>
  <c r="Z1587" i="1"/>
  <c r="AC1587" i="1"/>
  <c r="X1587" i="1"/>
  <c r="V1587" i="1"/>
  <c r="Y1587" i="1"/>
  <c r="W1583" i="1"/>
  <c r="AA1583" i="1"/>
  <c r="AB1583" i="1"/>
  <c r="Z1583" i="1"/>
  <c r="X1583" i="1"/>
  <c r="Y1583" i="1"/>
  <c r="V1583" i="1"/>
  <c r="AC1583" i="1"/>
  <c r="AB342" i="1"/>
  <c r="AC342" i="1"/>
  <c r="X342" i="1"/>
  <c r="Z342" i="1"/>
  <c r="Y342" i="1"/>
  <c r="W342" i="1"/>
  <c r="V342" i="1"/>
  <c r="AA342" i="1"/>
  <c r="AA1575" i="1"/>
  <c r="X1575" i="1"/>
  <c r="Z1575" i="1"/>
  <c r="W1575" i="1"/>
  <c r="Y1575" i="1"/>
  <c r="AB1575" i="1"/>
  <c r="V1575" i="1"/>
  <c r="AC1575" i="1"/>
  <c r="Z164" i="1"/>
  <c r="AB164" i="1"/>
  <c r="AC164" i="1"/>
  <c r="AA164" i="1"/>
  <c r="W164" i="1"/>
  <c r="Y164" i="1"/>
  <c r="V164" i="1"/>
  <c r="X164" i="1"/>
  <c r="Y474" i="1"/>
  <c r="AC474" i="1"/>
  <c r="AA474" i="1"/>
  <c r="AB474" i="1"/>
  <c r="W474" i="1"/>
  <c r="X474" i="1"/>
  <c r="V474" i="1"/>
  <c r="Z474" i="1"/>
  <c r="AB855" i="1"/>
  <c r="W855" i="1"/>
  <c r="Y855" i="1"/>
  <c r="Z855" i="1"/>
  <c r="X855" i="1"/>
  <c r="AC855" i="1"/>
  <c r="V855" i="1"/>
  <c r="AA855" i="1"/>
  <c r="AA714" i="1"/>
  <c r="W714" i="1"/>
  <c r="X714" i="1"/>
  <c r="AB714" i="1"/>
  <c r="AC714" i="1"/>
  <c r="Y714" i="1"/>
  <c r="V714" i="1"/>
  <c r="Z714" i="1"/>
  <c r="AB146" i="1"/>
  <c r="Y146" i="1"/>
  <c r="AA146" i="1"/>
  <c r="AC146" i="1"/>
  <c r="W146" i="1"/>
  <c r="Z146" i="1"/>
  <c r="V146" i="1"/>
  <c r="X146" i="1"/>
  <c r="Y1511" i="1"/>
  <c r="AC1511" i="1"/>
  <c r="W1511" i="1"/>
  <c r="X1511" i="1"/>
  <c r="AA1511" i="1"/>
  <c r="AB1511" i="1"/>
  <c r="V1511" i="1"/>
  <c r="Z1511" i="1"/>
  <c r="AB71" i="1"/>
  <c r="AA71" i="1"/>
  <c r="W71" i="1"/>
  <c r="Z71" i="1"/>
  <c r="X71" i="1"/>
  <c r="AC71" i="1"/>
  <c r="V71" i="1"/>
  <c r="Y71" i="1"/>
  <c r="X140" i="1"/>
  <c r="Z140" i="1"/>
  <c r="AB140" i="1"/>
  <c r="AC140" i="1"/>
  <c r="W140" i="1"/>
  <c r="Y140" i="1"/>
  <c r="V140" i="1"/>
  <c r="AA140" i="1"/>
  <c r="X1353" i="1"/>
  <c r="AB1353" i="1"/>
  <c r="AC1353" i="1"/>
  <c r="Y1353" i="1"/>
  <c r="Z1353" i="1"/>
  <c r="W1353" i="1"/>
  <c r="V1353" i="1"/>
  <c r="AA1353" i="1"/>
  <c r="W1173" i="1"/>
  <c r="X1173" i="1"/>
  <c r="AB1173" i="1"/>
  <c r="Y1173" i="1"/>
  <c r="AA1173" i="1"/>
  <c r="AC1173" i="1"/>
  <c r="V1173" i="1"/>
  <c r="Z1173" i="1"/>
  <c r="Z68" i="1"/>
  <c r="AB68" i="1"/>
  <c r="X68" i="1"/>
  <c r="AA68" i="1"/>
  <c r="W68" i="1"/>
  <c r="Y68" i="1"/>
  <c r="V68" i="1"/>
  <c r="AC68" i="1"/>
  <c r="Z1093" i="1"/>
  <c r="AC1093" i="1"/>
  <c r="Y1093" i="1"/>
  <c r="X1093" i="1"/>
  <c r="W1093" i="1"/>
  <c r="AA1093" i="1"/>
  <c r="V1093" i="1"/>
  <c r="AB1093" i="1"/>
  <c r="AA247" i="1"/>
  <c r="X247" i="1"/>
  <c r="AC247" i="1"/>
  <c r="W247" i="1"/>
  <c r="Z247" i="1"/>
  <c r="AB247" i="1"/>
  <c r="V247" i="1"/>
  <c r="Y247" i="1"/>
  <c r="Y1360" i="1"/>
  <c r="Z1360" i="1"/>
  <c r="AA1360" i="1"/>
  <c r="X1360" i="1"/>
  <c r="AC1360" i="1"/>
  <c r="W1360" i="1"/>
  <c r="V1360" i="1"/>
  <c r="AB1360" i="1"/>
  <c r="AA1030" i="1"/>
  <c r="W1030" i="1"/>
  <c r="X1030" i="1"/>
  <c r="AB1030" i="1"/>
  <c r="AC1030" i="1"/>
  <c r="Z1030" i="1"/>
  <c r="V1030" i="1"/>
  <c r="Y1030" i="1"/>
  <c r="Z185" i="1"/>
  <c r="AC185" i="1"/>
  <c r="AB185" i="1"/>
  <c r="W185" i="1"/>
  <c r="Y185" i="1"/>
  <c r="X185" i="1"/>
  <c r="V185" i="1"/>
  <c r="AA185" i="1"/>
  <c r="AC863" i="1"/>
  <c r="Z863" i="1"/>
  <c r="Y863" i="1"/>
  <c r="AA863" i="1"/>
  <c r="W863" i="1"/>
  <c r="AB863" i="1"/>
  <c r="V863" i="1"/>
  <c r="X863" i="1"/>
  <c r="Z1507" i="1"/>
  <c r="W1507" i="1"/>
  <c r="X1507" i="1"/>
  <c r="Y1507" i="1"/>
  <c r="AC1507" i="1"/>
  <c r="AB1507" i="1"/>
  <c r="V1507" i="1"/>
  <c r="AA1507" i="1"/>
  <c r="Y1634" i="1"/>
  <c r="AC1634" i="1"/>
  <c r="Z1634" i="1"/>
  <c r="W1634" i="1"/>
  <c r="AB1634" i="1"/>
  <c r="X1634" i="1"/>
  <c r="V1634" i="1"/>
  <c r="AA1634" i="1"/>
  <c r="AB1640" i="1"/>
  <c r="W1640" i="1"/>
  <c r="Z1640" i="1"/>
  <c r="X1640" i="1"/>
  <c r="AA1640" i="1"/>
  <c r="Y1640" i="1"/>
  <c r="V1640" i="1"/>
  <c r="AC1640" i="1"/>
  <c r="X1623" i="1"/>
  <c r="Y1623" i="1"/>
  <c r="AC1623" i="1"/>
  <c r="W1623" i="1"/>
  <c r="Z1623" i="1"/>
  <c r="AA1623" i="1"/>
  <c r="V1623" i="1"/>
  <c r="AB1623" i="1"/>
  <c r="W1683" i="1"/>
  <c r="AA1683" i="1"/>
  <c r="AB1683" i="1"/>
  <c r="AC1683" i="1"/>
  <c r="X1683" i="1"/>
  <c r="Z1683" i="1"/>
  <c r="V1683" i="1"/>
  <c r="Y1683" i="1"/>
  <c r="AA493" i="1"/>
  <c r="AC493" i="1"/>
  <c r="Y493" i="1"/>
  <c r="X493" i="1"/>
  <c r="AB493" i="1"/>
  <c r="Z493" i="1"/>
  <c r="V493" i="1"/>
  <c r="W493" i="1"/>
  <c r="AA1551" i="1"/>
  <c r="AB1551" i="1"/>
  <c r="Y1551" i="1"/>
  <c r="X1551" i="1"/>
  <c r="AC1551" i="1"/>
  <c r="Z1551" i="1"/>
  <c r="V1551" i="1"/>
  <c r="W1551" i="1"/>
  <c r="X686" i="1"/>
  <c r="AB686" i="1"/>
  <c r="AA686" i="1"/>
  <c r="AC686" i="1"/>
  <c r="W686" i="1"/>
  <c r="Y686" i="1"/>
  <c r="V686" i="1"/>
  <c r="Z686" i="1"/>
  <c r="Y1680" i="1"/>
  <c r="X1680" i="1"/>
  <c r="AC1680" i="1"/>
  <c r="Z1680" i="1"/>
  <c r="AA1680" i="1"/>
  <c r="AB1680" i="1"/>
  <c r="V1680" i="1"/>
  <c r="W1680" i="1"/>
  <c r="AC1470" i="1"/>
  <c r="Y1470" i="1"/>
  <c r="X1470" i="1"/>
  <c r="W1470" i="1"/>
  <c r="AB1470" i="1"/>
  <c r="AA1470" i="1"/>
  <c r="V1470" i="1"/>
  <c r="Z1470" i="1"/>
  <c r="AA1059" i="1"/>
  <c r="Y1059" i="1"/>
  <c r="X1059" i="1"/>
  <c r="Z1059" i="1"/>
  <c r="AB1059" i="1"/>
  <c r="W1059" i="1"/>
  <c r="V1059" i="1"/>
  <c r="AC1059" i="1"/>
  <c r="AA1601" i="1"/>
  <c r="X1601" i="1"/>
  <c r="AB1601" i="1"/>
  <c r="W1601" i="1"/>
  <c r="Z1601" i="1"/>
  <c r="Y1601" i="1"/>
  <c r="V1601" i="1"/>
  <c r="AC1601" i="1"/>
  <c r="Y587" i="1"/>
  <c r="X587" i="1"/>
  <c r="AC587" i="1"/>
  <c r="Z587" i="1"/>
  <c r="AB587" i="1"/>
  <c r="W587" i="1"/>
  <c r="V587" i="1"/>
  <c r="AA587" i="1"/>
  <c r="AC1543" i="1"/>
  <c r="X1543" i="1"/>
  <c r="W1543" i="1"/>
  <c r="AB1543" i="1"/>
  <c r="AA1543" i="1"/>
  <c r="Z1543" i="1"/>
  <c r="V1543" i="1"/>
  <c r="Y1543" i="1"/>
  <c r="Y106" i="1"/>
  <c r="X106" i="1"/>
  <c r="AA106" i="1"/>
  <c r="AC106" i="1"/>
  <c r="W106" i="1"/>
  <c r="AB106" i="1"/>
  <c r="V106" i="1"/>
  <c r="Z106" i="1"/>
  <c r="X162" i="1"/>
  <c r="Y162" i="1"/>
  <c r="AC162" i="1"/>
  <c r="AA162" i="1"/>
  <c r="W162" i="1"/>
  <c r="AB162" i="1"/>
  <c r="V162" i="1"/>
  <c r="Z162" i="1"/>
  <c r="AC1513" i="1"/>
  <c r="AA1513" i="1"/>
  <c r="Y1513" i="1"/>
  <c r="Z1513" i="1"/>
  <c r="W1513" i="1"/>
  <c r="AB1513" i="1"/>
  <c r="V1513" i="1"/>
  <c r="X1513" i="1"/>
  <c r="Y633" i="1"/>
  <c r="AB633" i="1"/>
  <c r="AA633" i="1"/>
  <c r="Z633" i="1"/>
  <c r="W633" i="1"/>
  <c r="AC633" i="1"/>
  <c r="V633" i="1"/>
  <c r="X633" i="1"/>
  <c r="X503" i="1"/>
  <c r="AA503" i="1"/>
  <c r="Z503" i="1"/>
  <c r="AC503" i="1"/>
  <c r="Y503" i="1"/>
  <c r="W503" i="1"/>
  <c r="V503" i="1"/>
  <c r="AB503" i="1"/>
  <c r="AB405" i="1"/>
  <c r="AA405" i="1"/>
  <c r="AC405" i="1"/>
  <c r="Z405" i="1"/>
  <c r="X405" i="1"/>
  <c r="Y405" i="1"/>
  <c r="V405" i="1"/>
  <c r="W405" i="1"/>
  <c r="X1588" i="1"/>
  <c r="AB1588" i="1"/>
  <c r="AA1588" i="1"/>
  <c r="Y1588" i="1"/>
  <c r="AC1588" i="1"/>
  <c r="Z1588" i="1"/>
  <c r="V1588" i="1"/>
  <c r="W1588" i="1"/>
  <c r="Z214" i="1"/>
  <c r="AC214" i="1"/>
  <c r="AA214" i="1"/>
  <c r="Y214" i="1"/>
  <c r="AB214" i="1"/>
  <c r="X214" i="1"/>
  <c r="V214" i="1"/>
  <c r="W214" i="1"/>
  <c r="AC1496" i="1"/>
  <c r="AA1496" i="1"/>
  <c r="Y1496" i="1"/>
  <c r="AB1496" i="1"/>
  <c r="W1496" i="1"/>
  <c r="X1496" i="1"/>
  <c r="V1496" i="1"/>
  <c r="Z1496" i="1"/>
  <c r="AA1530" i="1"/>
  <c r="X1530" i="1"/>
  <c r="Z1530" i="1"/>
  <c r="AC1530" i="1"/>
  <c r="Y1530" i="1"/>
  <c r="W1530" i="1"/>
  <c r="V1530" i="1"/>
  <c r="AB1530" i="1"/>
  <c r="W197" i="1"/>
  <c r="AA197" i="1"/>
  <c r="Z197" i="1"/>
  <c r="AB197" i="1"/>
  <c r="AC197" i="1"/>
  <c r="Y197" i="1"/>
  <c r="V197" i="1"/>
  <c r="X197" i="1"/>
  <c r="Y1220" i="1"/>
  <c r="AB1220" i="1"/>
  <c r="AC1220" i="1"/>
  <c r="W1220" i="1"/>
  <c r="X1220" i="1"/>
  <c r="Z1220" i="1"/>
  <c r="V1220" i="1"/>
  <c r="AA1220" i="1"/>
  <c r="W7" i="1"/>
  <c r="W1685" i="1"/>
  <c r="AE1685" i="1"/>
  <c r="Y293" i="1"/>
  <c r="AB293" i="1"/>
  <c r="AC293" i="1"/>
  <c r="W293" i="1"/>
  <c r="AA293" i="1"/>
  <c r="Z293" i="1"/>
  <c r="V293" i="1"/>
  <c r="X293" i="1"/>
  <c r="AA657" i="1"/>
  <c r="X657" i="1"/>
  <c r="AC657" i="1"/>
  <c r="Z657" i="1"/>
  <c r="Y657" i="1"/>
  <c r="AB657" i="1"/>
  <c r="V657" i="1"/>
  <c r="W657" i="1"/>
  <c r="Y825" i="1"/>
  <c r="AA825" i="1"/>
  <c r="AC825" i="1"/>
  <c r="X825" i="1"/>
  <c r="Z825" i="1"/>
  <c r="W825" i="1"/>
  <c r="V825" i="1"/>
  <c r="AB825" i="1"/>
  <c r="X1170" i="1"/>
  <c r="Y1170" i="1"/>
  <c r="Z1170" i="1"/>
  <c r="AC1170" i="1"/>
  <c r="AA1170" i="1"/>
  <c r="AB1170" i="1"/>
  <c r="V1170" i="1"/>
  <c r="W1170" i="1"/>
  <c r="AA695" i="1"/>
  <c r="Z695" i="1"/>
  <c r="X695" i="1"/>
  <c r="Y695" i="1"/>
  <c r="AB695" i="1"/>
  <c r="W695" i="1"/>
  <c r="V695" i="1"/>
  <c r="AC695" i="1"/>
  <c r="X614" i="1"/>
  <c r="AA614" i="1"/>
  <c r="AB614" i="1"/>
  <c r="AC614" i="1"/>
  <c r="W614" i="1"/>
  <c r="Y614" i="1"/>
  <c r="V614" i="1"/>
  <c r="Z614" i="1"/>
  <c r="Z1556" i="1"/>
  <c r="AC1556" i="1"/>
  <c r="Y1556" i="1"/>
  <c r="AA1556" i="1"/>
  <c r="W1556" i="1"/>
  <c r="AB1556" i="1"/>
  <c r="V1556" i="1"/>
  <c r="X1556" i="1"/>
  <c r="Z1531" i="1"/>
  <c r="X1531" i="1"/>
  <c r="AA1531" i="1"/>
  <c r="AC1531" i="1"/>
  <c r="Y1531" i="1"/>
  <c r="AB1531" i="1"/>
  <c r="V1531" i="1"/>
  <c r="W1531" i="1"/>
  <c r="W1560" i="1"/>
  <c r="AB1560" i="1"/>
  <c r="Y1560" i="1"/>
  <c r="Z1560" i="1"/>
  <c r="AA1560" i="1"/>
  <c r="AC1560" i="1"/>
  <c r="V1560" i="1"/>
  <c r="X1560" i="1"/>
  <c r="AB1603" i="1"/>
  <c r="AA1603" i="1"/>
  <c r="W1603" i="1"/>
  <c r="X1603" i="1"/>
  <c r="Z1603" i="1"/>
  <c r="AC1603" i="1"/>
  <c r="V1603" i="1"/>
  <c r="Y1603" i="1"/>
  <c r="W1567" i="1"/>
  <c r="AC1567" i="1"/>
  <c r="Z1567" i="1"/>
  <c r="Y1567" i="1"/>
  <c r="AB1567" i="1"/>
  <c r="AA1567" i="1"/>
  <c r="V1567" i="1"/>
  <c r="X1567" i="1"/>
  <c r="Z158" i="1"/>
  <c r="AC158" i="1"/>
  <c r="Y158" i="1"/>
  <c r="X158" i="1"/>
  <c r="AA158" i="1"/>
  <c r="W158" i="1"/>
  <c r="V158" i="1"/>
  <c r="AB158" i="1"/>
  <c r="Y1666" i="1"/>
  <c r="AC1666" i="1"/>
  <c r="AA1666" i="1"/>
  <c r="W1666" i="1"/>
  <c r="Z1666" i="1"/>
  <c r="AB1666" i="1"/>
  <c r="V1666" i="1"/>
  <c r="X1666" i="1"/>
  <c r="W820" i="1"/>
  <c r="X820" i="1"/>
  <c r="AC820" i="1"/>
  <c r="Z820" i="1"/>
  <c r="Y820" i="1"/>
  <c r="AA820" i="1"/>
  <c r="V820" i="1"/>
  <c r="AB820" i="1"/>
  <c r="Y865" i="1"/>
  <c r="AB865" i="1"/>
  <c r="Z865" i="1"/>
  <c r="AC865" i="1"/>
  <c r="X865" i="1"/>
  <c r="AA865" i="1"/>
  <c r="V865" i="1"/>
  <c r="W865" i="1"/>
  <c r="X1521" i="1"/>
  <c r="Y1521" i="1"/>
  <c r="Z1521" i="1"/>
  <c r="AA1521" i="1"/>
  <c r="W1521" i="1"/>
  <c r="AC1521" i="1"/>
  <c r="V1521" i="1"/>
  <c r="AB1521" i="1"/>
  <c r="AB125" i="1"/>
  <c r="W125" i="1"/>
  <c r="X125" i="1"/>
  <c r="Z125" i="1"/>
  <c r="AA125" i="1"/>
  <c r="AC125" i="1"/>
  <c r="V125" i="1"/>
  <c r="Y125" i="1"/>
  <c r="Z1514" i="1"/>
  <c r="Y1514" i="1"/>
  <c r="AA1514" i="1"/>
  <c r="AB1514" i="1"/>
  <c r="AC1514" i="1"/>
  <c r="W1514" i="1"/>
  <c r="V1514" i="1"/>
  <c r="X1514" i="1"/>
  <c r="AB647" i="1"/>
  <c r="AC647" i="1"/>
  <c r="Y647" i="1"/>
  <c r="AA647" i="1"/>
  <c r="W647" i="1"/>
  <c r="X647" i="1"/>
  <c r="V647" i="1"/>
  <c r="Z647" i="1"/>
  <c r="Y1528" i="1"/>
  <c r="W1528" i="1"/>
  <c r="Z1528" i="1"/>
  <c r="AC1528" i="1"/>
  <c r="AB1528" i="1"/>
  <c r="X1528" i="1"/>
  <c r="V1528" i="1"/>
  <c r="AA1528" i="1"/>
  <c r="Y1548" i="1"/>
  <c r="X1548" i="1"/>
  <c r="Z1548" i="1"/>
  <c r="AC1548" i="1"/>
  <c r="AB1548" i="1"/>
  <c r="AA1548" i="1"/>
  <c r="V1548" i="1"/>
  <c r="W1548" i="1"/>
  <c r="W1491" i="1"/>
  <c r="AC1491" i="1"/>
  <c r="AA1491" i="1"/>
  <c r="X1491" i="1"/>
  <c r="AB1491" i="1"/>
  <c r="Z1491" i="1"/>
  <c r="V1491" i="1"/>
  <c r="Y1491" i="1"/>
  <c r="AA878" i="1"/>
  <c r="AC878" i="1"/>
  <c r="X878" i="1"/>
  <c r="W878" i="1"/>
  <c r="Y878" i="1"/>
  <c r="AB878" i="1"/>
  <c r="V878" i="1"/>
  <c r="Z878" i="1"/>
  <c r="W1371" i="1"/>
  <c r="Z1371" i="1"/>
  <c r="X1371" i="1"/>
  <c r="Y1371" i="1"/>
  <c r="AA1371" i="1"/>
  <c r="AC1371" i="1"/>
  <c r="V1371" i="1"/>
  <c r="AB1371" i="1"/>
  <c r="AB1542" i="1"/>
  <c r="AA1542" i="1"/>
  <c r="X1542" i="1"/>
  <c r="AC1542" i="1"/>
  <c r="Z1542" i="1"/>
  <c r="Y1542" i="1"/>
  <c r="V1542" i="1"/>
  <c r="W1542" i="1"/>
  <c r="AC1585" i="1"/>
  <c r="Z1585" i="1"/>
  <c r="W1585" i="1"/>
  <c r="X1585" i="1"/>
  <c r="AB1585" i="1"/>
  <c r="Y1585" i="1"/>
  <c r="V1585" i="1"/>
  <c r="AA1585" i="1"/>
  <c r="Y1613" i="1"/>
  <c r="AA1613" i="1"/>
  <c r="AB1613" i="1"/>
  <c r="W1613" i="1"/>
  <c r="X1613" i="1"/>
  <c r="Z1613" i="1"/>
  <c r="V1613" i="1"/>
  <c r="AC1613" i="1"/>
  <c r="AA1655" i="1"/>
  <c r="Z1655" i="1"/>
  <c r="X1655" i="1"/>
  <c r="Y1655" i="1"/>
  <c r="AC1655" i="1"/>
  <c r="W1655" i="1"/>
  <c r="V1655" i="1"/>
  <c r="AB1655" i="1"/>
  <c r="X1569" i="1"/>
  <c r="W1569" i="1"/>
  <c r="Z1569" i="1"/>
  <c r="Y1569" i="1"/>
  <c r="AA1569" i="1"/>
  <c r="AB1569" i="1"/>
  <c r="V1569" i="1"/>
  <c r="AC1569" i="1"/>
  <c r="AA1681" i="1"/>
  <c r="Z1681" i="1"/>
  <c r="AB1681" i="1"/>
  <c r="X1681" i="1"/>
  <c r="W1681" i="1"/>
  <c r="AC1681" i="1"/>
  <c r="V1681" i="1"/>
  <c r="Y1681" i="1"/>
  <c r="X870" i="1"/>
  <c r="Z870" i="1"/>
  <c r="W870" i="1"/>
  <c r="Y870" i="1"/>
  <c r="AA870" i="1"/>
  <c r="AB870" i="1"/>
  <c r="V870" i="1"/>
  <c r="AC870" i="1"/>
  <c r="AB1484" i="1"/>
  <c r="X1484" i="1"/>
  <c r="Y1484" i="1"/>
  <c r="Z1484" i="1"/>
  <c r="AC1484" i="1"/>
  <c r="AA1484" i="1"/>
  <c r="V1484" i="1"/>
  <c r="W1484" i="1"/>
  <c r="AB1412" i="1"/>
  <c r="AA1412" i="1"/>
  <c r="Z1412" i="1"/>
  <c r="X1412" i="1"/>
  <c r="W1412" i="1"/>
  <c r="AC1412" i="1"/>
  <c r="V1412" i="1"/>
  <c r="Y1412" i="1"/>
  <c r="X1651" i="1"/>
  <c r="AA1651" i="1"/>
  <c r="AB1651" i="1"/>
  <c r="AC1651" i="1"/>
  <c r="W1651" i="1"/>
  <c r="Z1651" i="1"/>
  <c r="V1651" i="1"/>
  <c r="Y1651" i="1"/>
  <c r="AB557" i="1"/>
  <c r="AC557" i="1"/>
  <c r="W557" i="1"/>
  <c r="Z557" i="1"/>
  <c r="AA557" i="1"/>
  <c r="X557" i="1"/>
  <c r="V557" i="1"/>
  <c r="Y557" i="1"/>
  <c r="X1549" i="1"/>
  <c r="AC1549" i="1"/>
  <c r="AA1549" i="1"/>
  <c r="Z1549" i="1"/>
  <c r="AB1549" i="1"/>
  <c r="W1549" i="1"/>
  <c r="V1549" i="1"/>
  <c r="Y1549" i="1"/>
  <c r="Y183" i="1"/>
  <c r="AA183" i="1"/>
  <c r="Z183" i="1"/>
  <c r="X183" i="1"/>
  <c r="W183" i="1"/>
  <c r="AB183" i="1"/>
  <c r="V183" i="1"/>
  <c r="AC183" i="1"/>
  <c r="Y1291" i="1"/>
  <c r="Z1291" i="1"/>
  <c r="AA1291" i="1"/>
  <c r="X1291" i="1"/>
  <c r="AB1291" i="1"/>
  <c r="W1291" i="1"/>
  <c r="V1291" i="1"/>
  <c r="AC1291" i="1"/>
  <c r="X1536" i="1"/>
  <c r="AC1536" i="1"/>
  <c r="W1536" i="1"/>
  <c r="Z1536" i="1"/>
  <c r="Y1536" i="1"/>
  <c r="AB1536" i="1"/>
  <c r="V1536" i="1"/>
  <c r="AA1536" i="1"/>
  <c r="AC464" i="1"/>
  <c r="AB464" i="1"/>
  <c r="Y464" i="1"/>
  <c r="Z464" i="1"/>
  <c r="W464" i="1"/>
  <c r="X464" i="1"/>
  <c r="V464" i="1"/>
  <c r="AA464" i="1"/>
  <c r="X1352" i="1"/>
  <c r="Y1352" i="1"/>
  <c r="Z1352" i="1"/>
  <c r="AA1352" i="1"/>
  <c r="W1352" i="1"/>
  <c r="AB1352" i="1"/>
  <c r="V1352" i="1"/>
  <c r="AC1352" i="1"/>
  <c r="Z1147" i="1"/>
  <c r="AB1147" i="1"/>
  <c r="Y1147" i="1"/>
  <c r="AA1147" i="1"/>
  <c r="AC1147" i="1"/>
  <c r="W1147" i="1"/>
  <c r="V1147" i="1"/>
  <c r="X1147" i="1"/>
  <c r="AC1349" i="1"/>
  <c r="Y1349" i="1"/>
  <c r="Z1349" i="1"/>
  <c r="AB1349" i="1"/>
  <c r="W1349" i="1"/>
  <c r="X1349" i="1"/>
  <c r="V1349" i="1"/>
  <c r="AA1349" i="1"/>
  <c r="AB182" i="1"/>
  <c r="X182" i="1"/>
  <c r="Y182" i="1"/>
  <c r="W182" i="1"/>
  <c r="AA182" i="1"/>
  <c r="Z182" i="1"/>
  <c r="V182" i="1"/>
  <c r="AC182" i="1"/>
  <c r="Z141" i="1"/>
  <c r="AC141" i="1"/>
  <c r="X141" i="1"/>
  <c r="AA141" i="1"/>
  <c r="W141" i="1"/>
  <c r="Y141" i="1"/>
  <c r="V141" i="1"/>
  <c r="AB141" i="1"/>
  <c r="Z1043" i="1"/>
  <c r="AA1043" i="1"/>
  <c r="X1043" i="1"/>
  <c r="AC1043" i="1"/>
  <c r="W1043" i="1"/>
  <c r="Y1043" i="1"/>
  <c r="V1043" i="1"/>
  <c r="AB1043" i="1"/>
  <c r="AB928" i="1"/>
  <c r="Y928" i="1"/>
  <c r="Z928" i="1"/>
  <c r="W928" i="1"/>
  <c r="AC928" i="1"/>
  <c r="AA928" i="1"/>
  <c r="V928" i="1"/>
  <c r="X928" i="1"/>
  <c r="Y1109" i="1"/>
  <c r="W1109" i="1"/>
  <c r="Z1109" i="1"/>
  <c r="X1109" i="1"/>
  <c r="AA1109" i="1"/>
  <c r="AB1109" i="1"/>
  <c r="V1109" i="1"/>
  <c r="AC1109" i="1"/>
  <c r="Y1312" i="1"/>
  <c r="AA1312" i="1"/>
  <c r="Z1312" i="1"/>
  <c r="AB1312" i="1"/>
  <c r="AC1312" i="1"/>
  <c r="X1312" i="1"/>
  <c r="V1312" i="1"/>
  <c r="W1312" i="1"/>
  <c r="AC457" i="1"/>
  <c r="X457" i="1"/>
  <c r="AA457" i="1"/>
  <c r="Z457" i="1"/>
  <c r="AB457" i="1"/>
  <c r="W457" i="1"/>
  <c r="V457" i="1"/>
  <c r="Y457" i="1"/>
  <c r="Y490" i="1"/>
  <c r="W490" i="1"/>
  <c r="AC490" i="1"/>
  <c r="AA490" i="1"/>
  <c r="AB490" i="1"/>
  <c r="Z490" i="1"/>
  <c r="V490" i="1"/>
  <c r="X490" i="1"/>
  <c r="W148" i="1"/>
  <c r="AA148" i="1"/>
  <c r="X148" i="1"/>
  <c r="Z148" i="1"/>
  <c r="AC148" i="1"/>
  <c r="Y148" i="1"/>
  <c r="V148" i="1"/>
  <c r="AB148" i="1"/>
  <c r="X637" i="1"/>
  <c r="W637" i="1"/>
  <c r="Y637" i="1"/>
  <c r="AA637" i="1"/>
  <c r="AB637" i="1"/>
  <c r="AC637" i="1"/>
  <c r="V637" i="1"/>
  <c r="Z637" i="1"/>
  <c r="Z445" i="1"/>
  <c r="AB445" i="1"/>
  <c r="Y445" i="1"/>
  <c r="AA445" i="1"/>
  <c r="W445" i="1"/>
  <c r="X445" i="1"/>
  <c r="V445" i="1"/>
  <c r="AC445" i="1"/>
  <c r="W1510" i="1"/>
  <c r="Z1510" i="1"/>
  <c r="AA1510" i="1"/>
  <c r="AB1510" i="1"/>
  <c r="X1510" i="1"/>
  <c r="Y1510" i="1"/>
  <c r="V1510" i="1"/>
  <c r="AC1510" i="1"/>
  <c r="Z1665" i="1"/>
  <c r="W1665" i="1"/>
  <c r="AA1665" i="1"/>
  <c r="AB1665" i="1"/>
  <c r="X1665" i="1"/>
  <c r="AC1665" i="1"/>
  <c r="V1665" i="1"/>
  <c r="Y1665" i="1"/>
  <c r="Y518" i="1"/>
  <c r="W518" i="1"/>
  <c r="AA518" i="1"/>
  <c r="AC518" i="1"/>
  <c r="Z518" i="1"/>
  <c r="AB518" i="1"/>
  <c r="V518" i="1"/>
  <c r="X518" i="1"/>
  <c r="X7" i="1"/>
  <c r="X1685" i="1"/>
  <c r="AA1529" i="1"/>
  <c r="Z1529" i="1"/>
  <c r="Y1529" i="1"/>
  <c r="W1529" i="1"/>
  <c r="AC1529" i="1"/>
  <c r="AB1529" i="1"/>
  <c r="V1529" i="1"/>
  <c r="X1529" i="1"/>
  <c r="W774" i="1"/>
  <c r="Z774" i="1"/>
  <c r="AC774" i="1"/>
  <c r="AA774" i="1"/>
  <c r="AB774" i="1"/>
  <c r="X774" i="1"/>
  <c r="V774" i="1"/>
  <c r="Y774" i="1"/>
  <c r="AC65" i="1"/>
  <c r="X65" i="1"/>
  <c r="Z65" i="1"/>
  <c r="Y65" i="1"/>
  <c r="AB65" i="1"/>
  <c r="AA65" i="1"/>
  <c r="V65" i="1"/>
  <c r="W65" i="1"/>
  <c r="AA1480" i="1"/>
  <c r="Y1480" i="1"/>
  <c r="AB1480" i="1"/>
  <c r="W1480" i="1"/>
  <c r="Z1480" i="1"/>
  <c r="AC1480" i="1"/>
  <c r="V1480" i="1"/>
  <c r="X1480" i="1"/>
  <c r="Y1679" i="1"/>
  <c r="X1679" i="1"/>
  <c r="AB1679" i="1"/>
  <c r="Z1679" i="1"/>
  <c r="W1679" i="1"/>
  <c r="AA1679" i="1"/>
  <c r="V1679" i="1"/>
  <c r="AC1679" i="1"/>
  <c r="X174" i="1"/>
  <c r="Z174" i="1"/>
  <c r="AC174" i="1"/>
  <c r="AB174" i="1"/>
  <c r="Y174" i="1"/>
  <c r="AA174" i="1"/>
  <c r="V174" i="1"/>
  <c r="W174" i="1"/>
  <c r="X1675" i="1"/>
  <c r="W1675" i="1"/>
  <c r="AA1675" i="1"/>
  <c r="AB1675" i="1"/>
  <c r="Y1675" i="1"/>
  <c r="Z1675" i="1"/>
  <c r="V1675" i="1"/>
  <c r="AC1675" i="1"/>
  <c r="X142" i="1"/>
  <c r="Y142" i="1"/>
  <c r="Z142" i="1"/>
  <c r="AB142" i="1"/>
  <c r="W142" i="1"/>
  <c r="AA142" i="1"/>
  <c r="V142" i="1"/>
  <c r="AC142" i="1"/>
  <c r="AC1661" i="1"/>
  <c r="Z1661" i="1"/>
  <c r="W1661" i="1"/>
  <c r="Y1661" i="1"/>
  <c r="AB1661" i="1"/>
  <c r="AA1661" i="1"/>
  <c r="V1661" i="1"/>
  <c r="X1661" i="1"/>
  <c r="AC1594" i="1"/>
  <c r="Y1594" i="1"/>
  <c r="X1594" i="1"/>
  <c r="AA1594" i="1"/>
  <c r="AB1594" i="1"/>
  <c r="Z1594" i="1"/>
  <c r="V1594" i="1"/>
  <c r="W1594" i="1"/>
  <c r="AA1617" i="1"/>
  <c r="W1617" i="1"/>
  <c r="X1617" i="1"/>
  <c r="Z1617" i="1"/>
  <c r="Y1617" i="1"/>
  <c r="AC1617" i="1"/>
  <c r="V1617" i="1"/>
  <c r="AB1617" i="1"/>
  <c r="X1488" i="1"/>
  <c r="AC1488" i="1"/>
  <c r="Y1488" i="1"/>
  <c r="Z1488" i="1"/>
  <c r="W1488" i="1"/>
  <c r="AA1488" i="1"/>
  <c r="V1488" i="1"/>
  <c r="AB1488" i="1"/>
  <c r="AC8" i="1"/>
  <c r="Z8" i="1"/>
  <c r="X8" i="1"/>
  <c r="AA8" i="1"/>
  <c r="W8" i="1"/>
  <c r="AB8" i="1"/>
  <c r="Y8" i="1"/>
  <c r="V7" i="1"/>
  <c r="AC7" i="1"/>
  <c r="AC1685" i="1"/>
  <c r="W1593" i="1"/>
  <c r="AA1593" i="1"/>
  <c r="Y1593" i="1"/>
  <c r="X1593" i="1"/>
  <c r="AC1593" i="1"/>
  <c r="AB1593" i="1"/>
  <c r="V1593" i="1"/>
  <c r="Z1593" i="1"/>
  <c r="Y1671" i="1"/>
  <c r="X1671" i="1"/>
  <c r="AA1671" i="1"/>
  <c r="W1671" i="1"/>
  <c r="Z1671" i="1"/>
  <c r="AB1671" i="1"/>
  <c r="V1671" i="1"/>
  <c r="AC1671" i="1"/>
  <c r="Z402" i="1"/>
  <c r="AA402" i="1"/>
  <c r="W402" i="1"/>
  <c r="AB402" i="1"/>
  <c r="Y402" i="1"/>
  <c r="X402" i="1"/>
  <c r="V402" i="1"/>
  <c r="AC402" i="1"/>
  <c r="AA441" i="1"/>
  <c r="Y441" i="1"/>
  <c r="X441" i="1"/>
  <c r="W441" i="1"/>
  <c r="AC441" i="1"/>
  <c r="Z441" i="1"/>
  <c r="V441" i="1"/>
  <c r="AB441" i="1"/>
  <c r="AB1492" i="1"/>
  <c r="W1492" i="1"/>
  <c r="AC1492" i="1"/>
  <c r="AA1492" i="1"/>
  <c r="Z1492" i="1"/>
  <c r="Y1492" i="1"/>
  <c r="V1492" i="1"/>
  <c r="X1492" i="1"/>
  <c r="X127" i="1"/>
  <c r="Y127" i="1"/>
  <c r="W127" i="1"/>
  <c r="Z127" i="1"/>
  <c r="AA127" i="1"/>
  <c r="AC127" i="1"/>
  <c r="V127" i="1"/>
  <c r="AB127" i="1"/>
  <c r="AC1631" i="1"/>
  <c r="W1631" i="1"/>
  <c r="AA1631" i="1"/>
  <c r="Z1631" i="1"/>
  <c r="Y1631" i="1"/>
  <c r="AB1631" i="1"/>
  <c r="V1631" i="1"/>
  <c r="X1631" i="1"/>
  <c r="X588" i="1"/>
  <c r="Z588" i="1"/>
  <c r="W588" i="1"/>
  <c r="Y588" i="1"/>
  <c r="AA588" i="1"/>
  <c r="AB588" i="1"/>
  <c r="V588" i="1"/>
  <c r="AC588" i="1"/>
  <c r="W1499" i="1"/>
  <c r="Y1499" i="1"/>
  <c r="AA1499" i="1"/>
  <c r="AC1499" i="1"/>
  <c r="X1499" i="1"/>
  <c r="AB1499" i="1"/>
  <c r="V1499" i="1"/>
  <c r="Z1499" i="1"/>
  <c r="AC1495" i="1"/>
  <c r="AA1495" i="1"/>
  <c r="W1495" i="1"/>
  <c r="Z1495" i="1"/>
  <c r="X1495" i="1"/>
  <c r="AB1495" i="1"/>
  <c r="V1495" i="1"/>
  <c r="Y1495" i="1"/>
  <c r="AA1573" i="1"/>
  <c r="X1573" i="1"/>
  <c r="Y1573" i="1"/>
  <c r="AC1573" i="1"/>
  <c r="AB1573" i="1"/>
  <c r="Z1573" i="1"/>
  <c r="V1573" i="1"/>
  <c r="W1573" i="1"/>
  <c r="X1048" i="1"/>
  <c r="W1048" i="1"/>
  <c r="Y1048" i="1"/>
  <c r="AB1048" i="1"/>
  <c r="AC1048" i="1"/>
  <c r="Z1048" i="1"/>
  <c r="V1048" i="1"/>
  <c r="AA1048" i="1"/>
  <c r="Y871" i="1"/>
  <c r="AA871" i="1"/>
  <c r="X871" i="1"/>
  <c r="Z871" i="1"/>
  <c r="AB871" i="1"/>
  <c r="W871" i="1"/>
  <c r="V871" i="1"/>
  <c r="AC871" i="1"/>
  <c r="AB419" i="1"/>
  <c r="AA419" i="1"/>
  <c r="AC419" i="1"/>
  <c r="X419" i="1"/>
  <c r="Y419" i="1"/>
  <c r="Z419" i="1"/>
  <c r="V419" i="1"/>
  <c r="W419" i="1"/>
  <c r="AB1501" i="1"/>
  <c r="Z1501" i="1"/>
  <c r="W1501" i="1"/>
  <c r="X1501" i="1"/>
  <c r="AC1501" i="1"/>
  <c r="AA1501" i="1"/>
  <c r="V1501" i="1"/>
  <c r="Y1501" i="1"/>
  <c r="AB1676" i="1"/>
  <c r="AA1676" i="1"/>
  <c r="Y1676" i="1"/>
  <c r="Z1676" i="1"/>
  <c r="AC1676" i="1"/>
  <c r="X1676" i="1"/>
  <c r="V1676" i="1"/>
  <c r="W1676" i="1"/>
  <c r="Z480" i="1"/>
  <c r="X480" i="1"/>
  <c r="AB480" i="1"/>
  <c r="AC480" i="1"/>
  <c r="AA480" i="1"/>
  <c r="W480" i="1"/>
  <c r="V480" i="1"/>
  <c r="Y480" i="1"/>
  <c r="AC1627" i="1"/>
  <c r="AA1627" i="1"/>
  <c r="Y1627" i="1"/>
  <c r="Z1627" i="1"/>
  <c r="W1627" i="1"/>
  <c r="AB1627" i="1"/>
  <c r="V1627" i="1"/>
  <c r="X1627" i="1"/>
  <c r="AB504" i="1"/>
  <c r="Z504" i="1"/>
  <c r="Y504" i="1"/>
  <c r="AA504" i="1"/>
  <c r="X504" i="1"/>
  <c r="W504" i="1"/>
  <c r="V504" i="1"/>
  <c r="AC504" i="1"/>
  <c r="AA1515" i="1"/>
  <c r="AC1515" i="1"/>
  <c r="Y1515" i="1"/>
  <c r="AB1515" i="1"/>
  <c r="Z1515" i="1"/>
  <c r="W1515" i="1"/>
  <c r="V1515" i="1"/>
  <c r="X1515" i="1"/>
  <c r="AB609" i="1"/>
  <c r="AC609" i="1"/>
  <c r="Z609" i="1"/>
  <c r="W609" i="1"/>
  <c r="X609" i="1"/>
  <c r="Y609" i="1"/>
  <c r="V609" i="1"/>
  <c r="AA609" i="1"/>
  <c r="Z1502" i="1"/>
  <c r="AC1502" i="1"/>
  <c r="W1502" i="1"/>
  <c r="X1502" i="1"/>
  <c r="AB1502" i="1"/>
  <c r="AA1502" i="1"/>
  <c r="V1502" i="1"/>
  <c r="Y1502" i="1"/>
  <c r="W1605" i="1"/>
  <c r="AC1605" i="1"/>
  <c r="AA1605" i="1"/>
  <c r="Z1605" i="1"/>
  <c r="X1605" i="1"/>
  <c r="Y1605" i="1"/>
  <c r="V1605" i="1"/>
  <c r="AB1605" i="1"/>
  <c r="AC180" i="1"/>
  <c r="AB180" i="1"/>
  <c r="Y180" i="1"/>
  <c r="X180" i="1"/>
  <c r="Z180" i="1"/>
  <c r="W180" i="1"/>
  <c r="V180" i="1"/>
  <c r="AA180" i="1"/>
  <c r="AA199" i="1"/>
  <c r="W199" i="1"/>
  <c r="X199" i="1"/>
  <c r="AB199" i="1"/>
  <c r="AC199" i="1"/>
  <c r="Z199" i="1"/>
  <c r="V199" i="1"/>
  <c r="Y199" i="1"/>
  <c r="W1555" i="1"/>
  <c r="Z1555" i="1"/>
  <c r="AC1555" i="1"/>
  <c r="AB1555" i="1"/>
  <c r="Y1555" i="1"/>
  <c r="X1555" i="1"/>
  <c r="V1555" i="1"/>
  <c r="AA1555" i="1"/>
  <c r="Y370" i="1"/>
  <c r="AB370" i="1"/>
  <c r="AC370" i="1"/>
  <c r="W370" i="1"/>
  <c r="AA370" i="1"/>
  <c r="X370" i="1"/>
  <c r="V370" i="1"/>
  <c r="Z370" i="1"/>
  <c r="AC1524" i="1"/>
  <c r="AA1524" i="1"/>
  <c r="Y1524" i="1"/>
  <c r="Z1524" i="1"/>
  <c r="W1524" i="1"/>
  <c r="AB1524" i="1"/>
  <c r="V1524" i="1"/>
  <c r="X1524" i="1"/>
  <c r="Z1540" i="1"/>
  <c r="W1540" i="1"/>
  <c r="AC1540" i="1"/>
  <c r="X1540" i="1"/>
  <c r="AB1540" i="1"/>
  <c r="Y1540" i="1"/>
  <c r="V1540" i="1"/>
  <c r="AA1540" i="1"/>
  <c r="Y1541" i="1"/>
  <c r="AA1541" i="1"/>
  <c r="W1541" i="1"/>
  <c r="AB1541" i="1"/>
  <c r="X1541" i="1"/>
  <c r="AC1541" i="1"/>
  <c r="V1541" i="1"/>
  <c r="Z1541" i="1"/>
  <c r="W1658" i="1"/>
  <c r="AC1658" i="1"/>
  <c r="X1658" i="1"/>
  <c r="AA1658" i="1"/>
  <c r="Y1658" i="1"/>
  <c r="Z1658" i="1"/>
  <c r="V1658" i="1"/>
  <c r="AB1658" i="1"/>
  <c r="AC1659" i="1"/>
  <c r="Z1659" i="1"/>
  <c r="W1659" i="1"/>
  <c r="AB1659" i="1"/>
  <c r="AA1659" i="1"/>
  <c r="X1659" i="1"/>
  <c r="V1659" i="1"/>
  <c r="Y1659" i="1"/>
  <c r="X668" i="1"/>
  <c r="Y668" i="1"/>
  <c r="AA668" i="1"/>
  <c r="AC668" i="1"/>
  <c r="Z668" i="1"/>
  <c r="AB668" i="1"/>
  <c r="V668" i="1"/>
  <c r="W668" i="1"/>
  <c r="AA1653" i="1"/>
  <c r="Z1653" i="1"/>
  <c r="AB1653" i="1"/>
  <c r="AC1653" i="1"/>
  <c r="X1653" i="1"/>
  <c r="W1653" i="1"/>
  <c r="V1653" i="1"/>
  <c r="Y1653" i="1"/>
  <c r="Y1520" i="1"/>
  <c r="AC1520" i="1"/>
  <c r="X1520" i="1"/>
  <c r="Z1520" i="1"/>
  <c r="AB1520" i="1"/>
  <c r="AA1520" i="1"/>
  <c r="V1520" i="1"/>
  <c r="W1520" i="1"/>
  <c r="Y1537" i="1"/>
  <c r="AC1537" i="1"/>
  <c r="W1537" i="1"/>
  <c r="X1537" i="1"/>
  <c r="AA1537" i="1"/>
  <c r="AB1537" i="1"/>
  <c r="V1537" i="1"/>
  <c r="Z1537" i="1"/>
  <c r="AA1483" i="1"/>
  <c r="AC1483" i="1"/>
  <c r="AB1483" i="1"/>
  <c r="Z1483" i="1"/>
  <c r="W1483" i="1"/>
  <c r="X1483" i="1"/>
  <c r="V1483" i="1"/>
  <c r="Y1483" i="1"/>
  <c r="AC1568" i="1"/>
  <c r="AA1568" i="1"/>
  <c r="W1568" i="1"/>
  <c r="X1568" i="1"/>
  <c r="Y1568" i="1"/>
  <c r="Z1568" i="1"/>
  <c r="V1568" i="1"/>
  <c r="AB1568" i="1"/>
  <c r="Y1413" i="1"/>
  <c r="AA1413" i="1"/>
  <c r="AB1413" i="1"/>
  <c r="Z1413" i="1"/>
  <c r="X1413" i="1"/>
  <c r="AC1413" i="1"/>
  <c r="V1413" i="1"/>
  <c r="W1413" i="1"/>
  <c r="AA1503" i="1"/>
  <c r="X1503" i="1"/>
  <c r="AB1503" i="1"/>
  <c r="AC1503" i="1"/>
  <c r="Y1503" i="1"/>
  <c r="W1503" i="1"/>
  <c r="V1503" i="1"/>
  <c r="Z1503" i="1"/>
  <c r="AB1643" i="1"/>
  <c r="X1643" i="1"/>
  <c r="Z1643" i="1"/>
  <c r="W1643" i="1"/>
  <c r="AA1643" i="1"/>
  <c r="Y1643" i="1"/>
  <c r="V1643" i="1"/>
  <c r="AC1643" i="1"/>
  <c r="AC1580" i="1"/>
  <c r="Z1580" i="1"/>
  <c r="W1580" i="1"/>
  <c r="Y1580" i="1"/>
  <c r="X1580" i="1"/>
  <c r="AA1580" i="1"/>
  <c r="V1580" i="1"/>
  <c r="AB1580" i="1"/>
  <c r="Y466" i="1"/>
  <c r="Z466" i="1"/>
  <c r="W466" i="1"/>
  <c r="X466" i="1"/>
  <c r="AB466" i="1"/>
  <c r="AA466" i="1"/>
  <c r="V466" i="1"/>
  <c r="AC466" i="1"/>
  <c r="W1635" i="1"/>
  <c r="AB1635" i="1"/>
  <c r="Y1635" i="1"/>
  <c r="AA1635" i="1"/>
  <c r="X1635" i="1"/>
  <c r="Z1635" i="1"/>
  <c r="V1635" i="1"/>
  <c r="AC1635" i="1"/>
  <c r="Z1570" i="1"/>
  <c r="X1570" i="1"/>
  <c r="Y1570" i="1"/>
  <c r="AC1570" i="1"/>
  <c r="W1570" i="1"/>
  <c r="AB1570" i="1"/>
  <c r="V1570" i="1"/>
  <c r="AA1570" i="1"/>
  <c r="Y783" i="1"/>
  <c r="AB783" i="1"/>
  <c r="AA783" i="1"/>
  <c r="Z783" i="1"/>
  <c r="W783" i="1"/>
  <c r="AC783" i="1"/>
  <c r="V783" i="1"/>
  <c r="X783" i="1"/>
  <c r="AA1522" i="1"/>
  <c r="X1522" i="1"/>
  <c r="Y1522" i="1"/>
  <c r="Z1522" i="1"/>
  <c r="AB1522" i="1"/>
  <c r="W1522" i="1"/>
  <c r="V1522" i="1"/>
  <c r="AC1522" i="1"/>
  <c r="Z1526" i="1"/>
  <c r="Y1526" i="1"/>
  <c r="AB1526" i="1"/>
  <c r="X1526" i="1"/>
  <c r="AA1526" i="1"/>
  <c r="W1526" i="1"/>
  <c r="V1526" i="1"/>
  <c r="AC1526" i="1"/>
  <c r="AA1552" i="1"/>
  <c r="AB1552" i="1"/>
  <c r="X1552" i="1"/>
  <c r="AC1552" i="1"/>
  <c r="W1552" i="1"/>
  <c r="Y1552" i="1"/>
  <c r="V1552" i="1"/>
  <c r="Z1552" i="1"/>
  <c r="Y1151" i="1"/>
  <c r="AA1151" i="1"/>
  <c r="Z1151" i="1"/>
  <c r="AB1151" i="1"/>
  <c r="W1151" i="1"/>
  <c r="X1151" i="1"/>
  <c r="V1151" i="1"/>
  <c r="AC1151" i="1"/>
  <c r="W1602" i="1"/>
  <c r="AC1602" i="1"/>
  <c r="Y1602" i="1"/>
  <c r="AB1602" i="1"/>
  <c r="Z1602" i="1"/>
  <c r="X1602" i="1"/>
  <c r="V1602" i="1"/>
  <c r="AA1602" i="1"/>
  <c r="X935" i="1"/>
  <c r="Z935" i="1"/>
  <c r="Y935" i="1"/>
  <c r="W935" i="1"/>
  <c r="AA935" i="1"/>
  <c r="AC935" i="1"/>
  <c r="V935" i="1"/>
  <c r="AB935" i="1"/>
  <c r="Z548" i="1"/>
  <c r="Y548" i="1"/>
  <c r="W548" i="1"/>
  <c r="X548" i="1"/>
  <c r="AB548" i="1"/>
  <c r="AC548" i="1"/>
  <c r="V548" i="1"/>
  <c r="AA548" i="1"/>
  <c r="AC638" i="1"/>
  <c r="Z638" i="1"/>
  <c r="W638" i="1"/>
  <c r="X638" i="1"/>
  <c r="AA638" i="1"/>
  <c r="Y638" i="1"/>
  <c r="V638" i="1"/>
  <c r="AB638" i="1"/>
  <c r="AB1489" i="1"/>
  <c r="W1489" i="1"/>
  <c r="X1489" i="1"/>
  <c r="Z1489" i="1"/>
  <c r="Y1489" i="1"/>
  <c r="AC1489" i="1"/>
  <c r="V1489" i="1"/>
  <c r="AA1489" i="1"/>
  <c r="Z1324" i="1"/>
  <c r="W1324" i="1"/>
  <c r="AB1324" i="1"/>
  <c r="X1324" i="1"/>
  <c r="AC1324" i="1"/>
  <c r="Y1324" i="1"/>
  <c r="V1324" i="1"/>
  <c r="AA1324" i="1"/>
  <c r="W1636" i="1"/>
  <c r="X1636" i="1"/>
  <c r="AA1636" i="1"/>
  <c r="AC1636" i="1"/>
  <c r="Z1636" i="1"/>
  <c r="AB1636" i="1"/>
  <c r="V1636" i="1"/>
  <c r="Y1636" i="1"/>
  <c r="AC1550" i="1"/>
  <c r="Z1550" i="1"/>
  <c r="X1550" i="1"/>
  <c r="AA1550" i="1"/>
  <c r="AB1550" i="1"/>
  <c r="W1550" i="1"/>
  <c r="V1550" i="1"/>
  <c r="Y1550" i="1"/>
  <c r="AB1656" i="1"/>
  <c r="AA1656" i="1"/>
  <c r="Z1656" i="1"/>
  <c r="W1656" i="1"/>
  <c r="Y1656" i="1"/>
  <c r="X1656" i="1"/>
  <c r="V1656" i="1"/>
  <c r="AC1656" i="1"/>
  <c r="Y1672" i="1"/>
  <c r="X1672" i="1"/>
  <c r="AA1672" i="1"/>
  <c r="AB1672" i="1"/>
  <c r="Z1672" i="1"/>
  <c r="W1672" i="1"/>
  <c r="V1672" i="1"/>
  <c r="AC1672" i="1"/>
  <c r="AA1559" i="1"/>
  <c r="W1559" i="1"/>
  <c r="Z1559" i="1"/>
  <c r="AC1559" i="1"/>
  <c r="Y1559" i="1"/>
  <c r="X1559" i="1"/>
  <c r="V1559" i="1"/>
  <c r="AB1559" i="1"/>
  <c r="AB1461" i="1"/>
  <c r="W1461" i="1"/>
  <c r="Y1461" i="1"/>
  <c r="AA1461" i="1"/>
  <c r="Z1461" i="1"/>
  <c r="X1461" i="1"/>
  <c r="V1461" i="1"/>
  <c r="AC1461" i="1"/>
  <c r="AC781" i="1"/>
  <c r="W781" i="1"/>
  <c r="AB781" i="1"/>
  <c r="Y781" i="1"/>
  <c r="AA781" i="1"/>
  <c r="Z781" i="1"/>
  <c r="V781" i="1"/>
  <c r="X781" i="1"/>
  <c r="X111" i="1"/>
  <c r="W111" i="1"/>
  <c r="AB111" i="1"/>
  <c r="AC111" i="1"/>
  <c r="Z111" i="1"/>
  <c r="AA111" i="1"/>
  <c r="V111" i="1"/>
  <c r="Y111" i="1"/>
  <c r="W1563" i="1"/>
  <c r="AC1563" i="1"/>
  <c r="AB1563" i="1"/>
  <c r="AA1563" i="1"/>
  <c r="Z1563" i="1"/>
  <c r="X1563" i="1"/>
  <c r="V1563" i="1"/>
  <c r="Y1563" i="1"/>
  <c r="AB1545" i="1"/>
  <c r="W1545" i="1"/>
  <c r="Y1545" i="1"/>
  <c r="X1545" i="1"/>
  <c r="AC1545" i="1"/>
  <c r="AA1545" i="1"/>
  <c r="V1545" i="1"/>
  <c r="Z1545" i="1"/>
  <c r="AC188" i="1"/>
  <c r="AB188" i="1"/>
  <c r="Z188" i="1"/>
  <c r="AA188" i="1"/>
  <c r="X188" i="1"/>
  <c r="Y188" i="1"/>
  <c r="V188" i="1"/>
  <c r="W188" i="1"/>
  <c r="Z509" i="1"/>
  <c r="AB509" i="1"/>
  <c r="Y509" i="1"/>
  <c r="X509" i="1"/>
  <c r="W509" i="1"/>
  <c r="AC509" i="1"/>
  <c r="V509" i="1"/>
  <c r="AA509" i="1"/>
  <c r="Z1591" i="1"/>
  <c r="AC1591" i="1"/>
  <c r="W1591" i="1"/>
  <c r="AB1591" i="1"/>
  <c r="X1591" i="1"/>
  <c r="AA1591" i="1"/>
  <c r="V1591" i="1"/>
  <c r="Y1591" i="1"/>
  <c r="AB522" i="1"/>
  <c r="X522" i="1"/>
  <c r="AC522" i="1"/>
  <c r="AA522" i="1"/>
  <c r="Y522" i="1"/>
  <c r="W522" i="1"/>
  <c r="V522" i="1"/>
  <c r="Z522" i="1"/>
  <c r="Y1497" i="1"/>
  <c r="X1497" i="1"/>
  <c r="AC1497" i="1"/>
  <c r="Z1497" i="1"/>
  <c r="W1497" i="1"/>
  <c r="AB1497" i="1"/>
  <c r="V8" i="1"/>
  <c r="V1497" i="1"/>
  <c r="AA1497" i="1"/>
</calcChain>
</file>

<file path=xl/sharedStrings.xml><?xml version="1.0" encoding="utf-8"?>
<sst xmlns="http://schemas.openxmlformats.org/spreadsheetml/2006/main" count="22475" uniqueCount="6932">
  <si>
    <t>nombreempresa</t>
  </si>
  <si>
    <t>id_co</t>
  </si>
  <si>
    <t>nit</t>
  </si>
  <si>
    <t>nombreproveedor</t>
  </si>
  <si>
    <t>direccion_1</t>
  </si>
  <si>
    <t>telefono</t>
  </si>
  <si>
    <t>numero_prov</t>
  </si>
  <si>
    <t>documento</t>
  </si>
  <si>
    <t>fecha_radic</t>
  </si>
  <si>
    <t>fecha_dcto</t>
  </si>
  <si>
    <t>fecha_vcto</t>
  </si>
  <si>
    <t>plazo</t>
  </si>
  <si>
    <t>saldo</t>
  </si>
  <si>
    <t>fecha_gen</t>
  </si>
  <si>
    <t>lapso_doc</t>
  </si>
  <si>
    <t>fecha_pago</t>
  </si>
  <si>
    <t>dias</t>
  </si>
  <si>
    <t>condicional</t>
  </si>
  <si>
    <t>resultadoempresa</t>
  </si>
  <si>
    <t>PROMOVALLE SA ESP</t>
  </si>
  <si>
    <t>&gt;360</t>
  </si>
  <si>
    <t>UAE DIRECCION DE IMPUESTOS Y ADUANAS NACIONALES</t>
  </si>
  <si>
    <t>0-30</t>
  </si>
  <si>
    <t>A TIEMPO SAS</t>
  </si>
  <si>
    <t>FER INDUSTRIA DEL VALLE SAS</t>
  </si>
  <si>
    <t>121-180</t>
  </si>
  <si>
    <t>LOGISTICA Y TRANSPORTES TGB SAS</t>
  </si>
  <si>
    <t>SURAMERICANA DE GUANTES SAS</t>
  </si>
  <si>
    <t>MUNICIPIO DE YUMBO</t>
  </si>
  <si>
    <t>SEGUROS COMERCIALES BOLIVAR SA</t>
  </si>
  <si>
    <t>COMUNICACION CELULAR SA</t>
  </si>
  <si>
    <t>61-90</t>
  </si>
  <si>
    <t>EMPRESAS MUNICIPALES DE CALI EICE ESP</t>
  </si>
  <si>
    <t>RIASCOS QUINONES JOSE EDUAR</t>
  </si>
  <si>
    <t>UNIPAR ALQUILERES DE COMPUTADORES SAS</t>
  </si>
  <si>
    <t>31-60</t>
  </si>
  <si>
    <t>ARBOLEDA GUERRA DIANA CAROLINA</t>
  </si>
  <si>
    <t>EMPRESA DE MEDICINA INTEGRAL EMI SAS SERVICIO DE A</t>
  </si>
  <si>
    <t>VEOLIA SERVICIOS INDUSTRIALES COLOMBIA SAS ESP</t>
  </si>
  <si>
    <t>PROMOCALI SA ESP</t>
  </si>
  <si>
    <t>SEGUROS DEL ESTADO S.A.</t>
  </si>
  <si>
    <t>PROMOAMBIENTAL DISTRITO SAS ESP</t>
  </si>
  <si>
    <t>PRODUMEDIHOS SAS</t>
  </si>
  <si>
    <t>LOPEZ RAFAEL</t>
  </si>
  <si>
    <t>MAZUERA HERNANDEZ JULIO CESAR</t>
  </si>
  <si>
    <t>181-360</t>
  </si>
  <si>
    <t>FERRICENTROS SAS</t>
  </si>
  <si>
    <t>PROSERVIS EMPRESA DE SERVICIOS TEMPORALES SAS</t>
  </si>
  <si>
    <t>PROMOAMBIENTAL SA ESP</t>
  </si>
  <si>
    <t>A2 SOFTWARE TECHNOLOGIES SAS</t>
  </si>
  <si>
    <t>PENA CHACON JOHN JAIRO</t>
  </si>
  <si>
    <t>COMPANIA DE OPERACIONES LOGISTICAS Y TRANSPORTE LT</t>
  </si>
  <si>
    <t>91-120</t>
  </si>
  <si>
    <t>LOPEZ DISTRIBUIDORA Y COMERCIALIZADORA SAS</t>
  </si>
  <si>
    <t>JDS LOGISTICA Y TRANSPORTES S A S</t>
  </si>
  <si>
    <t>PROTECCION MANTENIMIENTO Y SEGURIDAD INDUSTRIAL DE</t>
  </si>
  <si>
    <t>LIU MINGHAO</t>
  </si>
  <si>
    <t>CLAREAR INGENIERIA LIMITADA</t>
  </si>
  <si>
    <t>ALIANZA INTEGRAL DE SERVICIOS ALISER SAS</t>
  </si>
  <si>
    <t>FUNDACION EQUIPO PROFESIONAL PARA EL DESARROLLO EC</t>
  </si>
  <si>
    <t>GRUPO LOGISTICO MODELO SAS</t>
  </si>
  <si>
    <t>GOMEZ GERARDO ANTONIO</t>
  </si>
  <si>
    <t>COLOMBIA TELECOMUNICACIONES SA ESP</t>
  </si>
  <si>
    <t>ORGANIZACION TERPEL SA</t>
  </si>
  <si>
    <t>TRACTOMULAS Y CAMIONES DIESEL SAS</t>
  </si>
  <si>
    <t>REFINISH SUPPLY SOLUTIONS SAS</t>
  </si>
  <si>
    <t>MUNICIPIO DE SANTIAGO DE CALI</t>
  </si>
  <si>
    <t>COLMACOR IMPORTADORES LTDA</t>
  </si>
  <si>
    <t>PRODUCTOS DE CAUCHO Y LONA SAS</t>
  </si>
  <si>
    <t>RECTIMODERNA SAS</t>
  </si>
  <si>
    <t>COMERCIAL INTERNACIONAL DE EQUIPOS Y MAQUINARIA S</t>
  </si>
  <si>
    <t>REPUESTOS Y SERVICIOS DE OCCIDENTE SAS</t>
  </si>
  <si>
    <t>ASEO DEL SUROCCIDENTE SA ESP</t>
  </si>
  <si>
    <t>ADMINISTRADORA CALLE TRECE SAS</t>
  </si>
  <si>
    <t>FRENOPARTES DE OCCIDENTE SAS</t>
  </si>
  <si>
    <t>DISTRIBUJES Y REPUESTOS DIESEL SAS</t>
  </si>
  <si>
    <t>SUPERINTENDENCIA DE SERVICIOS PUBLICOS DOMICIL.</t>
  </si>
  <si>
    <t>TECNOLLANTAS Y REENCAUCHES SAS</t>
  </si>
  <si>
    <t>VALLEMETALES S A S</t>
  </si>
  <si>
    <t>SERVICIOS Y PARTES DEL VALLE SAS</t>
  </si>
  <si>
    <t>CENTRAL COLOMBIANA DE ASEO SA ESP</t>
  </si>
  <si>
    <t>BANCO DAVIVIENDA SA</t>
  </si>
  <si>
    <t>OXIEQUIPOS SAS</t>
  </si>
  <si>
    <t>SOLUCIONES Y SUMINISTROS TECNICOS INDUSTRIALES SAS</t>
  </si>
  <si>
    <t>BANCOLOMBIA SA</t>
  </si>
  <si>
    <t>INH INGENIERIA NEUMATICA E HIDRAULICA SAS</t>
  </si>
  <si>
    <t>ELECTRO PARTES DEL VALLE SAS</t>
  </si>
  <si>
    <t>PLASTIRED COLOMBIA SAS</t>
  </si>
  <si>
    <t>DIAZ ARIAS DARWIN ALEXANDER</t>
  </si>
  <si>
    <t>SOLINDUTEC SAS</t>
  </si>
  <si>
    <t>EMPRESA DE SERV PUBL DE ASEO DE CALI EN LIQUIDAC</t>
  </si>
  <si>
    <t>DUQUE MOTTA MONICA LUCIA</t>
  </si>
  <si>
    <t>IMPORTMAS S A S</t>
  </si>
  <si>
    <t>METALMECANICA PROMOAMBIENTAL SAS</t>
  </si>
  <si>
    <t>RENZA ESGUERRA ALVARO MAURICIO</t>
  </si>
  <si>
    <t>CHEN GUOLI</t>
  </si>
  <si>
    <t>FILTROS Y FILTROS S A S</t>
  </si>
  <si>
    <t>CASA MACK CALI SA</t>
  </si>
  <si>
    <t>RPG SISTEMAS Y SOLUCIONES SAS</t>
  </si>
  <si>
    <t>CONTENUR COLOMBIA SAS</t>
  </si>
  <si>
    <t>SERVICIOS AMBIENTALES SA ESP</t>
  </si>
  <si>
    <t>SOLO TURBOS SAS</t>
  </si>
  <si>
    <t>TUSCOPIAS SAS</t>
  </si>
  <si>
    <t>COMISION DE REGULACION AGUA POTABLE Y SANEAMIENTO</t>
  </si>
  <si>
    <t>DISTRIMUELLES SAS</t>
  </si>
  <si>
    <t>ANTE CORTES FERNANDA YORELLY</t>
  </si>
  <si>
    <t>SOLUTECNICAS LTDA</t>
  </si>
  <si>
    <t>MANEJO TECNICO DE INFORMACION SA</t>
  </si>
  <si>
    <t>SANTOS PEREZ JIMENA</t>
  </si>
  <si>
    <t>INGE ROD COMERCIALIZADORA SOCIEDAD POR ACCIONES SI</t>
  </si>
  <si>
    <t>FERRETERIA MONACO SAS</t>
  </si>
  <si>
    <t>PROYECTOS INDUSTRIALES CONSTRUCTIVOS Y AMBIENTALES</t>
  </si>
  <si>
    <t>RGM ELECTRONICA LTDA</t>
  </si>
  <si>
    <t>UNION TEMPORAL SICO</t>
  </si>
  <si>
    <t>MULAS Y REMOLQUES S A S</t>
  </si>
  <si>
    <t>INDUSTRIAS IVOR SA CASA INGLESA</t>
  </si>
  <si>
    <t>SANDOVAL YANGUAS FABIAN</t>
  </si>
  <si>
    <t>SALAZAR CASTANO HENRY</t>
  </si>
  <si>
    <t>DATA DIGITAL SAS</t>
  </si>
  <si>
    <t>FABRICA NACIONAL DE AUTOPARTES SA FANALCA SA</t>
  </si>
  <si>
    <t>A G REPUESTOS Y SERVICIOS S A S</t>
  </si>
  <si>
    <t>DISTRIBUIDORA EL FARO LTDA</t>
  </si>
  <si>
    <t>ZAPATA OSPINA HADDER ALONSO</t>
  </si>
  <si>
    <t>COMSERGROUP S A S</t>
  </si>
  <si>
    <t>SOLUCIONES E INVERSIONES BROWN S A S</t>
  </si>
  <si>
    <t>TM SERVICES Y SOLUTIONS SAS</t>
  </si>
  <si>
    <t>MIP MANEJO INTEGRADO DE PLAGAS SAS SOCIEDAD POR AC</t>
  </si>
  <si>
    <t>GOBERNACION DEL VALLE DEL CAUCA</t>
  </si>
  <si>
    <t>ACCORHOTELS COLOMBIA SA</t>
  </si>
  <si>
    <t>PACARIBE SA ESP</t>
  </si>
  <si>
    <t>LINCO CONSULTORES SAS</t>
  </si>
  <si>
    <t>ARBOLEDA MARTINEZ CARLOS FELIPE</t>
  </si>
  <si>
    <t>HECTOR ECHAVARRIA V SAS</t>
  </si>
  <si>
    <t>BAUTISTA HERNANDEZ HECTOR ANDRES</t>
  </si>
  <si>
    <t>PROMOAMBIENTAL S A</t>
  </si>
  <si>
    <t>DELGADO LENIS YENNY</t>
  </si>
  <si>
    <t>BANCO DE OCCIDENTE</t>
  </si>
  <si>
    <t>CALZATODO SA</t>
  </si>
  <si>
    <t>AUTOMUNDIAL SA</t>
  </si>
  <si>
    <t>MUELLES Y HERRAJES CALI S A S</t>
  </si>
  <si>
    <t>MULTIREPUESTOS Y SERVICIOS JR SAS</t>
  </si>
  <si>
    <t>GRUAS ELENA DIAZ SAS</t>
  </si>
  <si>
    <t>FIC SURA MULTIESTRATEGIA CREDITO COLOMBIA</t>
  </si>
  <si>
    <t>SKY DESING SRL</t>
  </si>
  <si>
    <t>DESARROLLO Y CONSULTORIA ECOLEGAL S A  S</t>
  </si>
  <si>
    <t>TOOLMATE DE COLOMBIA SAS</t>
  </si>
  <si>
    <t>NACIONAL DE EMBRAGUES S A S</t>
  </si>
  <si>
    <t>UNIDAD ADMINISTRATIVA ESPECIAL JUNTA CENTRAL DE CO</t>
  </si>
  <si>
    <t>PROVEEDORES PARA SISTEMAS Y CIAS SAS PROVEE SISTEM</t>
  </si>
  <si>
    <t>RONDON SARTA DIANA PATRICIA</t>
  </si>
  <si>
    <t>TREJOS CARVAJAL JESSICA JOHANNA</t>
  </si>
  <si>
    <t>RECONSTRUCTORA CYH SAS</t>
  </si>
  <si>
    <t>CENTRO DE DIAGNOSTICO AUTOMOTRIZ LA TERMINAL SA</t>
  </si>
  <si>
    <t>FORTOX S A</t>
  </si>
  <si>
    <t>GUEVARA BELTRAN KAREN LIZETH</t>
  </si>
  <si>
    <t>DIESEL INGENIERIA S A S</t>
  </si>
  <si>
    <t>BOTINA GONZALEZ LUCERO</t>
  </si>
  <si>
    <t>UNIKAPITAL SAS   HOTEL GRANADA REAL</t>
  </si>
  <si>
    <t>AUTOCENTRO CAPRI SA</t>
  </si>
  <si>
    <t>MURILLO HINCAPIE WILLIAM</t>
  </si>
  <si>
    <t>ALTALENE SAS</t>
  </si>
  <si>
    <t>WELDINDUSTRIAL SAS</t>
  </si>
  <si>
    <t>VILLEGAS ZAMBRANO ADRIANA FERNANDA</t>
  </si>
  <si>
    <t>DIESEL TODO SAS</t>
  </si>
  <si>
    <t>RIOS LONDONO JHONATAN</t>
  </si>
  <si>
    <t>AUTOLLANTAS NUTIBARA S A</t>
  </si>
  <si>
    <t>UNIDAD DE SALUD OCUPACIONAL SAS</t>
  </si>
  <si>
    <t>DRESS WINTER S A S</t>
  </si>
  <si>
    <t>ECOLAVAGGIO COLOMBIA SAS</t>
  </si>
  <si>
    <t>REDEPARTES SAS</t>
  </si>
  <si>
    <t>ASEO REGIONAL SAS</t>
  </si>
  <si>
    <t>SOTECH DE COLOMBIA S A S</t>
  </si>
  <si>
    <t>MAYORGA O FRANCISCO</t>
  </si>
  <si>
    <t>VELEZ ERAZO ANGIE LIZETH</t>
  </si>
  <si>
    <t>AUTOPACIFICO SA</t>
  </si>
  <si>
    <t>SGS COLOMBIA SAS</t>
  </si>
  <si>
    <t>CENTRAL COOPERATIVA DE SERVICIOS FUNERARIOS</t>
  </si>
  <si>
    <t>A Y C INMOBILIARIOS SAS</t>
  </si>
  <si>
    <t>ECO GREEN VALLE S A S</t>
  </si>
  <si>
    <t>INGENIERIA METALMECANICA MFR SAS</t>
  </si>
  <si>
    <t>RODA INDUSTRIALES CALI SAS</t>
  </si>
  <si>
    <t>RED SONORA S A S</t>
  </si>
  <si>
    <t>CLUB SOCIAL Y DEPORTIVA DE TRABAJADORES Y PENSIONA</t>
  </si>
  <si>
    <t>OROZCO RAMIREZ EDUARD RAMON</t>
  </si>
  <si>
    <t>CAJA DE COMPENSACION FAMILIAR DEL VALLE DEL CAUCA</t>
  </si>
  <si>
    <t>SAUCEDO Y SAUCEDO SA</t>
  </si>
  <si>
    <t>TRANSPORTES JOALCO S A</t>
  </si>
  <si>
    <t>OKOLISH SAS</t>
  </si>
  <si>
    <t>SERVIFIN SA</t>
  </si>
  <si>
    <t>OPTIMA COPORATION SAS</t>
  </si>
  <si>
    <t>PARTEQUIPOS SA</t>
  </si>
  <si>
    <t>PILGRIM SECURITY LTDA</t>
  </si>
  <si>
    <t>LIBRETA PERSONAL SAS</t>
  </si>
  <si>
    <t>GRUPO EMPRESARIAL LA SEBASTIANA SAS</t>
  </si>
  <si>
    <t>HIDROTECNIK SAS</t>
  </si>
  <si>
    <t>MILENIO PC SA</t>
  </si>
  <si>
    <t>CONFIANZA INGENIEROS CONSULTORES LTDA</t>
  </si>
  <si>
    <t>TOTAL AIRES S A S</t>
  </si>
  <si>
    <t>INTERASEO DEL VALLE SAS ESP</t>
  </si>
  <si>
    <t>CHOCUE MONTANO DAMARIS</t>
  </si>
  <si>
    <t>COMERCIALIZADORA VITARA SAS</t>
  </si>
  <si>
    <t>TRANSPORTE GONZALEZ OCHOA SAS</t>
  </si>
  <si>
    <t>BANCO SANTANDER DE NEGOCIOS COLOMBIA SA</t>
  </si>
  <si>
    <t>FUMIGACIONES Y EXTINTORES MILLENNIUM LTDA</t>
  </si>
  <si>
    <t>POWER ONE LTDA</t>
  </si>
  <si>
    <t>PPO ABOGADOS SOCIEDAD CIVIL</t>
  </si>
  <si>
    <t>INAGAN INGENIERIA SAS</t>
  </si>
  <si>
    <t>MONTAJE ELECTRICO COLOMBIANO EU</t>
  </si>
  <si>
    <t>CENTRO DE DIAGNOSTICO AUTOMOTOR TECNICENTRO SAS</t>
  </si>
  <si>
    <t>STEWART &amp; STEVENSON DE LAS AMERICAS COLOMBIA LTDA</t>
  </si>
  <si>
    <t>SERVIJARDINES DI SAS</t>
  </si>
  <si>
    <t>LAM TRANSPORTADORA LOGISTICA SAS</t>
  </si>
  <si>
    <t>VIERA GOMEZ CARLOS ALBERTO</t>
  </si>
  <si>
    <t>INMOBILIARIA RS SAS</t>
  </si>
  <si>
    <t>ZORRILLA RIVERA LUIS FERNANDO</t>
  </si>
  <si>
    <t>JAST INGENIERIA SAS</t>
  </si>
  <si>
    <t>ARQUITECTURA INFABLE LTDA</t>
  </si>
  <si>
    <t>VALENCIA ANA LUCIA</t>
  </si>
  <si>
    <t>ZAPATA VELEZ HUGO ALBERTO</t>
  </si>
  <si>
    <t>QUINTERO BERNAL KAREN ANDREA</t>
  </si>
  <si>
    <t>CALI EXPRESS LTDA</t>
  </si>
  <si>
    <t>CASTANEDA GIRALDO ANDRES</t>
  </si>
  <si>
    <t>FUNDACION JOVENES DEL MANANA</t>
  </si>
  <si>
    <t>EMPRENDIMIENTO AMBIENTAL SAS</t>
  </si>
  <si>
    <t>GOMEZ GALINDEZ DIEGO ALONSO</t>
  </si>
  <si>
    <t>HYDRAULIC CENTER SAS</t>
  </si>
  <si>
    <t>SEGUROS DE VIDA SURAMERICANA SA</t>
  </si>
  <si>
    <t>MONTOYA MONTOYA JORGE ARMANDO</t>
  </si>
  <si>
    <t>JAMAICA FONSECA JHON ALEXANDER</t>
  </si>
  <si>
    <t>SANCHEZ 1990 SAS</t>
  </si>
  <si>
    <t>FORMACEP SAS</t>
  </si>
  <si>
    <t>REGENCY SERVICES DE COLOMBIA SAS</t>
  </si>
  <si>
    <t>REDOX COLOMBIA S A S</t>
  </si>
  <si>
    <t>TELLANTAS Y CIA SAS</t>
  </si>
  <si>
    <t>CUMMINS DE LOS ANDES SA</t>
  </si>
  <si>
    <t>INVERSIONES ENTRE RIOS SAS</t>
  </si>
  <si>
    <t>COMPANIA MUNDIAL DE SEGUROS S A</t>
  </si>
  <si>
    <t>ESAI S A S</t>
  </si>
  <si>
    <t>GASES DE OCCIDENTE SA ESP</t>
  </si>
  <si>
    <t>CERON FIGUEROA CRISTIAN DARWIN</t>
  </si>
  <si>
    <t>UNIVERSAL STREAM SAS ESP</t>
  </si>
  <si>
    <t>GARCIA RAMOS CARLOS FELIPE</t>
  </si>
  <si>
    <t>RENTING COLOMBIA SA</t>
  </si>
  <si>
    <t>ARP SURA</t>
  </si>
  <si>
    <t>GESTION FIDUCIARIA S A</t>
  </si>
  <si>
    <t>RODRIGUEZ JAIRO</t>
  </si>
  <si>
    <t>CORDOBA GIRONZA PAOLA ANDREA</t>
  </si>
  <si>
    <t>ESPACIOS Y AMBIENTES VERDES SAS</t>
  </si>
  <si>
    <t>SODEXHO PASS DE COLOMBIA S.A.</t>
  </si>
  <si>
    <t>PALACIOS GONZALEZ CHRISTIAN ALEXANDER</t>
  </si>
  <si>
    <t>LOPEZ SANCHEZ MICHAEL ANDRES</t>
  </si>
  <si>
    <t>ALTIPAL SAS</t>
  </si>
  <si>
    <t>PINZON ROZO JORGE ENRIQUE</t>
  </si>
  <si>
    <t>ORTEGA QUINTERO ADRIAN ALBERTO</t>
  </si>
  <si>
    <t>ROMERO BUELVAS CARLOS ANDRES</t>
  </si>
  <si>
    <t>ENERGIA PARA EL FUTURO SAS</t>
  </si>
  <si>
    <t>NOMINAS</t>
  </si>
  <si>
    <t>MUNOZ CORTES ABDRES FELIPE</t>
  </si>
  <si>
    <t>PARCELACION CHORRO DE PLATA</t>
  </si>
  <si>
    <t>EXPERIENCIA CORPORATIVA INTERNACIONAL PRACTICA LTD</t>
  </si>
  <si>
    <t>TORO PIZARRO DIEGO FERNANDO</t>
  </si>
  <si>
    <t>CARSMAT SAS</t>
  </si>
  <si>
    <t>COMPANIA GENERAL DE ACEROS SA</t>
  </si>
  <si>
    <t>RAMIREZ GOMEZ1 Y CIA SAS</t>
  </si>
  <si>
    <t>LOZANO RAMIREZ LUZ ADRIANA</t>
  </si>
  <si>
    <t>GUZMAN RAMOS FERNANDO</t>
  </si>
  <si>
    <t>CONJUNTO RESIDENCIAL EL REMANSO DEL PARAISO</t>
  </si>
  <si>
    <t>CAMPOS URREGO ANDRES JULIAN</t>
  </si>
  <si>
    <t>COEXITO SAS</t>
  </si>
  <si>
    <t>SANCHEZ SARRIA ALBERTO</t>
  </si>
  <si>
    <t>BORJA CAICEDO MAIRA JULIETH</t>
  </si>
  <si>
    <t>CAMARGO CASTILLO PEDRO LUIS</t>
  </si>
  <si>
    <t>MORENO JIMENEZ EVA JACKELINE</t>
  </si>
  <si>
    <t>INSTITUTO NACIONAL DE INVESTIGACION Y PREVENCION D</t>
  </si>
  <si>
    <t>SOLUCIONES DE ABASTECIMIENTO ORIENTAL SAS</t>
  </si>
  <si>
    <t>PATRIMONIOS AUTONOMOS FIDUCIARIA POPULAR S A</t>
  </si>
  <si>
    <t>INGENIERIA DASA SAS</t>
  </si>
  <si>
    <t>VALENCIA QUINTERO JOSE RAMON</t>
  </si>
  <si>
    <t>ESTRELLA Y TUPETE ABOGADOS</t>
  </si>
  <si>
    <t>REINA ACOSTA DIANA MARIA</t>
  </si>
  <si>
    <t>GARCIA SERNA RONALD</t>
  </si>
  <si>
    <t>LOURIDO DOMINGUEZ ROLANDO</t>
  </si>
  <si>
    <t>SAHE  PROPUESTAS INMOBILIARIAS SAS</t>
  </si>
  <si>
    <t>FIDUCIARIA CORFICOLOMBIANA</t>
  </si>
  <si>
    <t>PREVER PREVISION GENERAL SAS</t>
  </si>
  <si>
    <t>ARCILA HURTADO JUAN CARLOS</t>
  </si>
  <si>
    <t>FACTOR PLUS S A S</t>
  </si>
  <si>
    <t>TECNOLOGIA INNOVADORA DELTA SAS</t>
  </si>
  <si>
    <t>PERDOMO GARZON RODRIGO</t>
  </si>
  <si>
    <t>COFACE SERVICES COLOMBIA S A</t>
  </si>
  <si>
    <t>CHOOSE EASY EXPRESS SAS</t>
  </si>
  <si>
    <t>GODOY NAVARRO HENRY</t>
  </si>
  <si>
    <t>ANAYA TUQUERRES CLODOMIRO</t>
  </si>
  <si>
    <t>CONJUNTO RESIDENCIAL BAGATELLE PROPIEDAD HORIZONTA</t>
  </si>
  <si>
    <t>MAJIN SANDOVAL HARRISON</t>
  </si>
  <si>
    <t>IBANEZ PARRA OSCAR YESID</t>
  </si>
  <si>
    <t>MAPFRE COLOMBIA VIDA SEGUROS S A</t>
  </si>
  <si>
    <t>FINANCIERA DE DESARROLLO TERRITORIAL FINDER</t>
  </si>
  <si>
    <t>fecha_dcto1</t>
  </si>
  <si>
    <t>Total general</t>
  </si>
  <si>
    <t>DIAS TOTALES2</t>
  </si>
  <si>
    <t>0 a 30</t>
  </si>
  <si>
    <t>31 a 60</t>
  </si>
  <si>
    <t>61 a 90</t>
  </si>
  <si>
    <t>91 a 120</t>
  </si>
  <si>
    <t>121 a 180</t>
  </si>
  <si>
    <t>181 a 360</t>
  </si>
  <si>
    <t>más de 360</t>
  </si>
  <si>
    <t>Días</t>
  </si>
  <si>
    <t>TEMPORALES</t>
  </si>
  <si>
    <t>Dias</t>
  </si>
  <si>
    <t>CLUS</t>
  </si>
  <si>
    <t>COMBUSTIBLE</t>
  </si>
  <si>
    <t>BANCO COMERCIAL AVVILLAS SA</t>
  </si>
  <si>
    <t>DIAN DIRECCION DE IMPUESTO NACIONAL</t>
  </si>
  <si>
    <t>ORGANIZACION TERPEL S.A.</t>
  </si>
  <si>
    <t>PEAJES ELECTRONICOS SAS</t>
  </si>
  <si>
    <t>RV ENERO</t>
  </si>
  <si>
    <t>CXP FEBRERO</t>
  </si>
  <si>
    <t>BUSCARV</t>
  </si>
  <si>
    <t>Suma de 181 a 360</t>
  </si>
  <si>
    <t>Suma de más de 360</t>
  </si>
  <si>
    <t>Suma de Total general</t>
  </si>
  <si>
    <t>Suma de 0 a 30</t>
  </si>
  <si>
    <t>Suma de 31 a 60</t>
  </si>
  <si>
    <t>Suma de 61 a 90</t>
  </si>
  <si>
    <t>Suma de 91 a 120</t>
  </si>
  <si>
    <t>Suma de 121 a 180</t>
  </si>
  <si>
    <t>CONSOLIDADO</t>
  </si>
  <si>
    <t>CXP - CXP2 - RV</t>
  </si>
  <si>
    <t>DIFERENCIA</t>
  </si>
  <si>
    <t>TRACTO CHEVROLET LTDA</t>
  </si>
  <si>
    <t>A V EXPRESS S  A</t>
  </si>
  <si>
    <t>ACEVEDO PENALOZA Y MORENO SAS</t>
  </si>
  <si>
    <t>CONNECTORS COLOMBIA SAS</t>
  </si>
  <si>
    <t>INGENIERIA HIDRAULICA Y NEUMATICA LTDA</t>
  </si>
  <si>
    <t>KENWORTH DE LA MONTANA S A S</t>
  </si>
  <si>
    <t>SOMOS DIESEL REPUESTOS E  U</t>
  </si>
  <si>
    <t>detallemovcont</t>
  </si>
  <si>
    <t>ANFIBIA TRANSPORTES FLUVIAL Y TERRESTRE SAS</t>
  </si>
  <si>
    <t>SOLUCIONES EMPRESARIALES TEMPORALES S A S</t>
  </si>
  <si>
    <t>UNION TEMPORAL ECOHABITAT 2021 UT</t>
  </si>
  <si>
    <t>EMPOCHIQUINQUIRA ESP</t>
  </si>
  <si>
    <t>RELLENO</t>
  </si>
  <si>
    <t>EXTRAS SA</t>
  </si>
  <si>
    <t>CONTENUR</t>
  </si>
  <si>
    <t>COMPANIA GENERAL DE ACEROS</t>
  </si>
  <si>
    <t>ACEROS</t>
  </si>
  <si>
    <t>SSAB COLOMBIA SAS CL 11 B 31</t>
  </si>
  <si>
    <t>STECKERL ACEROS SAS TV 64 DG 30 ESQ</t>
  </si>
  <si>
    <t>FERROCORTES</t>
  </si>
  <si>
    <t>CYRGO</t>
  </si>
  <si>
    <t>TUBOS Y METALES</t>
  </si>
  <si>
    <t>CORTEACEROS</t>
  </si>
  <si>
    <t>ACEROS CORTADOS</t>
  </si>
  <si>
    <t>ACEROS MAPA</t>
  </si>
  <si>
    <t>IMPORINOX SAS</t>
  </si>
  <si>
    <t>LDCA SAS</t>
  </si>
  <si>
    <t>CARIBE VERDE SA ESP</t>
  </si>
  <si>
    <t>ECOASISTHIR SAS</t>
  </si>
  <si>
    <t>CXP2</t>
  </si>
  <si>
    <t>RV</t>
  </si>
  <si>
    <t>ciudad</t>
  </si>
  <si>
    <t>COLOMBIA TELECOMUNICACIONES SA ESPFC-000864-00</t>
  </si>
  <si>
    <t>COMUNICACION CELULAR SACC-000164-00</t>
  </si>
  <si>
    <t>DOMINGUEZ H ANA MARIACC-000154-00</t>
  </si>
  <si>
    <t>EMPRESAS MUNICIPALES DE CALI EICE ESPFC-000848-00</t>
  </si>
  <si>
    <t>FUNDACION EQUIPO PROFESIONAL PARA EL DESARROLLO ECNI-001698-00</t>
  </si>
  <si>
    <t>HERREA NUEZ JUAN SEBASTIANDS-000466-00</t>
  </si>
  <si>
    <t>LIU MINGHAODS-000533-00</t>
  </si>
  <si>
    <t>PENA CHACON JOHN JAIROCC-000137-00</t>
  </si>
  <si>
    <t>PENA CHACON JOHN JAIROCC-000121-00</t>
  </si>
  <si>
    <t>PENA CHACON JOHN JAIROCC-000127-00</t>
  </si>
  <si>
    <t>PENA CHACON JOHN JAIROCC-000131-00</t>
  </si>
  <si>
    <t>PENA CHACON JOHN JAIROCC-000124-00</t>
  </si>
  <si>
    <t>PROMOAMBIENTAL SA ESPFP-001480-00</t>
  </si>
  <si>
    <t>PROMOAMBIENTAL SA ESPCC-000158-00</t>
  </si>
  <si>
    <t>PROMOCALI SA ESPFP-001558-01</t>
  </si>
  <si>
    <t>PROMOCALI SA ESPNI-000971-00</t>
  </si>
  <si>
    <t>PROMOCALI SA ESPRC-002181-00</t>
  </si>
  <si>
    <t>PROMOCALI SA ESPFP-001551-01</t>
  </si>
  <si>
    <t>PROMOCALI SA ESPNB-002361-00</t>
  </si>
  <si>
    <t>PROMOVALLE SA ESPRC-002393-01</t>
  </si>
  <si>
    <t>PROMOVALLE SA ESPRC-003077-01</t>
  </si>
  <si>
    <t>PROMOVALLE SA ESPRC-001556-00</t>
  </si>
  <si>
    <t>PROMOVALLE SA ESPRC-001518-00</t>
  </si>
  <si>
    <t>PROMOVALLE SA ESPRC-001869-00</t>
  </si>
  <si>
    <t>PROMOVALLE SA ESPRC-002531-01</t>
  </si>
  <si>
    <t>PROMOVALLE SA ESPFP-001643-01</t>
  </si>
  <si>
    <t>PROMOVALLE SA ESPRC-002533-01</t>
  </si>
  <si>
    <t>PROMOVALLE SA ESPNI-001065-00</t>
  </si>
  <si>
    <t>PROMOVALLE SA ESPRC-001643-00</t>
  </si>
  <si>
    <t>PROMOVALLE SA ESPFP-001681-01</t>
  </si>
  <si>
    <t>PROMOVALLE SA ESPRC-001821-00</t>
  </si>
  <si>
    <t>PROMOVALLE SA ESPNI-001065-15</t>
  </si>
  <si>
    <t>PROMOVALLE SA ESPRC-001988-00</t>
  </si>
  <si>
    <t>PROMOVALLE SA ESPFP-001642-01</t>
  </si>
  <si>
    <t>PROMOVALLE SA ESPNI-001065-28</t>
  </si>
  <si>
    <t>PROMOVALLE SA ESPFP-001703-01</t>
  </si>
  <si>
    <t>PROMOVALLE SA ESPNI-001065-24</t>
  </si>
  <si>
    <t>PROMOVALLE SA ESPNI-001065-02</t>
  </si>
  <si>
    <t>PROMOVALLE SA ESPNI-001065-12</t>
  </si>
  <si>
    <t>PROMOVALLE SA ESPRC-002119-00</t>
  </si>
  <si>
    <t>PROMOVALLE SA ESPRC-002644-01</t>
  </si>
  <si>
    <t>PROMOVALLE SA ESPNI-001065-06</t>
  </si>
  <si>
    <t>PROMOVALLE SA ESPRC-001526-00</t>
  </si>
  <si>
    <t>PROMOVALLE SA ESPRC-001751-00</t>
  </si>
  <si>
    <t>PROMOVALLE SA ESPNI-001065-09</t>
  </si>
  <si>
    <t>PROMOVALLE SA ESPRC-003479-00</t>
  </si>
  <si>
    <t>PROMOVALLE SA ESPNI-001065-37</t>
  </si>
  <si>
    <t>PROMOVALLE SA ESPNI-001065-40</t>
  </si>
  <si>
    <t>PROMOVALLE SA ESPRC-001452-00</t>
  </si>
  <si>
    <t>PROMOVALLE SA ESPNI-001065-34</t>
  </si>
  <si>
    <t>PROMOVALLE SA ESPNI-001065-36</t>
  </si>
  <si>
    <t>PROMOVALLE SA ESPNI-001065-30</t>
  </si>
  <si>
    <t>PROMOVALLE SA ESPRC-001538-03</t>
  </si>
  <si>
    <t>PROMOVALLE SA ESPRC-002215-00</t>
  </si>
  <si>
    <t>PROMOVALLE SA ESPNI-000885-03</t>
  </si>
  <si>
    <t>PROMOVALLE SA ESPRC-001448-00</t>
  </si>
  <si>
    <t>PROMOVALLE SA ESPNI-001065-35</t>
  </si>
  <si>
    <t>PROMOVALLE SA ESPRC-001750-00</t>
  </si>
  <si>
    <t>PROMOVALLE SA ESPRC-001538-01</t>
  </si>
  <si>
    <t>PROMOVALLE SA ESPNI-001065-22</t>
  </si>
  <si>
    <t>PROMOVALLE SA ESPRC-001538-00</t>
  </si>
  <si>
    <t>PROMOVALLE SA ESPRC-002442-00</t>
  </si>
  <si>
    <t>PROMOVALLE SA ESPNI-001065-04</t>
  </si>
  <si>
    <t>PROMOVALLE SA ESPNI-001065-27</t>
  </si>
  <si>
    <t>PROMOVALLE SA ESPNI-001065-05</t>
  </si>
  <si>
    <t>PROMOVALLE SA ESPFC-000862-00</t>
  </si>
  <si>
    <t>PROMOVALLE SA ESPNI-001165-00</t>
  </si>
  <si>
    <t>PROMOVALLE SA ESPNB-002366-00</t>
  </si>
  <si>
    <t>PROMOVALLE SA ESPNI-001065-29</t>
  </si>
  <si>
    <t>PROMOVALLE SA ESPNI-001065-03</t>
  </si>
  <si>
    <t>PROMOVALLE SA ESPNI-001065-14</t>
  </si>
  <si>
    <t>PROMOVALLE SA ESPNI-001065-13</t>
  </si>
  <si>
    <t>PROMOVALLE SA ESPNI-001065-21</t>
  </si>
  <si>
    <t>PROMOVALLE SA ESPRC-001507-03</t>
  </si>
  <si>
    <t>PROMOVALLE SA ESPNI-001065-01</t>
  </si>
  <si>
    <t>PROMOVALLE SA ESPNI-001086-00</t>
  </si>
  <si>
    <t>PROMOVALLE SA ESPNI-000885-05</t>
  </si>
  <si>
    <t>PROMOVALLE SA ESPRC-001709-00</t>
  </si>
  <si>
    <t>PROMOVALLE SA ESPNI-001065-08</t>
  </si>
  <si>
    <t>PROMOVALLE SA ESPNI-001065-19</t>
  </si>
  <si>
    <t>PROMOVALLE SA ESPNI-001065-18</t>
  </si>
  <si>
    <t>PROMOVALLE SA ESPRC-001851-00</t>
  </si>
  <si>
    <t>PROMOVALLE SA ESPNI-001065-41</t>
  </si>
  <si>
    <t>PROMOVALLE SA ESPNI-001065-17</t>
  </si>
  <si>
    <t>PROMOVALLE SA ESPRC-001511-01</t>
  </si>
  <si>
    <t>PROMOVALLE SA ESPNI-001065-38</t>
  </si>
  <si>
    <t>PROMOVALLE SA ESPNI-000885-04</t>
  </si>
  <si>
    <t>PROMOVALLE SA ESPNI-001065-07</t>
  </si>
  <si>
    <t>PROMOVALLE SA ESPNI-001065-11</t>
  </si>
  <si>
    <t>PROMOVALLE SA ESPNI-001065-33</t>
  </si>
  <si>
    <t>PROMOVALLE SA ESPRC-002532-01</t>
  </si>
  <si>
    <t>PROMOVALLE SA ESPNI-001065-26</t>
  </si>
  <si>
    <t>PROMOVALLE SA ESPRC-001727-00</t>
  </si>
  <si>
    <t>PROMOVALLE SA ESPNI-001065-39</t>
  </si>
  <si>
    <t>PROMOVALLE SA ESPRC-003249-01</t>
  </si>
  <si>
    <t>PROMOVALLE SA ESPRC-001466-00</t>
  </si>
  <si>
    <t>PROMOVALLE SA ESPRC-002976-01</t>
  </si>
  <si>
    <t>PROMOVALLE SA ESPRC-002288-00</t>
  </si>
  <si>
    <t>PROMOVALLE SA ESPRC-001527-00</t>
  </si>
  <si>
    <t>PROMOVALLE SA ESPRC-001482-00</t>
  </si>
  <si>
    <t>PROMOVALLE SA ESPRC-001520-00</t>
  </si>
  <si>
    <t>PROMOVALLE SA ESPRC-001741-00</t>
  </si>
  <si>
    <t>PROMOVALLE SA ESPRC-001516-00</t>
  </si>
  <si>
    <t>PROMOVALLE SA ESPNI-001065-10</t>
  </si>
  <si>
    <t>PROMOVALLE SA ESPRC-001517-00</t>
  </si>
  <si>
    <t>PROMOVALLE SA ESPRC-003144-00</t>
  </si>
  <si>
    <t>PROMOVALLE SA ESPRC-001421-00</t>
  </si>
  <si>
    <t>PROMOVALLE SA ESPNI-001065-16</t>
  </si>
  <si>
    <t>PROMOVALLE SA ESPNI-001065-31</t>
  </si>
  <si>
    <t>PROMOVALLE SA ESPRC-001519-00</t>
  </si>
  <si>
    <t>PROMOVALLE SA ESPRC-001768-00</t>
  </si>
  <si>
    <t>PROMOVALLE SA ESPNI-001065-32</t>
  </si>
  <si>
    <t>PROMOVALLE SA ESPNI-001065-20</t>
  </si>
  <si>
    <t>PROMOVALLE SA ESPRC-001521-00</t>
  </si>
  <si>
    <t>PROMOVALLE SA ESPRC-001546-00</t>
  </si>
  <si>
    <t>PROMOVALLE SA ESPRC-001551-00</t>
  </si>
  <si>
    <t>PROMOVALLE SA ESPNI-001065-25</t>
  </si>
  <si>
    <t>PROMOVALLE SA ESPRC-001597-00</t>
  </si>
  <si>
    <t>PROMOVALLE SA ESPNI-001065-23</t>
  </si>
  <si>
    <t>RIASCOS QUINONES JOSE EDUARDS-000465-00</t>
  </si>
  <si>
    <t>RIASCOS QUINONES JOSE EDUARNI-001698-00</t>
  </si>
  <si>
    <t>SEGUROS COMERCIALES BOLIVAR SADS-000474-00</t>
  </si>
  <si>
    <t>SEGUROS COMERCIALES BOLIVAR SADS-000472-00</t>
  </si>
  <si>
    <t>UAE DIRECCION DE IMPUESTOS Y ADUANAS NACIONALESIM-000049-00</t>
  </si>
  <si>
    <t>AMORTEGUI MOYA MARCOSIN-000032-00</t>
  </si>
  <si>
    <t>ASEO REGIONAL SASNI-000767-00</t>
  </si>
  <si>
    <t>ASEO REGIONAL SASNI-000762-00</t>
  </si>
  <si>
    <t>AZTECA COMUNICACIONES COLOMBIA SASFC-002602-00</t>
  </si>
  <si>
    <t>AZTECA COMUNICACIONES COLOMBIA SASFC-002474-00</t>
  </si>
  <si>
    <t>BANCO DAVIVIENDA SANA-000006-01</t>
  </si>
  <si>
    <t>CARDENAS CLAUDIALG-000433-00</t>
  </si>
  <si>
    <t>CENTRAL COLOMBIANA DE ASEO SA ESPNI-000851-00</t>
  </si>
  <si>
    <t>CENTRAL COLOMBIANA DE ASEO SA ESPNI-000911-00</t>
  </si>
  <si>
    <t>CENTRAL COLOMBIANA DE ASEO SA ESPNI-000050-00</t>
  </si>
  <si>
    <t>COLOMBIA TELECOMUNICACIONES SA ESPFC-002743-00</t>
  </si>
  <si>
    <t>COLOMBIA TELECOMUNICACIONES SA ESPFC-002976-00</t>
  </si>
  <si>
    <t>COLOMBIA TELECOMUNICACIONES SA ESPFC-002696-00</t>
  </si>
  <si>
    <t>COLOMBIA TELECOMUNICACIONES SA ESPFC-002977-00</t>
  </si>
  <si>
    <t>COORDINADORA DE SERVICIOS DE PARQUE CEMENTERIONM-000065-00</t>
  </si>
  <si>
    <t>COORDINADORA DE SERVICIOS DE PARQUE CEMENTERIONM-000066-00</t>
  </si>
  <si>
    <t>COORDINADORA DE SERVICIOS DE PARQUE CEMENTERIONM-000071-00</t>
  </si>
  <si>
    <t>COORDINADORA DE SERVICIOS DE PARQUE CEMENTERIONM-000069-00</t>
  </si>
  <si>
    <t>COORDINADORA DE SERVICIOS DE PARQUE CEMENTERIONM-000073-00</t>
  </si>
  <si>
    <t>EMPRESA DE ENERGIA DE BOYACA SA ESPNB-000525-00</t>
  </si>
  <si>
    <t>EMPRESA DE ENERGIA DE BOYACA SA ESPFC-002535-00</t>
  </si>
  <si>
    <t>EMPRESA DE ENERGIA DE BOYACA SA ESPFC-002150-00</t>
  </si>
  <si>
    <t>EMPRESA DE ENERGIA DE BOYACA SA ESPFC-002784-00</t>
  </si>
  <si>
    <t>INGENIERIA Y GESTION DEL AGUA SAS ESPFC-002800-00</t>
  </si>
  <si>
    <t>IPS CENTRO DE RECONOCIMIENTO MARIA DEL CIELO SASNB-000608-00</t>
  </si>
  <si>
    <t>IPS CENTRO DE RECONOCIMIENTO MARIA DEL CIELO SASNB-000594-00</t>
  </si>
  <si>
    <t>IPS CENTRO DE RECONOCIMIENTO MARIA DEL CIELO SASFC-003074-00</t>
  </si>
  <si>
    <t>METALMECANICA PROMOAMBIENTAL SASFP-002911-01</t>
  </si>
  <si>
    <t>MOLINA GARZON JAIMEDE-006461-00</t>
  </si>
  <si>
    <t>MORENO TORES LUIS CARLOSFC-002716-00</t>
  </si>
  <si>
    <t>PILGRIM SECURITY LTDANI-001219-00</t>
  </si>
  <si>
    <t>PINZON ROZO JORGE ENRIQUELG-000562-00</t>
  </si>
  <si>
    <t>PINZON ROZO JORGE ENRIQUELG-000561-00</t>
  </si>
  <si>
    <t>PROMOVALLE SA ESPNI-001128-00</t>
  </si>
  <si>
    <t>RECOLECCION Y ASEO S A SNI-000763-00</t>
  </si>
  <si>
    <t>RECOLECCION Y ASEO S A SNI-000762-00</t>
  </si>
  <si>
    <t>REGIONAL ING Y CIA SASNI-000766-00</t>
  </si>
  <si>
    <t>REGIONAL ING Y CIA SASNI-000762-00</t>
  </si>
  <si>
    <t>ROJAS PAEZ EDUARDO ANTONIONI-001019-00</t>
  </si>
  <si>
    <t>SEGUROS COMERCIALES BOLIVAR SAFC-002853-00</t>
  </si>
  <si>
    <t>SERVICIOS AMBIENTALES SA ESPNI-000055-00</t>
  </si>
  <si>
    <t>SERVICIOS AMBIENTALES SA ESPNB-000698-00</t>
  </si>
  <si>
    <t>SERVICIOS AMBIENTALES SA ESPNI-000054-00</t>
  </si>
  <si>
    <t>SERVICIOS AMBIENTALES SA ESPCG-001841-00</t>
  </si>
  <si>
    <t>SERVICIOS AMBIENTALES SA ESPFC-003034-00</t>
  </si>
  <si>
    <t>SERVICIOS AMBIENTALES SA ESPNB-000723-00</t>
  </si>
  <si>
    <t>SERVICIOS AMBIENTALES SA ESPNB-000615-00</t>
  </si>
  <si>
    <t>SERVICIOS AMBIENTALES SA ESPNB-000672-00</t>
  </si>
  <si>
    <t>SERVICIOS AMBIENTALES SA ESPNB-000616-00</t>
  </si>
  <si>
    <t>SERVICIOS AMBIENTALES SA ESPFC-002935-00</t>
  </si>
  <si>
    <t>SERVICIOS AMBIENTALES SA ESPFC-003035-00</t>
  </si>
  <si>
    <t>SERVICIOS AMBIENTALES SA ESPNB-000642-00</t>
  </si>
  <si>
    <t>SERVICIOS AMBIENTALES SA ESPRC-001147-00</t>
  </si>
  <si>
    <t>SERVICIOS AMBIENTALES SA ESPNB-000646-00</t>
  </si>
  <si>
    <t>SERVICIOS AMBIENTALES SA ESPNB-000684-00</t>
  </si>
  <si>
    <t>SERVICIOS AMBIENTALES SA ESPNB-000728-00</t>
  </si>
  <si>
    <t>SERVICIOS AMBIENTALES SA ESPNB-000571-00</t>
  </si>
  <si>
    <t>SERVICIOS AMBIENTALES SA ESPNI-000762-00</t>
  </si>
  <si>
    <t>SERVICIOS AMBIENTALES SA ESPRC-000129-00</t>
  </si>
  <si>
    <t>SERVICIOS AMBIENTALES SA ESPNB-000583-00</t>
  </si>
  <si>
    <t>SERVICIOS AMBIENTALES SA ESPNB-000632-00</t>
  </si>
  <si>
    <t>SERVICIOS AMBIENTALES SA ESPNI-000589-00</t>
  </si>
  <si>
    <t>UAE DIRECCION DE IMPUESTOS Y ADUANAS NACIONALESIM-000021-00</t>
  </si>
  <si>
    <t>UAE DIRECCION DE IMPUESTOS Y ADUANAS NACIONALESNI-001189-00</t>
  </si>
  <si>
    <t>UAE DIRECCION DE IMPUESTOS Y ADUANAS NACIONALESIM-000066-00</t>
  </si>
  <si>
    <t>UAE DIRECCION DE IMPUESTOS Y ADUANAS NACIONALESNI-000883-00</t>
  </si>
  <si>
    <t>UAE DIRECCION DE IMPUESTOS Y ADUANAS NACIONALESNI-000866-00</t>
  </si>
  <si>
    <t>USUARIOS CHIQUINQUIRAFV-000043-00</t>
  </si>
  <si>
    <t>VELEZ ZAPATA MARIA CAROLINALG-000445-00</t>
  </si>
  <si>
    <t>ASEO REGIONAL SASNI-001219-00</t>
  </si>
  <si>
    <t>BANCOLOMBIA SANB-000157-00</t>
  </si>
  <si>
    <t>CENTRAL COLOMBIANA DE ASEO SA ESPNI-001598-00</t>
  </si>
  <si>
    <t>CENTRAL COLOMBIANA DE ASEO SA ESPCC-002990-00</t>
  </si>
  <si>
    <t>CENTRAL COLOMBIANA DE ASEO SA ESPCC-003044-00</t>
  </si>
  <si>
    <t>CENTRAL COLOMBIANA DE ASEO SA ESPNI-001597-00</t>
  </si>
  <si>
    <t>CENTRAL COLOMBIANA DE ASEO SA ESPNI-001596-00</t>
  </si>
  <si>
    <t>CERVANTES DE LA ROSA JUAN LUISLG-000103-00</t>
  </si>
  <si>
    <t>CUADRO ALCALA ROY GUSTAVODS-000235-00</t>
  </si>
  <si>
    <t>EDYCO SASCP-000685-00</t>
  </si>
  <si>
    <t>EDYCO SASCP-000768-00</t>
  </si>
  <si>
    <t>FIDUCIARIA CENTRAL SACC-001333-00</t>
  </si>
  <si>
    <t>GOMEZ SERNA JUAN DE LA CRUZCP-002655-01</t>
  </si>
  <si>
    <t>MACHIMBRES Y MAS SASCC-002996-00</t>
  </si>
  <si>
    <t>PACARIBE SA ESPNI-001103-00</t>
  </si>
  <si>
    <t>PACARIBE SA ESPNI-001098-00</t>
  </si>
  <si>
    <t>PACARIBE SA ESPNI-001348-00</t>
  </si>
  <si>
    <t>PACARIBE SA ESPNI-001318-00</t>
  </si>
  <si>
    <t>PACARIBE SA ESPNI-001234-00</t>
  </si>
  <si>
    <t>PACARIBE SA ESPNI-001081-00</t>
  </si>
  <si>
    <t>PACARIBE SA ESPNI-001077-00</t>
  </si>
  <si>
    <t>PACARIBE SA ESPNI-001233-00</t>
  </si>
  <si>
    <t>PACARIBE SA ESPAJ-000077-00</t>
  </si>
  <si>
    <t>PACARIBE SA ESPNI-001094-00</t>
  </si>
  <si>
    <t>PACARIBE SA ESPNI-001092-00</t>
  </si>
  <si>
    <t>PACARIBE SA ESPNI-001088-00</t>
  </si>
  <si>
    <t>PACARIBE SA ESPNI-001319-00</t>
  </si>
  <si>
    <t>PACARIBE SA ESPNI-001100-00</t>
  </si>
  <si>
    <t>PACARIBE SA ESPNI-001376-00</t>
  </si>
  <si>
    <t>PACARIBE SA ESPNI-001084-00</t>
  </si>
  <si>
    <t>PACARIBE SA ESPNI-001080-00</t>
  </si>
  <si>
    <t>PACARIBE SA ESPNI-001099-00</t>
  </si>
  <si>
    <t>PACARIBE SA ESPNI-001235-00</t>
  </si>
  <si>
    <t>PACARIBE SA ESPRC-000779-00</t>
  </si>
  <si>
    <t>PACARIBE SA ESPNI-001285-00</t>
  </si>
  <si>
    <t>PACARIBE SA ESPNI-001561-00</t>
  </si>
  <si>
    <t>PACARIBE SA ESPCC-002963-00</t>
  </si>
  <si>
    <t>PACARIBE SA ESPNI-001463-00</t>
  </si>
  <si>
    <t>PACARIBE SA ESPNI-001101-00</t>
  </si>
  <si>
    <t>PACARIBE SA ESPNB-000202-00</t>
  </si>
  <si>
    <t>PACARIBE SA ESPCC-002988-00</t>
  </si>
  <si>
    <t>PACARIBE SA ESPNI-001287-00</t>
  </si>
  <si>
    <t>PACARIBE SA ESPNI-001085-00</t>
  </si>
  <si>
    <t>PACARIBE SA ESPNI-001083-00</t>
  </si>
  <si>
    <t>PACARIBE SA ESPNI-001082-00</t>
  </si>
  <si>
    <t>PACARIBE SA ESPCC-002989-00</t>
  </si>
  <si>
    <t>PACARIBE SA ESPNI-001553-00</t>
  </si>
  <si>
    <t>PACARIBE SA ESPNI-001089-00</t>
  </si>
  <si>
    <t>PACARIBE SA ESPNI-001413-00</t>
  </si>
  <si>
    <t>PACARIBE SA ESPNI-001097-00</t>
  </si>
  <si>
    <t>PACARIBE SA ESPNI-001414-00</t>
  </si>
  <si>
    <t>PACARIBE SA ESPNI-001091-00</t>
  </si>
  <si>
    <t>PACARIBE SA ESPNI-001257-00</t>
  </si>
  <si>
    <t>PACARIBE SA ESPNI-001102-00</t>
  </si>
  <si>
    <t>PACARIBE SA ESPCC-002962-00</t>
  </si>
  <si>
    <t>PACARIBE SA ESPNI-001347-00</t>
  </si>
  <si>
    <t>PACARIBE SA ESPCC-003043-00</t>
  </si>
  <si>
    <t>PACARIBE SA ESPCC-002909-00</t>
  </si>
  <si>
    <t>PACARIBE SA ESPNI-001096-00</t>
  </si>
  <si>
    <t>PACARIBE SA ESPNI-001087-00</t>
  </si>
  <si>
    <t>PACARIBE SA ESPRC-000736-00</t>
  </si>
  <si>
    <t>PACARIBE SA ESPNI-001090-00</t>
  </si>
  <si>
    <t>PACARIBE SA ESPNI-001093-00</t>
  </si>
  <si>
    <t>PACARIBE SA ESPNI-001095-00</t>
  </si>
  <si>
    <t>PACARIBE SA ESPCC-003042-00</t>
  </si>
  <si>
    <t>PACARIBE SA ESPCC-002870-00</t>
  </si>
  <si>
    <t>PACARIBE SA ESPNI-001256-00</t>
  </si>
  <si>
    <t>PACARIBE SA ESPNI-001484-00</t>
  </si>
  <si>
    <t>PACARIBE SA ESPNI-001286-00</t>
  </si>
  <si>
    <t>PACARIBE SA ESPNB-000203-01</t>
  </si>
  <si>
    <t>PACARIBE SA ESPNI-001086-00</t>
  </si>
  <si>
    <t>PACARIBE SA ESPNI-001377-00</t>
  </si>
  <si>
    <t>PACARIBE SA ESPCC-002876-00</t>
  </si>
  <si>
    <t>PACARIBE SA ESPNI-001490-00</t>
  </si>
  <si>
    <t>PACARIBE SA ESPNI-001462-00</t>
  </si>
  <si>
    <t>PARKER HANNIFIN CORPORATIONCP-003447-01</t>
  </si>
  <si>
    <t>PARKER HANNIFIN CORPORATIONCP-003537-01</t>
  </si>
  <si>
    <t>PARKER HANNIFIN CORPORATIONCP-003286-01</t>
  </si>
  <si>
    <t>PARKER HANNIFIN CORPORATIONCP-003232-01</t>
  </si>
  <si>
    <t>PARKER HANNIFIN CORPORATIONCP-003255-01</t>
  </si>
  <si>
    <t>PARKER HANNIFIN CORPORATIONCP-003363-01</t>
  </si>
  <si>
    <t>PARKER HANNIFIN CORPORATIONCP-002453-01</t>
  </si>
  <si>
    <t>PARKER HANNIFIN CORPORATIONCP-003364-01</t>
  </si>
  <si>
    <t>PROMOAMBIENTAL DISTRITO SAS ESPAJ-000084-00</t>
  </si>
  <si>
    <t>PROMOAMBIENTAL DISTRITO SAS ESPRC-000803-00</t>
  </si>
  <si>
    <t>PROMOAMBIENTAL DISTRITO SAS ESPNI-001310-00</t>
  </si>
  <si>
    <t>PROMOAMBIENTAL DISTRITO SAS ESPNI-001306-00</t>
  </si>
  <si>
    <t>PROMOAMBIENTAL DISTRITO SAS ESPNI-001511-00</t>
  </si>
  <si>
    <t>PROMOAMBIENTAL SA ESPNI-001140-00</t>
  </si>
  <si>
    <t>PROMOAMBIENTAL SA ESPFV-001402-00</t>
  </si>
  <si>
    <t>PROMOAMBIENTAL SA ESPNI-001153-00</t>
  </si>
  <si>
    <t>PROMOAMBIENTAL SA ESPCC-002420-00</t>
  </si>
  <si>
    <t>PROMOAMBIENTAL SA ESPF6-000664-00</t>
  </si>
  <si>
    <t>PROMOAMBIENTAL SA ESPNI-001139-00</t>
  </si>
  <si>
    <t>PROMOAMBIENTAL SA ESPNI-001146-00</t>
  </si>
  <si>
    <t>PROMOAMBIENTAL SA ESPCC-002328-00</t>
  </si>
  <si>
    <t>PROMOAMBIENTAL SA ESPCC-002547-00</t>
  </si>
  <si>
    <t>PROMOAMBIENTAL SA ESPNI-001141-00</t>
  </si>
  <si>
    <t>PROMOAMBIENTAL SA ESPF6-000453-00</t>
  </si>
  <si>
    <t>PROMOAMBIENTAL SA ESPNI-001150-00</t>
  </si>
  <si>
    <t>PROMOAMBIENTAL SA ESPNI-001151-00</t>
  </si>
  <si>
    <t>PROMOAMBIENTAL SA ESPF6-000540-00</t>
  </si>
  <si>
    <t>PROMOAMBIENTAL SA ESPCP-003468-01</t>
  </si>
  <si>
    <t>PROMOAMBIENTAL SA ESPNI-001148-00</t>
  </si>
  <si>
    <t>PROMOAMBIENTAL SA ESPNI-001142-00</t>
  </si>
  <si>
    <t>PROMOAMBIENTAL SA ESPNI-001145-00</t>
  </si>
  <si>
    <t>PROMOAMBIENTAL SA ESPNI-001147-00</t>
  </si>
  <si>
    <t>PROMOAMBIENTAL SA ESPNI-001138-00</t>
  </si>
  <si>
    <t>PROMOAMBIENTAL SA ESPCC-002240-00</t>
  </si>
  <si>
    <t>PROMOAMBIENTAL SA ESPCC-002500-00</t>
  </si>
  <si>
    <t>PROMOAMBIENTAL SA ESPNI-001154-00</t>
  </si>
  <si>
    <t>PROMOAMBIENTAL SA ESPNI-001152-00</t>
  </si>
  <si>
    <t>PROMOAMBIENTAL SA ESPNI-001144-00</t>
  </si>
  <si>
    <t>PROMOAMBIENTAL SA ESPNI-001143-00</t>
  </si>
  <si>
    <t>PROMOAMBIENTAL SA ESPCC-002607-00</t>
  </si>
  <si>
    <t>PROMOAMBIENTAL SA ESPF6-000546-00</t>
  </si>
  <si>
    <t>PROMOAMBIENTAL SA ESPNI-001149-00</t>
  </si>
  <si>
    <t>PROMOAMBIENTAL SA ESPRC-000741-00</t>
  </si>
  <si>
    <t>PROMOCALI SA ESPNI-001260-00</t>
  </si>
  <si>
    <t>PROMOCALI SA ESPCC-003048-00</t>
  </si>
  <si>
    <t>PROMOCALI SA ESPNI-001485-00</t>
  </si>
  <si>
    <t>PROMOCALI SA ESPNI-001246-00</t>
  </si>
  <si>
    <t>PROMOCALI SA ESPNI-001381-00</t>
  </si>
  <si>
    <t>PROMOCALI SA ESPNI-001486-00</t>
  </si>
  <si>
    <t>PROMOCALI SA ESPNI-001110-00</t>
  </si>
  <si>
    <t>PROMOCALI SA ESPRC-000783-00</t>
  </si>
  <si>
    <t>PROMOCALI SA ESPCC-002871-00</t>
  </si>
  <si>
    <t>PROMOCALI SA ESPNI-001057-00</t>
  </si>
  <si>
    <t>PROMOCALI SA ESPNI-001060-00</t>
  </si>
  <si>
    <t>PROMOCALI SA ESPNI-001504-00</t>
  </si>
  <si>
    <t>PROMOCALI SA ESPNI-001465-00</t>
  </si>
  <si>
    <t>PROMOCALI SA ESPNI-001599-00</t>
  </si>
  <si>
    <t>PROMOCALI SA ESPNI-001324-00</t>
  </si>
  <si>
    <t>PROMOCALI SA ESPNI-001371-00</t>
  </si>
  <si>
    <t>PROMOCALI SA ESPCC-002967-00</t>
  </si>
  <si>
    <t>PROMOCALI SA ESPNI-001289-00</t>
  </si>
  <si>
    <t>PROMOCALI SA ESPNI-001468-00</t>
  </si>
  <si>
    <t>PROMOCALI SA ESPFF-000684-00</t>
  </si>
  <si>
    <t>PROMOCALI SA ESPCC-002981-00</t>
  </si>
  <si>
    <t>PROMOCALI SA ESPCC-002969-00</t>
  </si>
  <si>
    <t>PROMOCALI SA ESPCC-002993-00</t>
  </si>
  <si>
    <t>PROMOCALI SA ESPNI-001365-00</t>
  </si>
  <si>
    <t>PROMOCALI SA ESPNI-001417-00</t>
  </si>
  <si>
    <t>PROMOCALI SA ESPNI-001415-00</t>
  </si>
  <si>
    <t>PROMOCALI SA ESPCC-003047-00</t>
  </si>
  <si>
    <t>PROMOCALI SA ESPNI-001372-00</t>
  </si>
  <si>
    <t>PROMOCALI SA ESPCC-002907-00</t>
  </si>
  <si>
    <t>PROMOCALI SA ESPNI-001247-00</t>
  </si>
  <si>
    <t>PROMOCALI SA ESPCC-002872-00</t>
  </si>
  <si>
    <t>PROMOCALI SA ESPNI-001507-00</t>
  </si>
  <si>
    <t>PROMOCALI SA ESPCC-002968-00</t>
  </si>
  <si>
    <t>PROMOCALI SA ESPNI-001259-00</t>
  </si>
  <si>
    <t>PROMOCALI SA ESPCC-002997-00</t>
  </si>
  <si>
    <t>PROMOCALI SA ESPNI-001383-00</t>
  </si>
  <si>
    <t>PROMOCALI SA ESPNI-001349-00</t>
  </si>
  <si>
    <t>PROMOCALI SA ESPNI-001288-00</t>
  </si>
  <si>
    <t>PROMOCALI SA ESPNI-001373-00</t>
  </si>
  <si>
    <t>PROMOCALI SA ESPNI-001370-00</t>
  </si>
  <si>
    <t>PROMOCALI SA ESPCC-002995-00</t>
  </si>
  <si>
    <t>PROMOCALI SA ESPCC-003049-00</t>
  </si>
  <si>
    <t>PROMOCALI SA ESPNI-001323-00</t>
  </si>
  <si>
    <t>PROMOCALI SA ESPNI-001058-00</t>
  </si>
  <si>
    <t>PROMOCALI SA ESPNI-001482-00</t>
  </si>
  <si>
    <t>PROMOCALI SA ESPAJ-000082-00</t>
  </si>
  <si>
    <t>PROMOCALI SA ESPNI-001464-00</t>
  </si>
  <si>
    <t>PROMOCALI SA ESPCC-002980-00</t>
  </si>
  <si>
    <t>PROMOCALI SA ESPNI-001416-00</t>
  </si>
  <si>
    <t>PROMOCALI SA ESPNI-001508-00</t>
  </si>
  <si>
    <t>PROMOCALI SA ESPNI-001407-00</t>
  </si>
  <si>
    <t>PROMOCALI SA ESPNI-001245-00</t>
  </si>
  <si>
    <t>PROMOCALI SA ESPNI-001382-00</t>
  </si>
  <si>
    <t>PROMOVALLE SA ESPNI-001418-00</t>
  </si>
  <si>
    <t>PROMOVALLE SA ESPNI-001502-00</t>
  </si>
  <si>
    <t>PROMOVALLE SA ESPCC-002873-00</t>
  </si>
  <si>
    <t>PROMOVALLE SA ESPCC-003051-00</t>
  </si>
  <si>
    <t>PROMOVALLE SA ESPNI-001419-00</t>
  </si>
  <si>
    <t>PROMOVALLE SA ESPRC-000780-00</t>
  </si>
  <si>
    <t>PROMOVALLE SA ESPCC-002999-00</t>
  </si>
  <si>
    <t>PROMOVALLE SA ESPNI-001466-00</t>
  </si>
  <si>
    <t>PROMOVALLE SA ESPNI-001352-00</t>
  </si>
  <si>
    <t>PROMOVALLE SA ESPNI-001509-00</t>
  </si>
  <si>
    <t>PROMOVALLE SA ESPCC-002906-00</t>
  </si>
  <si>
    <t>PROMOVALLE SA ESPAJ-000081-00</t>
  </si>
  <si>
    <t>PROMOVALLE SA ESPCC-003050-00</t>
  </si>
  <si>
    <t>PROMOVALLE SA ESPNI-001384-00</t>
  </si>
  <si>
    <t>PROMOVALLE SA ESPCC-002875-00</t>
  </si>
  <si>
    <t>PROMOVALLE SA ESPRC-000781-00</t>
  </si>
  <si>
    <t>PROMOVALLE SA ESPNI-001467-00</t>
  </si>
  <si>
    <t>PROMOVALLE SA ESPNI-001066-00</t>
  </si>
  <si>
    <t>PROMOVALLE SA ESPNI-001351-00</t>
  </si>
  <si>
    <t>PROMOVALLE SA ESPNI-001487-00</t>
  </si>
  <si>
    <t>PROMOVALLE SA ESPCC-002970-00</t>
  </si>
  <si>
    <t>PROMOVALLE SA ESPCC-002971-00</t>
  </si>
  <si>
    <t>PROMOVALLE SA ESPNI-001480-00</t>
  </si>
  <si>
    <t>PROMOVALLE SA ESPNI-001385-00</t>
  </si>
  <si>
    <t>PROMOVALLE SA ESPCC-002998-00</t>
  </si>
  <si>
    <t>PROMOVALLE SA ESPNI-001064-00</t>
  </si>
  <si>
    <t>SERVICIOS AMBIENTALES SA ESPCC-002874-00</t>
  </si>
  <si>
    <t>SERVICIOS AMBIENTALES SA ESPCC-002965-00</t>
  </si>
  <si>
    <t>SERVICIOS AMBIENTALES SA ESPCC-003045-00</t>
  </si>
  <si>
    <t>SERVICIOS AMBIENTALES SA ESPCC-002966-00</t>
  </si>
  <si>
    <t>SERVICIOS AMBIENTALES SA ESPCC-002992-00</t>
  </si>
  <si>
    <t>SERVICIOS AMBIENTALES SA ESPCC-002991-00</t>
  </si>
  <si>
    <t>SERVICIOS AMBIENTALES SA ESPAJ-000080-00</t>
  </si>
  <si>
    <t>SERVICIOS AMBIENTALES SA ESPNI-001105-00</t>
  </si>
  <si>
    <t>SERVICIOS AMBIENTALES SA ESPCC-002904-00</t>
  </si>
  <si>
    <t>SERVICIOS AMBIENTALES SA ESPNI-001379-00</t>
  </si>
  <si>
    <t>SERVICIOS AMBIENTALES SA ESPNI-001481-00</t>
  </si>
  <si>
    <t>SERVICIOS AMBIENTALES SA ESPNI-001321-00</t>
  </si>
  <si>
    <t>SERVICIOS AMBIENTALES SA ESPNI-001378-00</t>
  </si>
  <si>
    <t>SERVICIOS AMBIENTALES SA ESPNI-001510-00</t>
  </si>
  <si>
    <t>SERVICIOS AMBIENTALES SA ESPNI-001458-00</t>
  </si>
  <si>
    <t>SERVICIOS AMBIENTALES SA ESPRC-000886-00</t>
  </si>
  <si>
    <t>SERVICIOS AMBIENTALES SA ESPNI-001345-00</t>
  </si>
  <si>
    <t>SERVICIOS AMBIENTALES SA ESPNI-001513-00</t>
  </si>
  <si>
    <t>SERVICIOS AMBIENTALES SA ESPNI-001343-00</t>
  </si>
  <si>
    <t>SERVICIOS AMBIENTALES SA ESPNI-001410-00</t>
  </si>
  <si>
    <t>SERVICIOS AMBIENTALES SA ESPNI-001457-00</t>
  </si>
  <si>
    <t>SERVICIOS AMBIENTALES SA ESPNI-001526-00</t>
  </si>
  <si>
    <t>SERVICIOS AMBIENTALES SA ESPNI-001284-00</t>
  </si>
  <si>
    <t>SERVICIOS AMBIENTALES SA ESPCC-002867-00</t>
  </si>
  <si>
    <t>SERVICIOS AMBIENTALES SA ESPNI-001409-00</t>
  </si>
  <si>
    <t>SERVICIOS AMBIENTALES SA ESPNI-001074-00</t>
  </si>
  <si>
    <t>SERVICIOS AMBIENTALES SA ESPCC-003046-00</t>
  </si>
  <si>
    <t>SERVICIOS AMBIENTALES SA ESPNI-001488-00</t>
  </si>
  <si>
    <t>SERVICIOS AMBIENTALES SA ESPNI-001075-00</t>
  </si>
  <si>
    <t>SERVICIOS AMBIENTALES SA ESPNI-001264-00</t>
  </si>
  <si>
    <t>SERVICIOS AMBIENTALES SA ESPNI-001374-00</t>
  </si>
  <si>
    <t>SERVICIOS GEOLGICOS DEL CARIBE SASCP-003367-01</t>
  </si>
  <si>
    <t>ADMINISTRADORA CALLE TRECE SASCC-002025-00</t>
  </si>
  <si>
    <t>ADMINISTRADORA CALLE TRECE SASNI-002146-00</t>
  </si>
  <si>
    <t>ADMINISTRADORA CALLE TRECE SASCC-002207-00</t>
  </si>
  <si>
    <t>ADMINISTRADORA CALLE TRECE SASCC-002330-00</t>
  </si>
  <si>
    <t>ASOCIACION ESTACION DE CLASIFICACION Y APROVECHAMIFC-007311-00</t>
  </si>
  <si>
    <t>ASOCIACION ESTACION DE CLASIFICACION Y APROVECHAMICC-002242-00</t>
  </si>
  <si>
    <t>ASOCIACION ESTACION DE CLASIFICACION Y APROVECHAMIFC-007584-00</t>
  </si>
  <si>
    <t>ASOCIACION ESTACION DE CLASIFICACION Y APROVECHAMICC-002314-00</t>
  </si>
  <si>
    <t>ASOCIACION ESTACION DE CLASIFICACION Y APROVECHAMIFC-007578-00</t>
  </si>
  <si>
    <t>ASOCIACION ESTACION DE CLASIFICACION Y APROVECHAMICC-002080-00</t>
  </si>
  <si>
    <t>ASOCIACION ESTACION DE CLASIFICACION Y APROVECHAMICC-001929-00</t>
  </si>
  <si>
    <t>ASOCIACION ESTACION DE CLASIFICACION Y APROVECHAMIFC-007458-00</t>
  </si>
  <si>
    <t>ASOCIACION ESTACION DE CLASIFICACION Y APROVECHAMIFC-007170-00</t>
  </si>
  <si>
    <t>BANCOLOMBIA SAND-000513-00</t>
  </si>
  <si>
    <t>DISTRITO TURISTICO Y CULTURAL DE CARTAGENA DE INDIFC-000843-00</t>
  </si>
  <si>
    <t>GEDAME SASNI-002146-00</t>
  </si>
  <si>
    <t>INVERSIONES RUMIE HADDAD Y CIA12-000506-00</t>
  </si>
  <si>
    <t>MORALES FUENTES ABELCC-001138-00</t>
  </si>
  <si>
    <t>MORALES FUENTES ABELFC-003244-00</t>
  </si>
  <si>
    <t>PORTAL ACTUALICESECC-002213-00</t>
  </si>
  <si>
    <t>PROMOAMBIENTAL SA ESPNI-002146-00</t>
  </si>
  <si>
    <t>RECOLECCION Y ASEO S A SNI-001837-00</t>
  </si>
  <si>
    <t>RECOLECCION Y ASEO S A SNI-002146-00</t>
  </si>
  <si>
    <t>UAE DIRECCION DE IMPUESTOS Y ADUANAS NACIONALESIM-000033-00</t>
  </si>
  <si>
    <t>UAE DIRECCION DE IMPUESTOS Y ADUANAS NACIONALESNI-002326-00</t>
  </si>
  <si>
    <t>UAE DIRECCION DE IMPUESTOS Y ADUANAS NACIONALESIM-000044-00</t>
  </si>
  <si>
    <t>UAE DIRECCION DE IMPUESTOS Y ADUANAS NACIONALESIM-000047-01</t>
  </si>
  <si>
    <t>UAE DIRECCION DE IMPUESTOS Y ADUANAS NACIONALESIM-000037-00</t>
  </si>
  <si>
    <t>VEOLIA SERVICIOS INDUSTRIALES COLOMBIA SAS ESPFC-007365-00</t>
  </si>
  <si>
    <t>VEOLIA SERVICIOS INDUSTRIALES COLOMBIA SAS ESPFC-007418-00</t>
  </si>
  <si>
    <t>VEOLIA SERVICIOS INDUSTRIALES COLOMBIA SAS ESPFC-007366-00</t>
  </si>
  <si>
    <t>VEOLIA SERVICIOS INDUSTRIALES COLOMBIA SAS ESPFP-021316-01</t>
  </si>
  <si>
    <t>VEOLIA SERVICIOS INDUSTRIALES COLOMBIA SAS ESPFC-007368-00</t>
  </si>
  <si>
    <t>VEOLIA SERVICIOS INDUSTRIALES COLOMBIA SAS ESPFC-007596-00</t>
  </si>
  <si>
    <t>VEOLIA SERVICIOS INDUSTRIALES COLOMBIA SAS ESPFC-007367-00</t>
  </si>
  <si>
    <t>ADMINISTRADORA CALLE TRECE SASCC-001843-00</t>
  </si>
  <si>
    <t>ADMINISTRADORA CALLE TRECE SASCC-001977-00</t>
  </si>
  <si>
    <t>ASEO REGIONAL SASCC-001975-00</t>
  </si>
  <si>
    <t>ASEO REGIONAL SASCC-001915-00</t>
  </si>
  <si>
    <t>ASEO REGIONAL SASCC-001856-00</t>
  </si>
  <si>
    <t>BANCO DAVIVIENDA SARC-000172-00</t>
  </si>
  <si>
    <t>BANCOLOMBIA SAFC-006152-34</t>
  </si>
  <si>
    <t>CREDICORP CAPITAL FIDUCIARIA SARC-000314-00</t>
  </si>
  <si>
    <t>CREDICORP CAPITAL FIDUCIARIA SANI-000218-00</t>
  </si>
  <si>
    <t>HOLLAND Y KNIGHTFC-006374-00</t>
  </si>
  <si>
    <t>HOLLAND Y KNIGHTCC-001198-00</t>
  </si>
  <si>
    <t>HOLLAND Y KNIGHTCC-001197-00</t>
  </si>
  <si>
    <t>PACARIBE SA ESPSI-000004-00</t>
  </si>
  <si>
    <t>PATRIMONIOS AUTONOMOS CREDICORP CAPITAL FIDUCIARIANB-000013-01</t>
  </si>
  <si>
    <t>PATRIMONIOS AUTONOMOS CREDICORP CAPITAL FIDUCIARIANB-000013-06</t>
  </si>
  <si>
    <t>PATRIMONIOS AUTONOMOS CREDICORP CAPITAL FIDUCIARIANB-000013-09</t>
  </si>
  <si>
    <t>PATRIMONIOS AUTONOMOS CREDICORP CAPITAL FIDUCIARIANB-000013-05</t>
  </si>
  <si>
    <t>PATRIMONIOS AUTONOMOS CREDICORP CAPITAL FIDUCIARIANB-000013-02</t>
  </si>
  <si>
    <t>PATRIMONIOS AUTONOMOS CREDICORP CAPITAL FIDUCIARIANB-000013-03</t>
  </si>
  <si>
    <t>PATRIMONIOS AUTONOMOS CREDICORP CAPITAL FIDUCIARIARC-000363-00</t>
  </si>
  <si>
    <t>PATRIMONIOS AUTONOMOS CREDICORP CAPITAL FIDUCIARIARC-000526-00</t>
  </si>
  <si>
    <t>PATRIMONIOS AUTONOMOS CREDICORP CAPITAL FIDUCIARIARC-000566-00</t>
  </si>
  <si>
    <t>PATRIMONIOS AUTONOMOS CREDICORP CAPITAL FIDUCIARIANB-000013-07</t>
  </si>
  <si>
    <t>PATRIMONIOS AUTONOMOS CREDICORP CAPITAL FIDUCIARIARC-000472-00</t>
  </si>
  <si>
    <t>PATRIMONIOS AUTONOMOS CREDICORP CAPITAL FIDUCIARIANB-000013-04</t>
  </si>
  <si>
    <t>PATRIMONIOS AUTONOMOS CREDICORP CAPITAL FIDUCIARIANB-000013-00</t>
  </si>
  <si>
    <t>PATRIMONIOS AUTONOMOS CREDICORP CAPITAL FIDUCIARIANB-000013-08</t>
  </si>
  <si>
    <t>PROCERSADOR DE INFORMACION DEL SERVICIO DE ASEOSASCC-001307-00</t>
  </si>
  <si>
    <t>PROMOCALI SA ESPRC-000426-00</t>
  </si>
  <si>
    <t>PROMOCALI SA ESPSI-000004-00</t>
  </si>
  <si>
    <t>PROMOCALI SA ESPNI-000106-00</t>
  </si>
  <si>
    <t>PROMOCALI SA ESPNI-002130-00</t>
  </si>
  <si>
    <t>PROMOVALLE SA ESPSI-000004-00</t>
  </si>
  <si>
    <t>RUIZ FRANCO HERMESCC-001470-00</t>
  </si>
  <si>
    <t>SECRETARIA DISTRITAL DE HACIENDACC-001567-00</t>
  </si>
  <si>
    <t>SECRETARIA DISTRITAL DE HACIENDACC-001568-00</t>
  </si>
  <si>
    <t>SECRETARIA DISTRITAL DE HACIENDACC-001566-00</t>
  </si>
  <si>
    <t>SECRETARIA DISTRITAL DE HACIENDANA-000130-00</t>
  </si>
  <si>
    <t>SECRETARIA DISTRITAL DE HACIENDASI-000009-00</t>
  </si>
  <si>
    <t>SECRETARIA DISTRITAL DE HACIENDACC-001575-00</t>
  </si>
  <si>
    <t>SECRETARIA DISTRITAL DE HACIENDANI-001836-00</t>
  </si>
  <si>
    <t>SECRETARIA DISTRITAL DE HACIENDANA-000098-00</t>
  </si>
  <si>
    <t>SERVICIOS AMBIENTALES SA ESPNI-002130-00</t>
  </si>
  <si>
    <t>SERVICIOS AMBIENTALES SA ESPSI-000004-00</t>
  </si>
  <si>
    <t>SINDICATO NACIONAL DE TRABAJADORES DE LA PRODUCCIONB-000362-00</t>
  </si>
  <si>
    <t>SUAREZ RIVERA MARCO ABELFC-004929-00</t>
  </si>
  <si>
    <t>UAE DIRECCION DE IMPUESTOS Y ADUANAS NACIONALESNA-000109-00</t>
  </si>
  <si>
    <t>UAE DIRECCION DE IMPUESTOS Y ADUANAS NACIONALESNA-000097-00</t>
  </si>
  <si>
    <t>UAE DIRECCION DE IMPUESTOS Y ADUANAS NACIONALESNA-000114-00</t>
  </si>
  <si>
    <t>UAE DIRECCION DE IMPUESTOS Y ADUANAS NACIONALESNI-001969-00</t>
  </si>
  <si>
    <t>UAE DIRECCION DE IMPUESTOS Y ADUANAS NACIONALESNI-001836-01</t>
  </si>
  <si>
    <t>UAE DIRECCION DE IMPUESTOS Y ADUANAS NACIONALESNA-000126-00</t>
  </si>
  <si>
    <t>UAE DIRECCION DE IMPUESTOS Y ADUANAS NACIONALESSI-000009-00</t>
  </si>
  <si>
    <t>UAE DIRECCION DE IMPUESTOS Y ADUANAS NACIONALESNI-001836-00</t>
  </si>
  <si>
    <t>UAE DIRECCION DE IMPUESTOS Y ADUANAS NACIONALESNA-000129-00</t>
  </si>
  <si>
    <t>UAE DIRECCION DE IMPUESTOS Y ADUANAS NACIONALESNI-001410-00</t>
  </si>
  <si>
    <t>INGENIERIA Y CIA SASNA-000025-00</t>
  </si>
  <si>
    <t>PACARIBE SA ESPRC-002047-00</t>
  </si>
  <si>
    <t>PACARIBE SA ESPNI-000300-00</t>
  </si>
  <si>
    <t>PACARIBE SA ESPRC-002523-00</t>
  </si>
  <si>
    <t>PACARIBE SA ESPNP-000089-00</t>
  </si>
  <si>
    <t>PACARIBE SA ESPRC-001923-00</t>
  </si>
  <si>
    <t>PACARIBE SA ESPNP-000073-00</t>
  </si>
  <si>
    <t>PACARIBE SA ESPNP-000055-00</t>
  </si>
  <si>
    <t>PACARIBE SA ESPNP-000091-00</t>
  </si>
  <si>
    <t>PACARIBE SA ESPNP-000076-00</t>
  </si>
  <si>
    <t>PACARIBE SA ESPRC-002069-00</t>
  </si>
  <si>
    <t>PACARIBE SA ESPRC-001973-00</t>
  </si>
  <si>
    <t>PACARIBE SA ESPNP-000049-00</t>
  </si>
  <si>
    <t>PACARIBE SA ESPRC-002177-00</t>
  </si>
  <si>
    <t>PACARIBE SA ESPFC-000377-00</t>
  </si>
  <si>
    <t>PACARIBE SA ESPNI-000698-00</t>
  </si>
  <si>
    <t>PACARIBE SA ESPNI-000463-00</t>
  </si>
  <si>
    <t>PACARIBE SA ESPNI-000461-00</t>
  </si>
  <si>
    <t>PACARIBE SA ESPNP-000077-00</t>
  </si>
  <si>
    <t>PACARIBE SA ESPNP-000046-00</t>
  </si>
  <si>
    <t>PACARIBE SA ESPNP-000092-00</t>
  </si>
  <si>
    <t>PACARIBE SA ESPNP-000040-00</t>
  </si>
  <si>
    <t>PACARIBE SA ESPNP-000096-00</t>
  </si>
  <si>
    <t>PACARIBE SA ESPNP-000074-00</t>
  </si>
  <si>
    <t>PACARIBE SA ESPNP-000045-00</t>
  </si>
  <si>
    <t>PACARIBE SA ESPNP-000048-00</t>
  </si>
  <si>
    <t>PACARIBE SA ESPNI-000456-00</t>
  </si>
  <si>
    <t>PACARIBE SA ESPNP-000056-00</t>
  </si>
  <si>
    <t>PACARIBE SA ESPNI-000719-00</t>
  </si>
  <si>
    <t>PACARIBE SA ESPNP-000078-00</t>
  </si>
  <si>
    <t>PACARIBE SA ESPNP-000075-00</t>
  </si>
  <si>
    <t>PACARIBE SA ESPRC-001996-00</t>
  </si>
  <si>
    <t>PACARIBE SA ESPNP-000050-00</t>
  </si>
  <si>
    <t>PACARIBE SA ESPNP-000088-00</t>
  </si>
  <si>
    <t>PACARIBE SA ESPNP-000094-00</t>
  </si>
  <si>
    <t>PACARIBE SA ESPNP-000079-00</t>
  </si>
  <si>
    <t>PACARIBE SA ESPRC-002140-00</t>
  </si>
  <si>
    <t>PACARIBE SA ESPRC-002222-00</t>
  </si>
  <si>
    <t>PACARIBE SA ESPNP-000080-00</t>
  </si>
  <si>
    <t>PACARIBE SA ESPNI-000462-00</t>
  </si>
  <si>
    <t>PACARIBE SA ESPNP-000047-00</t>
  </si>
  <si>
    <t>PACARIBE SA ESPRC-002134-00</t>
  </si>
  <si>
    <t>PACARIBE SA ESPRC-002176-00</t>
  </si>
  <si>
    <t>PACARIBE SA ESPNI-000427-00</t>
  </si>
  <si>
    <t>PACARIBE SA ESPNP-000086-00</t>
  </si>
  <si>
    <t>PACARIBE SA ESPNI-000730-00</t>
  </si>
  <si>
    <t>PACARIBE SA ESPNP-000085-00</t>
  </si>
  <si>
    <t>PACARIBE SA ESPNP-000081-00</t>
  </si>
  <si>
    <t>PACARIBE SA ESPNI-000441-00</t>
  </si>
  <si>
    <t>PACARIBE SA ESPRC-001837-00</t>
  </si>
  <si>
    <t>PACARIBE SA ESPRC-002207-00</t>
  </si>
  <si>
    <t>PROMOTORA DE INVERSIONES CARTAGENERAS LTDANA-000025-00</t>
  </si>
  <si>
    <t>RECOLECCION Y ASEO S A SNA-000025-00</t>
  </si>
  <si>
    <t>REGIONAL ING Y CIA SASNA-000025-00</t>
  </si>
  <si>
    <t>UAE DIRECCION DE IMPUESTOS Y ADUANAS NACIONALESIM-000022-00</t>
  </si>
  <si>
    <t>UAE DIRECCION DE IMPUESTOS Y ADUANAS NACIONALESIM-000011-00</t>
  </si>
  <si>
    <t>UAE DIRECCION DE IMPUESTOS Y ADUANAS NACIONALESIM-000036-00</t>
  </si>
  <si>
    <t>UAE DIRECCION DE IMPUESTOS Y ADUANAS NACIONALESIM-000045-00</t>
  </si>
  <si>
    <t>UAE DIRECCION DE IMPUESTOS Y ADUANAS NACIONALESNI-000506-00</t>
  </si>
  <si>
    <t>UAE DIRECCION DE IMPUESTOS Y ADUANAS NACIONALESIM-000052-00</t>
  </si>
  <si>
    <t>UAE DIRECCION DE IMPUESTOS Y ADUANAS NACIONALESNA-000047-00</t>
  </si>
  <si>
    <t>UAE DIRECCION DE IMPUESTOS Y ADUANAS NACIONALESIM-000007-00</t>
  </si>
  <si>
    <t>ASEO REGIONAL SASNI-002177-00</t>
  </si>
  <si>
    <t>FIGUCENTRO LTDACC-000643-00</t>
  </si>
  <si>
    <t>INDIA COLORADA SASCC-002286-00</t>
  </si>
  <si>
    <t>INDIA PALIDA SASCC-001930-00</t>
  </si>
  <si>
    <t>INDIA PALIDA SASNI-002387-00</t>
  </si>
  <si>
    <t>JARABA ARRIETA JUAN BAUTISTAAJ-000080-00</t>
  </si>
  <si>
    <t>LA FABRICA DE SOFTWARE SASNI-003153-00</t>
  </si>
  <si>
    <t>LA FABRICA DE SOFTWARE SASNI-003153-02</t>
  </si>
  <si>
    <t>LCI DISTRIBUTORS COLOMBIA SASCC-001898-00</t>
  </si>
  <si>
    <t>LCI DISTRIBUTORS COLOMBIA SASCC-001899-00</t>
  </si>
  <si>
    <t>PACARIBE SA ESPNI-002781-02</t>
  </si>
  <si>
    <t>PACARIBE SA ESPNI-002782-87</t>
  </si>
  <si>
    <t>PACARIBE SA ESPNI-002781-49</t>
  </si>
  <si>
    <t>PACARIBE SA ESPNI-003162-01</t>
  </si>
  <si>
    <t>PACARIBE SA ESPNI-002782-30</t>
  </si>
  <si>
    <t>PACARIBE SA ESPNI-002782-25</t>
  </si>
  <si>
    <t>PACARIBE SA ESPNI-002781-14</t>
  </si>
  <si>
    <t>PACARIBE SA ESPNI-002782-54</t>
  </si>
  <si>
    <t>PACARIBE SA ESPNI-002781-15</t>
  </si>
  <si>
    <t>PACARIBE SA ESPNI-002782-55</t>
  </si>
  <si>
    <t>PACARIBE SA ESPNI-002782-65</t>
  </si>
  <si>
    <t>PACARIBE SA ESPNI-002782-67</t>
  </si>
  <si>
    <t>PACARIBE SA ESPNI-002782-04</t>
  </si>
  <si>
    <t>PACARIBE SA ESPNI-002781-27</t>
  </si>
  <si>
    <t>PACARIBE SA ESPNI-003162-02</t>
  </si>
  <si>
    <t>PACARIBE SA ESPNI-002781-39</t>
  </si>
  <si>
    <t>PACARIBE SA ESPNI-002781-43</t>
  </si>
  <si>
    <t>PACARIBE SA ESPNI-003162-00</t>
  </si>
  <si>
    <t>PACARIBE SA ESPNI-002781-19</t>
  </si>
  <si>
    <t>PACARIBE SA ESPNI-002782-05</t>
  </si>
  <si>
    <t>PACARIBE SA ESPNI-002782-09</t>
  </si>
  <si>
    <t>PACARIBE SA ESPNI-002783-06</t>
  </si>
  <si>
    <t>PACARIBE SA ESPNI-002783-07</t>
  </si>
  <si>
    <t>PACARIBE SA ESPNI-002781-03</t>
  </si>
  <si>
    <t>PACARIBE SA ESPNI-002783-02</t>
  </si>
  <si>
    <t>PACARIBE SA ESPNI-002781-26</t>
  </si>
  <si>
    <t>PACARIBE SA ESPNI-002783-09</t>
  </si>
  <si>
    <t>PACARIBE SA ESPNI-002781-18</t>
  </si>
  <si>
    <t>PACARIBE SA ESPNI-003005-00</t>
  </si>
  <si>
    <t>PACARIBE SA ESPNI-002782-44</t>
  </si>
  <si>
    <t>PACARIBE SA ESPNI-002782-36</t>
  </si>
  <si>
    <t>PACARIBE SA ESPNI-002782-43</t>
  </si>
  <si>
    <t>PACARIBE SA ESPNI-002782-56</t>
  </si>
  <si>
    <t>PACARIBE SA ESPNI-002781-46</t>
  </si>
  <si>
    <t>PACARIBE SA ESPNI-002781-11</t>
  </si>
  <si>
    <t>PACARIBE SA ESPNI-002781-35</t>
  </si>
  <si>
    <t>PACARIBE SA ESPNI-002782-47</t>
  </si>
  <si>
    <t>PACARIBE SA ESPNI-002781-32</t>
  </si>
  <si>
    <t>PACARIBE SA ESPNI-002782-14</t>
  </si>
  <si>
    <t>PACARIBE SA ESPNI-002782-18</t>
  </si>
  <si>
    <t>PACARIBE SA ESPNI-002781-20</t>
  </si>
  <si>
    <t>PACARIBE SA ESPNI-002782-15</t>
  </si>
  <si>
    <t>PACARIBE SA ESPNI-002781-40</t>
  </si>
  <si>
    <t>PACARIBE SA ESPNI-003215-00</t>
  </si>
  <si>
    <t>PACARIBE SA ESPNI-002783-13</t>
  </si>
  <si>
    <t>PACARIBE SA ESPNI-002782-52</t>
  </si>
  <si>
    <t>PACARIBE SA ESPNI-002782-77</t>
  </si>
  <si>
    <t>PACARIBE SA ESPNI-002781-45</t>
  </si>
  <si>
    <t>PACARIBE SA ESPNI-002781-44</t>
  </si>
  <si>
    <t>PACARIBE SA ESPNI-002782-38</t>
  </si>
  <si>
    <t>PACARIBE SA ESPNI-002782-62</t>
  </si>
  <si>
    <t>PACARIBE SA ESPNI-002781-30</t>
  </si>
  <si>
    <t>PACARIBE SA ESPNI-002782-07</t>
  </si>
  <si>
    <t>PACARIBE SA ESPNI-002782-89</t>
  </si>
  <si>
    <t>PACARIBE SA ESPNI-002782-83</t>
  </si>
  <si>
    <t>PACARIBE SA ESPNI-002782-31</t>
  </si>
  <si>
    <t>PACARIBE SA ESPNI-002782-01</t>
  </si>
  <si>
    <t>PACARIBE SA ESPNI-002781-25</t>
  </si>
  <si>
    <t>PACARIBE SA ESPNI-002782-19</t>
  </si>
  <si>
    <t>PACARIBE SA ESPNI-003079-01</t>
  </si>
  <si>
    <t>PACARIBE SA ESPNI-002782-72</t>
  </si>
  <si>
    <t>PACARIBE SA ESPNI-002782-50</t>
  </si>
  <si>
    <t>PACARIBE SA ESPNI-002782-20</t>
  </si>
  <si>
    <t>PACARIBE SA ESPNI-002782-53</t>
  </si>
  <si>
    <t>PACARIBE SA ESPNI-002782-42</t>
  </si>
  <si>
    <t>PACARIBE SA ESPNI-002782-81</t>
  </si>
  <si>
    <t>PACARIBE SA ESPNI-002783-03</t>
  </si>
  <si>
    <t>PACARIBE SA ESPNI-002781-22</t>
  </si>
  <si>
    <t>PACARIBE SA ESPNI-002782-24</t>
  </si>
  <si>
    <t>PACARIBE SA ESPNI-002781-21</t>
  </si>
  <si>
    <t>PACARIBE SA ESPNI-002782-88</t>
  </si>
  <si>
    <t>PACARIBE SA ESPNI-002781-13</t>
  </si>
  <si>
    <t>PACARIBE SA ESPNI-002782-26</t>
  </si>
  <si>
    <t>PACARIBE SA ESPNI-002782-34</t>
  </si>
  <si>
    <t>PACARIBE SA ESPNI-002781-09</t>
  </si>
  <si>
    <t>PACARIBE SA ESPNI-002782-06</t>
  </si>
  <si>
    <t>PACARIBE SA ESPNI-002782-71</t>
  </si>
  <si>
    <t>PACARIBE SA ESPNI-002781-12</t>
  </si>
  <si>
    <t>PACARIBE SA ESPNI-002782-76</t>
  </si>
  <si>
    <t>PACARIBE SA ESPNI-002782-21</t>
  </si>
  <si>
    <t>PACARIBE SA ESPNI-002781-23</t>
  </si>
  <si>
    <t>PACARIBE SA ESPNI-002782-80</t>
  </si>
  <si>
    <t>PACARIBE SA ESPNI-002781-34</t>
  </si>
  <si>
    <t>PACARIBE SA ESPNI-002781-28</t>
  </si>
  <si>
    <t>PACARIBE SA ESPAJ-000207-00</t>
  </si>
  <si>
    <t>PACARIBE SA ESPNI-002782-66</t>
  </si>
  <si>
    <t>PACARIBE SA ESPNI-003217-00</t>
  </si>
  <si>
    <t>PACARIBE SA ESPNI-002781-01</t>
  </si>
  <si>
    <t>PACARIBE SA ESPNI-003162-05</t>
  </si>
  <si>
    <t>PACARIBE SA ESPNI-002782-10</t>
  </si>
  <si>
    <t>PACARIBE SA ESPNI-002781-47</t>
  </si>
  <si>
    <t>PACARIBE SA ESPNI-002782-41</t>
  </si>
  <si>
    <t>PACARIBE SA ESPNI-002782-57</t>
  </si>
  <si>
    <t>PACARIBE SA ESPNI-002783-05</t>
  </si>
  <si>
    <t>PACARIBE SA ESPNI-002781-17</t>
  </si>
  <si>
    <t>PACARIBE SA ESPNI-002781-41</t>
  </si>
  <si>
    <t>PACARIBE SA ESPNI-002782-85</t>
  </si>
  <si>
    <t>PACARIBE SA ESPNI-002781-53</t>
  </si>
  <si>
    <t>PACARIBE SA ESPNI-002782-16</t>
  </si>
  <si>
    <t>PACARIBE SA ESPNI-002781-24</t>
  </si>
  <si>
    <t>PACARIBE SA ESPNI-002781-33</t>
  </si>
  <si>
    <t>PACARIBE SA ESPNI-003162-04</t>
  </si>
  <si>
    <t>PACARIBE SA ESPNI-002782-68</t>
  </si>
  <si>
    <t>PACARIBE SA ESPNI-002782-12</t>
  </si>
  <si>
    <t>PACARIBE SA ESPNI-002782-02</t>
  </si>
  <si>
    <t>PACARIBE SA ESPNI-002782-37</t>
  </si>
  <si>
    <t>PACARIBE SA ESPNI-002782-22</t>
  </si>
  <si>
    <t>PACARIBE SA ESPNI-002782-23</t>
  </si>
  <si>
    <t>PACARIBE SA ESPNI-002782-48</t>
  </si>
  <si>
    <t>PACARIBE SA ESPNI-002783-12</t>
  </si>
  <si>
    <t>PACARIBE SA ESPNI-002782-75</t>
  </si>
  <si>
    <t>PACARIBE SA ESPNI-002781-42</t>
  </si>
  <si>
    <t>PACARIBE SA ESPNI-002782-45</t>
  </si>
  <si>
    <t>PACARIBE SA ESPNI-002781-10</t>
  </si>
  <si>
    <t>PACARIBE SA ESPNI-002782-78</t>
  </si>
  <si>
    <t>PACARIBE SA ESPNI-002782-13</t>
  </si>
  <si>
    <t>PACARIBE SA ESPNI-002782-27</t>
  </si>
  <si>
    <t>PACARIBE SA ESPNI-002782-84</t>
  </si>
  <si>
    <t>PACARIBE SA ESPNI-002782-08</t>
  </si>
  <si>
    <t>PACARIBE SA ESPNI-002783-08</t>
  </si>
  <si>
    <t>PACARIBE SA ESPNI-002782-17</t>
  </si>
  <si>
    <t>PACARIBE SA ESPNI-002782-63</t>
  </si>
  <si>
    <t>PACARIBE SA ESPNI-003005-01</t>
  </si>
  <si>
    <t>PACARIBE SA ESPNI-002783-04</t>
  </si>
  <si>
    <t>PACARIBE SA ESPNI-002782-03</t>
  </si>
  <si>
    <t>PACARIBE SA ESPNI-002782-32</t>
  </si>
  <si>
    <t>PACARIBE SA ESPNI-002782-70</t>
  </si>
  <si>
    <t>PACARIBE SA ESPNI-002781-16</t>
  </si>
  <si>
    <t>PACARIBE SA ESPNI-002781-08</t>
  </si>
  <si>
    <t>PACARIBE SA ESPNI-002782-82</t>
  </si>
  <si>
    <t>PACARIBE SA ESPNI-002782-51</t>
  </si>
  <si>
    <t>PACARIBE SA ESPNI-003079-00</t>
  </si>
  <si>
    <t>PACARIBE SA ESPNI-002782-28</t>
  </si>
  <si>
    <t>PACARIBE SA ESPNI-002781-29</t>
  </si>
  <si>
    <t>PACARIBE SA ESPNI-002782-60</t>
  </si>
  <si>
    <t>PACARIBE SA ESPNI-002782-29</t>
  </si>
  <si>
    <t>PACARIBE SA ESPNI-002782-49</t>
  </si>
  <si>
    <t>PACARIBE SA ESPNI-002782-74</t>
  </si>
  <si>
    <t>PACARIBE SA ESPNI-002782-46</t>
  </si>
  <si>
    <t>PACARIBE SA ESPNI-002781-36</t>
  </si>
  <si>
    <t>PACARIBE SA ESPNI-002782-86</t>
  </si>
  <si>
    <t>PACARIBE SA ESPNI-002783-10</t>
  </si>
  <si>
    <t>PACARIBE SA ESPNI-002782-39</t>
  </si>
  <si>
    <t>PACARIBE SA ESPNI-002783-14</t>
  </si>
  <si>
    <t>PACARIBE SA ESPNI-002782-11</t>
  </si>
  <si>
    <t>PACARIBE SA ESPNI-002783-00</t>
  </si>
  <si>
    <t>PACARIBE SA ESPNI-002781-05</t>
  </si>
  <si>
    <t>PACARIBE SA ESPNI-002782-33</t>
  </si>
  <si>
    <t>PACARIBE SA ESPNI-002782-79</t>
  </si>
  <si>
    <t>PACARIBE SA ESPNI-002782-40</t>
  </si>
  <si>
    <t>PACARIBE SA ESPNI-002782-64</t>
  </si>
  <si>
    <t>PACARIBE SA ESPNI-002782-69</t>
  </si>
  <si>
    <t>PACARIBE SA ESPNI-002783-11</t>
  </si>
  <si>
    <t>PACARIBE SA ESPNI-002781-31</t>
  </si>
  <si>
    <t>PACARIBE SA ESPNI-002782-73</t>
  </si>
  <si>
    <t>PACARIBE SA ESPNI-002782-61</t>
  </si>
  <si>
    <t>PACARIBE SA ESPNI-002782-58</t>
  </si>
  <si>
    <t>PACARIBE SA ESPNI-002782-59</t>
  </si>
  <si>
    <t>PACARIBE SA ESPNI-003162-03</t>
  </si>
  <si>
    <t>PACARIBE SA ESPNI-003038-00</t>
  </si>
  <si>
    <t>PACARIBE SA ESPNI-002781-48</t>
  </si>
  <si>
    <t>PACARIBE SA ESPNI-002782-35</t>
  </si>
  <si>
    <t>PROMOCALI SA ESPNI-002785-62</t>
  </si>
  <si>
    <t>PROMOCALI SA ESPNI-002786-65</t>
  </si>
  <si>
    <t>PROMOCALI SA ESPNI-002786-48</t>
  </si>
  <si>
    <t>PROMOCALI SA ESPNI-002969-01</t>
  </si>
  <si>
    <t>PROMOCALI SA ESPNI-003318-00</t>
  </si>
  <si>
    <t>PROMOCALI SA ESPNI-002787-28</t>
  </si>
  <si>
    <t>PROMOCALI SA ESPNI-002786-66</t>
  </si>
  <si>
    <t>PROMOCALI SA ESPNI-002891-01</t>
  </si>
  <si>
    <t>PROMOCALI SA ESPNI-002891-00</t>
  </si>
  <si>
    <t>PROMOCALI SA ESPNI-002785-99</t>
  </si>
  <si>
    <t>PROMOCALI SA ESPNI-002787-65</t>
  </si>
  <si>
    <t>PROMOCALI SA ESPAJ-000188-01</t>
  </si>
  <si>
    <t>PROMOCALI SA ESPNI-002787-63</t>
  </si>
  <si>
    <t>PROMOCALI SA ESPCE-000888-04</t>
  </si>
  <si>
    <t>PROMOCALI SA ESPNI-002786-93</t>
  </si>
  <si>
    <t>PROMOCALI SA ESPNI-002787-56</t>
  </si>
  <si>
    <t>PROMOCALI SA ESPAJ-000150-05</t>
  </si>
  <si>
    <t>PROMOCALI SA ESPNI-002785-83</t>
  </si>
  <si>
    <t>PROMOCALI SA ESPNI-002787-29</t>
  </si>
  <si>
    <t>PROMOCALI SA ESPNI-002962-01</t>
  </si>
  <si>
    <t>PROMOCALI SA ESPNI-002787-27</t>
  </si>
  <si>
    <t>PROMOCALI SA ESPNI-003180-04</t>
  </si>
  <si>
    <t>PROMOCALI SA ESPNI-002786-14</t>
  </si>
  <si>
    <t>PROMOCALI SA ESPNI-003029-00</t>
  </si>
  <si>
    <t>PROMOCALI SA ESPNI-002786-50</t>
  </si>
  <si>
    <t>PROMOCALI SA ESPNI-002786-72</t>
  </si>
  <si>
    <t>PROMOCALI SA ESPNI-003008-00</t>
  </si>
  <si>
    <t>PROMOCALI SA ESPAJ-000193-01</t>
  </si>
  <si>
    <t>PROMOCALI SA ESPNI-002787-85</t>
  </si>
  <si>
    <t>PROMOCALI SA ESPNI-003168-02</t>
  </si>
  <si>
    <t>PROMOCALI SA ESPNI-002785-74</t>
  </si>
  <si>
    <t>PROMOCALI SA ESPNI-002786-86</t>
  </si>
  <si>
    <t>PROMOCALI SA ESPAJ-000150-03</t>
  </si>
  <si>
    <t>PROMOCALI SA ESPNI-002785-81</t>
  </si>
  <si>
    <t>PROMOCALI SA ESPNI-002787-64</t>
  </si>
  <si>
    <t>PROMOCALI SA ESPNI-002785-92</t>
  </si>
  <si>
    <t>PROMOCALI SA ESPNI-002967-01</t>
  </si>
  <si>
    <t>PROMOCALI SA ESPNI-002887-05</t>
  </si>
  <si>
    <t>PROMOCALI SA ESPNI-003218-00</t>
  </si>
  <si>
    <t>PROMOCALI SA ESPCE-000921-01</t>
  </si>
  <si>
    <t>PROMOCALI SA ESPNI-002920-04</t>
  </si>
  <si>
    <t>PROMOCALI SA ESPAJ-000150-02</t>
  </si>
  <si>
    <t>PROMOCALI SA ESPNI-002786-31</t>
  </si>
  <si>
    <t>PROMOCALI SA ESPNI-002785-58</t>
  </si>
  <si>
    <t>PROMOCALI SA ESPAJ-000150-01</t>
  </si>
  <si>
    <t>PROMOCALI SA ESPNI-002786-52</t>
  </si>
  <si>
    <t>PROMOCALI SA ESPNI-003014-00</t>
  </si>
  <si>
    <t>PROMOCALI SA ESPNI-002787-92</t>
  </si>
  <si>
    <t>PROMOCALI SA ESPNI-002921-02</t>
  </si>
  <si>
    <t>PROMOCALI SA ESPNI-002786-85</t>
  </si>
  <si>
    <t>PROMOCALI SA ESPNI-003074-00</t>
  </si>
  <si>
    <t>PROMOCALI SA ESPNI-003207-00</t>
  </si>
  <si>
    <t>PROMOCALI SA ESPNI-003128-03</t>
  </si>
  <si>
    <t>PROMOCALI SA ESPNI-003006-01</t>
  </si>
  <si>
    <t>PROMOCALI SA ESPNI-002888-05</t>
  </si>
  <si>
    <t>PROMOCALI SA ESPNI-002787-81</t>
  </si>
  <si>
    <t>PROMOCALI SA ESPNI-002786-30</t>
  </si>
  <si>
    <t>PROMOCALI SA ESPNI-002923-00</t>
  </si>
  <si>
    <t>PROMOCALI SA ESPNI-002950-00</t>
  </si>
  <si>
    <t>PROMOCALI SA ESPNI-002787-14</t>
  </si>
  <si>
    <t>PROMOCALI SA ESPNI-002787-46</t>
  </si>
  <si>
    <t>PROMOCALI SA ESPNI-002786-89</t>
  </si>
  <si>
    <t>PROMOCALI SA ESPCE-000888-03</t>
  </si>
  <si>
    <t>PROMOCALI SA ESPNI-002787-71</t>
  </si>
  <si>
    <t>PROMOCALI SA ESPNI-002787-70</t>
  </si>
  <si>
    <t>PROMOCALI SA ESPNI-003374-00</t>
  </si>
  <si>
    <t>PROMOCALI SA ESPNI-002786-56</t>
  </si>
  <si>
    <t>PROMOCALI SA ESPNI-002787-58</t>
  </si>
  <si>
    <t>PROMOCALI SA ESPNI-002946-00</t>
  </si>
  <si>
    <t>PROMOCALI SA ESPNI-002786-15</t>
  </si>
  <si>
    <t>PROMOCALI SA ESPNI-002787-60</t>
  </si>
  <si>
    <t>PROMOCALI SA ESPNI-003361-00</t>
  </si>
  <si>
    <t>PROMOCALI SA ESPNI-002986-00</t>
  </si>
  <si>
    <t>PROMOCALI SA ESPNI-002786-40</t>
  </si>
  <si>
    <t>PROMOCALI SA ESPAJ-000188-04</t>
  </si>
  <si>
    <t>PROMOCALI SA ESPNI-002787-84</t>
  </si>
  <si>
    <t>PROMOCALI SA ESPNI-002787-72</t>
  </si>
  <si>
    <t>PROMOCALI SA ESPNI-002786-70</t>
  </si>
  <si>
    <t>PROMOCALI SA ESPNI-002787-62</t>
  </si>
  <si>
    <t>PROMOCALI SA ESPNI-003028-00</t>
  </si>
  <si>
    <t>PROMOCALI SA ESPNI-002785-89</t>
  </si>
  <si>
    <t>PROMOCALI SA ESPNI-003138-00</t>
  </si>
  <si>
    <t>PROMOCALI SA ESPNI-002862-01</t>
  </si>
  <si>
    <t>PROMOCALI SA ESPNI-002786-94</t>
  </si>
  <si>
    <t>PROMOCALI SA ESPNI-002785-85</t>
  </si>
  <si>
    <t>PROMOCALI SA ESPNI-002786-64</t>
  </si>
  <si>
    <t>PROMOCALI SA ESPNI-002787-57</t>
  </si>
  <si>
    <t>PROMOCALI SA ESPCE-000961-01</t>
  </si>
  <si>
    <t>PROMOCALI SA ESPNI-002962-00</t>
  </si>
  <si>
    <t>PROMOCALI SA ESPNI-002786-33</t>
  </si>
  <si>
    <t>PROMOCALI SA ESPNI-002957-00</t>
  </si>
  <si>
    <t>PROMOCALI SA ESPNI-003165-03</t>
  </si>
  <si>
    <t>PROMOCALI SA ESPCE-000852-00</t>
  </si>
  <si>
    <t>PROMOCALI SA ESPNI-002984-03</t>
  </si>
  <si>
    <t>PROMOCALI SA ESPNI-002921-00</t>
  </si>
  <si>
    <t>PROMOCALI SA ESPNI-002888-04</t>
  </si>
  <si>
    <t>PROMOCALI SA ESPNI-002785-76</t>
  </si>
  <si>
    <t>PROMOCALI SA ESPNI-003135-03</t>
  </si>
  <si>
    <t>PROMOCALI SA ESPNI-002786-63</t>
  </si>
  <si>
    <t>PROMOCALI SA ESPNI-002887-03</t>
  </si>
  <si>
    <t>PROMOCALI SA ESPNI-002885-03</t>
  </si>
  <si>
    <t>PROMOCALI SA ESPRC-000052-00</t>
  </si>
  <si>
    <t>PROMOCALI SA ESPNI-003006-02</t>
  </si>
  <si>
    <t>PROMOCALI SA ESPNI-003373-00</t>
  </si>
  <si>
    <t>PROMOCALI SA ESPNI-002787-03</t>
  </si>
  <si>
    <t>PROMOCALI SA ESPNI-002785-98</t>
  </si>
  <si>
    <t>PROMOCALI SA ESPNI-003180-02</t>
  </si>
  <si>
    <t>PROMOCALI SA ESPCE-000924-21</t>
  </si>
  <si>
    <t>PROMOCALI SA ESPNI-002918-00</t>
  </si>
  <si>
    <t>PROMOCALI SA ESPNI-002984-00</t>
  </si>
  <si>
    <t>PROMOCALI SA ESPNI-002787-90</t>
  </si>
  <si>
    <t>PROMOCALI SA ESPNI-002786-55</t>
  </si>
  <si>
    <t>PROMOCALI SA ESPNI-002787-88</t>
  </si>
  <si>
    <t>PROMOCALI SA ESPNI-003014-02</t>
  </si>
  <si>
    <t>PROMOCALI SA ESPNI-002786-37</t>
  </si>
  <si>
    <t>PROMOCALI SA ESPNI-002785-69</t>
  </si>
  <si>
    <t>PROMOCALI SA ESPNI-002787-22</t>
  </si>
  <si>
    <t>PROMOCALI SA ESPNI-002921-01</t>
  </si>
  <si>
    <t>PROMOCALI SA ESPNI-002946-01</t>
  </si>
  <si>
    <t>PROMOCALI SA ESPAJ-000150-00</t>
  </si>
  <si>
    <t>PROMOCALI SA ESPNI-002786-88</t>
  </si>
  <si>
    <t>PROMOCALI SA ESPNI-003031-00</t>
  </si>
  <si>
    <t>PROMOCALI SA ESPNI-002785-90</t>
  </si>
  <si>
    <t>PROMOCALI SA ESPNI-002786-96</t>
  </si>
  <si>
    <t>PROMOCALI SA ESPNI-002787-41</t>
  </si>
  <si>
    <t>PROMOCALI SA ESPNI-002787-10</t>
  </si>
  <si>
    <t>PROMOCALI SA ESPNI-002787-87</t>
  </si>
  <si>
    <t>PROMOCALI SA ESPNI-003074-02</t>
  </si>
  <si>
    <t>PROMOCALI SA ESPAJ-000188-07</t>
  </si>
  <si>
    <t>PROMOCALI SA ESPNI-002786-82</t>
  </si>
  <si>
    <t>PROMOCALI SA ESPNI-003014-01</t>
  </si>
  <si>
    <t>PROMOCALI SA ESPNI-002786-04</t>
  </si>
  <si>
    <t>PROMOCALI SA ESPNI-002787-78</t>
  </si>
  <si>
    <t>PROMOCALI SA ESPNI-002787-38</t>
  </si>
  <si>
    <t>PROMOCALI SA ESPNI-002786-10</t>
  </si>
  <si>
    <t>PROMOCALI SA ESPNI-002885-05</t>
  </si>
  <si>
    <t>PROMOCALI SA ESPNI-002862-00</t>
  </si>
  <si>
    <t>PROMOCALI SA ESPNI-002786-67</t>
  </si>
  <si>
    <t>PROMOCALI SA ESPNI-002787-82</t>
  </si>
  <si>
    <t>PROMOCALI SA ESPNI-003199-03</t>
  </si>
  <si>
    <t>PROMOCALI SA ESPNI-003290-01</t>
  </si>
  <si>
    <t>PROMOCALI SA ESPNI-002949-02</t>
  </si>
  <si>
    <t>PROMOCALI SA ESPNI-002786-38</t>
  </si>
  <si>
    <t>PROMOCALI SA ESPNI-002786-07</t>
  </si>
  <si>
    <t>PROMOCALI SA ESPNI-002789-01</t>
  </si>
  <si>
    <t>PROMOCALI SA ESPNI-002787-51</t>
  </si>
  <si>
    <t>PROMOCALI SA ESPNI-002787-79</t>
  </si>
  <si>
    <t>PROMOCALI SA ESPNI-003323-00</t>
  </si>
  <si>
    <t>PROMOCALI SA ESPNI-002886-03</t>
  </si>
  <si>
    <t>PROMOCALI SA ESPNI-002787-77</t>
  </si>
  <si>
    <t>PROMOCALI SA ESPNI-002786-39</t>
  </si>
  <si>
    <t>PROMOCALI SA ESPNI-002887-02</t>
  </si>
  <si>
    <t>PROMOCALI SA ESPNI-002786-95</t>
  </si>
  <si>
    <t>PROMOCALI SA ESPNI-002786-79</t>
  </si>
  <si>
    <t>PROMOCALI SA ESPNI-002786-26</t>
  </si>
  <si>
    <t>PROMOCALI SA ESPNI-002888-07</t>
  </si>
  <si>
    <t>PROMOCALI SA ESPNI-002787-26</t>
  </si>
  <si>
    <t>PROMOCALI SA ESPNI-002787-55</t>
  </si>
  <si>
    <t>PROMOCALI SA ESPNI-002787-34</t>
  </si>
  <si>
    <t>PROMOCALI SA ESPNI-002787-36</t>
  </si>
  <si>
    <t>PROMOCALI SA ESPNI-002787-02</t>
  </si>
  <si>
    <t>PROMOCALI SA ESPNI-002787-49</t>
  </si>
  <si>
    <t>PROMOCALI SA ESPRC-000057-00</t>
  </si>
  <si>
    <t>PROMOCALI SA ESPNI-002787-69</t>
  </si>
  <si>
    <t>PROMOCALI SA ESPNI-002787-04</t>
  </si>
  <si>
    <t>PROMOCALI SA ESPNI-002786-83</t>
  </si>
  <si>
    <t>PROMOCALI SA ESPNI-002786-24</t>
  </si>
  <si>
    <t>PROMOCALI SA ESPNI-002785-53</t>
  </si>
  <si>
    <t>PROMOCALI SA ESPNI-002786-34</t>
  </si>
  <si>
    <t>PROMOCALI SA ESPNI-002787-93</t>
  </si>
  <si>
    <t>PROMOCALI SA ESPNI-003014-04</t>
  </si>
  <si>
    <t>PROMOCALI SA ESPNI-002786-43</t>
  </si>
  <si>
    <t>PROMOCALI SA ESPNI-002911-00</t>
  </si>
  <si>
    <t>PROMOCALI SA ESPNI-003180-00</t>
  </si>
  <si>
    <t>PROMOCALI SA ESPNI-002882-00</t>
  </si>
  <si>
    <t>PROMOCALI SA ESPNI-002785-61</t>
  </si>
  <si>
    <t>PROMOCALI SA ESPNI-002787-73</t>
  </si>
  <si>
    <t>PROMOCALI SA ESPCE-000924-01</t>
  </si>
  <si>
    <t>PROMOCALI SA ESPNI-002787-80</t>
  </si>
  <si>
    <t>PROMOCALI SA ESPNI-002785-91</t>
  </si>
  <si>
    <t>PROMOCALI SA ESPNI-002786-17</t>
  </si>
  <si>
    <t>PROMOCALI SA ESPNI-003128-02</t>
  </si>
  <si>
    <t>PROMOCALI SA ESPNI-002785-94</t>
  </si>
  <si>
    <t>PROMOCALI SA ESPNI-002786-77</t>
  </si>
  <si>
    <t>PROMOCALI SA ESPNI-002933-00</t>
  </si>
  <si>
    <t>PROMOCALI SA ESPNI-003168-01</t>
  </si>
  <si>
    <t>PROMOCALI SA ESPNI-002920-00</t>
  </si>
  <si>
    <t>PROMOCALI SA ESPNI-002965-00</t>
  </si>
  <si>
    <t>PROMOCALI SA ESPNI-003077-00</t>
  </si>
  <si>
    <t>PROMOCALI SA ESPNI-003165-01</t>
  </si>
  <si>
    <t>PROMOCALI SA ESPNI-003244-00</t>
  </si>
  <si>
    <t>PROMOCALI SA ESPNI-002787-42</t>
  </si>
  <si>
    <t>PROMOCALI SA ESPNI-002787-23</t>
  </si>
  <si>
    <t>PROMOCALI SA ESPCE-000921-00</t>
  </si>
  <si>
    <t>PROMOCALI SA ESPNI-002786-46</t>
  </si>
  <si>
    <t>PROMOCALI SA ESPNI-003128-01</t>
  </si>
  <si>
    <t>PROMOCALI SA ESPNI-002786-05</t>
  </si>
  <si>
    <t>PROMOCALI SA ESPCE-000961-02</t>
  </si>
  <si>
    <t>PROMOCALI SA ESPCE-000888-00</t>
  </si>
  <si>
    <t>PROMOCALI SA ESPCE-000888-01</t>
  </si>
  <si>
    <t>PROMOCALI SA ESPNI-002785-64</t>
  </si>
  <si>
    <t>PROMOCALI SA ESPNI-002787-75</t>
  </si>
  <si>
    <t>PROMOCALI SA ESPNI-003242-00</t>
  </si>
  <si>
    <t>PROMOCALI SA ESPNI-002786-87</t>
  </si>
  <si>
    <t>PROMOCALI SA ESPNI-002885-04</t>
  </si>
  <si>
    <t>PROMOCALI SA ESPNI-002786-74</t>
  </si>
  <si>
    <t>PROMOCALI SA ESPNI-002786-84</t>
  </si>
  <si>
    <t>PROMOCALI SA ESPAJ-000188-02</t>
  </si>
  <si>
    <t>PROMOCALI SA ESPNI-003323-02</t>
  </si>
  <si>
    <t>PROMOCALI SA ESPNI-002785-82</t>
  </si>
  <si>
    <t>PROMOCALI SA ESPNI-002786-97</t>
  </si>
  <si>
    <t>PROMOCALI SA ESPNI-003074-05</t>
  </si>
  <si>
    <t>PROMOCALI SA ESPNI-002787-19</t>
  </si>
  <si>
    <t>PROMOCALI SA ESPAJ-000188-06</t>
  </si>
  <si>
    <t>PROMOCALI SA ESPNI-003014-05</t>
  </si>
  <si>
    <t>PROMOCALI SA ESPNI-002786-45</t>
  </si>
  <si>
    <t>PROMOCALI SA ESPNI-002886-05</t>
  </si>
  <si>
    <t>PROMOCALI SA ESPNI-002786-08</t>
  </si>
  <si>
    <t>PROMOCALI SA ESPNI-002785-73</t>
  </si>
  <si>
    <t>PROMOCALI SA ESPNI-002786-23</t>
  </si>
  <si>
    <t>PROMOCALI SA ESPNI-002786-06</t>
  </si>
  <si>
    <t>PROMOCALI SA ESPNI-002786-99</t>
  </si>
  <si>
    <t>PROMOCALI SA ESPNI-003028-03</t>
  </si>
  <si>
    <t>PROMOCALI SA ESPNI-002887-00</t>
  </si>
  <si>
    <t>PROMOCALI SA ESPNI-002785-86</t>
  </si>
  <si>
    <t>PROMOCALI SA ESPNI-002787-20</t>
  </si>
  <si>
    <t>PROMOCALI SA ESPNI-002786-11</t>
  </si>
  <si>
    <t>PROMOCALI SA ESPNI-002787-16</t>
  </si>
  <si>
    <t>PROMOCALI SA ESPNI-002787-59</t>
  </si>
  <si>
    <t>PROMOCALI SA ESPNI-002887-06</t>
  </si>
  <si>
    <t>PROMOCALI SA ESPNI-002786-19</t>
  </si>
  <si>
    <t>PROMOCALI SA ESPNI-002785-77</t>
  </si>
  <si>
    <t>PROMOCALI SA ESPNI-003135-00</t>
  </si>
  <si>
    <t>PROMOCALI SA ESPNI-002787-76</t>
  </si>
  <si>
    <t>PROMOCALI SA ESPNI-003171-00</t>
  </si>
  <si>
    <t>PROMOCALI SA ESPNI-003128-00</t>
  </si>
  <si>
    <t>PROMOCALI SA ESPNI-002785-95</t>
  </si>
  <si>
    <t>PROMOCALI SA ESPNI-003241-00</t>
  </si>
  <si>
    <t>PROMOCALI SA ESPNI-003290-03</t>
  </si>
  <si>
    <t>PROMOCALI SA ESPNI-002787-86</t>
  </si>
  <si>
    <t>PROMOCALI SA ESPNI-002786-61</t>
  </si>
  <si>
    <t>PROMOCALI SA ESPNI-002787-67</t>
  </si>
  <si>
    <t>PROMOCALI SA ESPNI-002785-79</t>
  </si>
  <si>
    <t>PROMOCALI SA ESPNI-003159-00</t>
  </si>
  <si>
    <t>PROMOCALI SA ESPNI-002888-06</t>
  </si>
  <si>
    <t>PROMOCALI SA ESPNI-002786-91</t>
  </si>
  <si>
    <t>PROMOCALI SA ESPNI-002888-00</t>
  </si>
  <si>
    <t>PROMOCALI SA ESPNI-002786-09</t>
  </si>
  <si>
    <t>PROMOCALI SA ESPNI-002786-22</t>
  </si>
  <si>
    <t>PROMOCALI SA ESPNI-002786-29</t>
  </si>
  <si>
    <t>PROMOCALI SA ESPNI-003074-06</t>
  </si>
  <si>
    <t>PROMOCALI SA ESPNI-002786-68</t>
  </si>
  <si>
    <t>PROMOCALI SA ESPNI-002786-76</t>
  </si>
  <si>
    <t>PROMOCALI SA ESPNI-003369-00</t>
  </si>
  <si>
    <t>PROMOCALI SA ESPNI-002787-24</t>
  </si>
  <si>
    <t>PROMOCALI SA ESPNI-002787-32</t>
  </si>
  <si>
    <t>PROMOCALI SA ESPNI-002786-47</t>
  </si>
  <si>
    <t>PROMOCALI SA ESPNI-003074-01</t>
  </si>
  <si>
    <t>PROMOCALI SA ESPNI-002787-47</t>
  </si>
  <si>
    <t>PROMOCALI SA ESPNI-002787-08</t>
  </si>
  <si>
    <t>PROMOCALI SA ESPNI-002787-44</t>
  </si>
  <si>
    <t>PROMOCALI SA ESPAJ-000189-00</t>
  </si>
  <si>
    <t>PROMOCALI SA ESPNI-002786-69</t>
  </si>
  <si>
    <t>PROMOCALI SA ESPNI-002786-62</t>
  </si>
  <si>
    <t>PROMOCALI SA ESPNI-002787-68</t>
  </si>
  <si>
    <t>PROMOCALI SA ESPNI-002786-59</t>
  </si>
  <si>
    <t>PROMOCALI SA ESPNI-003180-03</t>
  </si>
  <si>
    <t>PROMOCALI SA ESPNI-003031-01</t>
  </si>
  <si>
    <t>PROMOCALI SA ESPNI-002786-57</t>
  </si>
  <si>
    <t>PROMOCALI SA ESPCE-000961-00</t>
  </si>
  <si>
    <t>PROMOCALI SA ESPNI-002787-05</t>
  </si>
  <si>
    <t>PROMOCALI SA ESPNI-002786-44</t>
  </si>
  <si>
    <t>PROMOCALI SA ESPNI-003074-03</t>
  </si>
  <si>
    <t>PROMOCALI SA ESPNI-002787-12</t>
  </si>
  <si>
    <t>PROMOCALI SA ESPNI-003028-02</t>
  </si>
  <si>
    <t>PROMOCALI SA ESPNI-002786-90</t>
  </si>
  <si>
    <t>PROMOCALI SA ESPNI-002945-00</t>
  </si>
  <si>
    <t>PROMOCALI SA ESPNI-002786-51</t>
  </si>
  <si>
    <t>PROMOCALI SA ESPNI-003135-04</t>
  </si>
  <si>
    <t>PROMOCALI SA ESPNI-002787-30</t>
  </si>
  <si>
    <t>PROMOCALI SA ESPNI-003370-00</t>
  </si>
  <si>
    <t>PROMOCALI SA ESPNI-002787-52</t>
  </si>
  <si>
    <t>PROMOCALI SA ESPNI-002787-17</t>
  </si>
  <si>
    <t>PROMOCALI SA ESPNI-002787-96</t>
  </si>
  <si>
    <t>PROMOCALI SA ESPNI-002785-97</t>
  </si>
  <si>
    <t>PROMOCALI SA ESPNI-002787-09</t>
  </si>
  <si>
    <t>PROMOCALI SA ESPCE-000888-02</t>
  </si>
  <si>
    <t>PROMOCALI SA ESPNI-002787-13</t>
  </si>
  <si>
    <t>PROMOCALI SA ESPNI-002786-49</t>
  </si>
  <si>
    <t>PROMOCALI SA ESPNI-002949-00</t>
  </si>
  <si>
    <t>PROMOCALI SA ESPNI-003290-02</t>
  </si>
  <si>
    <t>PROMOCALI SA ESPNI-002786-71</t>
  </si>
  <si>
    <t>PROMOCALI SA ESPNI-002786-60</t>
  </si>
  <si>
    <t>PROMOCALI SA ESPNI-002786-53</t>
  </si>
  <si>
    <t>PROMOCALI SA ESPNI-002786-41</t>
  </si>
  <si>
    <t>PROMOCALI SA ESPNI-002786-21</t>
  </si>
  <si>
    <t>PROMOCALI SA ESPNI-002787-95</t>
  </si>
  <si>
    <t>PROMOCALI SA ESPNI-002786-18</t>
  </si>
  <si>
    <t>PROMOCALI SA ESPNI-002885-02</t>
  </si>
  <si>
    <t>PROMOCALI SA ESPNI-002882-02</t>
  </si>
  <si>
    <t>PROMOCALI SA ESPNI-002786-78</t>
  </si>
  <si>
    <t>PROMOCALI SA ESPNI-002787-18</t>
  </si>
  <si>
    <t>PROMOCALI SA ESPAJ-000188-03</t>
  </si>
  <si>
    <t>PROMOCALI SA ESPNI-002786-58</t>
  </si>
  <si>
    <t>PROMOCALI SA ESPNI-002786-81</t>
  </si>
  <si>
    <t>PROMOCALI SA ESPNI-002785-80</t>
  </si>
  <si>
    <t>PROMOCALI SA ESPNI-002785-63</t>
  </si>
  <si>
    <t>PROMOCALI SA ESPNI-002786-16</t>
  </si>
  <si>
    <t>PROMOCALI SA ESPNI-002787-91</t>
  </si>
  <si>
    <t>PROMOCALI SA ESPNI-002984-02</t>
  </si>
  <si>
    <t>PROMOCALI SA ESPNI-002787-94</t>
  </si>
  <si>
    <t>PROMOCALI SA ESPNI-002786-32</t>
  </si>
  <si>
    <t>PROMOCALI SA ESPNI-003323-01</t>
  </si>
  <si>
    <t>PROMOCALI SA ESPNI-002786-92</t>
  </si>
  <si>
    <t>PROMOCALI SA ESPNI-002787-39</t>
  </si>
  <si>
    <t>PROMOCALI SA ESPNI-002952-00</t>
  </si>
  <si>
    <t>PROMOCALI SA ESPNI-003356-00</t>
  </si>
  <si>
    <t>PROMOCALI SA ESPRC-000056-00</t>
  </si>
  <si>
    <t>PROMOCALI SA ESPNI-002888-03</t>
  </si>
  <si>
    <t>PROMOCALI SA ESPNI-002786-01</t>
  </si>
  <si>
    <t>PROMOCALI SA ESPNI-003165-00</t>
  </si>
  <si>
    <t>PROMOCALI SA ESPNI-002786-36</t>
  </si>
  <si>
    <t>PROMOCALI SA ESPNI-002967-00</t>
  </si>
  <si>
    <t>PROMOCALI SA ESPNI-002786-35</t>
  </si>
  <si>
    <t>PROMOCALI SA ESPNI-002787-50</t>
  </si>
  <si>
    <t>PROMOCALI SA ESPRC-000064-00</t>
  </si>
  <si>
    <t>PROMOCALI SA ESPNI-002785-87</t>
  </si>
  <si>
    <t>PROMOCALI SA ESPNI-003029-01</t>
  </si>
  <si>
    <t>PROMOCALI SA ESPNI-002787-53</t>
  </si>
  <si>
    <t>PROMOCALI SA ESPNI-003240-00</t>
  </si>
  <si>
    <t>PROMOCALI SA ESPNI-002785-68</t>
  </si>
  <si>
    <t>PROMOCALI SA ESPNI-002787-25</t>
  </si>
  <si>
    <t>PROMOCALI SA ESPNI-002786-73</t>
  </si>
  <si>
    <t>PROMOCALI SA ESPNI-003199-02</t>
  </si>
  <si>
    <t>PROMOCALI SA ESPAJ-000189-01</t>
  </si>
  <si>
    <t>PROMOCALI SA ESPNI-002786-27</t>
  </si>
  <si>
    <t>PROMOCALI SA ESPNI-002785-59</t>
  </si>
  <si>
    <t>PROMOCALI SA ESPNI-003077-01</t>
  </si>
  <si>
    <t>PROMOCALI SA ESPNI-002787-61</t>
  </si>
  <si>
    <t>PROMOCALI SA ESPAJ-000188-00</t>
  </si>
  <si>
    <t>PROMOCALI SA ESPNI-002787-66</t>
  </si>
  <si>
    <t>PROMOCALI SA ESPNI-002785-84</t>
  </si>
  <si>
    <t>PROMOCALI SA ESPNI-003323-05</t>
  </si>
  <si>
    <t>PROMOCALI SA ESPNI-002786-03</t>
  </si>
  <si>
    <t>PROMOCALI SA ESPNI-003074-04</t>
  </si>
  <si>
    <t>PROMOCALI SA ESPNI-002787-54</t>
  </si>
  <si>
    <t>PROMOCALI SA ESPNI-003290-00</t>
  </si>
  <si>
    <t>PROMOCALI SA ESPNI-002785-78</t>
  </si>
  <si>
    <t>PROMOCALI SA ESPNI-002885-01</t>
  </si>
  <si>
    <t>PROMOCALI SA ESPNI-002787-83</t>
  </si>
  <si>
    <t>PROMOCALI SA ESPNI-002787-11</t>
  </si>
  <si>
    <t>PROMOCALI SA ESPNI-002787-01</t>
  </si>
  <si>
    <t>PROMOCALI SA ESPNI-002787-31</t>
  </si>
  <si>
    <t>PROMOCALI SA ESPNI-002787-06</t>
  </si>
  <si>
    <t>PROMOCALI SA ESPNI-002969-00</t>
  </si>
  <si>
    <t>PROMOCALI SA ESPNI-002787-89</t>
  </si>
  <si>
    <t>PROMOCALI SA ESPAJ-000150-04</t>
  </si>
  <si>
    <t>PROMOCALI SA ESPNI-002785-56</t>
  </si>
  <si>
    <t>PROMOCALI SA ESPNI-002787-37</t>
  </si>
  <si>
    <t>PROMOCALI SA ESPNI-002785-88</t>
  </si>
  <si>
    <t>PROMOCALI SA ESPNI-002922-00</t>
  </si>
  <si>
    <t>PROMOCALI SA ESPNI-003199-01</t>
  </si>
  <si>
    <t>PROMOCALI SA ESPNI-002786-75</t>
  </si>
  <si>
    <t>PROMOCALI SA ESPNI-002787-74</t>
  </si>
  <si>
    <t>PROMOCALI SA ESPNI-002787-43</t>
  </si>
  <si>
    <t>PROMOCALI SA ESPNI-002888-08</t>
  </si>
  <si>
    <t>PROMOCALI SA ESPNI-002786-25</t>
  </si>
  <si>
    <t>PROMOCALI SA ESPNI-002786-54</t>
  </si>
  <si>
    <t>PROMOCALI SA ESPNI-003006-00</t>
  </si>
  <si>
    <t>PROMOCALI SA ESPNI-003028-01</t>
  </si>
  <si>
    <t>PROMOCALI SA ESPNI-002919-01</t>
  </si>
  <si>
    <t>PROMOCALI SA ESPNI-002785-66</t>
  </si>
  <si>
    <t>PROMOCALI SA ESPNI-003135-02</t>
  </si>
  <si>
    <t>PROMOCALI SA ESPNI-003169-00</t>
  </si>
  <si>
    <t>PROMOCALI SA ESPNI-002984-01</t>
  </si>
  <si>
    <t>PROMOCALI SA ESPNI-002787-45</t>
  </si>
  <si>
    <t>PROMOCALI SA ESPNI-002786-98</t>
  </si>
  <si>
    <t>PROMOCALI SA ESPNI-002785-75</t>
  </si>
  <si>
    <t>PROMOCALI SA ESPNI-002963-01</t>
  </si>
  <si>
    <t>PROMOCALI SA ESPNI-002785-67</t>
  </si>
  <si>
    <t>PROMOCALI SA ESPNI-002787-40</t>
  </si>
  <si>
    <t>PROMOCALI SA ESPNI-003006-03</t>
  </si>
  <si>
    <t>PROMOCALI SA ESPAJ-000193-00</t>
  </si>
  <si>
    <t>PROMOCALI SA ESPNI-002787-33</t>
  </si>
  <si>
    <t>PROMOCALI SA ESPNI-002980-00</t>
  </si>
  <si>
    <t>PROMOCALI SA ESPNI-002920-05</t>
  </si>
  <si>
    <t>PROMOCALI SA ESPNI-003165-04</t>
  </si>
  <si>
    <t>PROMOCALI SA ESPNI-003014-03</t>
  </si>
  <si>
    <t>PROMOCALI SA ESPNI-002787-21</t>
  </si>
  <si>
    <t>PROMOCALI SA ESPNI-002862-02</t>
  </si>
  <si>
    <t>PROMOCALI SA ESPNI-003133-00</t>
  </si>
  <si>
    <t>PROMOCALI SA ESPNI-002886-01</t>
  </si>
  <si>
    <t>PROMOCALI SA ESPAJ-000188-05</t>
  </si>
  <si>
    <t>PROMOCALI SA ESPNI-002887-04</t>
  </si>
  <si>
    <t>PROMOCALI SA ESPNI-002787-15</t>
  </si>
  <si>
    <t>PROMOCALI SA ESPNI-002786-13</t>
  </si>
  <si>
    <t>PROMOCALI SA ESPNI-002965-01</t>
  </si>
  <si>
    <t>PROMOCALI SA ESPNI-002919-00</t>
  </si>
  <si>
    <t>PROMOCALI SA ESPNI-002920-01</t>
  </si>
  <si>
    <t>PROMOCALI SA ESPNI-002963-00</t>
  </si>
  <si>
    <t>PROMOCALI SA ESPRC-000060-00</t>
  </si>
  <si>
    <t>PROMOCALI SA ESPNI-002786-28</t>
  </si>
  <si>
    <t>PROMOCALI SA ESPNI-003378-00</t>
  </si>
  <si>
    <t>PROMOCALI SA ESPNI-002786-02</t>
  </si>
  <si>
    <t>PROMOCALI SA ESPNI-002886-00</t>
  </si>
  <si>
    <t>PROMOCALI SA ESPNI-002786-42</t>
  </si>
  <si>
    <t>PROMOCALI SA ESPNI-003371-00</t>
  </si>
  <si>
    <t>PROMOCALI SA ESPNI-002963-02</t>
  </si>
  <si>
    <t>PROMOCALI SA ESPNI-002789-02</t>
  </si>
  <si>
    <t>PROMOCALI SA ESPNI-003310-01</t>
  </si>
  <si>
    <t>PROMOCALI SA ESPNI-002882-07</t>
  </si>
  <si>
    <t>PROMOCALI SA ESPNI-002786-12</t>
  </si>
  <si>
    <t>PROMOCALI SA ESPNI-002786-80</t>
  </si>
  <si>
    <t>PROMOCALI SA ESPNI-002920-03</t>
  </si>
  <si>
    <t>PROMOCALI SA ESPNI-002888-02</t>
  </si>
  <si>
    <t>PROMOCALI SA ESPNI-002949-01</t>
  </si>
  <si>
    <t>PROMOCALI SA ESPNI-002785-60</t>
  </si>
  <si>
    <t>PROMOCALI SA ESPNI-002787-48</t>
  </si>
  <si>
    <t>PROMOCALI SA ESPNI-002888-01</t>
  </si>
  <si>
    <t>PROMOCALI SA ESPNI-003372-00</t>
  </si>
  <si>
    <t>PROMOCALI SA ESPNI-002911-01</t>
  </si>
  <si>
    <t>PROMOCALI SA ESPCE-000960-00</t>
  </si>
  <si>
    <t>PROMOVALLE SA ESPNI-002083-00</t>
  </si>
  <si>
    <t>RODRIGUEZ CANDELARIA KATYCC-002751-00</t>
  </si>
  <si>
    <t>RODRIGUEZ CANDELARIA KATYCC-002706-00</t>
  </si>
  <si>
    <t>RODRIGUEZ CANDELARIA KATYAJ-000210-00</t>
  </si>
  <si>
    <t>RODRIGUEZ CANDELARIA KATYCC-002605-00</t>
  </si>
  <si>
    <t>RODRIGUEZ CANDELARIA KATYAJ-000201-00</t>
  </si>
  <si>
    <t>SERVICIOS AMBIENTALES SA ESPNI-002812-07</t>
  </si>
  <si>
    <t>SERVICIOS AMBIENTALES SA ESPNI-003179-00</t>
  </si>
  <si>
    <t>SERVICIOS AMBIENTALES SA ESPNI-002957-00</t>
  </si>
  <si>
    <t>SERVICIOS AMBIENTALES SA ESPNI-003141-00</t>
  </si>
  <si>
    <t>SERVICIOS AMBIENTALES SA ESPNI-002812-02</t>
  </si>
  <si>
    <t>SERVICIOS AMBIENTALES SA ESPNI-002812-11</t>
  </si>
  <si>
    <t>SERVICIOS AMBIENTALES SA ESPNI-002960-00</t>
  </si>
  <si>
    <t>SERVICIOS AMBIENTALES SA ESPNI-002812-01</t>
  </si>
  <si>
    <t>ADMINISTRADORA CALLE TRECE SASFC-004067-00</t>
  </si>
  <si>
    <t>ADMINISTRADORA CALLE TRECE SASNI-002989-00</t>
  </si>
  <si>
    <t>ADMINISTRADORA CALLE TRECE SASFC-004064-00</t>
  </si>
  <si>
    <t>ADMINISTRADORA CALLE TRECE SASNI-002923-00</t>
  </si>
  <si>
    <t>ADMINISTRADORA CALLE TRECE SASFC-002958-00</t>
  </si>
  <si>
    <t>ADMINISTRADORA CALLE TRECE SASNI-002842-00</t>
  </si>
  <si>
    <t>ADMINISTRADORA CALLE TRECE SASFC-004496-00</t>
  </si>
  <si>
    <t>ADMINISTRADORA CALLE TRECE SASFC-004371-00</t>
  </si>
  <si>
    <t>ADMINISTRADORA CALLE TRECE SASCC-001363-00</t>
  </si>
  <si>
    <t>ADMINISTRADORA CALLE TRECE SASNI-003347-00</t>
  </si>
  <si>
    <t>ADMINISTRADORA CALLE TRECE SASFC-004224-00</t>
  </si>
  <si>
    <t>ANTE CORTES FERNANDA YORELLYRE-000433-00</t>
  </si>
  <si>
    <t>ASEO DEL SUROCCIDENTE SA ESPFP-001715-01</t>
  </si>
  <si>
    <t>ASEO DEL SUROCCIDENTE SA ESPFP-001313-01</t>
  </si>
  <si>
    <t>ASEO DEL SUROCCIDENTE SA ESPNI-000323-08</t>
  </si>
  <si>
    <t>ASEO DEL SUROCCIDENTE SA ESPFP-001504-01</t>
  </si>
  <si>
    <t>ASEO DEL SUROCCIDENTE SA ESPNI-003273-00</t>
  </si>
  <si>
    <t>ASEO DEL SUROCCIDENTE SA ESPFP-001424-01</t>
  </si>
  <si>
    <t>ASEO DEL SUROCCIDENTE SA ESPFP-001614-01</t>
  </si>
  <si>
    <t>ASEO DEL SUROCCIDENTE SA ESPNI-000323-04</t>
  </si>
  <si>
    <t>ASEO DEL SUROCCIDENTE SA ESPNI-000323-01</t>
  </si>
  <si>
    <t>ASEO DEL SUROCCIDENTE SA ESPFP-001462-01</t>
  </si>
  <si>
    <t>ASEO DEL SUROCCIDENTE SA ESPFP-001425-01</t>
  </si>
  <si>
    <t>ASEO DEL SUROCCIDENTE SA ESPFP-001219-01</t>
  </si>
  <si>
    <t>ASEO DEL SUROCCIDENTE SA ESPFP-001428-01</t>
  </si>
  <si>
    <t>ASEO DEL SUROCCIDENTE SA ESPNI-000323-00</t>
  </si>
  <si>
    <t>ASEO DEL SUROCCIDENTE SA ESPFP-001010-01</t>
  </si>
  <si>
    <t>ASEO DEL SUROCCIDENTE SA ESPFP-001545-01</t>
  </si>
  <si>
    <t>ASEO DEL SUROCCIDENTE SA ESPNI-000323-07</t>
  </si>
  <si>
    <t>ASEO DEL SUROCCIDENTE SA ESPNB-007543-01</t>
  </si>
  <si>
    <t>ASEO DEL SUROCCIDENTE SA ESPNB-007517-01</t>
  </si>
  <si>
    <t>ASEO DEL SUROCCIDENTE SA ESPNI-002653-00</t>
  </si>
  <si>
    <t>ASEO DEL SUROCCIDENTE SA ESPFP-001728-01</t>
  </si>
  <si>
    <t>ASEO DEL SUROCCIDENTE SA ESPNB-007518-01</t>
  </si>
  <si>
    <t>ASEO DEL SUROCCIDENTE SA ESPNI-000323-10</t>
  </si>
  <si>
    <t>ASEO DEL SUROCCIDENTE SA ESPFP-001731-01</t>
  </si>
  <si>
    <t>ASEO DEL SUROCCIDENTE SA ESPFP-001615-01</t>
  </si>
  <si>
    <t>ASEO DEL SUROCCIDENTE SA ESPFP-001570-01</t>
  </si>
  <si>
    <t>ASEO DEL SUROCCIDENTE SA ESPFP-001292-01</t>
  </si>
  <si>
    <t>ASEO DEL SUROCCIDENTE SA ESPFP-001679-01</t>
  </si>
  <si>
    <t>ASEO DEL SUROCCIDENTE SA ESPFP-001256-01</t>
  </si>
  <si>
    <t>ASEO DEL SUROCCIDENTE SA ESPFP-001223-01</t>
  </si>
  <si>
    <t>ASEO DEL SUROCCIDENTE SA ESPFP-001330-01</t>
  </si>
  <si>
    <t>ASEO DEL SUROCCIDENTE SA ESPFP-001638-01</t>
  </si>
  <si>
    <t>ASEO DEL SUROCCIDENTE SA ESPFP-001683-01</t>
  </si>
  <si>
    <t>ASEO DEL SUROCCIDENTE SA ESPNI-000323-02</t>
  </si>
  <si>
    <t>ASEO DEL SUROCCIDENTE SA ESPFP-001526-01</t>
  </si>
  <si>
    <t>ASEO DEL SUROCCIDENTE SA ESPFP-001597-01</t>
  </si>
  <si>
    <t>ASEO DEL SUROCCIDENTE SA ESPFP-001202-01</t>
  </si>
  <si>
    <t>ASEO DEL SUROCCIDENTE SA ESPFP-001117-01</t>
  </si>
  <si>
    <t>ASEO DEL SUROCCIDENTE SA ESPFP-001379-01</t>
  </si>
  <si>
    <t>ASEO DEL SUROCCIDENTE SA ESPFP-001727-01</t>
  </si>
  <si>
    <t>ASEO DEL SUROCCIDENTE SA ESPFP-001356-01</t>
  </si>
  <si>
    <t>ASEO DEL SUROCCIDENTE SA ESPNI-002543-00</t>
  </si>
  <si>
    <t>ASEO DEL SUROCCIDENTE SA ESPFP-000986-01</t>
  </si>
  <si>
    <t>ASEO DEL SUROCCIDENTE SA ESPFP-001389-01</t>
  </si>
  <si>
    <t>ASEO DEL SUROCCIDENTE SA ESPFP-001698-01</t>
  </si>
  <si>
    <t>ASEO REGIONAL SASNI-003076-00</t>
  </si>
  <si>
    <t>ASEO REGIONAL SASFC-004481-00</t>
  </si>
  <si>
    <t>ASEO REGIONAL SASNI-003347-00</t>
  </si>
  <si>
    <t>BANCO DAVIVIENDA SACC-000338-00</t>
  </si>
  <si>
    <t>BANCO DAVIVIENDA SACC-000339-00</t>
  </si>
  <si>
    <t>BANCO DE OCCIDENTEDS-000101-01</t>
  </si>
  <si>
    <t>CHEN GUOLIDS-000300-00</t>
  </si>
  <si>
    <t>CLUB SOCIAL Y DEPORTIVA DE TRABAJADORES Y PENSIONANI-003465-00</t>
  </si>
  <si>
    <t>COLOMBIA TELECOMUNICACIONES SA ESPFC-004385-00</t>
  </si>
  <si>
    <t>COLOMBIA TELECOMUNICACIONES SA ESPFC-002938-00</t>
  </si>
  <si>
    <t>COLOMBIA TELECOMUNICACIONES SA ESPFC-004423-00</t>
  </si>
  <si>
    <t>COLOMBIA TELECOMUNICACIONES SA ESPFC-004424-00</t>
  </si>
  <si>
    <t>COLOMBIA TELECOMUNICACIONES SA ESPFC-004417-00</t>
  </si>
  <si>
    <t>COLOMBIA TELECOMUNICACIONES SA ESPFC-002937-00</t>
  </si>
  <si>
    <t>EMPRESA DE SERV PUBL DE ASEO DE CALI EN LIQUIDACNI-002901-00</t>
  </si>
  <si>
    <t>EMPRESA DE SERV PUBL DE ASEO DE CALI EN LIQUIDACNB-001727-01</t>
  </si>
  <si>
    <t>EMPRESA DE SERV PUBL DE ASEO DE CALI EN LIQUIDACCC-001111-00</t>
  </si>
  <si>
    <t>EMPRESA DE SERV PUBL DE ASEO DE CALI EN LIQUIDACNA-000008-00</t>
  </si>
  <si>
    <t>EMPRESA DE SERV PUBL DE ASEO DE CALI EN LIQUIDACNB-002072-00</t>
  </si>
  <si>
    <t>EMPRESA DE SERV PUBL DE ASEO DE CALI EN LIQUIDACNI-003341-00</t>
  </si>
  <si>
    <t>EMPRESA DE SERV PUBL DE ASEO DE CALI EN LIQUIDACNI-002994-00</t>
  </si>
  <si>
    <t>EMPRESA DE SERV PUBL DE ASEO DE CALI EN LIQUIDACNB-001727-00</t>
  </si>
  <si>
    <t>EMPRESA DE SERV PUBL DE ASEO DE CALI EN LIQUIDACNA-000007-00</t>
  </si>
  <si>
    <t>EMPRESA DE SERV PUBL DE ASEO DE CALI EN LIQUIDACNB-002069-00</t>
  </si>
  <si>
    <t>EMPRESA DE SERV PUBL DE ASEO DE CALI EN LIQUIDACNI-002815-00</t>
  </si>
  <si>
    <t>EMPRESA DE SERV PUBL DE ASEO DE CALI EN LIQUIDACNI-002852-00</t>
  </si>
  <si>
    <t>EMPRESA DE SERV PUBL DE ASEO DE CALI EN LIQUIDACNI-002933-01</t>
  </si>
  <si>
    <t>EMPRESA DE SERV PUBL DE ASEO DE CALI EN LIQUIDACNI-002995-00</t>
  </si>
  <si>
    <t>EMPRESA DE SERV PUBL DE ASEO DE CALI EN LIQUIDACCC-001059-00</t>
  </si>
  <si>
    <t>EMPRESA DE SERV PUBL DE ASEO DE CALI EN LIQUIDACNI-002957-00</t>
  </si>
  <si>
    <t>EMPRESA DE SERV PUBL DE ASEO DE CALI EN LIQUIDACNI-002902-00</t>
  </si>
  <si>
    <t>EMPRESA DE SERV PUBL DE ASEO DE CALI EN LIQUIDACNI-002814-00</t>
  </si>
  <si>
    <t>EMPRESA DE SERV PUBL DE ASEO DE CALI EN LIQUIDACNI-002955-00</t>
  </si>
  <si>
    <t>EMPRESAS MUNICIPALES DE CALI EICE ESPCC-001294-00</t>
  </si>
  <si>
    <t>EMPRESAS MUNICIPALES DE CALI EICE ESPFC-003680-00</t>
  </si>
  <si>
    <t>EMPRESAS MUNICIPALES DE CALI EICE ESPNI-003004-00</t>
  </si>
  <si>
    <t>EMPRESAS MUNICIPALES DE CALI EICE ESPFC-004269-00</t>
  </si>
  <si>
    <t>EMPRESAS MUNICIPALES DE CALI EICE ESPNI-002990-00</t>
  </si>
  <si>
    <t>EMPRESAS MUNICIPALES DE CALI EICE ESPNI-002944-00</t>
  </si>
  <si>
    <t>EMPRESAS MUNICIPALES DE CALI EICE ESPFC-004317-00</t>
  </si>
  <si>
    <t>EMPRESAS MUNICIPALES DE CALI EICE ESPFC-004149-00</t>
  </si>
  <si>
    <t>EMPRESAS MUNICIPALES DE CALI EICE ESPNI-002916-00</t>
  </si>
  <si>
    <t>EMPRESAS MUNICIPALES DE CALI EICE ESPFC-003863-00</t>
  </si>
  <si>
    <t>EMPRESAS MUNICIPALES DE CALI EICE ESPNI-002862-00</t>
  </si>
  <si>
    <t>EMPRESAS MUNICIPALES DE CALI EICE ESPFC-003658-00</t>
  </si>
  <si>
    <t>GOBERNACION DEL VALLE DEL CAUCACC-000101-00</t>
  </si>
  <si>
    <t>GOBERNACION DEL VALLE DEL CAUCAFC-003883-00</t>
  </si>
  <si>
    <t>GRUPO EMPRESARIAL LA SEBASTIANA SASDS-000758-00</t>
  </si>
  <si>
    <t>INTERASEO DEL VALLE SAS ESPNI-003185-00</t>
  </si>
  <si>
    <t>JAST INGENIERIA SASNI-003318-00</t>
  </si>
  <si>
    <t>MAYORGA O FRANCISCODS-000557-00</t>
  </si>
  <si>
    <t>MUNICIPIO DE SANTIAGO DE CALIIM-000004-00</t>
  </si>
  <si>
    <t>MUNICIPIO DE SANTIAGO DE CALIDS-000659-00</t>
  </si>
  <si>
    <t>MUNICIPIO DE SANTIAGO DE CALIDS-000667-00</t>
  </si>
  <si>
    <t>MUNICIPIO DE SANTIAGO DE CALIDS-000648-00</t>
  </si>
  <si>
    <t>MUNICIPIO DE SANTIAGO DE CALIDS-000652-00</t>
  </si>
  <si>
    <t>MUNICIPIO DE SANTIAGO DE CALIDS-000661-00</t>
  </si>
  <si>
    <t>MUNICIPIO DE SANTIAGO DE CALIDS-000658-00</t>
  </si>
  <si>
    <t>MUNICIPIO DE SANTIAGO DE CALIDS-000655-00</t>
  </si>
  <si>
    <t>MUNICIPIO DE SANTIAGO DE CALIDS-000669-00</t>
  </si>
  <si>
    <t>MUNICIPIO DE SANTIAGO DE CALIFC-004498-00</t>
  </si>
  <si>
    <t>MUNICIPIO DE SANTIAGO DE CALIDS-000670-00</t>
  </si>
  <si>
    <t>MUNICIPIO DE SANTIAGO DE CALIDS-000660-00</t>
  </si>
  <si>
    <t>MUNICIPIO DE SANTIAGO DE CALIDS-000676-00</t>
  </si>
  <si>
    <t>MUNICIPIO DE SANTIAGO DE CALIDS-000644-00</t>
  </si>
  <si>
    <t>MUNICIPIO DE SANTIAGO DE CALIDS-000654-00</t>
  </si>
  <si>
    <t>MUNICIPIO DE SANTIAGO DE CALIDS-000651-00</t>
  </si>
  <si>
    <t>MUNICIPIO DE SANTIAGO DE CALIFC-004501-00</t>
  </si>
  <si>
    <t>MUNICIPIO DE SANTIAGO DE CALICC-001497-00</t>
  </si>
  <si>
    <t>MUNICIPIO DE SANTIAGO DE CALIDE-001822-00</t>
  </si>
  <si>
    <t>MUNICIPIO DE SANTIAGO DE CALIDS-000641-00</t>
  </si>
  <si>
    <t>MUNICIPIO DE SANTIAGO DE CALIDS-000647-00</t>
  </si>
  <si>
    <t>MUNICIPIO DE SANTIAGO DE CALIFC-004499-00</t>
  </si>
  <si>
    <t>MUNICIPIO DE SANTIAGO DE CALIDS-000656-00</t>
  </si>
  <si>
    <t>MUNICIPIO DE SANTIAGO DE CALICC-000137-00</t>
  </si>
  <si>
    <t>MUNICIPIO DE SANTIAGO DE CALIDS-000677-00</t>
  </si>
  <si>
    <t>MUNICIPIO DE SANTIAGO DE CALIDS-000657-00</t>
  </si>
  <si>
    <t>MUNICIPIO DE SANTIAGO DE CALIDS-000668-00</t>
  </si>
  <si>
    <t>MUNICIPIO DE SANTIAGO DE CALIDS-000653-00</t>
  </si>
  <si>
    <t>MUNICIPIO DE SANTIAGO DE CALIDS-000674-00</t>
  </si>
  <si>
    <t>MUNICIPIO DE SANTIAGO DE CALICC-001340-00</t>
  </si>
  <si>
    <t>MUNICIPIO DE SANTIAGO DE CALIDS-000665-00</t>
  </si>
  <si>
    <t>MUNICIPIO DE SANTIAGO DE CALIDS-000643-00</t>
  </si>
  <si>
    <t>MUNICIPIO DE SANTIAGO DE CALIDS-000664-00</t>
  </si>
  <si>
    <t>MUNICIPIO DE SANTIAGO DE CALIDS-000662-00</t>
  </si>
  <si>
    <t>MUNICIPIO DE SANTIAGO DE CALIDS-000675-00</t>
  </si>
  <si>
    <t>MUNICIPIO DE SANTIAGO DE CALIDS-000673-00</t>
  </si>
  <si>
    <t>MUNICIPIO DE SANTIAGO DE CALIDS-000671-00</t>
  </si>
  <si>
    <t>MUNICIPIO DE SANTIAGO DE CALIDS-000642-00</t>
  </si>
  <si>
    <t>MUNICIPIO DE SANTIAGO DE CALIDS-000666-00</t>
  </si>
  <si>
    <t>MUNICIPIO DE SANTIAGO DE CALIDS-000678-00</t>
  </si>
  <si>
    <t>MUNICIPIO DE SANTIAGO DE CALIDS-000663-00</t>
  </si>
  <si>
    <t>MUNICIPIO DE SANTIAGO DE CALIDS-000672-00</t>
  </si>
  <si>
    <t>MUNICIPIO DE SANTIAGO DE CALIDS-000649-00</t>
  </si>
  <si>
    <t>MUNICIPIO DE SANTIAGO DE CALIDS-000650-00</t>
  </si>
  <si>
    <t>MUNICIPIO DE SANTIAGO DE CALIDS-000646-00</t>
  </si>
  <si>
    <t>MUNICIPIO DE SANTIAGO DE CALIDS-000645-00</t>
  </si>
  <si>
    <t>PACARIBE SA ESPNI-002974-00</t>
  </si>
  <si>
    <t>PACARIBE SA ESPNI-003347-00</t>
  </si>
  <si>
    <t>PPO ABOGADOS SOCIEDAD CIVILCC-000571-00</t>
  </si>
  <si>
    <t>PROMOAMBIENTAL DISTRITO SAS ESPCC-000864-00</t>
  </si>
  <si>
    <t>PROMOAMBIENTAL DISTRITO SAS ESPNI-002882-00</t>
  </si>
  <si>
    <t>PROMOAMBIENTAL DISTRITO SAS ESPNI-003309-00</t>
  </si>
  <si>
    <t>PROMOAMBIENTAL DISTRITO SAS ESPNI-003380-00</t>
  </si>
  <si>
    <t>PROMOAMBIENTAL DISTRITO SAS ESPCC-000800-00</t>
  </si>
  <si>
    <t>PROMOAMBIENTAL DISTRITO SAS ESPFC-004279-00</t>
  </si>
  <si>
    <t>PROMOAMBIENTAL DISTRITO SAS ESPNB-007483-66</t>
  </si>
  <si>
    <t>PROMOAMBIENTAL DISTRITO SAS ESPCC-001328-01</t>
  </si>
  <si>
    <t>PROMOAMBIENTAL DISTRITO SAS ESPRC-000989-01</t>
  </si>
  <si>
    <t>PROMOAMBIENTAL DISTRITO SAS ESPRC-001036-01</t>
  </si>
  <si>
    <t>PROMOAMBIENTAL DISTRITO SAS ESPNI-003390-00</t>
  </si>
  <si>
    <t>PROMOAMBIENTAL DISTRITO SAS ESPNI-003394-00</t>
  </si>
  <si>
    <t>PROMOAMBIENTAL DISTRITO SAS ESPCC-001328-00</t>
  </si>
  <si>
    <t>PROMOAMBIENTAL DISTRITO SAS ESPNI-003381-00</t>
  </si>
  <si>
    <t>PROMOAMBIENTAL DISTRITO SAS ESPNI-002547-00</t>
  </si>
  <si>
    <t>PROMOAMBIENTAL S ANI-001757-02</t>
  </si>
  <si>
    <t>PROMOAMBIENTAL S ANI-003374-00</t>
  </si>
  <si>
    <t>PROMOAMBIENTAL S ANI-003347-00</t>
  </si>
  <si>
    <t>PROMOAMBIENTAL S ANI-003385-01</t>
  </si>
  <si>
    <t>PROMOAMBIENTAL S ANI-001302-01</t>
  </si>
  <si>
    <t>PROMOAMBIENTAL S ANI-001757-01</t>
  </si>
  <si>
    <t>PROMOAMBIENTAL S ANI-001757-00</t>
  </si>
  <si>
    <t>PROMOAMBIENTAL SA ESPNI-003385-00</t>
  </si>
  <si>
    <t>PROMOAMBIENTAL SA ESPNI-003373-00</t>
  </si>
  <si>
    <t>PROMOAMBIENTAL SA ESPNB-007536-01</t>
  </si>
  <si>
    <t>PROMOAMBIENTAL SA ESPNI-002974-00</t>
  </si>
  <si>
    <t>PROMOAMBIENTAL SA ESPNI-003372-00</t>
  </si>
  <si>
    <t>PROMOCALI SA ESPNI-003425-01</t>
  </si>
  <si>
    <t>PROMOVALLE SA ESPRC-001261-00</t>
  </si>
  <si>
    <t>PROMOVALLE SA ESPRC-001220-01</t>
  </si>
  <si>
    <t>PROMOVALLE SA ESPNB-007665-01</t>
  </si>
  <si>
    <t>PROMOVALLE SA ESPCC-001076-00</t>
  </si>
  <si>
    <t>PROMOVALLE SA ESPRC-001125-01</t>
  </si>
  <si>
    <t>PROMOVALLE SA ESPRC-001133-01</t>
  </si>
  <si>
    <t>PROMOVALLE SA ESPRC-001197-00</t>
  </si>
  <si>
    <t>PROMOVALLE SA ESPNI-003466-00</t>
  </si>
  <si>
    <t>PROMOVALLE SA ESPRC-001259-00</t>
  </si>
  <si>
    <t>PROMOVALLE SA ESPNB-007750-01</t>
  </si>
  <si>
    <t>RONDON SARTA DIANA PATRICIACC-001038-00</t>
  </si>
  <si>
    <t>SERVICIOS AMBIENTALES SA ESPNI-003318-00</t>
  </si>
  <si>
    <t>SERVICIOS AMBIENTALES SA ESPNI-003331-00</t>
  </si>
  <si>
    <t>SERVICIOS AMBIENTALES SA ESPCC-001365-00</t>
  </si>
  <si>
    <t>SKY DESING SRLCC-000540-00</t>
  </si>
  <si>
    <t>SUPERINTENDENCIA DE SERVICIOS PUBLICOS DOMICIL.NI-003464-00</t>
  </si>
  <si>
    <t>TM SERVICES Y SOLUTIONS SASFC-004417-00</t>
  </si>
  <si>
    <t>UAE DIRECCION DE IMPUESTOS Y ADUANAS NACIONALESNI-003156-00</t>
  </si>
  <si>
    <t>UAE DIRECCION DE IMPUESTOS Y ADUANAS NACIONALESNI-003103-00</t>
  </si>
  <si>
    <t>UAE DIRECCION DE IMPUESTOS Y ADUANAS NACIONALESNI-003112-01</t>
  </si>
  <si>
    <t>UAE DIRECCION DE IMPUESTOS Y ADUANAS NACIONALESNI-003186-00</t>
  </si>
  <si>
    <t>UAE DIRECCION DE IMPUESTOS Y ADUANAS NACIONALESNI-003142-00</t>
  </si>
  <si>
    <t>UAE DIRECCION DE IMPUESTOS Y ADUANAS NACIONALESNI-003425-00</t>
  </si>
  <si>
    <t>UAE DIRECCION DE IMPUESTOS Y ADUANAS NACIONALESNI-003187-00</t>
  </si>
  <si>
    <t>UAE DIRECCION DE IMPUESTOS Y ADUANAS NACIONALESNI-003139-00</t>
  </si>
  <si>
    <t>UAE DIRECCION DE IMPUESTOS Y ADUANAS NACIONALESNI-003098-00</t>
  </si>
  <si>
    <t>UAE DIRECCION DE IMPUESTOS Y ADUANAS NACIONALESNI-003155-00</t>
  </si>
  <si>
    <t>UAE DIRECCION DE IMPUESTOS Y ADUANAS NACIONALESIM-000035-00</t>
  </si>
  <si>
    <t>UAE DIRECCION DE IMPUESTOS Y ADUANAS NACIONALESNI-003122-00</t>
  </si>
  <si>
    <t>UAE DIRECCION DE IMPUESTOS Y ADUANAS NACIONALESNI-003112-00</t>
  </si>
  <si>
    <t>UNIDAD ADMINISTRATIVA ESPECIAL JUNTA CENTRAL DE CONI-003415-00</t>
  </si>
  <si>
    <t>UNIDAD ADMINISTRATIVA ESPECIAL JUNTA CENTRAL DE CONI-002621-00</t>
  </si>
  <si>
    <t>UNION TEMPORAL SICOCC-001053-00</t>
  </si>
  <si>
    <t>UNION TEMPORAL SICOCC-001110-00</t>
  </si>
  <si>
    <t>UNION TEMPORAL SICOCC-001051-00</t>
  </si>
  <si>
    <t>UNION TEMPORAL SICOCC-000989-00</t>
  </si>
  <si>
    <t>UNION TEMPORAL SICOCC-001120-00</t>
  </si>
  <si>
    <t>UNION TEMPORAL SICOCC-001119-00</t>
  </si>
  <si>
    <t>UNION TEMPORAL SICOCC-001009-00</t>
  </si>
  <si>
    <t>UNION TEMPORAL SICOCC-000951-00</t>
  </si>
  <si>
    <t>UNION TEMPORAL SICOCC-001050-00</t>
  </si>
  <si>
    <t>UNION TEMPORAL SICOCC-001008-00</t>
  </si>
  <si>
    <t>UNION TEMPORAL SICOCC-001052-00</t>
  </si>
  <si>
    <t>UNION TEMPORAL SICOCC-000945-00</t>
  </si>
  <si>
    <t>VELEZ ERAZO ANGIE LIZETHCG-000067-00</t>
  </si>
  <si>
    <t>ZAPATA VELEZ HUGO ALBERTORC-001069-00</t>
  </si>
  <si>
    <t>ADMINISTRADORA CALLE TRECE SASNI-003339-00</t>
  </si>
  <si>
    <t>ADMINISTRADORA CALLE TRECE SASNI-002928-00</t>
  </si>
  <si>
    <t>ADMINISTRADORA CALLE TRECE SASFC-003764-00</t>
  </si>
  <si>
    <t>ADMINISTRADORA CALLE TRECE SASFC-003903-00</t>
  </si>
  <si>
    <t>ADMINISTRADORA CALLE TRECE SASNI-003354-00</t>
  </si>
  <si>
    <t>ADMINISTRADORA CALLE TRECE SASFC-003626-00</t>
  </si>
  <si>
    <t>ADMINISTRADORA CALLE TRECE SASNI-003349-00</t>
  </si>
  <si>
    <t>ADMINISTRADORA CALLE TRECE SASNI-003272-00</t>
  </si>
  <si>
    <t>ADMINISTRADORA CALLE TRECE SASNI-003360-00</t>
  </si>
  <si>
    <t>ALTIPAL SASFP-010457-01</t>
  </si>
  <si>
    <t>ANAYA TUQUERRES CLODOMIRONB-004856-00</t>
  </si>
  <si>
    <t>ARP SURANA-000012-00</t>
  </si>
  <si>
    <t>ASEO DEL SUROCCIDENTE SA ESPFP-010287-01</t>
  </si>
  <si>
    <t>ASEO DEL SUROCCIDENTE SA ESPFP-012048-01</t>
  </si>
  <si>
    <t>ASEO DEL SUROCCIDENTE SA ESPFP-011870-01</t>
  </si>
  <si>
    <t>ASEO DEL SUROCCIDENTE SA ESPFP-007460-01</t>
  </si>
  <si>
    <t>ASEO DEL SUROCCIDENTE SA ESPFP-008053-01</t>
  </si>
  <si>
    <t>ASEO DEL SUROCCIDENTE SA ESPFP-008708-01</t>
  </si>
  <si>
    <t>ASEO DEL SUROCCIDENTE SA ESPFP-008209-01</t>
  </si>
  <si>
    <t>ASEO DEL SUROCCIDENTE SA ESPFP-007572-01</t>
  </si>
  <si>
    <t>ASEO DEL SUROCCIDENTE SA ESPFP-011124-01</t>
  </si>
  <si>
    <t>ASEO DEL SUROCCIDENTE SA ESPFP-010289-01</t>
  </si>
  <si>
    <t>ASEO DEL SUROCCIDENTE SA ESPRC-000961-01</t>
  </si>
  <si>
    <t>ASEO DEL SUROCCIDENTE SA ESPFP-011502-01</t>
  </si>
  <si>
    <t>ASEO DEL SUROCCIDENTE SA ESPFP-008930-01</t>
  </si>
  <si>
    <t>ASEO DEL SUROCCIDENTE SA ESPFP-008055-01</t>
  </si>
  <si>
    <t>ASEO DEL SUROCCIDENTE SA ESPFP-009145-01</t>
  </si>
  <si>
    <t>ASEO DEL SUROCCIDENTE SA ESPFP-007514-01</t>
  </si>
  <si>
    <t>ASEO DEL SUROCCIDENTE SA ESPFP-011862-01</t>
  </si>
  <si>
    <t>ASEO DEL SUROCCIDENTE SA ESPFP-012090-01</t>
  </si>
  <si>
    <t>ASEO DEL SUROCCIDENTE SA ESPFP-012046-01</t>
  </si>
  <si>
    <t>ASEO DEL SUROCCIDENTE SA ESPFP-010528-01</t>
  </si>
  <si>
    <t>ASEO DEL SUROCCIDENTE SA ESPFP-009808-01</t>
  </si>
  <si>
    <t>ASEO DEL SUROCCIDENTE SA ESPFP-008710-01</t>
  </si>
  <si>
    <t>ASEO DEL SUROCCIDENTE SA ESPRC-000737-01</t>
  </si>
  <si>
    <t>ASEO DEL SUROCCIDENTE SA ESPRC-000768-00</t>
  </si>
  <si>
    <t>ASEO DEL SUROCCIDENTE SA ESPFP-008373-01</t>
  </si>
  <si>
    <t>ASEO DEL SUROCCIDENTE SA ESPFP-009878-01</t>
  </si>
  <si>
    <t>ASEO DEL SUROCCIDENTE SA ESPFP-008052-01</t>
  </si>
  <si>
    <t>ASEO DEL SUROCCIDENTE SA ESPFP-008957-01</t>
  </si>
  <si>
    <t>ASEO DEL SUROCCIDENTE SA ESPFP-008709-01</t>
  </si>
  <si>
    <t>ASEO DEL SUROCCIDENTE SA ESPFP-011619-01</t>
  </si>
  <si>
    <t>ASEO DEL SUROCCIDENTE SA ESPFP-010999-01</t>
  </si>
  <si>
    <t>ASEO DEL SUROCCIDENTE SA ESPFP-009578-01</t>
  </si>
  <si>
    <t>ASEO DEL SUROCCIDENTE SA ESPFP-007362-01</t>
  </si>
  <si>
    <t>ASEO DEL SUROCCIDENTE SA ESPFP-009810-01</t>
  </si>
  <si>
    <t>ASEO DEL SUROCCIDENTE SA ESPNI-002616-00</t>
  </si>
  <si>
    <t>ASEO DEL SUROCCIDENTE SA ESPFP-012253-01</t>
  </si>
  <si>
    <t>ASEO DEL SUROCCIDENTE SA ESPFP-008056-01</t>
  </si>
  <si>
    <t>ASEO DEL SUROCCIDENTE SA ESPFP-011573-01</t>
  </si>
  <si>
    <t>ASEO DEL SUROCCIDENTE SA ESPFP-012499-01</t>
  </si>
  <si>
    <t>ASEO DEL SUROCCIDENTE SA ESPFP-010734-01</t>
  </si>
  <si>
    <t>ASEO DEL SUROCCIDENTE SA ESPFP-008221-01</t>
  </si>
  <si>
    <t>ASEO DEL SUROCCIDENTE SA ESPFP-007571-01</t>
  </si>
  <si>
    <t>ASEO DEL SUROCCIDENTE SA ESPFP-008374-01</t>
  </si>
  <si>
    <t>ASEO DEL SUROCCIDENTE SA ESPRC-000732-00</t>
  </si>
  <si>
    <t>ASEO DEL SUROCCIDENTE SA ESPFP-010286-01</t>
  </si>
  <si>
    <t>ASEO DEL SUROCCIDENTE SA ESPFP-008375-01</t>
  </si>
  <si>
    <t>ASEO DEL SUROCCIDENTE SA ESPFP-012745-01</t>
  </si>
  <si>
    <t>ASEO DEL SUROCCIDENTE SA ESPFP-012627-01</t>
  </si>
  <si>
    <t>ASEO DEL SUROCCIDENTE SA ESPFP-007221-01</t>
  </si>
  <si>
    <t>ASEO DEL SUROCCIDENTE SA ESPFP-010733-01</t>
  </si>
  <si>
    <t>ASEO DEL SUROCCIDENTE SA ESPFP-009874-01</t>
  </si>
  <si>
    <t>ASEO DEL SUROCCIDENTE SA ESPRC-000736-01</t>
  </si>
  <si>
    <t>ASEO DEL SUROCCIDENTE SA ESPFP-010553-01</t>
  </si>
  <si>
    <t>ASEO DEL SUROCCIDENTE SA ESPFP-009205-01</t>
  </si>
  <si>
    <t>ASEO DEL SUROCCIDENTE SA ESPFP-009146-01</t>
  </si>
  <si>
    <t>ASEO DEL SUROCCIDENTE SA ESPFP-009577-01</t>
  </si>
  <si>
    <t>ASEO DEL SUROCCIDENTE SA ESPFP-009358-01</t>
  </si>
  <si>
    <t>ASEO DEL SUROCCIDENTE SA ESPFP-010554-01</t>
  </si>
  <si>
    <t>ASEO DEL SUROCCIDENTE SA ESPFP-007219-01</t>
  </si>
  <si>
    <t>ASEO DEL SUROCCIDENTE SA ESPFP-007217-01</t>
  </si>
  <si>
    <t>ASEO DEL SUROCCIDENTE SA ESPRC-000728-00</t>
  </si>
  <si>
    <t>ASEO DEL SUROCCIDENTE SA ESPRC-000845-01</t>
  </si>
  <si>
    <t>ASEO DEL SUROCCIDENTE SA ESPFP-011255-01</t>
  </si>
  <si>
    <t>ASEO DEL SUROCCIDENTE SA ESPFP-009507-01</t>
  </si>
  <si>
    <t>ASEO DEL SUROCCIDENTE SA ESPFP-011661-01</t>
  </si>
  <si>
    <t>ASEO DEL SUROCCIDENTE SA ESPFP-008376-01</t>
  </si>
  <si>
    <t>ASEO DEL SUROCCIDENTE SA ESPFP-007570-01</t>
  </si>
  <si>
    <t>ASEO DEL SUROCCIDENTE SA ESPFP-010288-01</t>
  </si>
  <si>
    <t>ASEO DEL SUROCCIDENTE SA ESPRC-000733-00</t>
  </si>
  <si>
    <t>ASEO DEL SUROCCIDENTE SA ESPFP-007478-01</t>
  </si>
  <si>
    <t>ASEO REGIONAL SASFC-003857-00</t>
  </si>
  <si>
    <t>BANCO DE OCCIDENTEDE-001560-00</t>
  </si>
  <si>
    <t>BANCO DE OCCIDENTEDE-001562-00</t>
  </si>
  <si>
    <t>BANCO DE OCCIDENTEDE-001561-00</t>
  </si>
  <si>
    <t>BANCOLOMBIA SACC-000145-00</t>
  </si>
  <si>
    <t>BANCOLOMBIA SANI-003321-00</t>
  </si>
  <si>
    <t>BORJA CAICEDO MAIRA JULIETHNI-003285-00</t>
  </si>
  <si>
    <t>CAMARGO CASTILLO PEDRO LUISNI-003285-00</t>
  </si>
  <si>
    <t>CASTANEDA GIRALDO ANDRESDE-001410-00</t>
  </si>
  <si>
    <t>COEXITO SASNI-003202-00</t>
  </si>
  <si>
    <t>COMUNICACION CELULAR SAFC-003879-00</t>
  </si>
  <si>
    <t>COMUNICACION CELULAR SACC-001183-00</t>
  </si>
  <si>
    <t>CORDOBA GIRONZA PAOLA ANDREACC-000871-00</t>
  </si>
  <si>
    <t>EMPRESA DE SERV PUBL DE ASEO DE CALI EN LIQUIDACCC-000776-00</t>
  </si>
  <si>
    <t>EMPRESA DE SERV PUBL DE ASEO DE CALI EN LIQUIDACNI-002769-00</t>
  </si>
  <si>
    <t>EMPRESA DE SERV PUBL DE ASEO DE CALI EN LIQUIDACCC-000857-00</t>
  </si>
  <si>
    <t>EMPRESA DE SERV PUBL DE ASEO DE CALI EN LIQUIDACNB-003129-00</t>
  </si>
  <si>
    <t>EMPRESA DE SERV PUBL DE ASEO DE CALI EN LIQUIDACNA-000017-00</t>
  </si>
  <si>
    <t>EMPRESA DE SERV PUBL DE ASEO DE CALI EN LIQUIDACNI-002818-00</t>
  </si>
  <si>
    <t>EMPRESA DE SERV PUBL DE ASEO DE CALI EN LIQUIDACNI-002903-00</t>
  </si>
  <si>
    <t>EMPRESA DE SERV PUBL DE ASEO DE CALI EN LIQUIDACNI-002820-00</t>
  </si>
  <si>
    <t>EMPRESA DE SERV PUBL DE ASEO DE CALI EN LIQUIDACNI-002734-00</t>
  </si>
  <si>
    <t>EMPRESA DE SERV PUBL DE ASEO DE CALI EN LIQUIDACNI-002613-05</t>
  </si>
  <si>
    <t>EMPRESA DE SERV PUBL DE ASEO DE CALI EN LIQUIDACNA-000018-00</t>
  </si>
  <si>
    <t>EMPRESA DE SERV PUBL DE ASEO DE CALI EN LIQUIDACNI-002614-00</t>
  </si>
  <si>
    <t>EMPRESA DE SERV PUBL DE ASEO DE CALI EN LIQUIDACNI-003218-01</t>
  </si>
  <si>
    <t>EMPRESA DE SERV PUBL DE ASEO DE CALI EN LIQUIDACNI-002818-01</t>
  </si>
  <si>
    <t>EMPRESA DE SERV PUBL DE ASEO DE CALI EN LIQUIDACNI-002770-00</t>
  </si>
  <si>
    <t>EMPRESAS MUNICIPALES DE CALI EICE ESPFC-002415-00</t>
  </si>
  <si>
    <t>EMPRESAS MUNICIPALES DE CALI EICE ESPNI-003285-00</t>
  </si>
  <si>
    <t>EMPRESAS MUNICIPALES DE CALI EICE ESPNI-003036-07</t>
  </si>
  <si>
    <t>EMPRESAS MUNICIPALES DE CALI EICE ESPFC-003620-00</t>
  </si>
  <si>
    <t>EMPRESAS MUNICIPALES DE CALI EICE ESPNI-002618-00</t>
  </si>
  <si>
    <t>EMPRESAS MUNICIPALES DE CALI EICE ESPFC-003882-00</t>
  </si>
  <si>
    <t>EMPRESAS MUNICIPALES DE CALI EICE ESPNI-002047-00</t>
  </si>
  <si>
    <t>EMPRESAS MUNICIPALES DE CALI EICE ESPNI-003203-00</t>
  </si>
  <si>
    <t>EMPRESAS MUNICIPALES DE CALI EICE ESPFC-002208-00</t>
  </si>
  <si>
    <t>EMPRESAS MUNICIPALES DE CALI EICE ESPNI-003036-04</t>
  </si>
  <si>
    <t>EMPRESAS MUNICIPALES DE CALI EICE ESPNI-003036-06</t>
  </si>
  <si>
    <t>EMPRESAS MUNICIPALES DE CALI EICE ESPCC-000801-00</t>
  </si>
  <si>
    <t>EMPRESAS MUNICIPALES DE CALI EICE ESPNI-002138-00</t>
  </si>
  <si>
    <t>EMPRESAS MUNICIPALES DE CALI EICE ESPNI-003036-05</t>
  </si>
  <si>
    <t>ENERGIA PARA EL FUTURO SASNI-003279-00</t>
  </si>
  <si>
    <t>ESAI S A SNI-003255-00</t>
  </si>
  <si>
    <t>ESTRELLA Y TUPETE ABOGADOSCC-001082-00</t>
  </si>
  <si>
    <t>EXPERIENCIA CORPORATIVA INTERNACIONAL PRACTICA LTDNI-003285-00</t>
  </si>
  <si>
    <t>FORMACEP SASFP-010837-01</t>
  </si>
  <si>
    <t>FORMACEP SASFP-010756-01</t>
  </si>
  <si>
    <t>FORMACEP SASFP-010766-01</t>
  </si>
  <si>
    <t>FORMACEP SASFP-010757-01</t>
  </si>
  <si>
    <t>FORMACEP SASFP-011489-01</t>
  </si>
  <si>
    <t>FORMACEP SASFP-010997-01</t>
  </si>
  <si>
    <t>GARCIA RAMOS CARLOS FELIPEDS-000733-00</t>
  </si>
  <si>
    <t>GASES DE OCCIDENTE SA ESPFC-003811-00</t>
  </si>
  <si>
    <t>GESTION FIDUCIARIA S AFC-003497-00</t>
  </si>
  <si>
    <t>GODOY NAVARRO HENRYNI-002928-00</t>
  </si>
  <si>
    <t>GOMEZ GALINDEZ DIEGO ALONSONI-003285-01</t>
  </si>
  <si>
    <t>GOMEZ GALINDEZ DIEGO ALONSONI-003285-00</t>
  </si>
  <si>
    <t>GOMEZ GALINDEZ DIEGO ALONSONI-003241-00</t>
  </si>
  <si>
    <t>GUZMAN RAMOS FERNANDONI-003285-00</t>
  </si>
  <si>
    <t>IBANEZ PARRA OSCAR YESIDNI-003285-00</t>
  </si>
  <si>
    <t>INGENIERIA DASA SASNI-003279-00</t>
  </si>
  <si>
    <t>INTERASEO DEL VALLE SAS ESPNI-003329-00</t>
  </si>
  <si>
    <t>INTERASEO DEL VALLE SAS ESPNI-003334-00</t>
  </si>
  <si>
    <t>INTERASEO DEL VALLE SAS ESPNI-003193-00</t>
  </si>
  <si>
    <t>INTERASEO DEL VALLE SAS ESPNI-003222-00</t>
  </si>
  <si>
    <t>INVERSIONES ENTRE RIOS SASNI-002096-00</t>
  </si>
  <si>
    <t>JAST INGENIERIA SASNI-003279-00</t>
  </si>
  <si>
    <t>LOURIDO DOMINGUEZ ROLANDOFC-002722-00</t>
  </si>
  <si>
    <t>LOZANO RAMIREZ LUZ ADRIANANA-000012-00</t>
  </si>
  <si>
    <t>MAJIN SANDOVAL HARRISONCC-000837-00</t>
  </si>
  <si>
    <t>MAPFRE COLOMBIA VIDA SEGUROS S ANA-000012-00</t>
  </si>
  <si>
    <t>MONTOYA MONTOYA JORGE ARMANDONI-003285-00</t>
  </si>
  <si>
    <t>MONTOYA MONTOYA JORGE ARMANDORE-000393-00</t>
  </si>
  <si>
    <t>MUNICIPIO DE SANTIAGO DE CALIIM-000040-00</t>
  </si>
  <si>
    <t>MUNICIPIO DE SANTIAGO DE CALICC-000742-00</t>
  </si>
  <si>
    <t>MUNICIPIO DE SANTIAGO DE CALIDS-000696-00</t>
  </si>
  <si>
    <t>MUNICIPIO DE SANTIAGO DE CALIDS-000700-00</t>
  </si>
  <si>
    <t>MUNICIPIO DE SANTIAGO DE CALIDS-000702-00</t>
  </si>
  <si>
    <t>MUNICIPIO DE SANTIAGO DE CALIDS-000692-00</t>
  </si>
  <si>
    <t>MUNICIPIO DE SANTIAGO DE CALIIM-000043-00</t>
  </si>
  <si>
    <t>MUNICIPIO DE SANTIAGO DE CALIDS-000705-00</t>
  </si>
  <si>
    <t>MUNICIPIO DE SANTIAGO DE CALIDE-001699-00</t>
  </si>
  <si>
    <t>MUNICIPIO DE SANTIAGO DE CALIDS-000694-00</t>
  </si>
  <si>
    <t>MUNICIPIO DE SANTIAGO DE CALIDS-000699-00</t>
  </si>
  <si>
    <t>MUNICIPIO DE SANTIAGO DE CALIDS-000704-00</t>
  </si>
  <si>
    <t>MUNICIPIO DE SANTIAGO DE CALIDS-000701-00</t>
  </si>
  <si>
    <t>MUNICIPIO DE SANTIAGO DE CALICC-000692-00</t>
  </si>
  <si>
    <t>MUNICIPIO DE SANTIAGO DE CALINI-002411-00</t>
  </si>
  <si>
    <t>MUNICIPIO DE SANTIAGO DE CALIDS-000695-00</t>
  </si>
  <si>
    <t>MUNICIPIO DE SANTIAGO DE CALIDS-000691-00</t>
  </si>
  <si>
    <t>MUNICIPIO DE SANTIAGO DE CALICC-000735-00</t>
  </si>
  <si>
    <t>MUNICIPIO DE SANTIAGO DE CALICC-000691-00</t>
  </si>
  <si>
    <t>MUNICIPIO DE SANTIAGO DE CALIDS-000693-00</t>
  </si>
  <si>
    <t>MUNICIPIO DE SANTIAGO DE CALIDS-000706-00</t>
  </si>
  <si>
    <t>MUNICIPIO DE SANTIAGO DE CALIDS-000690-00</t>
  </si>
  <si>
    <t>MUNICIPIO DE SANTIAGO DE CALIDS-000698-00</t>
  </si>
  <si>
    <t>MUNICIPIO DE SANTIAGO DE CALIIM-000048-00</t>
  </si>
  <si>
    <t>MUNICIPIO DE SANTIAGO DE CALIDS-000096-00</t>
  </si>
  <si>
    <t>MUNICIPIO DE SANTIAGO DE CALICC-000690-00</t>
  </si>
  <si>
    <t>MUNICIPIO DE SANTIAGO DE CALIDS-000697-00</t>
  </si>
  <si>
    <t>MUNICIPIO DE SANTIAGO DE CALIDS-000703-00</t>
  </si>
  <si>
    <t>ORTEGA QUINTERO ADRIAN ALBERTOCC-001226-00</t>
  </si>
  <si>
    <t>PACARIBE SA ESPNI-002928-00</t>
  </si>
  <si>
    <t>PERDOMO GARZON RODRIGONI-003285-00</t>
  </si>
  <si>
    <t>PLUXEE COLOMBIA SASNI-003285-00</t>
  </si>
  <si>
    <t>PROMOAMBIENTAL DISTRITO SAS ESPCC-001198-00</t>
  </si>
  <si>
    <t>PROMOAMBIENTAL DISTRITO SAS ESPNI-003270-00</t>
  </si>
  <si>
    <t>PROMOAMBIENTAL DISTRITO SAS ESPNI-003319-00</t>
  </si>
  <si>
    <t>PROMOAMBIENTAL DISTRITO SAS ESPCC-001199-00</t>
  </si>
  <si>
    <t>PROMOAMBIENTAL DISTRITO SAS ESPCC-001211-00</t>
  </si>
  <si>
    <t>PROMOAMBIENTAL DISTRITO SAS ESPCC-001212-00</t>
  </si>
  <si>
    <t>PROMOCALI SA ESPNI-003278-00</t>
  </si>
  <si>
    <t>PROMOCALI SA ESPNI-002830-00</t>
  </si>
  <si>
    <t>PROMOCALI SA ESPNI-003274-00</t>
  </si>
  <si>
    <t>PROMOCALI SA ESPCC-000314-00</t>
  </si>
  <si>
    <t>PROMOCALI SA ESPNI-002961-00</t>
  </si>
  <si>
    <t>PROMOCALI SA ESPNI-002964-01</t>
  </si>
  <si>
    <t>PROMOCALI SA ESPNI-003228-00</t>
  </si>
  <si>
    <t>PROMOCALI SA ESPNI-002802-00</t>
  </si>
  <si>
    <t>PROMOCALI SA ESPRC-000770-00</t>
  </si>
  <si>
    <t>PROMOCALI SA ESPNI-002927-00</t>
  </si>
  <si>
    <t>PROMOCALI SA ESPCC-000151-00</t>
  </si>
  <si>
    <t>PROMOCALI SA ESPNI-003158-00</t>
  </si>
  <si>
    <t>PROMOCALI SA ESPFC-003512-00</t>
  </si>
  <si>
    <t>PROMOCALI SA ESPNI-002964-00</t>
  </si>
  <si>
    <t>PROMOCALI SA ESPRC-000775-01</t>
  </si>
  <si>
    <t>PROMOCALI SA ESPNI-002928-00</t>
  </si>
  <si>
    <t>PROMOCALI SA ESPNI-003145-00</t>
  </si>
  <si>
    <t>PROMOCALI SA ESPNI-002790-00</t>
  </si>
  <si>
    <t>PROMOCALI SA ESPNI-002877-00</t>
  </si>
  <si>
    <t>PROMOCALI SA ESPCC-000153-00</t>
  </si>
  <si>
    <t>PROMOVALLE SA ESPNI-003330-00</t>
  </si>
  <si>
    <t>PROMOVALLE SA ESPNI-003329-00</t>
  </si>
  <si>
    <t>PROMOVALLE SA ESPRX-000001-00</t>
  </si>
  <si>
    <t>RAMIREZ GOMEZ1 Y CIA SASNI-003279-00</t>
  </si>
  <si>
    <t>REGENCY SERVICES DE COLOMBIA SASFP-012521-01</t>
  </si>
  <si>
    <t>REGENCY SERVICES DE COLOMBIA SASNB-004780-01</t>
  </si>
  <si>
    <t>REGENCY SERVICES DE COLOMBIA SASDS-000789-01</t>
  </si>
  <si>
    <t>REGENCY SERVICES DE COLOMBIA SASNI-003285-00</t>
  </si>
  <si>
    <t>REINA ACOSTA DIANA MARIARC-000797-00</t>
  </si>
  <si>
    <t>RENTING COLOMBIA SAFC-002394-00</t>
  </si>
  <si>
    <t>RENTING COLOMBIA SANA-000006-00</t>
  </si>
  <si>
    <t>RENTING COLOMBIA SAFC-002364-00</t>
  </si>
  <si>
    <t>RENTING COLOMBIA SANA-000010-00</t>
  </si>
  <si>
    <t>RENTING COLOMBIA SAFC-002447-00</t>
  </si>
  <si>
    <t>SAHE  PROPUESTAS INMOBILIARIAS SASFC-003544-00</t>
  </si>
  <si>
    <t>SANCHEZ SARRIA ALBERTODS-000682-00</t>
  </si>
  <si>
    <t>SEGUROS COMERCIALES BOLIVAR SADS-000745-00</t>
  </si>
  <si>
    <t>SERVICIOS AMBIENTALES SA ESPNI-003238-00</t>
  </si>
  <si>
    <t>TM SERVICES Y SOLUTIONS SASFC-003542-00</t>
  </si>
  <si>
    <t>TM SERVICES Y SOLUTIONS SASCC-000872-00</t>
  </si>
  <si>
    <t>UAE DIRECCION DE IMPUESTOS Y ADUANAS NACIONALESIM-000009-00</t>
  </si>
  <si>
    <t>UAE DIRECCION DE IMPUESTOS Y ADUANAS NACIONALESNI-003109-00</t>
  </si>
  <si>
    <t>UAE DIRECCION DE IMPUESTOS Y ADUANAS NACIONALESIM-000041-00</t>
  </si>
  <si>
    <t>UAE DIRECCION DE IMPUESTOS Y ADUANAS NACIONALESNI-003040-07</t>
  </si>
  <si>
    <t>UAE DIRECCION DE IMPUESTOS Y ADUANAS NACIONALESIM-000024-00</t>
  </si>
  <si>
    <t>UAE DIRECCION DE IMPUESTOS Y ADUANAS NACIONALESIM-000015-00</t>
  </si>
  <si>
    <t>UAE DIRECCION DE IMPUESTOS Y ADUANAS NACIONALESNI-003040-05</t>
  </si>
  <si>
    <t>UAE DIRECCION DE IMPUESTOS Y ADUANAS NACIONALESIM-000001-00</t>
  </si>
  <si>
    <t>UAE DIRECCION DE IMPUESTOS Y ADUANAS NACIONALESNI-003040-10</t>
  </si>
  <si>
    <t>UAE DIRECCION DE IMPUESTOS Y ADUANAS NACIONALESIM-000017-00</t>
  </si>
  <si>
    <t>UAE DIRECCION DE IMPUESTOS Y ADUANAS NACIONALESNI-003040-04</t>
  </si>
  <si>
    <t>UAE DIRECCION DE IMPUESTOS Y ADUANAS NACIONALESIM-000010-00</t>
  </si>
  <si>
    <t>UAE DIRECCION DE IMPUESTOS Y ADUANAS NACIONALESNI-003236-00</t>
  </si>
  <si>
    <t>UNION TEMPORAL SICOCC-000843-00</t>
  </si>
  <si>
    <t>UNION TEMPORAL SICOCC-000988-00</t>
  </si>
  <si>
    <t>UNION TEMPORAL SICOCC-000764-00</t>
  </si>
  <si>
    <t>UNION TEMPORAL SICOCC-001171-00</t>
  </si>
  <si>
    <t>UNION TEMPORAL SICOCC-000763-00</t>
  </si>
  <si>
    <t>UNION TEMPORAL SICOCC-000797-00</t>
  </si>
  <si>
    <t>UNION TEMPORAL SICOCC-000685-00</t>
  </si>
  <si>
    <t>UNION TEMPORAL SICOCC-000926-00</t>
  </si>
  <si>
    <t>UNION TEMPORAL SICOCC-000846-00</t>
  </si>
  <si>
    <t>UNION TEMPORAL SICOCC-000878-00</t>
  </si>
  <si>
    <t>UNION TEMPORAL SICOCC-000991-00</t>
  </si>
  <si>
    <t>UNION TEMPORAL SICOCC-000796-00</t>
  </si>
  <si>
    <t>UNION TEMPORAL SICOCC-001247-00</t>
  </si>
  <si>
    <t>UNION TEMPORAL SICOCC-000990-00</t>
  </si>
  <si>
    <t>UNION TEMPORAL SICOCC-000904-00</t>
  </si>
  <si>
    <t>UNION TEMPORAL SICOCC-000903-00</t>
  </si>
  <si>
    <t>UNION TEMPORAL SICOCC-001078-00</t>
  </si>
  <si>
    <t>UNION TEMPORAL SICOCC-000877-00</t>
  </si>
  <si>
    <t>UNION TEMPORAL SICOCC-000798-00</t>
  </si>
  <si>
    <t>UNION TEMPORAL SICOCC-001129-00</t>
  </si>
  <si>
    <t>UNION TEMPORAL SICOCC-000992-00</t>
  </si>
  <si>
    <t>UNION TEMPORAL SICOCC-000724-00</t>
  </si>
  <si>
    <t>UNION TEMPORAL SICOCC-000847-00</t>
  </si>
  <si>
    <t>UNIVERSAL STREAM SAS ESPNI-001952-00</t>
  </si>
  <si>
    <t>UNIVERSAL STREAM SAS ESPNI-001952-01</t>
  </si>
  <si>
    <t>VALENCIA QUINTERO JOSE RAMONCG-000135-00</t>
  </si>
  <si>
    <t>VALENCIA QUINTERO JOSE RAMONCG-000063-00</t>
  </si>
  <si>
    <t>VELEZ ERAZO ANGIE LIZETHCG-000061-00</t>
  </si>
  <si>
    <t>ACOSTA CAMELO LIBIANI-001982-00</t>
  </si>
  <si>
    <t>ACUAGYR S.A.E.S.P.NI-002107-00</t>
  </si>
  <si>
    <t>ADMINISTRADORA CALLE TRECE SASNI-001664-00</t>
  </si>
  <si>
    <t>AIRBNB IRELAND UNLIMITED COMPANYCC-001992-00</t>
  </si>
  <si>
    <t>AIRBNB IRELAND UNLIMITED COMPANYCC-001993-00</t>
  </si>
  <si>
    <t>AIRBNB IRELAND UNLIMITED COMPANYCC-001994-00</t>
  </si>
  <si>
    <t>ALCALDIA DE FUSAGASUGANI-000006-00</t>
  </si>
  <si>
    <t>ARGUELLO RODRIGUEZ RICARDONI-000160-00</t>
  </si>
  <si>
    <t>ASEO REGIONAL SASCC-001756-00</t>
  </si>
  <si>
    <t>ASEO REGIONAL SASCC-002062-00</t>
  </si>
  <si>
    <t>ASEO REGIONAL SASCC-001933-00</t>
  </si>
  <si>
    <t>ASEO REGIONAL SASCC-001741-00</t>
  </si>
  <si>
    <t>ASEO REGIONAL SASFC-011147-00</t>
  </si>
  <si>
    <t>ASEO REGIONAL SASCC-001598-00</t>
  </si>
  <si>
    <t>ASEO REGIONAL SASCC-002222-00</t>
  </si>
  <si>
    <t>ASEO REGIONAL SASCC-001956-00</t>
  </si>
  <si>
    <t>ASEO REGIONAL SASCC-002387-00</t>
  </si>
  <si>
    <t>ASOCIACION COLOMBIANA DE RECICLADORES FOMENTANDO ECC-001565-00</t>
  </si>
  <si>
    <t>ASOCIACION DE RECICLADORES DE OFICIO DEL ESPINALCC-001581-00</t>
  </si>
  <si>
    <t>AVELLA AVELLA ORLANDONI-002107-00</t>
  </si>
  <si>
    <t>AVIANCA S ACC-001995-00</t>
  </si>
  <si>
    <t>AVIANCA S AFC-008817-00</t>
  </si>
  <si>
    <t>AVIANCA S ACC-001986-00</t>
  </si>
  <si>
    <t>BANCO AV VILLASNI-002139-00</t>
  </si>
  <si>
    <t>BANCO COMERCIAL AVVILLAS SANI-002169-00</t>
  </si>
  <si>
    <t>BANCOLOMBIA SACB-016963-02</t>
  </si>
  <si>
    <t>BARRETO VARGAS JAIRO ALEXANDERNI-002358-00</t>
  </si>
  <si>
    <t>BELTRAN HENAO LEIDY JOHANNAIN-000079-00</t>
  </si>
  <si>
    <t>BURGOS GOMEZ ANDRES CAMILONI-001982-00</t>
  </si>
  <si>
    <t>CASTANEDA GONZALEZ SERGIO ANDRESNI-001999-00</t>
  </si>
  <si>
    <t>CELSIA COLOMBIA SA ESPFC-010364-00</t>
  </si>
  <si>
    <t>CELSIA TOLIMA SA ESPFC-009623-00</t>
  </si>
  <si>
    <t>CENTRAL COLOMBIANA DE ASEO SA ESPRC-000012-00</t>
  </si>
  <si>
    <t>CENTRAL COLOMBIANA DE ASEO SA ESPNI-001712-00</t>
  </si>
  <si>
    <t>CENTRAL COLOMBIANA DE ASEO SA ESPRC-000473-00</t>
  </si>
  <si>
    <t>CENTRAL COLOMBIANA DE ASEO SA ESPCG-003756-00</t>
  </si>
  <si>
    <t>CENTRAL COLOMBIANA DE ASEO SA ESPRC-000014-00</t>
  </si>
  <si>
    <t>CENTRAL COLOMBIANA DE ASEO SA ESPCG-003110-04</t>
  </si>
  <si>
    <t>CENTRAL COLOMBIANA DE ASEO SA ESPNB-000046-00</t>
  </si>
  <si>
    <t>CENTRAL COLOMBIANA DE ASEO SA ESPCG-003110-03</t>
  </si>
  <si>
    <t>CENTRAL COLOMBIANA DE ASEO SA ESPCG-003110-05</t>
  </si>
  <si>
    <t>CENTRAL COLOMBIANA DE ASEO SA ESPRC-000013-00</t>
  </si>
  <si>
    <t>CENTRAL COLOMBIANA DE ASEO SA ESPNB-001335-00</t>
  </si>
  <si>
    <t>CENTRAL COLOMBIANA DE ASEO SA ESPCC-001359-00</t>
  </si>
  <si>
    <t>CENTRAL COLOMBIANA DE ASEO SA ESPNI-002395-00</t>
  </si>
  <si>
    <t>CENTRAL COLOMBIANA DE ASEO SA ESPCG-003110-07</t>
  </si>
  <si>
    <t>CENTRAL COLOMBIANA DE ASEO SA ESPCG-003110-06</t>
  </si>
  <si>
    <t>CENTRAL COLOMBIANA DE ASEO SA ESPCC-001352-00</t>
  </si>
  <si>
    <t>CENTRAL COLOMBIANA DE ASEO SA ESPIN-000304-00</t>
  </si>
  <si>
    <t>CENTRAL COLOMBIANA DE ASEO SA ESPRC-000011-00</t>
  </si>
  <si>
    <t>CENTRAL COLOMBIANA DE ASEO SA ESPNB-001206-00</t>
  </si>
  <si>
    <t>CENTRAL COLOMBIANA DE ASEO SA ESPCG-003110-08</t>
  </si>
  <si>
    <t>COLOMBIA TELECOMUNICACIONES SA ESPFC-010801-00</t>
  </si>
  <si>
    <t>COLOMBIA TELECOMUNICACIONES SA ESPFC-008787-00</t>
  </si>
  <si>
    <t>COLOMBIA TELECOMUNICACIONES SA ESPCC-002054-00</t>
  </si>
  <si>
    <t>COLOMBIA TELECOMUNICACIONES SA ESPFC-009990-00</t>
  </si>
  <si>
    <t>COLOMBIA TELECOMUNICACIONES SA ESPFC-008455-00</t>
  </si>
  <si>
    <t>COLOMBIA TELECOMUNICACIONES SA ESPFC-011207-00</t>
  </si>
  <si>
    <t>COMPANIA PANAMENA DE AVIACION S ACC-001988-00</t>
  </si>
  <si>
    <t>COMPANIA PANAMENA DE AVIACION S ACC-001987-00</t>
  </si>
  <si>
    <t>COMUNICACION CELULAR SAFC-011134-00</t>
  </si>
  <si>
    <t>COMUNICACION CELULAR SANB-001004-00</t>
  </si>
  <si>
    <t>COMUNICACION CELULAR SAFC-009013-00</t>
  </si>
  <si>
    <t>COMUNICACION CELULAR SANB-001255-00</t>
  </si>
  <si>
    <t>COMUNICACION CELULAR SANB-001262-00</t>
  </si>
  <si>
    <t>COMUNICACION CELULAR SAFC-009078-00</t>
  </si>
  <si>
    <t>COMUNICACION CELULAR SAFC-009196-00</t>
  </si>
  <si>
    <t>COMUNICACION CELULAR SANB-000740-00</t>
  </si>
  <si>
    <t>COMUNICACION CELULAR SANB-000006-00</t>
  </si>
  <si>
    <t>COMUNICACION CELULAR SAFC-009079-00</t>
  </si>
  <si>
    <t>COMUNICACION CELULAR SAFC-008943-00</t>
  </si>
  <si>
    <t>COMUNICACION CELULAR SAFC-009042-00</t>
  </si>
  <si>
    <t>COMUNICACION CELULAR SAFC-009197-00</t>
  </si>
  <si>
    <t>COMUNICACION CELULAR SAFC-009195-00</t>
  </si>
  <si>
    <t>CRUZ IBARRA LUIS EVELIONI-001982-00</t>
  </si>
  <si>
    <t>CUEVAS LUIS ANTONIOFC-008341-00</t>
  </si>
  <si>
    <t>DLK S.A.CC-001990-00</t>
  </si>
  <si>
    <t>DLK S.A.CC-001989-00</t>
  </si>
  <si>
    <t>EMPRESA DE ACUEDUCTO ALCANTARILLADO Y ASEO ESPFC-009611-00</t>
  </si>
  <si>
    <t>EMPRESA DE ACUEDUCTO ALCANTARILLADO Y ASEO ESPFC-010018-00</t>
  </si>
  <si>
    <t>EMPRESA DE ACUEDUCTO ALCANTARILLADO Y ASEO ESPFC-010796-00</t>
  </si>
  <si>
    <t>EMPRESA DE ACUEDUCTO ALCANTARILLADO Y ASEO ESPCC-002060-00</t>
  </si>
  <si>
    <t>EMPRESA DE TELECOMUNICACIONES DE BOGOTA S.A.E.S.P.CC-001765-00</t>
  </si>
  <si>
    <t>EMPRESA DE TELECOMUNICACIONES DE BOGOTA S.A.E.S.P.NB-001396-00</t>
  </si>
  <si>
    <t>EMPRESA DE TELECOMUNICACIONES DE BOGOTA S.A.E.S.P.CC-001560-00</t>
  </si>
  <si>
    <t>EMPRESA DE TELECOMUNICACIONES DE BOGOTA S.A.E.S.P.NB-000009-00</t>
  </si>
  <si>
    <t>EMPRESA DE TELECOMUNICACIONES DE BOGOTA S.A.E.S.P.CC-001562-00</t>
  </si>
  <si>
    <t>EMPRESA DE TELECOMUNICACIONES DE BOGOTA S.A.E.S.P.CC-001758-00</t>
  </si>
  <si>
    <t>EMPRESA DE TELECOMUNICACIONES DE BOGOTA S.A.E.S.P.NI-002286-00</t>
  </si>
  <si>
    <t>EMPRESA SERVICIOS PUBLICOS FLANDES TOLIMA ESPFC-011195-00</t>
  </si>
  <si>
    <t>EMPRESA SERVICIOS PUBLICOS FLANDES TOLIMA ESPFC-010379-00</t>
  </si>
  <si>
    <t>EMPRESA SERVICIOS PUBLICOS FLANDES TOLIMA ESPFC-010940-00</t>
  </si>
  <si>
    <t>EMPRESA SERVICIOS PUBLICOS FLANDES TOLIMA ESPFC-011196-00</t>
  </si>
  <si>
    <t>EMPRESA SERVICIOS PUBLICOS FLANDES TOLIMA ESPFC-011194-00</t>
  </si>
  <si>
    <t>EMSERFUSA E.S.P.CC-001818-00</t>
  </si>
  <si>
    <t>GUN CLUBCC-001991-00</t>
  </si>
  <si>
    <t>GUN CLUBCC-001908-00</t>
  </si>
  <si>
    <t>MELO NIETO PEDRO ALEJANDRONI-000160-00</t>
  </si>
  <si>
    <t>MENDEZ CASASBUENAS FRANCISCO JAVIERNI-002000-00</t>
  </si>
  <si>
    <t>MENDEZ CASASBUENAS FRANCISCO JAVIERNI-001982-00</t>
  </si>
  <si>
    <t>MUNICIPIO DE MELGARFC-000875-00</t>
  </si>
  <si>
    <t>MUNICIPIO DE ZIPAQUIRACC-001689-00</t>
  </si>
  <si>
    <t>MUNICIPIO DE ZIPAQUIRAFC-007900-00</t>
  </si>
  <si>
    <t>MUNICIPIO DE ZIPAQUIRAFC-008262-00</t>
  </si>
  <si>
    <t>MUNICIPIO DE ZIPAQUIRAFC-008458-00</t>
  </si>
  <si>
    <t>NOMINASNM-000155-00</t>
  </si>
  <si>
    <t>NOMINASNM-000153-00</t>
  </si>
  <si>
    <t>NOMINASNM-000156-00</t>
  </si>
  <si>
    <t>NOVA MAR DEVELOPMENT SACC-001985-00</t>
  </si>
  <si>
    <t>OPERADORES HOTELEROS REGENCY SACC-002055-00</t>
  </si>
  <si>
    <t>ORTIZ VARGAS GIOVANNI FERNEYDS-005557-00</t>
  </si>
  <si>
    <t>OSPINA JARAMILLO JOSE DAVIDNI-001982-00</t>
  </si>
  <si>
    <t>PERDOMO LOPEZ MARIA ISABELNI-002107-00</t>
  </si>
  <si>
    <t>PROD RADIAL LTDAFC-009859-00</t>
  </si>
  <si>
    <t>PROMOAMBIENTAL DISTRITO SAS ESPNI-002971-00</t>
  </si>
  <si>
    <t>PROMOAMBIENTAL SA ESPNI-002894-00</t>
  </si>
  <si>
    <t>PROMOCALI SA ESPRC-000494-00</t>
  </si>
  <si>
    <t>RADISSON BOGOTA METROTELCC-001996-00</t>
  </si>
  <si>
    <t>RADISSON BOGOTA METROTELCC-001997-00</t>
  </si>
  <si>
    <t>RECOLECCION Y ASEO S A SNI-001665-00</t>
  </si>
  <si>
    <t>RECOLECCION Y ASEO S A SNI-001881-00</t>
  </si>
  <si>
    <t>RENOVACION EXTREMA SASFC-007819-00</t>
  </si>
  <si>
    <t>RIVERA GIL JIMMY ANDRESNP-001422-00</t>
  </si>
  <si>
    <t>RODRIGUEZ CESPEDES JAIMENI-001982-00</t>
  </si>
  <si>
    <t>ROJAS ORTEGON EDNA MAGALINI-001999-00</t>
  </si>
  <si>
    <t>RUBIANO RUBIANO YEIMMY ADRIANADS-006289-00</t>
  </si>
  <si>
    <t>RUIZ VILLAMIZAR NENA YINETHNI-000099-00</t>
  </si>
  <si>
    <t>SALAZAR JOSE FERNEYNI-002289-00</t>
  </si>
  <si>
    <t>SALAZAR JOSE FERNEYNP-001422-00</t>
  </si>
  <si>
    <t>SALAZAR JOSE FERNEYNI-002260-00</t>
  </si>
  <si>
    <t>SANTOS PEREZ JIMENANI-001982-00</t>
  </si>
  <si>
    <t>SEGURA MARTINEZ HENRYNI-001982-00</t>
  </si>
  <si>
    <t>SEGURA MARTINEZ HENRYNI-002000-00</t>
  </si>
  <si>
    <t>SERVI ESTUPINAN JE SASNB-001395-00</t>
  </si>
  <si>
    <t>SERVICIOS AMBIENTALES SA ESPIM-000002-00</t>
  </si>
  <si>
    <t>SERVICIOS AMBIENTALES SA ESPNI-002396-00</t>
  </si>
  <si>
    <t>SILVA GOMEZ PAULA ANDREANI-000003-00</t>
  </si>
  <si>
    <t>TECNICAMIONES Y REPUESTOS SASDS-006422-00</t>
  </si>
  <si>
    <t>TRAILERS ESTRUCTURAS Y SOLUCIONES SASNI-000160-00</t>
  </si>
  <si>
    <t>UAE DIRECCION DE IMPUESTOS Y ADUANAS NACIONALESNI-002479-00</t>
  </si>
  <si>
    <t>UAE DIRECCION DE IMPUESTOS Y ADUANAS NACIONALESNI-002436-00</t>
  </si>
  <si>
    <t>UAE DIRECCION DE IMPUESTOS Y ADUANAS NACIONALESNI-002958-00</t>
  </si>
  <si>
    <t>UAE DIRECCION DE IMPUESTOS Y ADUANAS NACIONALESNI-002435-00</t>
  </si>
  <si>
    <t>UAE DIRECCION DE IMPUESTOS Y ADUANAS NACIONALESNI-002432-00</t>
  </si>
  <si>
    <t>UAE DIRECCION DE IMPUESTOS Y ADUANAS NACIONALESNI-002287-00</t>
  </si>
  <si>
    <t>VALERO MARTINEZ MARLENNI-000160-00</t>
  </si>
  <si>
    <t>RINCON FLOREZ LEONARDO ALONSONI-000210-00</t>
  </si>
  <si>
    <t>COMUNICACION CELULAR SACC-000282-00</t>
  </si>
  <si>
    <t>PROMOCALI SA ESPNB-002453-00</t>
  </si>
  <si>
    <t>PROMOVALLE SA ESPNI-001724-00</t>
  </si>
  <si>
    <t>PROMOVALLE SA ESPNI-001714-00</t>
  </si>
  <si>
    <t>CAMARA DE COMERCIO DE BOGOTACC-000927-00</t>
  </si>
  <si>
    <t>CARRASCO SUAREZ DANIEL FELIPEA1-000028-00</t>
  </si>
  <si>
    <t>CENTRAL COLOMBIANA DE ASEO SA ESPIM-000090-00</t>
  </si>
  <si>
    <t>ENEL COLOMBIA SA ESPCC-001029-00</t>
  </si>
  <si>
    <t>ENEL COLOMBIA SA ESPCC-001028-00</t>
  </si>
  <si>
    <t>UAE DIRECCION DE IMPUESTOS Y ADUANAS NACIONALESNI-001226-00</t>
  </si>
  <si>
    <t>UAE DIRECCION DE IMPUESTOS Y ADUANAS NACIONALESIM-000091-00</t>
  </si>
  <si>
    <t>CENTRAL COLOMBIANA DE ASEO SA ESPCC-003303-00</t>
  </si>
  <si>
    <t>CENTRAL COLOMBIANA DE ASEO SA ESPCC-003269-00</t>
  </si>
  <si>
    <t>CENTRAL COLOMBIANA DE ASEO SA ESPCC-003175-00</t>
  </si>
  <si>
    <t>CENTRAL COLOMBIANA DE ASEO SA ESPCC-003226-00</t>
  </si>
  <si>
    <t>CENTRAL COLOMBIANA DE ASEO SA ESPCC-003134-00</t>
  </si>
  <si>
    <t>CENTRAL COLOMBIANA DE ASEO SA ESPCC-003084-00</t>
  </si>
  <si>
    <t>DEPOTRANS TANK CONTAINER CARTAGENA SASNB-000206-00</t>
  </si>
  <si>
    <t>GUZMAN GUZMAN YADIRADS-000881-00</t>
  </si>
  <si>
    <t>PACARIBE SA ESPNB-000243-00</t>
  </si>
  <si>
    <t>PACARIBE SA ESPCC-003306-00</t>
  </si>
  <si>
    <t>PACARIBE SA ESPCC-003275-00</t>
  </si>
  <si>
    <t>PACARIBE SA ESPNI-001639-00</t>
  </si>
  <si>
    <t>PACARIBE SA ESPNI-001638-00</t>
  </si>
  <si>
    <t>PACARIBE SA ESPCC-003140-00</t>
  </si>
  <si>
    <t>PACARIBE SA ESPCC-003094-00</t>
  </si>
  <si>
    <t>PACARIBE SA ESPCC-003095-00</t>
  </si>
  <si>
    <t>PACARIBE SA ESPCC-003181-00</t>
  </si>
  <si>
    <t>PACARIBE SA ESPCC-003141-00</t>
  </si>
  <si>
    <t>PACARIBE SA ESPNB-000242-00</t>
  </si>
  <si>
    <t>PACARIBE SA ESPCC-003276-00</t>
  </si>
  <si>
    <t>PACARIBE SA ESPCC-003182-00</t>
  </si>
  <si>
    <t>PACARIBE SA ESPCC-003304-00</t>
  </si>
  <si>
    <t>PACARIBE SA ESPNB-000244-00</t>
  </si>
  <si>
    <t>PROMOAMBIENTAL DISTRITO SAS ESPCC-003332-00</t>
  </si>
  <si>
    <t>PROMOAMBIENTAL DISTRITO SAS ESPCC-003277-00</t>
  </si>
  <si>
    <t>PROMOAMBIENTAL DISTRITO SAS ESPCC-003232-00</t>
  </si>
  <si>
    <t>PROMOAMBIENTAL DISTRITO SAS ESPCC-003202-00</t>
  </si>
  <si>
    <t>PROMOCALI SA ESPCC-003308-00</t>
  </si>
  <si>
    <t>PROMOCALI SA ESPCC-003270-00</t>
  </si>
  <si>
    <t>PROMOCALI SA ESPCC-003176-00</t>
  </si>
  <si>
    <t>PROMOCALI SA ESPCC-003272-00</t>
  </si>
  <si>
    <t>PROMOCALI SA ESPCC-003137-00</t>
  </si>
  <si>
    <t>PROMOCALI SA ESPCC-003136-00</t>
  </si>
  <si>
    <t>PROMOCALI SA ESPCC-003177-00</t>
  </si>
  <si>
    <t>PROMOCALI SA ESPCC-003309-00</t>
  </si>
  <si>
    <t>PROMOCALI SA ESPCC-003271-00</t>
  </si>
  <si>
    <t>PROMOCALI SA ESPCC-003135-00</t>
  </si>
  <si>
    <t>PROMOCALI SA ESPCC-003086-00</t>
  </si>
  <si>
    <t>PROMOCALI SA ESPCC-003089-00</t>
  </si>
  <si>
    <t>PROMOCALI SA ESPCC-003091-00</t>
  </si>
  <si>
    <t>PROMOCALI SA ESPCC-003307-00</t>
  </si>
  <si>
    <t>PROMOCALI SA ESPCC-003228-00</t>
  </si>
  <si>
    <t>PROMOCALI SA ESPCC-003178-00</t>
  </si>
  <si>
    <t>PROMOCALI SA ESPCC-003227-00</t>
  </si>
  <si>
    <t>PROMOCALI SA ESPCC-003229-00</t>
  </si>
  <si>
    <t>PROMOVALLE SA ESPCC-003230-00</t>
  </si>
  <si>
    <t>PROMOVALLE SA ESPNB-000241-00</t>
  </si>
  <si>
    <t>PROMOVALLE SA ESPCC-003274-00</t>
  </si>
  <si>
    <t>PROMOVALLE SA ESPCC-003179-00</t>
  </si>
  <si>
    <t>PROMOVALLE SA ESPCC-003319-00</t>
  </si>
  <si>
    <t>PROMOVALLE SA ESPNB-000240-00</t>
  </si>
  <si>
    <t>PROMOVALLE SA ESPCC-003139-00</t>
  </si>
  <si>
    <t>PROMOVALLE SA ESPCC-003273-00</t>
  </si>
  <si>
    <t>PROMOVALLE SA ESPCC-003318-00</t>
  </si>
  <si>
    <t>PROMOVALLE SA ESPCC-003092-00</t>
  </si>
  <si>
    <t>PROMOVALLE SA ESPNB-000256-00</t>
  </si>
  <si>
    <t>PROMOVALLE SA ESPCC-003180-00</t>
  </si>
  <si>
    <t>PROMOVALLE SA ESPCC-003231-00</t>
  </si>
  <si>
    <t>PROMOVALLE SA ESPCC-003138-00</t>
  </si>
  <si>
    <t>PROMOVALLE SA ESPCC-003093-00</t>
  </si>
  <si>
    <t>SERVICIOS AMBIENTALES SA ESPCC-003083-00</t>
  </si>
  <si>
    <t>SERVICIOS AMBIENTALES SA ESPCC-003301-00</t>
  </si>
  <si>
    <t>SERVICIOS AMBIENTALES SA ESPCC-003174-00</t>
  </si>
  <si>
    <t>SERVICIOS AMBIENTALES SA ESPCC-003225-00</t>
  </si>
  <si>
    <t>SERVICIOS AMBIENTALES SA ESPCC-003266-00</t>
  </si>
  <si>
    <t>SERVICIOS AMBIENTALES SA ESPCC-003267-00</t>
  </si>
  <si>
    <t>SERVICIOS AMBIENTALES SA ESPCC-003173-00</t>
  </si>
  <si>
    <t>SERVICIOS AMBIENTALES SA ESPCC-003082-00</t>
  </si>
  <si>
    <t>SERVICIOS AMBIENTALES SA ESPCC-003224-00</t>
  </si>
  <si>
    <t>SERVICIOS AMBIENTALES SA ESPCC-003132-00</t>
  </si>
  <si>
    <t>SERVICIOS AMBIENTALES SA ESPCC-003302-00</t>
  </si>
  <si>
    <t>SERVICIOS AMBIENTALES SA ESPCC-003133-00</t>
  </si>
  <si>
    <t>ADMINISTRADORA CALLE TRECE SASCL-000018-00</t>
  </si>
  <si>
    <t>ADMINISTRADORA CALLE TRECE SASCL-000013-00</t>
  </si>
  <si>
    <t>ADMINISTRADORA CALLE TRECE SASCL-000016-00</t>
  </si>
  <si>
    <t>ADMINISTRADORA CALLE TRECE SASCL-000011-00</t>
  </si>
  <si>
    <t>ADMINISTRADORA CALLE TRECE SASCL-000026-00</t>
  </si>
  <si>
    <t>ADMINISTRADORA CALLE TRECE SASCL-000020-00</t>
  </si>
  <si>
    <t>ASOCIACION DE RECICLADORES FENACICLARCC-003072-00</t>
  </si>
  <si>
    <t>ASOCIACION ESTACION DE CLASIFICACION Y APROVECHAMICC-002674-00</t>
  </si>
  <si>
    <t>ASOCIACION ESTACION DE CLASIFICACION Y APROVECHAMICC-002458-00</t>
  </si>
  <si>
    <t>ASOCIACION ESTACION DE CLASIFICACION Y APROVECHAMICC-002571-00</t>
  </si>
  <si>
    <t>ASOCIACION ESTACION DE CLASIFICACION Y APROVECHAMICC-002953-00</t>
  </si>
  <si>
    <t>ASOCIACION ESTACION DE CLASIFICACION Y APROVECHAMICC-003073-00</t>
  </si>
  <si>
    <t>ASOCIACION ESTACION DE CLASIFICACION Y APROVECHAMICC-002808-00</t>
  </si>
  <si>
    <t>VEOLIA SERVICIOS INDUSTRIALES COLOMBIA SAS ESPCC-002942-00</t>
  </si>
  <si>
    <t>VEOLIA SERVICIOS INDUSTRIALES COLOMBIA SAS ESPCC-002663-00</t>
  </si>
  <si>
    <t>VEOLIA SERVICIOS INDUSTRIALES COLOMBIA SAS ESPFP-022136-01</t>
  </si>
  <si>
    <t>VEOLIA SERVICIOS INDUSTRIALES COLOMBIA SAS ESPCC-003063-00</t>
  </si>
  <si>
    <t>VEOLIA SERVICIOS INDUSTRIALES COLOMBIA SAS ESPCC-002559-00</t>
  </si>
  <si>
    <t>VEOLIA SERVICIOS INDUSTRIALES COLOMBIA SAS ESPFP-021555-01</t>
  </si>
  <si>
    <t>VEOLIA SERVICIOS INDUSTRIALES COLOMBIA SAS ESPCC-002792-00</t>
  </si>
  <si>
    <t>COMPONENTES DE AUTOPARTES  INDUSTRIA Y EPP SASFP-009378-01</t>
  </si>
  <si>
    <t>HERNANDO HERRERA MERCADO SASNI-000456-00</t>
  </si>
  <si>
    <t>PATRIMONIOS AUTONOMOS CREDICORP CAPITAL FIDUCIARIARC-000652-00</t>
  </si>
  <si>
    <t>PATRIMONIOS AUTONOMOS CREDICORP CAPITAL FIDUCIARIARC-000766-00</t>
  </si>
  <si>
    <t>SECRETARIA DISTRITAL DE HACIENDAIM-000047-00</t>
  </si>
  <si>
    <t>SECRETARIA DISTRITAL DE HACIENDAIM-000038-00</t>
  </si>
  <si>
    <t>SECRETARIA DISTRITAL DE HACIENDAIM-000055-00</t>
  </si>
  <si>
    <t>SECRETARIA DISTRITAL DE HACIENDAIM-000043-00</t>
  </si>
  <si>
    <t>SECRETARIA DISTRITAL DE HACIENDAIM-000065-00</t>
  </si>
  <si>
    <t>SECRETARIA DISTRITAL DE HACIENDACC-002652-00</t>
  </si>
  <si>
    <t>SECRETARIA DISTRITAL DE HACIENDACC-002650-00</t>
  </si>
  <si>
    <t>SERVICIOS INTEGRALES PARA LA MOVILIDADNB-000424-00</t>
  </si>
  <si>
    <t>SUPERINTENDENCIA DE SERVICIOS PUBLICOS DOMICIL.CC-002816-08</t>
  </si>
  <si>
    <t>SUPERINTENDENCIA DE SERVICIOS PUBLICOS DOMICIL.CC-002816-09</t>
  </si>
  <si>
    <t>SUPERINTENDENCIA DE SERVICIOS PUBLICOS DOMICIL.CC-002816-10</t>
  </si>
  <si>
    <t>SUPERINTENDENCIA DE SERVICIOS PUBLICOS DOMICIL.CC-002816-11</t>
  </si>
  <si>
    <t>UNIVERSIDAD INCCA DE COLOMBIACC-002565-00</t>
  </si>
  <si>
    <t>UNIVERSIDAD INCCA DE COLOMBIACC-002566-00</t>
  </si>
  <si>
    <t>AMADO PENA JUAN ESTEBANRE-000295-00</t>
  </si>
  <si>
    <t>PACARIBE SA ESPCC-000028-00</t>
  </si>
  <si>
    <t>PACARIBE SA ESPCC-000037-00</t>
  </si>
  <si>
    <t>PACARIBE SA ESPCC-000031-00</t>
  </si>
  <si>
    <t>PACARIBE SA ESPCC-000048-00</t>
  </si>
  <si>
    <t>UAE DIRECCION DE IMPUESTOS Y ADUANAS NACIONALESIM-000089-00</t>
  </si>
  <si>
    <t>UAE DIRECCION DE IMPUESTOS Y ADUANAS NACIONALESNI-000741-00</t>
  </si>
  <si>
    <t>CHUBB SEGUROS COLOMBIA SACC-002953-00</t>
  </si>
  <si>
    <t>ESCOBAR RAMIREZ HOLMES ALFONSOCC-002897-00</t>
  </si>
  <si>
    <t>HIDALGO ROA EDILMACC-002863-00</t>
  </si>
  <si>
    <t>HIDALGO ROA EDILMACC-002869-00</t>
  </si>
  <si>
    <t>MUNDIAL DE TUERCAS Y HERRAMIENTAS EU FERRETERIACC-002890-00</t>
  </si>
  <si>
    <t>PACARIBE SA ESPNI-003446-00</t>
  </si>
  <si>
    <t>PROMOCALI SA ESPRC-000077-00</t>
  </si>
  <si>
    <t>PROMOCALI SA ESPNI-003408-00</t>
  </si>
  <si>
    <t>PROMOCALI SA ESPRC-000071-00</t>
  </si>
  <si>
    <t>PROMOCALI SA ESPNI-003405-00</t>
  </si>
  <si>
    <t>PROMOCALI SA ESPNI-003441-00</t>
  </si>
  <si>
    <t>PROMOCALI SA ESPNI-003416-00</t>
  </si>
  <si>
    <t>PROMOCALI SA ESPNI-003389-00</t>
  </si>
  <si>
    <t>PROMOCALI SA ESPNI-003428-01</t>
  </si>
  <si>
    <t>PROMOCALI SA ESPNI-003471-00</t>
  </si>
  <si>
    <t>PROMOCALI SA ESPNI-003415-00</t>
  </si>
  <si>
    <t>PROMOCALI SA ESPNI-003402-03</t>
  </si>
  <si>
    <t>PROMOCALI SA ESPNI-003447-00</t>
  </si>
  <si>
    <t>PROMOCALI SA ESPNI-003413-02</t>
  </si>
  <si>
    <t>PROMOCALI SA ESPRC-000070-00</t>
  </si>
  <si>
    <t>PROMOCALI SA ESPNI-003469-00</t>
  </si>
  <si>
    <t>PROMOCALI SA ESPNI-003462-00</t>
  </si>
  <si>
    <t>PROMOCALI SA ESPRC-000081-00</t>
  </si>
  <si>
    <t>PROMOCALI SA ESPRC-000066-00</t>
  </si>
  <si>
    <t>PROMOCALI SA ESPNI-003447-01</t>
  </si>
  <si>
    <t>PROMOCALI SA ESPNI-003460-01</t>
  </si>
  <si>
    <t>PROMOCALI SA ESPRC-000068-00</t>
  </si>
  <si>
    <t>PROMOCALI SA ESPNI-003388-01</t>
  </si>
  <si>
    <t>PROMOCALI SA ESPRC-000074-00</t>
  </si>
  <si>
    <t>PROMOCALI SA ESPNI-003402-01</t>
  </si>
  <si>
    <t>PROMOCALI SA ESPNI-003429-00</t>
  </si>
  <si>
    <t>PROMOCALI SA ESPNI-003460-02</t>
  </si>
  <si>
    <t>PROMOCALI SA ESPNI-003413-05</t>
  </si>
  <si>
    <t>PROMOCALI SA ESPNI-003451-00</t>
  </si>
  <si>
    <t>PROMOCALI SA ESPRC-000075-00</t>
  </si>
  <si>
    <t>PROMOCALI SA ESPNI-003402-00</t>
  </si>
  <si>
    <t>PROMOCALI SA ESPNI-003413-04</t>
  </si>
  <si>
    <t>PROMOCALI SA ESPNI-003428-00</t>
  </si>
  <si>
    <t>PROMOCALI SA ESPNI-003454-00</t>
  </si>
  <si>
    <t>PROMOCALI SA ESPNI-003413-03</t>
  </si>
  <si>
    <t>PROMOCALI SA ESPNI-003415-01</t>
  </si>
  <si>
    <t>PROMOCALI SA ESPRC-000078-00</t>
  </si>
  <si>
    <t>PROMOCALI SA ESPNI-003388-02</t>
  </si>
  <si>
    <t>PROMOCALI SA ESPNI-003388-00</t>
  </si>
  <si>
    <t>PROMOCALI SA ESPNI-003413-00</t>
  </si>
  <si>
    <t>PROMOCALI SA ESPNI-003433-00</t>
  </si>
  <si>
    <t>PROMOCALI SA ESPRC-000082-00</t>
  </si>
  <si>
    <t>PROMOCALI SA ESPRC-000079-00</t>
  </si>
  <si>
    <t>PROMOCALI SA ESPNI-003460-00</t>
  </si>
  <si>
    <t>PROMOCALI SA ESPNI-003427-00</t>
  </si>
  <si>
    <t>PROMOCALI SA ESPNI-003447-02</t>
  </si>
  <si>
    <t>PROMOCALI SA ESPNI-003402-02</t>
  </si>
  <si>
    <t>PROMOCALI SA ESPNI-003460-03</t>
  </si>
  <si>
    <t>RENOVACION EXTREMA SASCC-002956-00</t>
  </si>
  <si>
    <t>RENOVACION EXTREMA SASCC-002957-00</t>
  </si>
  <si>
    <t>CIMAGRO SASCC-002868-00</t>
  </si>
  <si>
    <t>GAMEL TRANSPORTE Y EXCAVACIONES SASCC-002904-00</t>
  </si>
  <si>
    <t>GAMEL TRANSPORTE Y EXCAVACIONES SASCC-002936-00</t>
  </si>
  <si>
    <t>GAMEL TRANSPORTE Y EXCAVACIONES SASCC-002937-00</t>
  </si>
  <si>
    <t>ADMINISTRADORA CALLE TRECE SASCL-000009-00</t>
  </si>
  <si>
    <t>ADMINISTRADORA CALLE TRECE SASCL-000012-00</t>
  </si>
  <si>
    <t>ANTE CORTES FERNANDA YORELLYRE-000435-00</t>
  </si>
  <si>
    <t>ANTE CORTES FERNANDA YORELLYRE-000436-00</t>
  </si>
  <si>
    <t>ASEO DEL SUROCCIDENTE SA ESPFP-001769-01</t>
  </si>
  <si>
    <t>ASEO DEL SUROCCIDENTE SA ESPFP-001834-01</t>
  </si>
  <si>
    <t>ASEO DEL SUROCCIDENTE SA ESPFP-001818-01</t>
  </si>
  <si>
    <t>ASEO DEL SUROCCIDENTE SA ESPFP-001870-01</t>
  </si>
  <si>
    <t>ASEO DEL SUROCCIDENTE SA ESPFP-001747-01</t>
  </si>
  <si>
    <t>ASEO DEL SUROCCIDENTE SA ESPFP-001871-01</t>
  </si>
  <si>
    <t>ASEO DEL SUROCCIDENTE SA ESPFP-001872-01</t>
  </si>
  <si>
    <t>CENTRAL COLOMBIANA DE ASEO SA ESPCC-002214-00</t>
  </si>
  <si>
    <t>CENTRAL COLOMBIANA DE ASEO SA ESPCC-002309-00</t>
  </si>
  <si>
    <t>CENTRAL COLOMBIANA DE ASEO SA ESPNI-003519-00</t>
  </si>
  <si>
    <t>CENTRAL COLOMBIANA DE ASEO SA ESPCC-002057-00</t>
  </si>
  <si>
    <t>CENTRAL COLOMBIANA DE ASEO SA ESPNI-003497-00</t>
  </si>
  <si>
    <t>COLOMBIA TELECOMUNICACIONES SA ESPCC-002380-00</t>
  </si>
  <si>
    <t>COLOMBIA TELECOMUNICACIONES SA ESPCC-002384-00</t>
  </si>
  <si>
    <t>COLOMBIA TELECOMUNICACIONES SA ESPCC-002379-00</t>
  </si>
  <si>
    <t>COLOMBIA TELECOMUNICACIONES SA ESPCC-002388-00</t>
  </si>
  <si>
    <t>COLOMBIA TELECOMUNICACIONES SA ESPCC-002378-00</t>
  </si>
  <si>
    <t>COLOMBIA TELECOMUNICACIONES SA ESPCC-002383-00</t>
  </si>
  <si>
    <t>COLOMBIA TELECOMUNICACIONES SA ESPCC-002382-00</t>
  </si>
  <si>
    <t>COLOMBIA TELECOMUNICACIONES SA ESPCC-002381-00</t>
  </si>
  <si>
    <t>COLOMBIA TELECOMUNICACIONES SA ESPCC-002287-00</t>
  </si>
  <si>
    <t>COLOMBIA TELECOMUNICACIONES SA ESPCC-002377-00</t>
  </si>
  <si>
    <t>COLOMBIA TELECOMUNICACIONES SA ESPCC-002385-00</t>
  </si>
  <si>
    <t>COLOMBIA TELECOMUNICACIONES SA ESPCC-002389-00</t>
  </si>
  <si>
    <t>CONAL MOTORS S A SFP-001794-01</t>
  </si>
  <si>
    <t>CONAL MOTORS S A SFP-014384-01</t>
  </si>
  <si>
    <t>CONAL MOTORS S A SFP-013933-01</t>
  </si>
  <si>
    <t>CONAL MOTORS S A SFP-014249-01</t>
  </si>
  <si>
    <t>CONAL MOTORS S A SFP-013934-01</t>
  </si>
  <si>
    <t>CONAL MOTORS S A SFP-014248-01</t>
  </si>
  <si>
    <t>CONAL MOTORS S A SFP-014076-01</t>
  </si>
  <si>
    <t>EMPRESA DE SERV PUBL DE ASEO DE CALI EN LIQUIDACCC-002266-00</t>
  </si>
  <si>
    <t>EMPRESA DE SERV PUBL DE ASEO DE CALI EN LIQUIDACCC-001779-00</t>
  </si>
  <si>
    <t>EMPRESA DE SERV PUBL DE ASEO DE CALI EN LIQUIDACCC-001881-00</t>
  </si>
  <si>
    <t>EMPRESAS MUNICIPALES DE CALI EICE ESPCC-002395-00</t>
  </si>
  <si>
    <t>EMPRESAS MUNICIPALES DE CALI EICE ESPCC-002189-00</t>
  </si>
  <si>
    <t>EMPRESAS MUNICIPALES DE CALI EICE ESPCC-002193-00</t>
  </si>
  <si>
    <t>FUMIGACIONES Y EXTINTORES MILLENNIUM LTDAFP-014253-01</t>
  </si>
  <si>
    <t>INMOBILIARIA RS SASCC-001775-00</t>
  </si>
  <si>
    <t>MUNICIPIO DE SANTIAGO DE CALICC-002235-00</t>
  </si>
  <si>
    <t>MUNICIPIO DE SANTIAGO DE CALICC-002216-00</t>
  </si>
  <si>
    <t>MUNICIPIO DE SANTIAGO DE CALICC-002241-00</t>
  </si>
  <si>
    <t>MUNICIPIO DE SANTIAGO DE CALICC-002201-00</t>
  </si>
  <si>
    <t>MUNICIPIO DE SANTIAGO DE CALICC-002227-00</t>
  </si>
  <si>
    <t>MUNICIPIO DE SANTIAGO DE CALICC-002206-00</t>
  </si>
  <si>
    <t>MUNICIPIO DE SANTIAGO DE CALICC-002238-00</t>
  </si>
  <si>
    <t>MUNICIPIO DE SANTIAGO DE CALICC-002234-00</t>
  </si>
  <si>
    <t>MUNICIPIO DE SANTIAGO DE CALICC-002237-00</t>
  </si>
  <si>
    <t>MUNICIPIO DE SANTIAGO DE CALICC-002243-00</t>
  </si>
  <si>
    <t>MUNICIPIO DE SANTIAGO DE CALICC-002203-00</t>
  </si>
  <si>
    <t>MUNICIPIO DE SANTIAGO DE CALICC-002240-00</t>
  </si>
  <si>
    <t>MURILLO HINCAPIE WILLIAMCC-002044-00</t>
  </si>
  <si>
    <t>PACARIBE SA ESPNI-003487-00</t>
  </si>
  <si>
    <t>PROMOAMBIENTAL DISTRITO SAS ESPRC-001365-00</t>
  </si>
  <si>
    <t>PROMOAMBIENTAL DISTRITO SAS ESPRC-001370-00</t>
  </si>
  <si>
    <t>PROMOAMBIENTAL DISTRITO SAS ESPRC-001371-00</t>
  </si>
  <si>
    <t>PROMOAMBIENTAL DISTRITO SAS ESPRC-001376-00</t>
  </si>
  <si>
    <t>PROMOAMBIENTAL DISTRITO SAS ESPRC-001326-00</t>
  </si>
  <si>
    <t>PROMOAMBIENTAL DISTRITO SAS ESPRC-001287-00</t>
  </si>
  <si>
    <t>PROMOAMBIENTAL DISTRITO SAS ESPRC-001377-00</t>
  </si>
  <si>
    <t>PROMOAMBIENTAL DISTRITO SAS ESPRC-001373-00</t>
  </si>
  <si>
    <t>PROMOAMBIENTAL DISTRITO SAS ESPRC-001317-00</t>
  </si>
  <si>
    <t>PROMOAMBIENTAL DISTRITO SAS ESPRC-001351-00</t>
  </si>
  <si>
    <t>PROMOAMBIENTAL DISTRITO SAS ESPRC-001288-00</t>
  </si>
  <si>
    <t>PROMOAMBIENTAL DISTRITO SAS ESPRC-001372-00</t>
  </si>
  <si>
    <t>PROMOAMBIENTAL DISTRITO SAS ESPRC-001292-00</t>
  </si>
  <si>
    <t>PROMOAMBIENTAL DISTRITO SAS ESPRC-001350-00</t>
  </si>
  <si>
    <t>PROMOAMBIENTAL DISTRITO SAS ESPRC-001306-00</t>
  </si>
  <si>
    <t>PROMOVALLE SA ESPCC-002156-00</t>
  </si>
  <si>
    <t>PROMOVALLE SA ESPRC-001266-00</t>
  </si>
  <si>
    <t>PROMOVALLE SA ESPRC-001300-00</t>
  </si>
  <si>
    <t>PROMOVALLE SA ESPRC-001305-00</t>
  </si>
  <si>
    <t>PROMOVALLE SA ESPRC-001348-00</t>
  </si>
  <si>
    <t>PROMOVALLE SA ESPCC-002105-00</t>
  </si>
  <si>
    <t>PROMOVALLE SA ESPRC-001383-00</t>
  </si>
  <si>
    <t>PROMOVALLE SA ESPCC-002110-00</t>
  </si>
  <si>
    <t>PROMOVALLE SA ESPCC-002108-00</t>
  </si>
  <si>
    <t>PROMOVALLE SA ESPRC-001318-00</t>
  </si>
  <si>
    <t>PROMOVALLE SA ESPCC-002109-00</t>
  </si>
  <si>
    <t>PROMOVALLE SA ESPCC-002107-00</t>
  </si>
  <si>
    <t>PROMOVALLE SA ESPCC-002106-00</t>
  </si>
  <si>
    <t>PROMOVALLE SA ESPRC-001307-00</t>
  </si>
  <si>
    <t>SAUCEDO Y SAUCEDO SACC-002361-00</t>
  </si>
  <si>
    <t>SUPERINTENDENCIA DE SERVICIOS PUBLICOS DOMICIL.CC-002320-11</t>
  </si>
  <si>
    <t>SUPERINTENDENCIA DE SERVICIOS PUBLICOS DOMICIL.CC-002320-10</t>
  </si>
  <si>
    <t>SUPERINTENDENCIA DE SERVICIOS PUBLICOS DOMICIL.CC-002320-07</t>
  </si>
  <si>
    <t>SUPERINTENDENCIA DE SERVICIOS PUBLICOS DOMICIL.CC-002320-08</t>
  </si>
  <si>
    <t>SUPERINTENDENCIA DE SERVICIOS PUBLICOS DOMICIL.CC-002320-06</t>
  </si>
  <si>
    <t>SUPERINTENDENCIA DE SERVICIOS PUBLICOS DOMICIL.CC-002320-09</t>
  </si>
  <si>
    <t>TM SERVICES Y SOLUTIONS SASCC-002098-00</t>
  </si>
  <si>
    <t>TM SERVICES Y SOLUTIONS SASCC-002272-00</t>
  </si>
  <si>
    <t>TM SERVICES Y SOLUTIONS SASCC-002139-00</t>
  </si>
  <si>
    <t>UAE DIRECCION DE IMPUESTOS Y ADUANAS NACIONALESIM-000065-00</t>
  </si>
  <si>
    <t>UNION TEMPORAL SICOCC-002126-00</t>
  </si>
  <si>
    <t>ADMINISTRADORA CALLE TRECE SASCL-000008-00</t>
  </si>
  <si>
    <t>ADMINISTRADORA CALLE TRECE SASNI-003375-00</t>
  </si>
  <si>
    <t>ANTE CORTES FERNANDA YORELLYRE-000408-00</t>
  </si>
  <si>
    <t>ANTE CORTES FERNANDA YORELLYRE-000409-00</t>
  </si>
  <si>
    <t>ASEO DEL SUROCCIDENTE SA ESPFP-013055-01</t>
  </si>
  <si>
    <t>ASEO DEL SUROCCIDENTE SA ESPCC-001632-00</t>
  </si>
  <si>
    <t>ASEO DEL SUROCCIDENTE SA ESPFP-013863-01</t>
  </si>
  <si>
    <t>ASEO DEL SUROCCIDENTE SA ESPFP-013864-01</t>
  </si>
  <si>
    <t>ASEO DEL SUROCCIDENTE SA ESPFP-013862-01</t>
  </si>
  <si>
    <t>ASEO DEL SUROCCIDENTE SA ESPFP-013040-01</t>
  </si>
  <si>
    <t>ASEO DEL SUROCCIDENTE SA ESPFP-013972-01</t>
  </si>
  <si>
    <t>ASEO DEL SUROCCIDENTE SA ESPFP-013868-01</t>
  </si>
  <si>
    <t>ASEO DEL SUROCCIDENTE SA ESPFP-012951-01</t>
  </si>
  <si>
    <t>ASEO DEL SUROCCIDENTE SA ESPNI-003470-00</t>
  </si>
  <si>
    <t>ASEO DEL SUROCCIDENTE SA ESPNI-003388-00</t>
  </si>
  <si>
    <t>ASEO REGIONAL SASRC-001155-00</t>
  </si>
  <si>
    <t>ASEO REGIONAL SASRC-001171-00</t>
  </si>
  <si>
    <t>ASEO REGIONAL SASRC-001181-00</t>
  </si>
  <si>
    <t>ASEO REGIONAL SASRC-001160-00</t>
  </si>
  <si>
    <t>ASEO REGIONAL SASRC-001163-00</t>
  </si>
  <si>
    <t>ASEO REGIONAL SASRC-001159-00</t>
  </si>
  <si>
    <t>ASEO REGIONAL SASRC-001162-00</t>
  </si>
  <si>
    <t>ASEO REGIONAL SASNA-000046-01</t>
  </si>
  <si>
    <t>ASEO REGIONAL SASRC-001161-00</t>
  </si>
  <si>
    <t>ASEO REGIONAL SASRC-001157-00</t>
  </si>
  <si>
    <t>ASEO REGIONAL SASRC-001158-00</t>
  </si>
  <si>
    <t>ASEO REGIONAL SASRC-001172-00</t>
  </si>
  <si>
    <t>ASEO REGIONAL SASRC-001156-00</t>
  </si>
  <si>
    <t>BORJA CAICEDO MAIRA JULIETHNI-003395-00</t>
  </si>
  <si>
    <t>CERON FIGUEROA CRISTIAN DARWINNI-003448-00</t>
  </si>
  <si>
    <t>CONAL MOTORS S A SFP-013860-01</t>
  </si>
  <si>
    <t>CONAL MOTORS S A SFP-013735-01</t>
  </si>
  <si>
    <t>CONAL MOTORS S A SFP-013583-01</t>
  </si>
  <si>
    <t>EMPRESAS MUNICIPALES DE CALI EICE ESPCC-011212-00</t>
  </si>
  <si>
    <t>EMPRESAS MUNICIPALES DE CALI EICE ESPCC-001639-00</t>
  </si>
  <si>
    <t>EMPRESAS MUNICIPALES DE CALI EICE ESPCC-001272-00</t>
  </si>
  <si>
    <t>EMPRESAS MUNICIPALES DE CALI EICE ESPCC-001356-00</t>
  </si>
  <si>
    <t>FACTOR PLUS S A SNI-003402-00</t>
  </si>
  <si>
    <t>FINANCIERA DE DESARROLLO TERRITORIAL FINDERNI-003410-00</t>
  </si>
  <si>
    <t>FUMIGACIONES Y EXTINTORES MILLENNIUM LTDAFP-013632-01</t>
  </si>
  <si>
    <t>GARCIA SERNA RONALDRC-001214-00</t>
  </si>
  <si>
    <t>GASES DE OCCIDENTE SA ESPNI-003437-00</t>
  </si>
  <si>
    <t>MUNICIPIO DE SANTIAGO DE CALICC-001311-00</t>
  </si>
  <si>
    <t>MUNOZ CORTES ABDRES FELIPECC-001502-00</t>
  </si>
  <si>
    <t>NOMINASNI-003450-00</t>
  </si>
  <si>
    <t>NOMINASNI-003437-00</t>
  </si>
  <si>
    <t>NOMINASNI-003451-00</t>
  </si>
  <si>
    <t>PALACIOS GONZALEZ CHRISTIAN ALEXANDERCC-001348-00</t>
  </si>
  <si>
    <t>PARCELACION CHORRO DE PLATANI-003453-00</t>
  </si>
  <si>
    <t>PINZON ROZO JORGE ENRIQUECC-001565-00</t>
  </si>
  <si>
    <t>PROMOAMBIENTAL DISTRITO SAS ESPRC-001154-00</t>
  </si>
  <si>
    <t>PROMOAMBIENTAL DISTRITO SAS ESPNI-003506-00</t>
  </si>
  <si>
    <t>PROMOAMBIENTAL DISTRITO SAS ESPRC-001200-00</t>
  </si>
  <si>
    <t>PROMOAMBIENTAL DISTRITO SAS ESPNI-003505-00</t>
  </si>
  <si>
    <t>PROMOAMBIENTAL DISTRITO SAS ESPCC-001265-00</t>
  </si>
  <si>
    <t>PROMOAMBIENTAL DISTRITO SAS ESPNI-003389-00</t>
  </si>
  <si>
    <t>PROMOAMBIENTAL DISTRITO SAS ESPCC-001317-00</t>
  </si>
  <si>
    <t>PROMOAMBIENTAL DISTRITO SAS ESPNI-003509-00</t>
  </si>
  <si>
    <t>PROMOAMBIENTAL DISTRITO SAS ESPRC-001198-00</t>
  </si>
  <si>
    <t>PROMOCALI SA ESPCC-001478-00</t>
  </si>
  <si>
    <t>PROMOCALI SA ESPNI-003412-00</t>
  </si>
  <si>
    <t>PROMOCALI SA ESPRC-001153-00</t>
  </si>
  <si>
    <t>PROMOCALI SA ESPCC-001477-00</t>
  </si>
  <si>
    <t>PROMOCALI SA ESPRC-001252-00</t>
  </si>
  <si>
    <t>PROMOCALI SA ESPRC-001219-00</t>
  </si>
  <si>
    <t>PROMOCALI SA ESPRC-001218-00</t>
  </si>
  <si>
    <t>PROMOCALI SA ESPCC-001742-00</t>
  </si>
  <si>
    <t>PROMOCALI SA ESPCC-001476-00</t>
  </si>
  <si>
    <t>PROMOCALI SA ESPCC-001528-00</t>
  </si>
  <si>
    <t>PROMOCALI SA ESPCC-001647-00</t>
  </si>
  <si>
    <t>PROMOCALI SA ESPCC-001649-00</t>
  </si>
  <si>
    <t>REGENCY SERVICES DE COLOMBIA SASCC-001393-00</t>
  </si>
  <si>
    <t>REGENCY SERVICES DE COLOMBIA SASNI-003380-00</t>
  </si>
  <si>
    <t>SANTOS PEREZ JIMENACC-001554-00</t>
  </si>
  <si>
    <t>SERVICIOS AMBIENTALES SA ESPNI-003443-00</t>
  </si>
  <si>
    <t>SERVICIOS AMBIENTALES SA ESPCC-001526-00</t>
  </si>
  <si>
    <t>TM SERVICES Y SOLUTIONS SASCC-001556-00</t>
  </si>
  <si>
    <t>TM SERVICES Y SOLUTIONS SASCC-001606-00</t>
  </si>
  <si>
    <t>TM SERVICES Y SOLUTIONS SASCC-001710-00</t>
  </si>
  <si>
    <t>TORO PIZARRO DIEGO FERNANDOCC-001347-00</t>
  </si>
  <si>
    <t>UAE DIRECCION DE IMPUESTOS Y ADUANAS NACIONALESNI-003440-00</t>
  </si>
  <si>
    <t>UNION TEMPORAL SICOCC-001601-00</t>
  </si>
  <si>
    <t>ABRIL BRYAN ENRIQUEDS-006781-00</t>
  </si>
  <si>
    <t>ACUAGYR S.A.E.S.P.CC-003484-00</t>
  </si>
  <si>
    <t>ACUAGYR S.A.E.S.P.CC-002483-00</t>
  </si>
  <si>
    <t>BANCO DAVIVIENDA SANI-003165-00</t>
  </si>
  <si>
    <t>BANCO DAVIVIENDA SACC-003181-00</t>
  </si>
  <si>
    <t>BANCO DAVIVIENDA SACC-002736-00</t>
  </si>
  <si>
    <t>BERMUDEZ LUIS HORACIODS-006893-00</t>
  </si>
  <si>
    <t>COLOMBIA TELECOMUNICACIONES SA ESPCC-004014-00</t>
  </si>
  <si>
    <t>COLOMBIA TELECOMUNICACIONES SA ESPCC-004092-00</t>
  </si>
  <si>
    <t>COLOMBIA TELECOMUNICACIONES SA ESPCC-004015-00</t>
  </si>
  <si>
    <t>COLOMBIA TELECOMUNICACIONES SA ESPCC-003024-00</t>
  </si>
  <si>
    <t>COLOMBIA TELECOMUNICACIONES SA ESPCC-003972-00</t>
  </si>
  <si>
    <t>COMPANIA DE SEGUROS BOLIVAR SANM-000166-00</t>
  </si>
  <si>
    <t>COMPANIA TURISTICA Y HOTELERA SASDS-007265-00</t>
  </si>
  <si>
    <t>COMPANIA TURISTICA Y HOTELERA SASDS-007264-00</t>
  </si>
  <si>
    <t>COMUNICACION CELULAR SACC-002528-00</t>
  </si>
  <si>
    <t>COMUNICACION CELULAR SACC-004012-00</t>
  </si>
  <si>
    <t>COMUNICACION CELULAR SACC-004013-00</t>
  </si>
  <si>
    <t>COMUNICACION CELULAR SACC-004033-00</t>
  </si>
  <si>
    <t>COMUNICACION CELULAR SACC-004011-00</t>
  </si>
  <si>
    <t>CONDE MENDOZA JORGE ENRIQUEDS-006891-00</t>
  </si>
  <si>
    <t>EMPRESA DE ACUEDUCTO ALCANTARILLADO Y ASEO ESPCC-003973-00</t>
  </si>
  <si>
    <t>EMSERFUSA E.S.P.CC-003636-00</t>
  </si>
  <si>
    <t>ENEL COLOMBIA SA ESPCC-003013-00</t>
  </si>
  <si>
    <t>ENEL COLOMBIA SA ESPCC-004220-00</t>
  </si>
  <si>
    <t>NEIRA TORRES MARTHA SILVIADS-006892-00</t>
  </si>
  <si>
    <t>PACARIBE SA ESPRC-002295-00</t>
  </si>
  <si>
    <t>RENOVACION EXTREMA SASCC-003829-00</t>
  </si>
  <si>
    <t>SUPERINTENDENCIA DE SERVICIOS PUBLICOS DOMICIL.CC-003764-00</t>
  </si>
  <si>
    <t>SURTIR DE OCCIDENTE SASFP-018899-01</t>
  </si>
  <si>
    <t>VARGAS ORTIZ LAURA CATALINANI-003085-00</t>
  </si>
  <si>
    <t>GOMEZ GERARDO ANTONIOE5-000080-00</t>
  </si>
  <si>
    <t>PROMOAMBIENTAL DISTRITO SAS ESPNI-001170-00</t>
  </si>
  <si>
    <t>PROMOCALI SA ESPRC-003869-00</t>
  </si>
  <si>
    <t>SERVICIOS AMBIENTALES SA ESPNI-001174-00</t>
  </si>
  <si>
    <t>UAE DIRECCION DE IMPUESTOS Y ADUANAS NACIONALESIM-000105-02</t>
  </si>
  <si>
    <t>CENTRAL COLOMBIANA DE ASEO SA ESPIM-000149-00</t>
  </si>
  <si>
    <t>ENEL COLOMBIA SA ESPCC-001086-00</t>
  </si>
  <si>
    <t>GONZALEZ ORDUZ JORGE HUMBERTORC-004161-00</t>
  </si>
  <si>
    <t>SERVICIOS AMBIENTALES SA ESPNI-001290-00</t>
  </si>
  <si>
    <t>UAE DIRECCION DE IMPUESTOS Y ADUANAS NACIONALESIM-000149-01</t>
  </si>
  <si>
    <t>UAE DIRECCION DE IMPUESTOS Y ADUANAS NACIONALESIM-000142-00</t>
  </si>
  <si>
    <t>UAE DIRECCION DE IMPUESTOS Y ADUANAS NACIONALESNI-001293-00</t>
  </si>
  <si>
    <t>CENTRAL COLOMBIANA DE ASEO SA ESPNI-001675-00</t>
  </si>
  <si>
    <t>CENTRAL COLOMBIANA DE ASEO SA ESPCC-003395-00</t>
  </si>
  <si>
    <t>PACARIBE SA ESPCC-003360-00</t>
  </si>
  <si>
    <t>PACARIBE SA ESPRC-001055-00</t>
  </si>
  <si>
    <t>PACARIBE SA ESPCC-003391-00</t>
  </si>
  <si>
    <t>PACARIBE SA ESPCC-003392-00</t>
  </si>
  <si>
    <t>PACARIBE SA ESPCC-003361-00</t>
  </si>
  <si>
    <t>PARKER HANNIFIN CORPORATIONNI-001694-00</t>
  </si>
  <si>
    <t>PROMOAMBIENTAL DISTRITO SAS ESPCC-003401-00</t>
  </si>
  <si>
    <t>PROMOAMBIENTAL DISTRITO SAS ESPNI-001699-00</t>
  </si>
  <si>
    <t>PROMOAMBIENTAL DISTRITO SAS ESPCC-003372-00</t>
  </si>
  <si>
    <t>PROMOCALI SA ESPCC-003362-00</t>
  </si>
  <si>
    <t>PROMOCALI SA ESPCC-003397-00</t>
  </si>
  <si>
    <t>PROMOCALI SA ESPCC-003396-00</t>
  </si>
  <si>
    <t>PROMOCALI SA ESPCC-003398-00</t>
  </si>
  <si>
    <t>PROMOCALI SA ESPCC-003364-00</t>
  </si>
  <si>
    <t>PROMOCALI SA ESPCC-003363-00</t>
  </si>
  <si>
    <t>PROMOVALLE SA ESPCC-003366-00</t>
  </si>
  <si>
    <t>PROMOVALLE SA ESPCC-003400-00</t>
  </si>
  <si>
    <t>PROMOVALLE SA ESPCC-003365-00</t>
  </si>
  <si>
    <t>PROMOVALLE SA ESPCC-003399-00</t>
  </si>
  <si>
    <t>SERVICIOS AMBIENTALES SA ESPCC-003394-00</t>
  </si>
  <si>
    <t>SERVICIOS AMBIENTALES SA ESPNI-001674-00</t>
  </si>
  <si>
    <t>SERVICIOS AMBIENTALES SA ESPCC-003393-00</t>
  </si>
  <si>
    <t>SERVICIOS AMBIENTALES SA ESPNI-001673-00</t>
  </si>
  <si>
    <t>ADMINISTRADORA CALLE TRECE SASCL-000030-00</t>
  </si>
  <si>
    <t>ADMINISTRADORA CALLE TRECE SASCL-000035-00</t>
  </si>
  <si>
    <t>ASOCIACION DE RECICLADORES DE OFICIO Y ACOPIO DELCC-003315-00</t>
  </si>
  <si>
    <t>ASOCIACION DE RECUPERADORES NATURACC-003316-00</t>
  </si>
  <si>
    <t>ASOCIACION ESTACION DE CLASIFICACION Y APROVECHAMICC-003203-00</t>
  </si>
  <si>
    <t>ASOCIACION ESTACION DE CLASIFICACION Y APROVECHAMICC-003314-00</t>
  </si>
  <si>
    <t>VEOLIA SERVICIOS INDUSTRIALES COLOMBIA SAS ESPCC-003303-00</t>
  </si>
  <si>
    <t>VEOLIA SERVICIOS INDUSTRIALES COLOMBIA SAS ESPCC-003192-00</t>
  </si>
  <si>
    <t>ZULUAGA GOMEZ LUIS ARGIROE2-000305-00</t>
  </si>
  <si>
    <t>ZULUAGA GOMEZ LUIS ARGIROE2-000304-00</t>
  </si>
  <si>
    <t>BANCO COLPATRIA RED MULTIBANCA COLPATRIA SANI-000520-00</t>
  </si>
  <si>
    <t>BANCOLOMBIA SANI-000520-00</t>
  </si>
  <si>
    <t>CONSORCIO PROYECCION CAPITALCC-003083-00</t>
  </si>
  <si>
    <t>HOLLAND Y KNIGHT COLOMBIA SASCC-003074-00</t>
  </si>
  <si>
    <t>HOLLAND Y KNIGHT COLOMBIA SASCC-003068-00</t>
  </si>
  <si>
    <t>HOLLAND Y KNIGHT COLOMBIA SASCC-003073-00</t>
  </si>
  <si>
    <t>HOLLAND Y KNIGHT COLOMBIA SASCC-003069-00</t>
  </si>
  <si>
    <t>HOLLAND Y KNIGHT COLOMBIA SASCC-003071-00</t>
  </si>
  <si>
    <t>HOLLAND Y KNIGHT COLOMBIA SASCC-003067-00</t>
  </si>
  <si>
    <t>HOLLAND Y KNIGHT COLOMBIA SASCC-003070-00</t>
  </si>
  <si>
    <t>HOLLAND Y KNIGHT COLOMBIA SASCC-003066-00</t>
  </si>
  <si>
    <t>MUNOZ LUIS FERNANDOLG-000007-00</t>
  </si>
  <si>
    <t>PROCERSADOR DE INFORMACION DEL SERVICIO DE ASEOSASCC-003020-03</t>
  </si>
  <si>
    <t>PROCERSADOR DE INFORMACION DEL SERVICIO DE ASEOSASCC-003020-02</t>
  </si>
  <si>
    <t>PROCERSADOR DE INFORMACION DEL SERVICIO DE ASEOSASCC-003020-00</t>
  </si>
  <si>
    <t>SECRETARIA DISTRITAL DE HACIENDAIM-000073-00</t>
  </si>
  <si>
    <t>PACARIBE SA ESPCC-000054-00</t>
  </si>
  <si>
    <t>PACARIBE SA ESPCC-002972-00</t>
  </si>
  <si>
    <t>PROMOCALI SA ESPNI-003476-02</t>
  </si>
  <si>
    <t>PROMOCALI SA ESPNI-003506-03</t>
  </si>
  <si>
    <t>PROMOCALI SA ESPNI-003476-00</t>
  </si>
  <si>
    <t>PROMOCALI SA ESPNI-003506-02</t>
  </si>
  <si>
    <t>PROMOCALI SA ESPNI-003477-00</t>
  </si>
  <si>
    <t>PROMOCALI SA ESPCC-002974-00</t>
  </si>
  <si>
    <t>PROMOCALI SA ESPNI-003481-00</t>
  </si>
  <si>
    <t>PROMOCALI SA ESPRC-000087-00</t>
  </si>
  <si>
    <t>PROMOCALI SA ESPNI-003476-01</t>
  </si>
  <si>
    <t>PROMOCALI SA ESPNI-003506-00</t>
  </si>
  <si>
    <t>PROMOCALI SA ESPRC-000084-00</t>
  </si>
  <si>
    <t>PROMOCALI SA ESPNI-003476-04</t>
  </si>
  <si>
    <t>PROMOCALI SA ESPNI-003506-01</t>
  </si>
  <si>
    <t>PROMOCALI SA ESPNI-003510-00</t>
  </si>
  <si>
    <t>PROMOVALLE SA ESPCC-002973-00</t>
  </si>
  <si>
    <t>SERVICIOS AMBIENTALES SA ESPCC-002975-00</t>
  </si>
  <si>
    <t>ADMINISTRADORA CALLE TRECE SASCL-000017-00</t>
  </si>
  <si>
    <t>ASEO DEL SUROCCIDENTE SA ESPFP-001879-01</t>
  </si>
  <si>
    <t>ASEO DEL SUROCCIDENTE SA ESPNI-003584-00</t>
  </si>
  <si>
    <t>ASEO REGIONAL SASNI-003585-00</t>
  </si>
  <si>
    <t>CENTRAL COLOMBIANA DE ASEO SA ESPCC-002509-00</t>
  </si>
  <si>
    <t>CHOCUE MONTANO DAMARISE4-000081-00</t>
  </si>
  <si>
    <t>EMPRESA DE SERV PUBL DE ASEO DE CALI EN LIQUIDACNI-003564-00</t>
  </si>
  <si>
    <t>EMPRESAS MUNICIPALES DE CALI EICE ESPCC-002544-00</t>
  </si>
  <si>
    <t>MUNICIPIO DE SANTIAGO DE CALICC-002659-00</t>
  </si>
  <si>
    <t>MUNICIPIO DE SANTIAGO DE CALICC-002658-00</t>
  </si>
  <si>
    <t>MUNICIPIO DE SANTIAGO DE CALICC-002655-00</t>
  </si>
  <si>
    <t>MUNICIPIO DE SANTIAGO DE CALICC-002657-00</t>
  </si>
  <si>
    <t>MUNICIPIO DE SANTIAGO DE CALICC-002656-00</t>
  </si>
  <si>
    <t>PACARIBE SA ESPNI-003557-00</t>
  </si>
  <si>
    <t>PROMOAMBIENTAL DISTRITO SAS ESPCC-002496-00</t>
  </si>
  <si>
    <t>PROMOCALI SA ESPIM-000087-01</t>
  </si>
  <si>
    <t>PROMOVALLE SA ESPRC-001414-00</t>
  </si>
  <si>
    <t>PROMOVALLE SA ESPRC-001418-00</t>
  </si>
  <si>
    <t>PROMOVALLE SA ESPRC-001413-00</t>
  </si>
  <si>
    <t>PROMOVALLE SA ESPRC-001417-00</t>
  </si>
  <si>
    <t>PROMOVALLE SA ESPNB-007980-00</t>
  </si>
  <si>
    <t>PROMOVALLE SA ESPCC-002499-00</t>
  </si>
  <si>
    <t>PROMOVALLE SA ESPRC-001416-00</t>
  </si>
  <si>
    <t>SERVICIOS AMBIENTALES SA ESPNA-000033-00</t>
  </si>
  <si>
    <t>SOLUCIONES E INVERSIONES BROWN S A SCC-002386-00</t>
  </si>
  <si>
    <t>SOLUCIONES E INVERSIONES BROWN S A SCC-002482-00</t>
  </si>
  <si>
    <t>ADMINISTRADORA CALLE TRECE SASCL-000014-00</t>
  </si>
  <si>
    <t>ASEO DEL SUROCCIDENTE SA ESPFP-014574-01</t>
  </si>
  <si>
    <t>ASEO DEL SUROCCIDENTE SA ESPFP-014902-01</t>
  </si>
  <si>
    <t>ASEO DEL SUROCCIDENTE SA ESPFP-014575-01</t>
  </si>
  <si>
    <t>ASEO DEL SUROCCIDENTE SA ESPFP-014650-01</t>
  </si>
  <si>
    <t>CENTRAL COLOMBIANA DE ASEO SA ESPRC-001167-00</t>
  </si>
  <si>
    <t>COMUNICACION CELULAR SACC-001886-00</t>
  </si>
  <si>
    <t>EMPRESA DE SERV PUBL DE ASEO DE CALI EN LIQUIDACNI-003559-00</t>
  </si>
  <si>
    <t>EMPRESAS MUNICIPALES DE CALI EICE ESPCC-001847-00</t>
  </si>
  <si>
    <t>EMPRESAS MUNICIPALES DE CALI EICE ESPNI-003559-00</t>
  </si>
  <si>
    <t>PROMOCALI SA ESPRC-001282-00</t>
  </si>
  <si>
    <t>PROMOCALI SA ESPCC-001827-00</t>
  </si>
  <si>
    <t>PROMOVALLE SA ESPIM-000112-00</t>
  </si>
  <si>
    <t>SANCHEZ 1990 SASRC-001106-00</t>
  </si>
  <si>
    <t>SANCHEZ 1990 SASRC-001107-00</t>
  </si>
  <si>
    <t>SERVICIOS AMBIENTALES SA ESPRC-001168-00</t>
  </si>
  <si>
    <t>SERVICIOS AMBIENTALES SA ESPRC-001270-00</t>
  </si>
  <si>
    <t>SERVICIOS AMBIENTALES SA ESPRC-001211-00</t>
  </si>
  <si>
    <t>SOLUCIONES E INVERSIONES BROWN S A SCC-011210-00</t>
  </si>
  <si>
    <t>SOLUCIONES E INVERSIONES BROWN S A SCC-001821-00</t>
  </si>
  <si>
    <t>SUPERINTENDENCIA DE SERVICIOS PUBLICOS DOMICIL.CC-001769-08</t>
  </si>
  <si>
    <t>SUPERINTENDENCIA DE SERVICIOS PUBLICOS DOMICIL.CC-001769-06</t>
  </si>
  <si>
    <t>SUPERINTENDENCIA DE SERVICIOS PUBLICOS DOMICIL.CC-001769-07</t>
  </si>
  <si>
    <t>SUPERINTENDENCIA DE SERVICIOS PUBLICOS DOMICIL.CC-001769-10</t>
  </si>
  <si>
    <t>SUPERINTENDENCIA DE SERVICIOS PUBLICOS DOMICIL.CC-001769-09</t>
  </si>
  <si>
    <t>ALCALDIA DE FUSAGASUGACC-004511-00</t>
  </si>
  <si>
    <t>ALCALDIA DE FUSAGASUGACC-000035-00</t>
  </si>
  <si>
    <t>ALCALDIA MUNICIPAL DE FLANDESCC-000034-00</t>
  </si>
  <si>
    <t>ALCALDIA MUNICIPAL DE GIRARDOTCC-000040-00</t>
  </si>
  <si>
    <t>ALCALDIA MUNICIPAL DE GIRARDOTCC-000036-00</t>
  </si>
  <si>
    <t>ALCALDIA MUNICIPAL DE RICAURTECC-000039-00</t>
  </si>
  <si>
    <t>ALCALDIA MUNICIPAL DEL ESPINAL TOLIMACC-000033-00</t>
  </si>
  <si>
    <t>ASEO DEL SUROCCIDENTE SA ESPFP-020627-01</t>
  </si>
  <si>
    <t>ASEO DEL SUROCCIDENTE SA ESPFP-020625-01</t>
  </si>
  <si>
    <t>ASEO DEL SUROCCIDENTE SA ESPFP-020628-01</t>
  </si>
  <si>
    <t>ASEO DEL SUROCCIDENTE SA ESPFP-020633-01</t>
  </si>
  <si>
    <t>ASEO DEL SUROCCIDENTE SA ESPFP-020630-01</t>
  </si>
  <si>
    <t>ASEO DEL SUROCCIDENTE SA ESPFP-020626-01</t>
  </si>
  <si>
    <t>ASEO DEL SUROCCIDENTE SA ESPFP-020624-01</t>
  </si>
  <si>
    <t>ASEO DEL SUROCCIDENTE SA ESPFP-020629-01</t>
  </si>
  <si>
    <t>ASEO DEL SUROCCIDENTE SA ESPFP-020632-01</t>
  </si>
  <si>
    <t>ASEO DEL SUROCCIDENTE SA ESPFP-020631-01</t>
  </si>
  <si>
    <t>BANCO DAVIVIENDA SANI-003222-00</t>
  </si>
  <si>
    <t>BANCO DAVIVIENDA SACC-000053-00</t>
  </si>
  <si>
    <t>BANCO DAVIVIENDA SACC-000054-00</t>
  </si>
  <si>
    <t>CELSIA COLOMBIA SA ESPCC-000060-00</t>
  </si>
  <si>
    <t>EMSERFUSA E.S.P.CC-004381-00</t>
  </si>
  <si>
    <t>LOMBANA NELSON ENRIQUENI-003227-01</t>
  </si>
  <si>
    <t>MUNICIPIO DE EL GUAMOCC-000037-00</t>
  </si>
  <si>
    <t>MUNICIPIO DE MELGARCC-000038-00</t>
  </si>
  <si>
    <t>MUNICIPIO DE ZIPAQUIRACC-000041-00</t>
  </si>
  <si>
    <t>RADIO TAXI COMPU EXPRESS DE GIRARDOT S A SE1-000569-00</t>
  </si>
  <si>
    <t>RESTREPO AGUIRRE ANDRES FELIPENI-003227-01</t>
  </si>
  <si>
    <t>SILVA GOMEZ PAULA ANDREANI-003227-01</t>
  </si>
  <si>
    <t>UAE DIRECCION DE IMPUESTOS Y ADUANAS NACIONALESIM-000250-00</t>
  </si>
  <si>
    <t>CONCATENAR</t>
  </si>
  <si>
    <t>Valores</t>
  </si>
  <si>
    <t>ADMINISTRADORA CALLE TRECE SASCL-000024-00</t>
  </si>
  <si>
    <t>ADMINISTRADORA CALLE TRECE SASNI-003620-00</t>
  </si>
  <si>
    <t>ADMINISTRADORA CALLE TRECE SASCL-000021-00</t>
  </si>
  <si>
    <t>ADMINISTRADORA CALLE TRECE SASCL-000027-00</t>
  </si>
  <si>
    <t>ADMINISTRADORA CALLE TRECE SASCL-000018-01</t>
  </si>
  <si>
    <t>COLOMBIA TELECOMUNICACIONES SA ESPCC-000362-00</t>
  </si>
  <si>
    <t>COLOMBIA TELECOMUNICACIONES SA ESPCC-003049-00</t>
  </si>
  <si>
    <t>COLOMBIA TELECOMUNICACIONES SA ESPCC-003050-00</t>
  </si>
  <si>
    <t>COLOMBIA TELECOMUNICACIONES SA ESPCC-003051-00</t>
  </si>
  <si>
    <t>COLOMBIA TELECOMUNICACIONES SA ESPCC-002763-00</t>
  </si>
  <si>
    <t>COLOMBIA TELECOMUNICACIONES SA ESPCC-003052-00</t>
  </si>
  <si>
    <t>COLOMBIA TELECOMUNICACIONES SA ESPCC-003048-00</t>
  </si>
  <si>
    <t>APORTES EN LINEA SACB-001209-00</t>
  </si>
  <si>
    <t>MUNICIPIO DE YUMBOCC-000363-06</t>
  </si>
  <si>
    <t>MUNICIPIO DE YUMBOCC-000363-12</t>
  </si>
  <si>
    <t>MUNICIPIO DE YUMBOCC-000363-02</t>
  </si>
  <si>
    <t>MUNICIPIO DE YUMBOCC-000363-09</t>
  </si>
  <si>
    <t>MUNICIPIO DE YUMBOCC-000363-04</t>
  </si>
  <si>
    <t>MUNICIPIO DE YUMBOCC-000363-01</t>
  </si>
  <si>
    <t>MUNICIPIO DE YUMBOCC-000363-03</t>
  </si>
  <si>
    <t>MUNICIPIO DE YUMBOCC-000363-10</t>
  </si>
  <si>
    <t>MUNICIPIO DE YUMBOCC-000363-00</t>
  </si>
  <si>
    <t>MUNICIPIO DE YUMBOCC-000363-07</t>
  </si>
  <si>
    <t>MUNICIPIO DE YUMBOCC-000363-05</t>
  </si>
  <si>
    <t>MUNICIPIO DE YUMBOCC-000363-08</t>
  </si>
  <si>
    <t>MUNICIPIO DE YUMBOCC-000363-11</t>
  </si>
  <si>
    <t>UAE DIRECCION DE IMPUESTOS Y ADUANAS NACIONALESIM-000128-00</t>
  </si>
  <si>
    <t>ASEO DEL SUROCCIDENTE SA ESPFP-001902-01</t>
  </si>
  <si>
    <t>ASEO DEL SUROCCIDENTE SA ESPRC-001576-00</t>
  </si>
  <si>
    <t>ASEO DEL SUROCCIDENTE SA ESPFP-001963-01</t>
  </si>
  <si>
    <t>ASEO DEL SUROCCIDENTE SA ESPFP-001917-01</t>
  </si>
  <si>
    <t>ASEO DEL SUROCCIDENTE SA ESPRC-001557-00</t>
  </si>
  <si>
    <t>ASEO REGIONAL SASNI-003620-00</t>
  </si>
  <si>
    <t>BANCO DAVIVIENDA SACC-002953-00</t>
  </si>
  <si>
    <t>BANCO DAVIVIENDA SANA-000043-01</t>
  </si>
  <si>
    <t>BANCO DAVIVIENDA SACC-002954-00</t>
  </si>
  <si>
    <t>BANCO DAVIVIENDA SANA-000043-00</t>
  </si>
  <si>
    <t>BANCO DAVIVIENDA SANA-000043-03</t>
  </si>
  <si>
    <t>BANCO DAVIVIENDA SACC-002955-00</t>
  </si>
  <si>
    <t>BANCO DAVIVIENDA SACC-003038-00</t>
  </si>
  <si>
    <t>BANCO DAVIVIENDA SANA-000053-03</t>
  </si>
  <si>
    <t>BANCO DAVIVIENDA SANA-000053-02</t>
  </si>
  <si>
    <t>BANCO DAVIVIENDA SANA-000047-00</t>
  </si>
  <si>
    <t>BANCO DE OCCIDENTECC-002932-00</t>
  </si>
  <si>
    <t>BANCO DE OCCIDENTECC-002935-00</t>
  </si>
  <si>
    <t>BANCO DE OCCIDENTECC-002934-00</t>
  </si>
  <si>
    <t>BANCO DE OCCIDENTECC-003043-00</t>
  </si>
  <si>
    <t>BANCO DE OCCIDENTENA-000044-01</t>
  </si>
  <si>
    <t>BANCO DE OCCIDENTECC-003039-00</t>
  </si>
  <si>
    <t>BANCO DE OCCIDENTENA-000048-00</t>
  </si>
  <si>
    <t>BANCO DE OCCIDENTENA-000044-00</t>
  </si>
  <si>
    <t>BANCO DE OCCIDENTECC-002931-00</t>
  </si>
  <si>
    <t>BANCO DE OCCIDENTECC-003044-00</t>
  </si>
  <si>
    <t>BANCO DE OCCIDENTECC-002933-00</t>
  </si>
  <si>
    <t>BANCO DE OCCIDENTECC-003040-00</t>
  </si>
  <si>
    <t>BANCO DE OCCIDENTECC-003041-00</t>
  </si>
  <si>
    <t>BANCO DE OCCIDENTECC-003042-00</t>
  </si>
  <si>
    <t>BANCOLOMBIA SANA-000046-00</t>
  </si>
  <si>
    <t>BANCOLOMBIA SANA-000046-04</t>
  </si>
  <si>
    <t>BANCOLOMBIA SANA-000046-02</t>
  </si>
  <si>
    <t>BANCOLOMBIA SANA-000046-03</t>
  </si>
  <si>
    <t>BANCOLOMBIA SANA-000046-01</t>
  </si>
  <si>
    <t>CENTRAL COLOMBIANA DE ASEO SA ESPCC-002989-00</t>
  </si>
  <si>
    <t>CENTRAL COLOMBIANA DE ASEO SA ESPRC-001480-00</t>
  </si>
  <si>
    <t>CENTRAL COLOMBIANA DE ASEO SA ESPCC-002773-00</t>
  </si>
  <si>
    <t>CENTRAL COLOMBIANA DE ASEO SA ESPCC-002870-00</t>
  </si>
  <si>
    <t>CENTRAL COLOMBIANA DE ASEO SA ESPCC-002695-00</t>
  </si>
  <si>
    <t>CENTRAL COLOMBIANA DE ASEO SA ESPRC-001492-00</t>
  </si>
  <si>
    <t>MUNICIPIO DE SANTIAGO DE CALIIM-000116-00</t>
  </si>
  <si>
    <t>MUNICIPIO DE SANTIAGO DE CALICC-003004-00</t>
  </si>
  <si>
    <t>NNOMINASCC-003008-00</t>
  </si>
  <si>
    <t>NOMINASE4-000172-00</t>
  </si>
  <si>
    <t>NOMINASE4-000171-00</t>
  </si>
  <si>
    <t>PACARIBE SA ESPNI-003620-00</t>
  </si>
  <si>
    <t>PROMOAMBIENTAL DISTRITO SAS ESPRC-001581-00</t>
  </si>
  <si>
    <t>PROMOAMBIENTAL DISTRITO SAS ESPRC-001502-00</t>
  </si>
  <si>
    <t>PROMOAMBIENTAL DISTRITO SAS ESPRC-001549-00</t>
  </si>
  <si>
    <t>PROMOAMBIENTAL DISTRITO SAS ESPRC-001554-00</t>
  </si>
  <si>
    <t>PROMOAMBIENTAL DISTRITO SAS ESPRC-001544-00</t>
  </si>
  <si>
    <t>PROMOAMBIENTAL DISTRITO SAS ESPRC-001587-00</t>
  </si>
  <si>
    <t>PROMOAMBIENTAL DISTRITO SAS ESPRC-001563-00</t>
  </si>
  <si>
    <t>PROMOAMBIENTAL DISTRITO SAS ESPRC-001513-00</t>
  </si>
  <si>
    <t>PROMOAMBIENTAL DISTRITO SAS ESPRC-001564-00</t>
  </si>
  <si>
    <t>PROMOAMBIENTAL DISTRITO SAS ESPRC-001509-00</t>
  </si>
  <si>
    <t>PROMOAMBIENTAL DISTRITO SAS ESPRC-001501-00</t>
  </si>
  <si>
    <t>PROMOAMBIENTAL DISTRITO SAS ESPRC-001478-00</t>
  </si>
  <si>
    <t>PROMOAMBIENTAL DISTRITO SAS ESPRC-001524-00</t>
  </si>
  <si>
    <t>PROMOAMBIENTAL DISTRITO SAS ESPRC-001504-00</t>
  </si>
  <si>
    <t>PROMOAMBIENTAL DISTRITO SAS ESPRC-001561-00</t>
  </si>
  <si>
    <t>PROMOAMBIENTAL DISTRITO SAS ESPRC-001548-00</t>
  </si>
  <si>
    <t>PROMOAMBIENTAL DISTRITO SAS ESPRC-001566-00</t>
  </si>
  <si>
    <t>PROMOAMBIENTAL DISTRITO SAS ESPRC-001536-00</t>
  </si>
  <si>
    <t>PROMOAMBIENTAL DISTRITO SAS ESPRC-001562-00</t>
  </si>
  <si>
    <t>PROMOAMBIENTAL DISTRITO SAS ESPRC-001556-00</t>
  </si>
  <si>
    <t>PROMOAMBIENTAL DISTRITO SAS ESPRC-001512-00</t>
  </si>
  <si>
    <t>PROMOAMBIENTAL DISTRITO SAS ESPRC-001488-00</t>
  </si>
  <si>
    <t>PROMOAMBIENTAL DISTRITO SAS ESPRC-001503-00</t>
  </si>
  <si>
    <t>PROMOAMBIENTAL DISTRITO SAS ESPRC-001506-00</t>
  </si>
  <si>
    <t>PROMOAMBIENTAL DISTRITO SAS ESPRC-001491-00</t>
  </si>
  <si>
    <t>PROMOAMBIENTAL DISTRITO SAS ESPRC-001497-00</t>
  </si>
  <si>
    <t>PROMOAMBIENTAL DISTRITO SAS ESPRC-001508-00</t>
  </si>
  <si>
    <t>PROMOAMBIENTAL DISTRITO SAS ESPRC-001499-00</t>
  </si>
  <si>
    <t>PROMOAMBIENTAL DISTRITO SAS ESPRC-001490-00</t>
  </si>
  <si>
    <t>PROMOAMBIENTAL DISTRITO SAS ESPRC-001568-00</t>
  </si>
  <si>
    <t>PROMOAMBIENTAL DISTRITO SAS ESPRC-001555-00</t>
  </si>
  <si>
    <t>PROMOAMBIENTAL DISTRITO SAS ESPRC-001515-00</t>
  </si>
  <si>
    <t>PROMOAMBIENTAL DISTRITO SAS ESPRC-001489-00</t>
  </si>
  <si>
    <t>PROMOAMBIENTAL DISTRITO SAS ESPRC-001537-00</t>
  </si>
  <si>
    <t>PROMOAMBIENTAL DISTRITO SAS ESPRC-001558-00</t>
  </si>
  <si>
    <t>PROMOAMBIENTAL DISTRITO SAS ESPRC-001505-00</t>
  </si>
  <si>
    <t>PROMOAMBIENTAL DISTRITO SAS ESPRC-001567-00</t>
  </si>
  <si>
    <t>PROMOAMBIENTAL S ANI-003620-00</t>
  </si>
  <si>
    <t>SERVICIOS AMBIENTALES SA ESPRC-001457-00</t>
  </si>
  <si>
    <t>SERVICIOS AMBIENTALES SA ESPRC-001456-00</t>
  </si>
  <si>
    <t>UAE DIRECCION DE IMPUESTOS Y ADUANAS NACIONALESIM-000114-00</t>
  </si>
  <si>
    <t>UAE DIRECCION DE IMPUESTOS Y ADUANAS NACIONALESIM-000096-00</t>
  </si>
  <si>
    <t>UAE DIRECCION DE IMPUESTOS Y ADUANAS NACIONALESIM-000104-00</t>
  </si>
  <si>
    <t>UAE DIRECCION DE IMPUESTOS Y ADUANAS NACIONALESIM-000105-00</t>
  </si>
  <si>
    <t>UAE DIRECCION DE IMPUESTOS Y ADUANAS NACIONALESIM-000092-00</t>
  </si>
  <si>
    <t>ASEO DEL SUROCCIDENTE SA ESPFP-015214-01</t>
  </si>
  <si>
    <t>ASEO DEL SUROCCIDENTE SA ESPFP-015707-01</t>
  </si>
  <si>
    <t>ASEO DEL SUROCCIDENTE SA ESPFP-015345-01</t>
  </si>
  <si>
    <t>ASEO DEL SUROCCIDENTE SA ESPFP-015423-01</t>
  </si>
  <si>
    <t>ASEO DEL SUROCCIDENTE SA ESPFP-015346-01</t>
  </si>
  <si>
    <t>ASEO DEL SUROCCIDENTE SA ESPFP-015860-01</t>
  </si>
  <si>
    <t>ASEO DEL SUROCCIDENTE SA ESPFP-015216-01</t>
  </si>
  <si>
    <t>ASEO DEL SUROCCIDENTE SA ESPFP-015218-01</t>
  </si>
  <si>
    <t>ASEO DEL SUROCCIDENTE SA ESPFP-015344-01</t>
  </si>
  <si>
    <t>BANCO DAVIVIENDA SANA-000058-00</t>
  </si>
  <si>
    <t>BANCO DAVIVIENDA SANA-000058-01</t>
  </si>
  <si>
    <t>BANCO DE OCCIDENTENA-000065-03</t>
  </si>
  <si>
    <t>BANCO DE OCCIDENTECC-002201-00</t>
  </si>
  <si>
    <t>BANCO DE OCCIDENTECC-002200-00</t>
  </si>
  <si>
    <t>BANCO DE OCCIDENTENA-000065-02</t>
  </si>
  <si>
    <t>BANCO DE OCCIDENTECC-002192-00</t>
  </si>
  <si>
    <t>BANCO DE OCCIDENTENA-000065-01</t>
  </si>
  <si>
    <t>BANCO DE OCCIDENTECC-002190-00</t>
  </si>
  <si>
    <t>BANCO DE OCCIDENTECC-002121-00</t>
  </si>
  <si>
    <t>BANCO DE OCCIDENTECC-002191-00</t>
  </si>
  <si>
    <t>BANCO DE OCCIDENTECC-002194-00</t>
  </si>
  <si>
    <t>BANCO DE OCCIDENTECC-002195-00</t>
  </si>
  <si>
    <t>BANCOLOMBIA SANA-000059-01</t>
  </si>
  <si>
    <t>BANCOLOMBIA SANA-000059-10</t>
  </si>
  <si>
    <t>BANCOLOMBIA SANA-000059-09</t>
  </si>
  <si>
    <t>BANCOLOMBIA SANA-000059-06</t>
  </si>
  <si>
    <t>BANCOLOMBIA SANA-000059-02</t>
  </si>
  <si>
    <t>BANCOLOMBIA SANA-000059-08</t>
  </si>
  <si>
    <t>BANCOLOMBIA SANA-000059-00</t>
  </si>
  <si>
    <t>BANCOLOMBIA SANA-000059-05</t>
  </si>
  <si>
    <t>BANCOLOMBIA SANA-000059-07</t>
  </si>
  <si>
    <t>BANCOLOMBIA SANA-000059-03</t>
  </si>
  <si>
    <t>CENTRAL COLOMBIANA DE ASEO SA ESPRC-001420-00</t>
  </si>
  <si>
    <t>CENTRAL COLOMBIANA DE ASEO SA ESPRC-001425-00</t>
  </si>
  <si>
    <t>CENTRAL COLOMBIANA DE ASEO SA ESPRC-001402-00</t>
  </si>
  <si>
    <t>COMUNICACION CELULAR SACC-002196-00</t>
  </si>
  <si>
    <t>COMUNICACION CELULAR SACC-002183-00</t>
  </si>
  <si>
    <t>COMUNICACION CELULAR SACC-002184-00</t>
  </si>
  <si>
    <t>COMUNICACION CELULAR SACC-002198-00</t>
  </si>
  <si>
    <t>MUNICIPIO DE SANTIAGO DE CALIIM-000143-00</t>
  </si>
  <si>
    <t>MUNICIPIO DE SANTIAGO DE CALICC-001986-00</t>
  </si>
  <si>
    <t>NOMINASE3-000152-00</t>
  </si>
  <si>
    <t>PROMOAMBIENTAL DISTRITO SAS ESPRC-001441-00</t>
  </si>
  <si>
    <t>PROMOAMBIENTAL DISTRITO SAS ESPRC-001474-00</t>
  </si>
  <si>
    <t>PROMOAMBIENTAL DISTRITO SAS ESPRC-001421-00</t>
  </si>
  <si>
    <t>PROMOAMBIENTAL DISTRITO SAS ESPRC-001406-00</t>
  </si>
  <si>
    <t>PROMOAMBIENTAL DISTRITO SAS ESPRC-001400-00</t>
  </si>
  <si>
    <t>PROMOAMBIENTAL DISTRITO SAS ESPRC-001390-00</t>
  </si>
  <si>
    <t>PROMOAMBIENTAL DISTRITO SAS ESPRC-001468-00</t>
  </si>
  <si>
    <t>PROMOAMBIENTAL DISTRITO SAS ESPRC-001480-00</t>
  </si>
  <si>
    <t>PROMOAMBIENTAL DISTRITO SAS ESPRC-001353-00</t>
  </si>
  <si>
    <t>PROMOAMBIENTAL DISTRITO SAS ESPRC-001378-00</t>
  </si>
  <si>
    <t>PROMOAMBIENTAL DISTRITO SAS ESPRC-001354-00</t>
  </si>
  <si>
    <t>PROMOAMBIENTAL DISTRITO SAS ESPRC-001407-00</t>
  </si>
  <si>
    <t>PROMOAMBIENTAL DISTRITO SAS ESPRC-001349-00</t>
  </si>
  <si>
    <t>PROMOAMBIENTAL DISTRITO SAS ESPRC-001418-00</t>
  </si>
  <si>
    <t>PROMOAMBIENTAL DISTRITO SAS ESPRC-001416-00</t>
  </si>
  <si>
    <t>PROMOAMBIENTAL DISTRITO SAS ESPRC-001369-00</t>
  </si>
  <si>
    <t>PROMOAMBIENTAL DISTRITO SAS ESPRC-001405-00</t>
  </si>
  <si>
    <t>PROMOAMBIENTAL DISTRITO SAS ESPRC-001437-00</t>
  </si>
  <si>
    <t>PROMOAMBIENTAL DISTRITO SAS ESPRC-001482-00</t>
  </si>
  <si>
    <t>PROMOAMBIENTAL DISTRITO SAS ESPRC-001476-00</t>
  </si>
  <si>
    <t>PROMOAMBIENTAL DISTRITO SAS ESPRC-001481-00</t>
  </si>
  <si>
    <t>PROMOAMBIENTAL DISTRITO SAS ESPRC-001483-00</t>
  </si>
  <si>
    <t>PROMOAMBIENTAL DISTRITO SAS ESPRC-001430-00</t>
  </si>
  <si>
    <t>PROMOAMBIENTAL DISTRITO SAS ESPRC-001450-00</t>
  </si>
  <si>
    <t>PROMOAMBIENTAL DISTRITO SAS ESPRC-001419-00</t>
  </si>
  <si>
    <t>PROMOAMBIENTAL DISTRITO SAS ESPRC-001485-00</t>
  </si>
  <si>
    <t>PROMOAMBIENTAL DISTRITO SAS ESPRC-001470-00</t>
  </si>
  <si>
    <t>PROMOCALI SA ESPCC-002075-00</t>
  </si>
  <si>
    <t>PROMOCALI SA ESPCC-001994-00</t>
  </si>
  <si>
    <t>PROMOCALI SA ESPCC-001942-00</t>
  </si>
  <si>
    <t>PROMOCALI SA ESPCC-002150-00</t>
  </si>
  <si>
    <t>SERVICIOS AMBIENTALES SA ESPRC-001356-00</t>
  </si>
  <si>
    <t>SERVICIOS AMBIENTALES SA ESPRC-001398-00</t>
  </si>
  <si>
    <t>SERVICIOS AMBIENTALES SA ESPRC-001359-00</t>
  </si>
  <si>
    <t>SERVICIOS AMBIENTALES SA ESPCC-002166-00</t>
  </si>
  <si>
    <t>UAE DIRECCION DE IMPUESTOS Y ADUANAS NACIONALESIM-000130-00</t>
  </si>
  <si>
    <t>UAE DIRECCION DE IMPUESTOS Y ADUANAS NACIONALESIM-000129-00</t>
  </si>
  <si>
    <t>UAE DIRECCION DE IMPUESTOS Y ADUANAS NACIONALESIM-000118-00</t>
  </si>
  <si>
    <t>UAE DIRECCION DE IMPUESTOS Y ADUANAS NACIONALESIM-000121-00</t>
  </si>
  <si>
    <t>nombre</t>
  </si>
  <si>
    <t>categoria</t>
  </si>
  <si>
    <t>OPTIMA COPORATION SASCC-003011-00</t>
  </si>
  <si>
    <t>OPTIMA COPORATION SASCC-002164-00</t>
  </si>
  <si>
    <t>AK REPUESTOS SAS</t>
  </si>
  <si>
    <t>ALBANIL ESLAVA JOSE ABRAHAM</t>
  </si>
  <si>
    <t>AUTO STOK SAS</t>
  </si>
  <si>
    <t>BANCO COLPATRIA RED MULTIBANCA COLPATRIA SA</t>
  </si>
  <si>
    <t>BOTERO DIAZ JUAN GUILLERMO</t>
  </si>
  <si>
    <t>CAFTL SAS</t>
  </si>
  <si>
    <t>CAJA COLOMBIANA DE SUBSIDIO FAMILIAR COLSUBSIDIO</t>
  </si>
  <si>
    <t>CAMARA DE COMERCIO DE BOGOTA</t>
  </si>
  <si>
    <t>CAUCHOS BOSA D C SIMA SAS</t>
  </si>
  <si>
    <t>CHUQUENPLAST S A S</t>
  </si>
  <si>
    <t>COMERCIALIZADORA DE SERVICIOS MUNDIAL DE PUBLICIDA</t>
  </si>
  <si>
    <t>COMPONENTES DE AUTOPARTES  INDUSTRIA Y EPP SAS</t>
  </si>
  <si>
    <t>CONSORCIO PROYECCION CAPITAL</t>
  </si>
  <si>
    <t>CREDICORP CAPITAL FIDUCIARIA SA</t>
  </si>
  <si>
    <t>CUALITY CARWASH MASIVO Y ASOCIADOS SAS</t>
  </si>
  <si>
    <t>DISTRIBUCIONES Y DOTACIONES RAC SAS</t>
  </si>
  <si>
    <t>EDITORIAL LA UNIDAD SA EN EJECUCION DEL ACUERDO DE</t>
  </si>
  <si>
    <t>EMPRESA DE ACUEDUCTO Y ALCANTARILLADO BOGOTA</t>
  </si>
  <si>
    <t>ENEL COLOMBIA SA ESP</t>
  </si>
  <si>
    <t>FERRETERIA BRAND LTDA</t>
  </si>
  <si>
    <t>GAS NATURAL SA ESP</t>
  </si>
  <si>
    <t>GNE SOLUCIONES SAS</t>
  </si>
  <si>
    <t>GRUPO GUERRERO GONZALEZ S A</t>
  </si>
  <si>
    <t>HELICOIL LTDA</t>
  </si>
  <si>
    <t>HERNANDO HERRERA MERCADO SAS</t>
  </si>
  <si>
    <t>HOLLAND Y KNIGHT</t>
  </si>
  <si>
    <t>HOLLAND Y KNIGHT COLOMBIA SAS</t>
  </si>
  <si>
    <t>IFX NETWORKS COLOMBIA SAS</t>
  </si>
  <si>
    <t>IMPORTADORA COLOMBIANA DE AUTOPARTES SAS</t>
  </si>
  <si>
    <t>IMPORTADORA DISMAQ SAS</t>
  </si>
  <si>
    <t>IMPULSO COACH SAS</t>
  </si>
  <si>
    <t>INDUSTRIA COLOMBIANA DE LLANTAS SA</t>
  </si>
  <si>
    <t>ING Y SERV ESPECIALIZADO DE COMUNIC SA ISEC SA</t>
  </si>
  <si>
    <t>INGENIERIA VERDE FADE SAS</t>
  </si>
  <si>
    <t>INVERSIONES JAY MORRIS SAS</t>
  </si>
  <si>
    <t>INVERSIONES N H EL TRIUNFO LIMITADA</t>
  </si>
  <si>
    <t>JIMENEZ MALAGON RICHARD</t>
  </si>
  <si>
    <t>L Y C INGENIERIA EN REFRIGERACION SAS</t>
  </si>
  <si>
    <t>LABORATORIO CLINICO PROTEGER IPS PROFESIONALES EN</t>
  </si>
  <si>
    <t>LUBRISABANA S A S</t>
  </si>
  <si>
    <t>LUJOS LEDCAR SAS</t>
  </si>
  <si>
    <t>MANGUERAS Y SUPLEMENTOS HIDRAULICOS SAS</t>
  </si>
  <si>
    <t>MAQUI CARDAN SAS</t>
  </si>
  <si>
    <t>MORA VILLAMIL OLMEDO</t>
  </si>
  <si>
    <t>MOSQUERA SAMACA SIERVO JAVIER</t>
  </si>
  <si>
    <t>MULTIREPUESTOS MACK SAS</t>
  </si>
  <si>
    <t>MUNDO CART DIESEL SAS</t>
  </si>
  <si>
    <t>MUNOZ LUIS FERNANDO</t>
  </si>
  <si>
    <t>OUTSELLING SAS</t>
  </si>
  <si>
    <t>OXIGENOS DE COLOMBIA LTDA</t>
  </si>
  <si>
    <t>PATRIMONIOS AUTONOMOS CREDICORP CAPITAL FIDUCIARIA</t>
  </si>
  <si>
    <t>PROCERSADOR DE INFORMACION DEL SERVICIO DE ASEOSAS</t>
  </si>
  <si>
    <t>RAMONERRE SA</t>
  </si>
  <si>
    <t>REENCAUCHADORA RENOVANDO S A S</t>
  </si>
  <si>
    <t>RICARDO Y AYERBE CIA LIMITADA</t>
  </si>
  <si>
    <t>RODRIGUEZ FONSECA JOSE IVAN</t>
  </si>
  <si>
    <t>SANCHEZ ALAPE JHON JAIME</t>
  </si>
  <si>
    <t>SECRETARIA DISTRITAL DE HACIENDA</t>
  </si>
  <si>
    <t>SERVICIOS POSTALES NACIONALES SA</t>
  </si>
  <si>
    <t>TECHNOLOGY COMPANY SAS</t>
  </si>
  <si>
    <t>TECNIBENZ INDUSTRIAL S A S</t>
  </si>
  <si>
    <t>UNIVERSAL DE PARTES SAS</t>
  </si>
  <si>
    <t>VIDRIOS Y ACCESORIOS DE BOGOTA SAS</t>
  </si>
  <si>
    <t>WURTH COLOMBIA SA</t>
  </si>
  <si>
    <t>ACB PUBLICIDAD SAS</t>
  </si>
  <si>
    <t>UNIVERSIDAD INCCA DE COLOMBIA</t>
  </si>
  <si>
    <t>CONCERTINAS Y SOLUCIONES SAS</t>
  </si>
  <si>
    <t>GOMEZ LUIS ABDON</t>
  </si>
  <si>
    <t>CXP</t>
  </si>
  <si>
    <t>BANCO DAVIVIENDA SANA-000021-00</t>
  </si>
  <si>
    <t>BANCO DAVIVIENDA SANA-000021-02</t>
  </si>
  <si>
    <t>BANCO DAVIVIENDA SANA-000021-01</t>
  </si>
  <si>
    <t>BANCO DAVIVIENDA SANA-000021-04</t>
  </si>
  <si>
    <t>BANCO DAVIVIENDA SANA-000025-00</t>
  </si>
  <si>
    <t>BANCO DAVIVIENDA SARE-000355-00</t>
  </si>
  <si>
    <t>BANCOLOMBIA SANA-000022-00</t>
  </si>
  <si>
    <t>BANCOLOMBIA SANA-000026-00</t>
  </si>
  <si>
    <t>PACARIBE SA ESPRC-000981-00</t>
  </si>
  <si>
    <t>SUPERINTENDENCIA DE SERVICIOS PUBLICOS DOMICIL.CC-003421-08</t>
  </si>
  <si>
    <t>SUPERINTENDENCIA DE SERVICIOS PUBLICOS DOMICIL.CC-003421-05</t>
  </si>
  <si>
    <t>SUPERINTENDENCIA DE SERVICIOS PUBLICOS DOMICIL.CC-003421-10</t>
  </si>
  <si>
    <t>SUPERINTENDENCIA DE SERVICIOS PUBLICOS DOMICIL.CC-003421-11</t>
  </si>
  <si>
    <t>SUPERINTENDENCIA DE SERVICIOS PUBLICOS DOMICIL.CC-003421-06</t>
  </si>
  <si>
    <t>SUPERINTENDENCIA DE SERVICIOS PUBLICOS DOMICIL.CC-003421-12</t>
  </si>
  <si>
    <t>SUPERINTENDENCIA DE SERVICIOS PUBLICOS DOMICIL.CC-003421-07</t>
  </si>
  <si>
    <t>SUPERINTENDENCIA DE SERVICIOS PUBLICOS DOMICIL.CC-003421-09</t>
  </si>
  <si>
    <t>UAE DIRECCION DE IMPUESTOS Y ADUANAS NACIONALESIM-000082-00</t>
  </si>
  <si>
    <t>UAE DIRECCION DE IMPUESTOS Y ADUANAS NACIONALESIM-000094-00</t>
  </si>
  <si>
    <t>UAE DIRECCION DE IMPUESTOS Y ADUANAS NACIONALESIM-000102-00</t>
  </si>
  <si>
    <t>UAE DIRECCION DE IMPUESTOS Y ADUANAS NACIONALESIM-000103-00</t>
  </si>
  <si>
    <t>BANCO COLPATRIA RED MULTIBANCA COLPATRIA SARC-000899-00</t>
  </si>
  <si>
    <t>BANCO COLPATRIA RED MULTIBANCA COLPATRIA SANA-000023-00</t>
  </si>
  <si>
    <t>BANCO SANTANDER DE NEGOCIOS COLOMBIA SANA-000024-03</t>
  </si>
  <si>
    <t>BANCO SANTANDER DE NEGOCIOS COLOMBIA SANA-000024-02</t>
  </si>
  <si>
    <t>BANCO SANTANDER DE NEGOCIOS COLOMBIA SANA-000024-01</t>
  </si>
  <si>
    <t>BANCO SANTANDER DE NEGOCIOS COLOMBIA SANA-000028-08</t>
  </si>
  <si>
    <t>BANCO SANTANDER DE NEGOCIOS COLOMBIA SANA-000028-03</t>
  </si>
  <si>
    <t>BANCO SANTANDER DE NEGOCIOS COLOMBIA SANA-000028-09</t>
  </si>
  <si>
    <t>BANCO SANTANDER DE NEGOCIOS COLOMBIA SANA-000028-07</t>
  </si>
  <si>
    <t>BANCO SANTANDER DE NEGOCIOS COLOMBIA SANA-000028-05</t>
  </si>
  <si>
    <t>BANCO SANTANDER DE NEGOCIOS COLOMBIA SANA-000028-02</t>
  </si>
  <si>
    <t>BANCO SANTANDER DE NEGOCIOS COLOMBIA SANA-000028-06</t>
  </si>
  <si>
    <t>BANCO SANTANDER DE NEGOCIOS COLOMBIA SANA-000028-12</t>
  </si>
  <si>
    <t>BANCO SANTANDER DE NEGOCIOS COLOMBIA SANA-000028-04</t>
  </si>
  <si>
    <t>BANCO SANTANDER DE NEGOCIOS COLOMBIA SANA-000028-11</t>
  </si>
  <si>
    <t>BANCO SANTANDER DE NEGOCIOS COLOMBIA SANA-000028-10</t>
  </si>
  <si>
    <t>BANCO SANTANDER DE NEGOCIOS COLOMBIA SACC-003631-00</t>
  </si>
  <si>
    <t>CAMARA DE COMERCIO DE BOGOTACC-003304-00</t>
  </si>
  <si>
    <t>CREDICORP CAPITAL FIDUCIARIA SACC-003596-00</t>
  </si>
  <si>
    <t>CREDICORP CAPITAL FIDUCIARIA SACC-003595-00</t>
  </si>
  <si>
    <t>CREDICORP CAPITAL FIDUCIARIA SACC-003632-00</t>
  </si>
  <si>
    <t>CREDICORP CAPITAL FIDUCIARIA SACC-003634-00</t>
  </si>
  <si>
    <t>CREDICORP CAPITAL FIDUCIARIA SACC-003633-00</t>
  </si>
  <si>
    <t>ENEL COLOMBIA SA ESPCC-003213-00</t>
  </si>
  <si>
    <t>ENEL COLOMBIA SA ESPCC-003212-00</t>
  </si>
  <si>
    <t>ENEL COLOMBIA SA ESPCC-003557-00</t>
  </si>
  <si>
    <t>ENEL COLOMBIA SA ESPCC-003645-00</t>
  </si>
  <si>
    <t>ENEL COLOMBIA SA ESPCC-003642-00</t>
  </si>
  <si>
    <t>GAS NATURAL SA ESPCC-003214-00</t>
  </si>
  <si>
    <t>HOLLAND Y KNIGHT COLOMBIA SASCC-003598-00</t>
  </si>
  <si>
    <t>HOLLAND Y KNIGHT COLOMBIA SASCC-003600-00</t>
  </si>
  <si>
    <t>HOLLAND Y KNIGHT COLOMBIA SASCC-003599-00</t>
  </si>
  <si>
    <t>HOLLAND Y KNIGHT COLOMBIA SASCC-003597-00</t>
  </si>
  <si>
    <t>SECRETARIA DISTRITAL DE HACIENDACC-003348-00</t>
  </si>
  <si>
    <t>SECRETARIA DISTRITAL DE HACIENDAIM-000092-00</t>
  </si>
  <si>
    <t>SECRETARIA DISTRITAL DE HACIENDAIM-000100-00</t>
  </si>
  <si>
    <t>SECRETARIA DISTRITAL DE HACIENDAIM-000099-00</t>
  </si>
  <si>
    <t>fecha</t>
  </si>
  <si>
    <t>Columna1</t>
  </si>
  <si>
    <t>COLOMBIA TELECOMUNICACIONES SA ESPCC-003205-00</t>
  </si>
  <si>
    <t>EMPRESA DE ACUEDUCTO Y ALCANTARILLADO BOGOTACC-003394-00</t>
  </si>
  <si>
    <t>SEGUROS DEL ESTADO S.A.CC-003643-00</t>
  </si>
  <si>
    <t>BANCO DAVIVIENDA SANA-000096-00</t>
  </si>
  <si>
    <t>BANCO DAVIVIENDA SACC-003641-00</t>
  </si>
  <si>
    <t>BANCO DAVIVIENDA SACC-003642-00</t>
  </si>
  <si>
    <t>BANCO DAVIVIENDA SACC-003643-00</t>
  </si>
  <si>
    <t>BANCO DE OCCIDENTENA-000097-00</t>
  </si>
  <si>
    <t>BANCOLOMBIA SANA-000098-08</t>
  </si>
  <si>
    <t>BANCOLOMBIA SANA-000098-01</t>
  </si>
  <si>
    <t>BANCOLOMBIA SANA-000098-05</t>
  </si>
  <si>
    <t>BANCOLOMBIA SANA-000098-09</t>
  </si>
  <si>
    <t>BANCOLOMBIA SANA-000095-00</t>
  </si>
  <si>
    <t>BANCOLOMBIA SANA-000098-02</t>
  </si>
  <si>
    <t>BANCOLOMBIA SANA-000098-04</t>
  </si>
  <si>
    <t>BANCOLOMBIA SANA-000098-06</t>
  </si>
  <si>
    <t>BANCOLOMBIA SANA-000098-07</t>
  </si>
  <si>
    <t>BANCOLOMBIA SANA-000098-10</t>
  </si>
  <si>
    <t>BANCOLOMBIA SANA-000095-01</t>
  </si>
  <si>
    <t>BANCOLOMBIA SANA-000098-03</t>
  </si>
  <si>
    <t>BANCOLOMBIA SANA-000098-00</t>
  </si>
  <si>
    <t>BANCOLOMBIA SACC-003762-00</t>
  </si>
  <si>
    <t>BANCOLOMBIA SACC-003768-00</t>
  </si>
  <si>
    <t>BANCOLOMBIA SACC-003766-00</t>
  </si>
  <si>
    <t>BANCOLOMBIA SACC-003772-00</t>
  </si>
  <si>
    <t>BANCOLOMBIA SACC-003771-00</t>
  </si>
  <si>
    <t>BANCOLOMBIA SACC-003770-00</t>
  </si>
  <si>
    <t>BANCOLOMBIA SACC-003767-00</t>
  </si>
  <si>
    <t>BANCOLOMBIA SACC-003769-00</t>
  </si>
  <si>
    <t>BANCOLOMBIA SACC-003765-00</t>
  </si>
  <si>
    <t>BANCOLOMBIA SACC-003773-00</t>
  </si>
  <si>
    <t>BANCOLOMBIA SACC-003774-00</t>
  </si>
  <si>
    <t>BANCOLOMBIA SACC-003776-00</t>
  </si>
  <si>
    <t>BANCOLOMBIA SACC-003778-00</t>
  </si>
  <si>
    <t>BANCOLOMBIA SACC-003777-00</t>
  </si>
  <si>
    <t>PACARIBE SA ESPRC-004932-00</t>
  </si>
  <si>
    <t>UAE DIRECCION DE IMPUESTOS Y ADUANAS NACIONALESIM-000111-00</t>
  </si>
  <si>
    <t>AGUAS DE CARTAGENA SA ESPCC-003736-00</t>
  </si>
  <si>
    <t>AGUAS DE CARTAGENA SA ESPCC-003737-00</t>
  </si>
  <si>
    <t>AGUAS DE CARTAGENA SA ESPCC-003783-00</t>
  </si>
  <si>
    <t>AGUAS DE CARTAGENA SA ESPCC-003784-00</t>
  </si>
  <si>
    <t>LOFTE SASCC-003763-00</t>
  </si>
  <si>
    <t>LOFTE SASCC-003353-00</t>
  </si>
  <si>
    <t>JAVIER CEPEDA ARQUITECTURA SOSTENIBLE Y DISEO S ACC-003231-00</t>
  </si>
  <si>
    <t>ASEO REGIONAL SASCC-005138-00</t>
  </si>
  <si>
    <t>ASEO REGIONAL SASCC-005374-00</t>
  </si>
  <si>
    <t>ASEO REGIONAL SASCC-005490-00</t>
  </si>
  <si>
    <t>BANCO DAVIVIENDA SACC-000077-00</t>
  </si>
  <si>
    <t>BANCO DAVIVIENDA SANA-000032-00</t>
  </si>
  <si>
    <t>BANCO DAVIVIENDA SACC-005470-00</t>
  </si>
  <si>
    <t>BANCO DAVIVIENDA SACC-005488-00</t>
  </si>
  <si>
    <t>BANCO DAVIVIENDA SACC-005359-00</t>
  </si>
  <si>
    <t>BANCO DAVIVIENDA SACC-005471-00</t>
  </si>
  <si>
    <t>BANCO DAVIVIENDA SACC-005649-00</t>
  </si>
  <si>
    <t>BANCO DAVIVIENDA SACC-005656-00</t>
  </si>
  <si>
    <t>BANCO DAVIVIENDA SACC-005652-00</t>
  </si>
  <si>
    <t>BANCO DE OCCIDENTENA-000036-00</t>
  </si>
  <si>
    <t>BANCO DE OCCIDENTENA-000036-01</t>
  </si>
  <si>
    <t>BANCO DE OCCIDENTECC-005589-00</t>
  </si>
  <si>
    <t>BANCOLOMBIA SACC-005665-00</t>
  </si>
  <si>
    <t>BANCOLOMBIA SACC-005678-00</t>
  </si>
  <si>
    <t>BANCOLOMBIA SANA-000031-00</t>
  </si>
  <si>
    <t>BANCOLOMBIA SANA-000031-01</t>
  </si>
  <si>
    <t>COMUNICACION CELULAR SACC-005582-00</t>
  </si>
  <si>
    <t>COMUNICACION CELULAR SACC-005583-00</t>
  </si>
  <si>
    <t>COMUNICACION CELULAR SACC-005683-00</t>
  </si>
  <si>
    <t>SUPERINTENDENCIA DE SERVICIOS PUBLICOS DOMICIL.CC-005238-04</t>
  </si>
  <si>
    <t>SUPERINTENDENCIA DE SERVICIOS PUBLICOS DOMICIL.CC-005238-09</t>
  </si>
  <si>
    <t>SUPERINTENDENCIA DE SERVICIOS PUBLICOS DOMICIL.CC-005238-03</t>
  </si>
  <si>
    <t>SUPERINTENDENCIA DE SERVICIOS PUBLICOS DOMICIL.CC-005238-08</t>
  </si>
  <si>
    <t>SUPERINTENDENCIA DE SERVICIOS PUBLICOS DOMICIL.CC-005238-11</t>
  </si>
  <si>
    <t>SUPERINTENDENCIA DE SERVICIOS PUBLICOS DOMICIL.CC-005238-02</t>
  </si>
  <si>
    <t>SUPERINTENDENCIA DE SERVICIOS PUBLICOS DOMICIL.CC-005238-06</t>
  </si>
  <si>
    <t>SUPERINTENDENCIA DE SERVICIOS PUBLICOS DOMICIL.CC-005238-10</t>
  </si>
  <si>
    <t>SUPERINTENDENCIA DE SERVICIOS PUBLICOS DOMICIL.CC-005238-07</t>
  </si>
  <si>
    <t>SUPERINTENDENCIA DE SERVICIOS PUBLICOS DOMICIL.A1-000149-00</t>
  </si>
  <si>
    <t>SUPERINTENDENCIA DE SERVICIOS PUBLICOS DOMICIL.CC-005238-05</t>
  </si>
  <si>
    <t>BANCO SANTANDER DE NEGOCIOS COLOMBIA SANA-000037-01</t>
  </si>
  <si>
    <t>BANCO SANTANDER DE NEGOCIOS COLOMBIA SANA-000038-08</t>
  </si>
  <si>
    <t>BANCO SANTANDER DE NEGOCIOS COLOMBIA SANA-000038-07</t>
  </si>
  <si>
    <t>BANCO SANTANDER DE NEGOCIOS COLOMBIA SANA-000038-09</t>
  </si>
  <si>
    <t>BANCO SANTANDER DE NEGOCIOS COLOMBIA SANA-000038-12</t>
  </si>
  <si>
    <t>BANCO SANTANDER DE NEGOCIOS COLOMBIA SANA-000038-10</t>
  </si>
  <si>
    <t>BANCO SANTANDER DE NEGOCIOS COLOMBIA SANA-000038-02</t>
  </si>
  <si>
    <t>BANCO SANTANDER DE NEGOCIOS COLOMBIA SANA-000038-04</t>
  </si>
  <si>
    <t>BANCO SANTANDER DE NEGOCIOS COLOMBIA SANA-000038-03</t>
  </si>
  <si>
    <t>BANCO SANTANDER DE NEGOCIOS COLOMBIA SANA-000038-06</t>
  </si>
  <si>
    <t>BANCO SANTANDER DE NEGOCIOS COLOMBIA SANA-000038-11</t>
  </si>
  <si>
    <t>BANCO SANTANDER DE NEGOCIOS COLOMBIA SANA-000038-05</t>
  </si>
  <si>
    <t>ENEL COLOMBIA SA ESPCC-005144-00</t>
  </si>
  <si>
    <t>ENEL COLOMBIA SA ESPCC-005382-00</t>
  </si>
  <si>
    <t>ENEL COLOMBIA SA ESPCC-005539-00</t>
  </si>
  <si>
    <t>ENEL COLOMBIA SA ESPCC-005685-00</t>
  </si>
  <si>
    <t>ENEL COLOMBIA SA ESPCC-005681-00</t>
  </si>
  <si>
    <t>ENEL COLOMBIA SA ESPCC-005682-00</t>
  </si>
  <si>
    <t>ALCALDIA DE FUSAGASUGACC-005670-00</t>
  </si>
  <si>
    <t>ALCALDIA MUNICIPAL DE FLANDESCC-005669-00</t>
  </si>
  <si>
    <t>ALCALDIA MUNICIPAL DE GIRARDOTIM-000314-00</t>
  </si>
  <si>
    <t>ALCALDIA MUNICIPAL DE GIRARDOTCC-005671-00</t>
  </si>
  <si>
    <t>ALCALDIA MUNICIPAL DE GIRARDOTCC-005675-00</t>
  </si>
  <si>
    <t>ALCALDIA MUNICIPAL DE RICAURTECC-005674-00</t>
  </si>
  <si>
    <t>ALCALDIA MUNICIPAL DEL ESPINAL TOLIMACC-005668-00</t>
  </si>
  <si>
    <t>BANCO DE BOGOTANA-000034-01</t>
  </si>
  <si>
    <t>BANCO DE BOGOTANA-000034-00</t>
  </si>
  <si>
    <t>BANCO DE BOGOTACC-005625-00</t>
  </si>
  <si>
    <t>BANCO DE OCCIDENTE  LEASINGNA-000033-00</t>
  </si>
  <si>
    <t>CELSIA COLOMBIA SA ESPCC-005096-00</t>
  </si>
  <si>
    <t>CELSIA COLOMBIA SA ESPCC-005145-00</t>
  </si>
  <si>
    <t>CELSIA COLOMBIA SA ESPCC-005146-00</t>
  </si>
  <si>
    <t>CELSIA COLOMBIA SA ESPCC-005147-00</t>
  </si>
  <si>
    <t>CELSIA COLOMBIA SA ESPCC-005148-00</t>
  </si>
  <si>
    <t>CELSIA COLOMBIA SA ESPCC-005386-00</t>
  </si>
  <si>
    <t>CELSIA COLOMBIA SA ESPCC-005385-00</t>
  </si>
  <si>
    <t>CELSIA COLOMBIA SA ESPCC-005383-00</t>
  </si>
  <si>
    <t>CELSIA COLOMBIA SA ESPCC-005384-00</t>
  </si>
  <si>
    <t>CELSIA COLOMBIA SA ESPCC-005538-00</t>
  </si>
  <si>
    <t>CELSIA COLOMBIA SA ESPCC-005537-00</t>
  </si>
  <si>
    <t>CELSIA COLOMBIA SA ESPCC-005536-00</t>
  </si>
  <si>
    <t>CELSIA COLOMBIA SA ESPCC-005535-00</t>
  </si>
  <si>
    <t>MUNICIPIO DE ARBELAEZCC-000063-00</t>
  </si>
  <si>
    <t>MUNICIPIO DE ARBELAEZCC-005057-00</t>
  </si>
  <si>
    <t>MUNICIPIO DE ARBELAEZCC-005667-00</t>
  </si>
  <si>
    <t>MUNICIPIO DE ARBELAEZCC-005170-00</t>
  </si>
  <si>
    <t>MUNICIPIO DE EL GUAMOCC-005672-00</t>
  </si>
  <si>
    <t>MUNICIPIO DE MELGARIM-000268-00</t>
  </si>
  <si>
    <t>MUNICIPIO DE MELGARCC-005673-00</t>
  </si>
  <si>
    <t>MUNICIPIO DE ZIPAQUIRACC-005676-00</t>
  </si>
  <si>
    <t>COLOMBIA TELECOMUNICACIONES SA ESPCC-001290-00</t>
  </si>
  <si>
    <t>COLOMBIA TELECOMUNICACIONES SA ESPCC-001291-00</t>
  </si>
  <si>
    <t>COMUNICACION CELULAR SACC-001192-00</t>
  </si>
  <si>
    <t>COMUNICACION CELULAR SACC-001191-00</t>
  </si>
  <si>
    <t>COMUNICACION CELULAR SACC-001348-00</t>
  </si>
  <si>
    <t>COMUNICACION CELULAR SACC-001347-00</t>
  </si>
  <si>
    <t>SERVICIOS AMBIENTALES SA ESPRC-004508-00</t>
  </si>
  <si>
    <t>SERVICIOS AMBIENTALES SA ESPCC-001321-00</t>
  </si>
  <si>
    <t>SERVICIOS AMBIENTALES SA ESPCC-001320-00</t>
  </si>
  <si>
    <t>UAE DIRECCION DE IMPUESTOS Y ADUANAS NACIONALESIM-000162-00</t>
  </si>
  <si>
    <t>CAMARA DE COMERCIO DE BOGOTACC-001217-00</t>
  </si>
  <si>
    <t>ENEL COLOMBIA SA ESPCC-001180-00</t>
  </si>
  <si>
    <t>BANCO DE BOGOTANA-000013-00</t>
  </si>
  <si>
    <t>ALCALDIA MUNICIPIO DE CHIQUINQUIRACC-001361-00</t>
  </si>
  <si>
    <t>EMPRESA DE ENERGIA DE BOYACA SA ESPCC-001316-00</t>
  </si>
  <si>
    <t>EMPRESA DE ENERGIA DE BOYACA SA ESPCC-001315-00</t>
  </si>
  <si>
    <t>MUNICIPIO DE AGUA DE DIOSCC-000010-00</t>
  </si>
  <si>
    <t>MUNICIPIO DE AGUA DE DIOSCC-001360-00</t>
  </si>
  <si>
    <t>MUNICIPIO DE TOCAIMACC-000012-00</t>
  </si>
  <si>
    <t>MUNICIPIO DE TOCAIMACC-001362-00</t>
  </si>
  <si>
    <t>ENEL COLOMBIA SA ESPCC-001287-00</t>
  </si>
  <si>
    <t>PROSERVIS TEMPORALES SAS</t>
  </si>
  <si>
    <t>BANCOLOMBIA SANA-000008-02</t>
  </si>
  <si>
    <t>BANCOLOMBIA SANA-000008-00</t>
  </si>
  <si>
    <t>BANCOLOMBIA SANA-000008-01</t>
  </si>
  <si>
    <t>BANCOLOMBIA SACC-003459-00</t>
  </si>
  <si>
    <t>BANCOLOMBIA SACC-003497-00</t>
  </si>
  <si>
    <t>BANCOLOMBIA SACC-003547-00</t>
  </si>
  <si>
    <t>BANCOLOMBIA SACC-003548-00</t>
  </si>
  <si>
    <t>BANCOLOMBIA SACC-003554-00</t>
  </si>
  <si>
    <t>BANCOLOMBIA SACC-003555-00</t>
  </si>
  <si>
    <t>BANCOLOMBIA SACC-003507-00</t>
  </si>
  <si>
    <t>CENTRAL COLOMBIANA DE ASEO SA ESPCC-003428-00</t>
  </si>
  <si>
    <t>CENTRAL COLOMBIANA DE ASEO SA ESPCC-003470-00</t>
  </si>
  <si>
    <t>CENTRAL COLOMBIANA DE ASEO SA ESPCC-003527-00</t>
  </si>
  <si>
    <t>PACARIBE SA ESPCC-003436-00</t>
  </si>
  <si>
    <t>PACARIBE SA ESPCC-003435-00</t>
  </si>
  <si>
    <t>PACARIBE SA ESPRC-001081-00</t>
  </si>
  <si>
    <t>PACARIBE SA ESPCC-003477-00</t>
  </si>
  <si>
    <t>PACARIBE SA ESPCC-003476-00</t>
  </si>
  <si>
    <t>PACARIBE SA ESPNC-000300-00</t>
  </si>
  <si>
    <t>PACARIBE SA ESPCC-003521-00</t>
  </si>
  <si>
    <t>PACARIBE SA ESPCC-003520-00</t>
  </si>
  <si>
    <t>PROMOAMBIENTAL DISTRITO SAS ESPRC-001080-00</t>
  </si>
  <si>
    <t>PROMOAMBIENTAL DISTRITO SAS ESPRC-001091-00</t>
  </si>
  <si>
    <t>PROMOAMBIENTAL DISTRITO SAS ESPRC-001092-00</t>
  </si>
  <si>
    <t>PROMOAMBIENTAL DISTRITO SAS ESPCC-003501-00</t>
  </si>
  <si>
    <t>PROMOAMBIENTAL DISTRITO SAS ESPCC-003534-00</t>
  </si>
  <si>
    <t>PROMOAMBIENTAL DISTRITO SAS ESPCC-003437-00</t>
  </si>
  <si>
    <t>PROMOCALI SA ESPCC-003430-00</t>
  </si>
  <si>
    <t>PROMOCALI SA ESPCC-003429-00</t>
  </si>
  <si>
    <t>PROMOCALI SA ESPCC-003431-00</t>
  </si>
  <si>
    <t>PROMOCALI SA ESPCC-003471-00</t>
  </si>
  <si>
    <t>PROMOCALI SA ESPCC-003473-00</t>
  </si>
  <si>
    <t>PROMOCALI SA ESPCC-003472-00</t>
  </si>
  <si>
    <t>PROMOCALI SA ESPCC-003529-00</t>
  </si>
  <si>
    <t>PROMOCALI SA ESPCC-003530-00</t>
  </si>
  <si>
    <t>PROMOCALI SA ESPCC-003531-00</t>
  </si>
  <si>
    <t>PROMOVALLE SA ESPCC-003432-00</t>
  </si>
  <si>
    <t>PROMOVALLE SA ESPCC-003434-00</t>
  </si>
  <si>
    <t>PROMOVALLE SA ESPCC-003475-00</t>
  </si>
  <si>
    <t>PROMOVALLE SA ESPCC-003474-00</t>
  </si>
  <si>
    <t>PROMOVALLE SA ESPCC-003533-00</t>
  </si>
  <si>
    <t>PROMOVALLE SA ESPCC-003532-00</t>
  </si>
  <si>
    <t>SERVICIOS AMBIENTALES SA ESPCC-003427-00</t>
  </si>
  <si>
    <t>SERVICIOS AMBIENTALES SA ESPCC-003426-00</t>
  </si>
  <si>
    <t>SERVICIOS AMBIENTALES SA ESPCC-003469-00</t>
  </si>
  <si>
    <t>SERVICIOS AMBIENTALES SA ESPCC-003468-00</t>
  </si>
  <si>
    <t>SERVICIOS AMBIENTALES SA ESPCC-003522-00</t>
  </si>
  <si>
    <t>SERVICIOS AMBIENTALES SA ESPCC-003526-00</t>
  </si>
  <si>
    <t>DISTRITO TURISTICO Y CULTURAL DE CARTAGENA DE INDICC-003433-00</t>
  </si>
  <si>
    <t>VEOLIA SERVICIOS INDUSTRIALES COLOMBIA SAS ESPCC-003431-00</t>
  </si>
  <si>
    <t>VEOLIA SERVICIOS INDUSTRIALES COLOMBIA SAS ESPCC-003704-00</t>
  </si>
  <si>
    <t>VEOLIA SERVICIOS INDUSTRIALES COLOMBIA SAS ESPCC-003555-00</t>
  </si>
  <si>
    <t>METALMECANICA PROMOAMBIENTAL SASFP-025340-01</t>
  </si>
  <si>
    <t>METALMECANICA PROMOAMBIENTAL SASFP-025539-01</t>
  </si>
  <si>
    <t>METALMECANICA PROMOAMBIENTAL SASFP-025477-01</t>
  </si>
  <si>
    <t>METALMECANICA PROMOAMBIENTAL SASFP-026113-01</t>
  </si>
  <si>
    <t>METALMECANICA PROMOAMBIENTAL SASCC-003646-00</t>
  </si>
  <si>
    <t>METALMECANICA PROMOAMBIENTAL SASFP-025810-01</t>
  </si>
  <si>
    <t>METALMECANICA PROMOAMBIENTAL SASFP-025997-01</t>
  </si>
  <si>
    <t>METALMECANICA PROMOAMBIENTAL SASFP-025744-01</t>
  </si>
  <si>
    <t>METALMECANICA PROMOAMBIENTAL SASFP-024978-01</t>
  </si>
  <si>
    <t>METALMECANICA PROMOAMBIENTAL SASFP-025344-01</t>
  </si>
  <si>
    <t>METALMECANICA PROMOAMBIENTAL SASFP-024967-01</t>
  </si>
  <si>
    <t>METALMECANICA PROMOAMBIENTAL SASFP-025123-01</t>
  </si>
  <si>
    <t>METALMECANICA PROMOAMBIENTAL SASFP-025287-01</t>
  </si>
  <si>
    <t>METALMECANICA PROMOAMBIENTAL SASFP-025159-01</t>
  </si>
  <si>
    <t>METALMECANICA PROMOAMBIENTAL SASCC-003644-00</t>
  </si>
  <si>
    <t>METALMECANICA PROMOAMBIENTAL SASCC-003645-00</t>
  </si>
  <si>
    <t>METALMECANICA PROMOAMBIENTAL SASFP-025053-01</t>
  </si>
  <si>
    <t>METALMECANICA PROMOAMBIENTAL SASFP-025991-01</t>
  </si>
  <si>
    <t>METALMECANICA PROMOAMBIENTAL SASFP-025602-01</t>
  </si>
  <si>
    <t>METALMECANICA PROMOAMBIENTAL SASFP-025540-01</t>
  </si>
  <si>
    <t>METALMECANICA PROMOAMBIENTAL SASFP-025899-01</t>
  </si>
  <si>
    <t>METALMECANICA PROMOAMBIENTAL SASFP-025901-01</t>
  </si>
  <si>
    <t>METALMECANICA PROMOAMBIENTAL SASFP-024994-01</t>
  </si>
  <si>
    <t>ADMINISTRADORA CALLE TRECE SASCL-000041-00</t>
  </si>
  <si>
    <t>ADMINISTRADORA CALLE TRECE SASCL-000049-00</t>
  </si>
  <si>
    <t>SEGUROS DEL ESTADO S.A.CC-003499-05</t>
  </si>
  <si>
    <t>SEGUROS DEL ESTADO S.A.CC-003499-11</t>
  </si>
  <si>
    <t>SEGUROS DEL ESTADO S.A.CC-003499-07</t>
  </si>
  <si>
    <t>SEGUROS DEL ESTADO S.A.CC-003500-10</t>
  </si>
  <si>
    <t>SEGUROS DEL ESTADO S.A.CC-003498-10</t>
  </si>
  <si>
    <t>SEGUROS DEL ESTADO S.A.CC-003499-09</t>
  </si>
  <si>
    <t>SEGUROS DEL ESTADO S.A.LG-001247-01</t>
  </si>
  <si>
    <t>SEGUROS DEL ESTADO S.A.CC-003499-10</t>
  </si>
  <si>
    <t>SEGUROS DEL ESTADO S.A.A1-000163-00</t>
  </si>
  <si>
    <t>SEGUROS DEL ESTADO S.A.CC-003499-04</t>
  </si>
  <si>
    <t>SEGUROS DEL ESTADO S.A.CC-003500-07</t>
  </si>
  <si>
    <t>SEGUROS DEL ESTADO S.A.CC-003498-07</t>
  </si>
  <si>
    <t>SEGUROS DEL ESTADO S.A.CC-003500-09</t>
  </si>
  <si>
    <t>SEGUROS DEL ESTADO S.A.CC-003498-11</t>
  </si>
  <si>
    <t>SEGUROS DEL ESTADO S.A.CC-003498-04</t>
  </si>
  <si>
    <t>SEGUROS DEL ESTADO S.A.CC-003498-09</t>
  </si>
  <si>
    <t>SEGUROS DEL ESTADO S.A.CC-003498-01</t>
  </si>
  <si>
    <t>SEGUROS DEL ESTADO S.A.CC-003498-05</t>
  </si>
  <si>
    <t>SEGUROS DEL ESTADO S.A.CC-003500-06</t>
  </si>
  <si>
    <t>SEGUROS DEL ESTADO S.A.CC-003500-04</t>
  </si>
  <si>
    <t>SEGUROS DEL ESTADO S.A.CC-003500-11</t>
  </si>
  <si>
    <t>SEGUROS DEL ESTADO S.A.CC-003500-08</t>
  </si>
  <si>
    <t>SEGUROS DEL ESTADO S.A.CC-003499-08</t>
  </si>
  <si>
    <t>SEGUROS DEL ESTADO S.A.CC-003498-08</t>
  </si>
  <si>
    <t>SEGUROS DEL ESTADO S.A.CC-003500-05</t>
  </si>
  <si>
    <t>SEGUROS DEL ESTADO S.A.CC-003499-03</t>
  </si>
  <si>
    <t>SEGUROS DEL ESTADO S.A.CC-003500-12</t>
  </si>
  <si>
    <t>SEGUROS DEL ESTADO S.A.CC-003499-06</t>
  </si>
  <si>
    <t>SEGUROS DEL ESTADO S.A.CC-003498-06</t>
  </si>
  <si>
    <t>DISTRITO TURISTICO Y CULTURAL DE CARTAGENA DE INDICR-000053-00</t>
  </si>
  <si>
    <t>VALENCIA ANA LUCIANI-003553-00</t>
  </si>
  <si>
    <t>A Y C INMOBILIARIOS SASNI-003590-00</t>
  </si>
  <si>
    <t>VALLEMETALES S A SFP-015382-01</t>
  </si>
  <si>
    <t>VALLEMETALES S A SFP-015383-01</t>
  </si>
  <si>
    <t>CENTRAL COLOMBIANA DE ASEO SA ESPRC-003293-00</t>
  </si>
  <si>
    <t>CENTRAL COLOMBIANA DE ASEO SA ESPRC-003422-00</t>
  </si>
  <si>
    <t>COLOMBIA TELECOMUNICACIONES SA ESPCC-005469-00</t>
  </si>
  <si>
    <t>COLOMBIA TELECOMUNICACIONES SA ESPCC-005323-00</t>
  </si>
  <si>
    <t>COLOMBIA TELECOMUNICACIONES SA ESPCC-005324-00</t>
  </si>
  <si>
    <t>PROVEEDORES</t>
  </si>
  <si>
    <t>CR 9 69 31</t>
  </si>
  <si>
    <t>CC-003453-00</t>
  </si>
  <si>
    <t xml:space="preserve">F 22606 SERVICIOS MENSAJERIA CITACIONES -Y CARTAS MASIVAS                        </t>
  </si>
  <si>
    <t>CR 58 A 29 84</t>
  </si>
  <si>
    <t>FP-011647-01</t>
  </si>
  <si>
    <t>F 13307 MANTO SISTEMA FRENOS-</t>
  </si>
  <si>
    <t>FP-011727-01</t>
  </si>
  <si>
    <t>F 577531 COMPRA GUANTE G10 NITRILO AZUL-</t>
  </si>
  <si>
    <t>FP-011729-01</t>
  </si>
  <si>
    <t>F 577536 COMPRA VIDRIO OSCURO RECT 10 OX-YWELD</t>
  </si>
  <si>
    <t>FP-012023-01</t>
  </si>
  <si>
    <t>F 3906 COMPRA TORNILLO CENTRAL   GRAPA 3-4</t>
  </si>
  <si>
    <t>FP-012085-01</t>
  </si>
  <si>
    <t>F 3986 COMPRA INTERNATIONAL 4300 MOD 201-5</t>
  </si>
  <si>
    <t>FP-012135-01</t>
  </si>
  <si>
    <t>BIJM 7290 SERVICIO REPARACION CYL BARRID-O</t>
  </si>
  <si>
    <t>FP-012341-01</t>
  </si>
  <si>
    <t>F 52388 KLORHEX JABON ANTIBACTERIAL JOHA-X KLAXEN CUNETE</t>
  </si>
  <si>
    <t>CLL 104 17A 75 OFC 202</t>
  </si>
  <si>
    <t>CC-001843-00</t>
  </si>
  <si>
    <t>PBTE 68 CONTRATO COLABORACION ENERO Y FE-BRERO 2023</t>
  </si>
  <si>
    <t>CC-001977-00</t>
  </si>
  <si>
    <t>PBTE 72 CONTRATO COLABORACION MARZO 2023-</t>
  </si>
  <si>
    <t>CLE 14 No 55 26</t>
  </si>
  <si>
    <t>FP-011142-01</t>
  </si>
  <si>
    <t xml:space="preserve">FVES 19131 BOMBILLO P43 24V             -                                        </t>
  </si>
  <si>
    <t>FP-011168-01</t>
  </si>
  <si>
    <t xml:space="preserve">FVES 19176 SILICONA LOCCITE BATERIA LUBR-ICANTE                                  </t>
  </si>
  <si>
    <t>FP-011184-01</t>
  </si>
  <si>
    <t xml:space="preserve">FVES 19237 GUARDA BARROS AMPIROL SOPORTE- GUARDA BARROS                          </t>
  </si>
  <si>
    <t>FP-011192-01</t>
  </si>
  <si>
    <t xml:space="preserve">FVES 19269 CONECTOR RELAY FUSIBLE MINI A-TO LAMPARA LED                          </t>
  </si>
  <si>
    <t>FP-011223-01</t>
  </si>
  <si>
    <t xml:space="preserve">FVES 19396 LAMPARA LED GY LED LIMPIA CON-TACTO BATERIA AUTO                      </t>
  </si>
  <si>
    <t>FP-011338-01</t>
  </si>
  <si>
    <t xml:space="preserve">FVES 18440 CORAZA 1 4 CONECTOR BOMBILLO -ARRANQUE BOSH                           </t>
  </si>
  <si>
    <t>FP-011420-01</t>
  </si>
  <si>
    <t xml:space="preserve">FVES 19482ARRANQUE NIPPODENSO 12V BARRED-ORA ARRANQUE MOTOR                      </t>
  </si>
  <si>
    <t>FP-011474-01</t>
  </si>
  <si>
    <t xml:space="preserve">FVES 19492 LAMPARA LATERAL OVALADA      -                                        </t>
  </si>
  <si>
    <t>FP-011475-01</t>
  </si>
  <si>
    <t xml:space="preserve">FVES 19490 BOMBILLO CABLE VEHICULAR     -                                        </t>
  </si>
  <si>
    <t>FP-011476-01</t>
  </si>
  <si>
    <t xml:space="preserve">FVES 19491 BOMBILLO                     -                                        </t>
  </si>
  <si>
    <t>FP-011568-01</t>
  </si>
  <si>
    <t xml:space="preserve">FVES 19673 PLUMILLA CINTURON DE SEGURIDA-D LAMPARA LED BATERI                    </t>
  </si>
  <si>
    <t>FP-011831-01</t>
  </si>
  <si>
    <t xml:space="preserve">FVES 20041 ALARMA DE REVERSO BOMBILLO LA-MPARA KANGO                             </t>
  </si>
  <si>
    <t>FP-011898-01</t>
  </si>
  <si>
    <t xml:space="preserve">FVES 20146 BOMBILLO LAMPARA LED CORAZA B-ATERIA                                  </t>
  </si>
  <si>
    <t>FP-011974-01</t>
  </si>
  <si>
    <t xml:space="preserve">FVES 20181 LAMPARA LATERAL CONECTOR BOMB-ILLO BATERIA AUTO                       </t>
  </si>
  <si>
    <t>FP-012013-01</t>
  </si>
  <si>
    <t xml:space="preserve">FVES 20208 SWITCH UN GOLPE PILOTO       -                                        </t>
  </si>
  <si>
    <t>FP-012092-01</t>
  </si>
  <si>
    <t xml:space="preserve">FVES 20339 FUSIBLE MINI TRABAROSCA BATER-IA GANCHO                               </t>
  </si>
  <si>
    <t>FP-012093-01</t>
  </si>
  <si>
    <t xml:space="preserve">FVES 20334 LIQUIDO PARA FRENOS  LF900   -                                        </t>
  </si>
  <si>
    <t>FP-012096-01</t>
  </si>
  <si>
    <t xml:space="preserve">FVES 20362 FARO INTERNACIONAL DER       -                                        </t>
  </si>
  <si>
    <t>FP-012141-01</t>
  </si>
  <si>
    <t xml:space="preserve">FVES 20378 LAMPARA REDONDA 2 1 2 8 LED  -                                        </t>
  </si>
  <si>
    <t>FP-012165-01</t>
  </si>
  <si>
    <t xml:space="preserve">FVES 20432 LAMPARA LATERAL OVALADA ALARM-A DE REVERSO                            </t>
  </si>
  <si>
    <t>FP-012213-01</t>
  </si>
  <si>
    <t xml:space="preserve">FVES 20510 LAMPARA LED OVALADA          -                                        </t>
  </si>
  <si>
    <t>FP-012214-01</t>
  </si>
  <si>
    <t>IFXC 327543 SERV INTERNET PREMIUM Y DATA-CENTER</t>
  </si>
  <si>
    <t>FP-012319-01</t>
  </si>
  <si>
    <t xml:space="preserve">FVES 20601 GUARDABARRO                  -                                        </t>
  </si>
  <si>
    <t>FP-012342-01</t>
  </si>
  <si>
    <t xml:space="preserve">FVES 20651 BOMBILLO WAGNER BL 12V BOMBIL-LO P43                                  </t>
  </si>
  <si>
    <t>FP-012407-01</t>
  </si>
  <si>
    <t xml:space="preserve">FVES 20682 LICUADOR AMARILLA MEDIANA    -                                        </t>
  </si>
  <si>
    <t>CR 15 51 05 SUR</t>
  </si>
  <si>
    <t>FP-011058-01</t>
  </si>
  <si>
    <t xml:space="preserve">FE 1609 REPARACION TANQUE COMBUSTIBLE IN-TER 4300                                </t>
  </si>
  <si>
    <t>FP-011062-01</t>
  </si>
  <si>
    <t xml:space="preserve">FE 1610 REPARACION TANQUE COMBUSTIBLE TR-AKKER                                   </t>
  </si>
  <si>
    <t>FP-011195-01</t>
  </si>
  <si>
    <t>FE 1731 FABRICACION TORNILLO BARREDORA-</t>
  </si>
  <si>
    <t>FP-011421-01</t>
  </si>
  <si>
    <t xml:space="preserve">FE 1639 REPARACION DE TANQUE DE COMBUSTI-BLE INTER 4300                          </t>
  </si>
  <si>
    <t>FP-011422-01</t>
  </si>
  <si>
    <t xml:space="preserve">FE 1637 REPARACION TANQUE COMBUSTIBLE IN-TER 7600                                </t>
  </si>
  <si>
    <t>FP-011423-01</t>
  </si>
  <si>
    <t xml:space="preserve">FE 1638 REPARACION TANQUE COMBUSTIBLE IN-TER 7600                                </t>
  </si>
  <si>
    <t>FP-011537-01</t>
  </si>
  <si>
    <t xml:space="preserve">FE 1649 REPARACION CARCASA FILTRO DE AIR-E BRODSSON                              </t>
  </si>
  <si>
    <t>FP-011543-01</t>
  </si>
  <si>
    <t xml:space="preserve">FE 1650 SISTEMA SE AUTO CARPADO E INSTAL-ACION VOLQUETA SNY21                    </t>
  </si>
  <si>
    <t>FP-011604-01</t>
  </si>
  <si>
    <t xml:space="preserve">FE 1660 REPARACION BOMPER VEHICULO INTER- 4300                                   </t>
  </si>
  <si>
    <t>FP-011605-01</t>
  </si>
  <si>
    <t xml:space="preserve">FE 1659 REPARACION DE BOMPER VEHICULO IN-TER 4300                                </t>
  </si>
  <si>
    <t>FP-011606-01</t>
  </si>
  <si>
    <t xml:space="preserve">FE 1658 REPOARACION BOMPER INTER 7600   -                                        </t>
  </si>
  <si>
    <t>FP-011607-01</t>
  </si>
  <si>
    <t xml:space="preserve">FE 1657 DEZLIZADORES CEPILLOS TRASEROS B-ARREDORA                                </t>
  </si>
  <si>
    <t>FP-011608-01</t>
  </si>
  <si>
    <t>MR 4455 DESLIZADOR BARREDORA-</t>
  </si>
  <si>
    <t>FP-011765-01</t>
  </si>
  <si>
    <t>FE 525 RENTA EQUIPO FACTURACION Y CAU-</t>
  </si>
  <si>
    <t>FP-011772-01</t>
  </si>
  <si>
    <t>MS 2476 RESORTE PUENTE GRUA GRILLETE DE-3 8 BARREDORA</t>
  </si>
  <si>
    <t>FP-011884-01</t>
  </si>
  <si>
    <t>FE 379 PAQUETE LAMINILLAS ACERO CEPILLO-70 CM</t>
  </si>
  <si>
    <t>FP-012167-01</t>
  </si>
  <si>
    <t xml:space="preserve">FE 1695 CAUCHO DESLIZADOR CEPILLO TRASER-O                                       </t>
  </si>
  <si>
    <t>FP-012346-01</t>
  </si>
  <si>
    <t>FE 968 ELEMENTOS DE PAPELERIA Y ASEO-</t>
  </si>
  <si>
    <t>FP-012350-01</t>
  </si>
  <si>
    <t>FEV 253 REVISION MANTENIMIENTO EXINTORES-</t>
  </si>
  <si>
    <t>AV CL 57 R SUR 73 I 75</t>
  </si>
  <si>
    <t>FP-011029-01</t>
  </si>
  <si>
    <t xml:space="preserve">FV 6216894 PROMOAMBIENTE 45 50 CMS BOLSA-                                        </t>
  </si>
  <si>
    <t>FP-011031-01</t>
  </si>
  <si>
    <t xml:space="preserve">FV 6216893 PROMOAMBIENTE 65 80 BOLSA    -                                        </t>
  </si>
  <si>
    <t>FP-011196-01</t>
  </si>
  <si>
    <t xml:space="preserve">FV 6217079 PROMOAMBIENTE 65 80 BOLSA    -                                        </t>
  </si>
  <si>
    <t>FP-011197-01</t>
  </si>
  <si>
    <t xml:space="preserve">FV 6217080 PROMOAMBIENTE 65 80 BOLSA    -                                        </t>
  </si>
  <si>
    <t>FP-011569-01</t>
  </si>
  <si>
    <t>VRYP 2325 INTERRUPTOR DIRECCIONAL AUTOM-</t>
  </si>
  <si>
    <t>FP-011570-01</t>
  </si>
  <si>
    <t xml:space="preserve">FV 6217357 PROMOAMBIENTE                -                                        </t>
  </si>
  <si>
    <t>FP-011571-01</t>
  </si>
  <si>
    <t xml:space="preserve">FV 6217356 PROMOAMBIENTE                -                                        </t>
  </si>
  <si>
    <t>FP-011859-01</t>
  </si>
  <si>
    <t xml:space="preserve">FV 6217543 BOLSA PEQUENAS 45 44 CMS     -                                        </t>
  </si>
  <si>
    <t>FP-011860-01</t>
  </si>
  <si>
    <t xml:space="preserve">FV 6217542 BOLSA GRANDE 63 70           -                                        </t>
  </si>
  <si>
    <t>FP-011861-01</t>
  </si>
  <si>
    <t xml:space="preserve">FV 6217541 BOLSA GARNDE 63 70 CMS       -                                        </t>
  </si>
  <si>
    <t>FP-011895-01</t>
  </si>
  <si>
    <t>SEAC 13911 D M MUELLE DELANTERO PARA CAM-BIO HOJA Y CENTRAL</t>
  </si>
  <si>
    <t>CL 86 A 13 42 OF 502</t>
  </si>
  <si>
    <t>CC-001856-00</t>
  </si>
  <si>
    <t>ASRG 69 REINTEGRO DE COSTOS Y GASTOS CAJ-AS MENORES 8Y20 FEB</t>
  </si>
  <si>
    <t>CC-001915-00</t>
  </si>
  <si>
    <t>F ASRG 73 REINTEGRO DE COSTOS Y GASTOS P-ROYECTO 21 3 2023</t>
  </si>
  <si>
    <t>CC-001975-00</t>
  </si>
  <si>
    <t>ASGR 77 REINTEGRO GASTOS Y COSTOS 20 04-2023</t>
  </si>
  <si>
    <t>AV CR 70 98 74</t>
  </si>
  <si>
    <t>FP-011036-01</t>
  </si>
  <si>
    <t>FE 438 ALQUILER EQUIPO   TESORERIA-</t>
  </si>
  <si>
    <t>FP-011039-01</t>
  </si>
  <si>
    <t>FE 443 ALQUILER EQUIPO RICOH   SERVICIO-AL CLIENTE</t>
  </si>
  <si>
    <t>FP-011041-01</t>
  </si>
  <si>
    <t>TC 553 ALQUILER EQUIPOS RICOH-</t>
  </si>
  <si>
    <t>FP-011147-01</t>
  </si>
  <si>
    <t xml:space="preserve">FAD 21375 TAPON CART TAPON CARTE ACEITE -MOTOR                                   </t>
  </si>
  <si>
    <t>FP-011148-01</t>
  </si>
  <si>
    <t xml:space="preserve">FAD 21383 VASO EXPANS  DEPOSITO REFIGERA-NTE                                     </t>
  </si>
  <si>
    <t>FP-011149-01</t>
  </si>
  <si>
    <t xml:space="preserve">FAD 21382 VASO EXPANS  DEPOSITO DE REFIG-ERANTE                                  </t>
  </si>
  <si>
    <t>FP-011188-01</t>
  </si>
  <si>
    <t xml:space="preserve">FAD 21392 TAPON CULAT C2 L2             -                                        </t>
  </si>
  <si>
    <t>FP-011339-01</t>
  </si>
  <si>
    <t xml:space="preserve">FAD 21425 BOM D A  C2 LO NS SA  BOMBA DI-RECCION                                 </t>
  </si>
  <si>
    <t>FP-011510-01</t>
  </si>
  <si>
    <t xml:space="preserve">FAD 21450 BOMBA ACEITE                  -                                        </t>
  </si>
  <si>
    <t>FP-011681-01</t>
  </si>
  <si>
    <t xml:space="preserve">FAD 21482 TAPON CULAT C2                -                                        </t>
  </si>
  <si>
    <t>FP-011735-01</t>
  </si>
  <si>
    <t xml:space="preserve">FTD 53300 CONECT PALAN SELE T2 PALAN SEL-EC VELOC KG                             </t>
  </si>
  <si>
    <t>FP-011792-01</t>
  </si>
  <si>
    <t xml:space="preserve">FAD 21498 FILTRO AIRE FILTRO GAS        -                                        </t>
  </si>
  <si>
    <t>FP-011832-01</t>
  </si>
  <si>
    <t xml:space="preserve">FAD 21503 VASO EXPANS TAPA VASO         -                                        </t>
  </si>
  <si>
    <t>FP-011874-01</t>
  </si>
  <si>
    <t xml:space="preserve">FAD 21512 FILTRO ACITE TT               -                                        </t>
  </si>
  <si>
    <t>FP-011899-01</t>
  </si>
  <si>
    <t>FEHC 1248 RECUPERACION TECNICA DE ROSCA-Y RECTIFICACION</t>
  </si>
  <si>
    <t>FP-011900-01</t>
  </si>
  <si>
    <t>P 2112 INFOGRAFIAS 57CM ANCHO X 37 5 DE-ALTO</t>
  </si>
  <si>
    <t>FP-011975-01</t>
  </si>
  <si>
    <t xml:space="preserve">FAD 21527 KIT SUSPENSION KG NS          -                                        </t>
  </si>
  <si>
    <t>FP-011976-01</t>
  </si>
  <si>
    <t xml:space="preserve">FAD 21534 RETEN CAJA                    -                                        </t>
  </si>
  <si>
    <t>FP-011977-01</t>
  </si>
  <si>
    <t xml:space="preserve">FAD 21533 PERA PARA ACEITE              -                                        </t>
  </si>
  <si>
    <t>FP-011978-01</t>
  </si>
  <si>
    <t xml:space="preserve">FAD 21520 EJE MANDO CAJA TT BOMBA ACEITE-                                        </t>
  </si>
  <si>
    <t>FP-012066-01</t>
  </si>
  <si>
    <t>FTR 20542 KIT EMBRAGUE-</t>
  </si>
  <si>
    <t>FP-012094-01</t>
  </si>
  <si>
    <t xml:space="preserve">FAD 21564 VASO EXPANS CARCAZ AGU BASE TE-RMOSTATO                                </t>
  </si>
  <si>
    <t>FP-012146-01</t>
  </si>
  <si>
    <t xml:space="preserve">FAD 21591 FILTRO ACEITE                 -                                        </t>
  </si>
  <si>
    <t>FP-012147-01</t>
  </si>
  <si>
    <t>MR 4940 AMORTIGUADOR BARREDORA-</t>
  </si>
  <si>
    <t>FP-012148-01</t>
  </si>
  <si>
    <t xml:space="preserve">FTD 53536 MANO DE OBRA GENERAL SOBRE TRA-BAJO                                    </t>
  </si>
  <si>
    <t>FP-012149-01</t>
  </si>
  <si>
    <t xml:space="preserve">FAD 21583 FILTRO AIRE LG                -                                        </t>
  </si>
  <si>
    <t>FP-012150-01</t>
  </si>
  <si>
    <t xml:space="preserve">FAD 21582 BRAZO IZQUIERDO               -                                        </t>
  </si>
  <si>
    <t>FP-012151-01</t>
  </si>
  <si>
    <t xml:space="preserve">FAD 21581 TUBO ENTRADA RADI             -                                        </t>
  </si>
  <si>
    <t>FP-012152-01</t>
  </si>
  <si>
    <t>FEF 3982 TORNILLO CENTRAL GRAPA GRASA BE-G VARSOL CAMPANA</t>
  </si>
  <si>
    <t>FP-012215-01</t>
  </si>
  <si>
    <t xml:space="preserve">FAD 21602 BUJIA C2 KG LG                -                                        </t>
  </si>
  <si>
    <t>FP-012216-01</t>
  </si>
  <si>
    <t>RT 909 SERV RASTREO SATELITAL MARZO 2021-</t>
  </si>
  <si>
    <t>FP-012334-01</t>
  </si>
  <si>
    <t xml:space="preserve">FAD 21620 BUJIA C2                      -                                        </t>
  </si>
  <si>
    <t>FP-012335-01</t>
  </si>
  <si>
    <t>FEV 285 METROS DE CADENA 3 8-</t>
  </si>
  <si>
    <t>FP-012383-01</t>
  </si>
  <si>
    <t xml:space="preserve">FAD 21596 AMORTIGUADOR TRAS KG          -                                        </t>
  </si>
  <si>
    <t>CL 5 77  59</t>
  </si>
  <si>
    <t>FP-011198-01</t>
  </si>
  <si>
    <t xml:space="preserve">WC 34285 LLANTA 295 80 R22 5 X INCITY Z -                                        </t>
  </si>
  <si>
    <t>FP-011224-01</t>
  </si>
  <si>
    <t xml:space="preserve">WC 34561 LLANTA 295 80 R22 5 BLACKLION  -                                        </t>
  </si>
  <si>
    <t>FP-011340-01</t>
  </si>
  <si>
    <t xml:space="preserve">WC 34664 LLANTA 295 80 R22 5 X INCITY Z -                                        </t>
  </si>
  <si>
    <t>FP-011491-01</t>
  </si>
  <si>
    <t xml:space="preserve">WC 34867 LLANTA 295 80 R22 5 BLAKLION   -                                        </t>
  </si>
  <si>
    <t>FP-011736-01</t>
  </si>
  <si>
    <t xml:space="preserve">WC 35212 LLANTA 295 80 R22 5 X INICITY Z-                                        </t>
  </si>
  <si>
    <t>FP-011805-01</t>
  </si>
  <si>
    <t xml:space="preserve">WC 35387 LLANTA 295 80 R22 5 BLACKLION  -                                        </t>
  </si>
  <si>
    <t>FP-011869-01</t>
  </si>
  <si>
    <t xml:space="preserve">WC 35520 LLANTA 295 80 R22 5 X INCITY   -                                        </t>
  </si>
  <si>
    <t>FP-011901-01</t>
  </si>
  <si>
    <t xml:space="preserve">WC 35595 LLANATA 295 80 R22 5 X INCITY Z-                                        </t>
  </si>
  <si>
    <t>CARRERA 7 No 24 89 PISO 14</t>
  </si>
  <si>
    <t>NA-000023-00</t>
  </si>
  <si>
    <t>NI-000520-00</t>
  </si>
  <si>
    <t>REGISTRO INTERESES X PG CONCILIACION CRE-DITOS Y LEASINGS</t>
  </si>
  <si>
    <t>RC-000899-00</t>
  </si>
  <si>
    <t>AV EL DORADO 68 C 61 P 10</t>
  </si>
  <si>
    <t>NA-000021-02</t>
  </si>
  <si>
    <t>REEXPRESION ESTADOS FINANCIEROS 2019-</t>
  </si>
  <si>
    <t>NA-000021-01</t>
  </si>
  <si>
    <t>NA-000021-04</t>
  </si>
  <si>
    <t>NA-000021-00</t>
  </si>
  <si>
    <t>NA-000025-00</t>
  </si>
  <si>
    <t xml:space="preserve">            </t>
  </si>
  <si>
    <t>RC-000172-00</t>
  </si>
  <si>
    <t>CREDITO 5023 DAVIVIENDA SEPT 2022 GIRADO-A JAST</t>
  </si>
  <si>
    <t>RE-000355-00</t>
  </si>
  <si>
    <t>CL 93 A 13 24 P 4</t>
  </si>
  <si>
    <t>167362 30MAY</t>
  </si>
  <si>
    <t>CC-003631-00</t>
  </si>
  <si>
    <t xml:space="preserve">REGISTRO CUOTA CREDITO 167362 PAGO 30 MA-YO                                      </t>
  </si>
  <si>
    <t>NA-000024-03</t>
  </si>
  <si>
    <t>NA-000024-02</t>
  </si>
  <si>
    <t>NA-000024-01</t>
  </si>
  <si>
    <t>NA-000028-08</t>
  </si>
  <si>
    <t xml:space="preserve">NOVACION CREDITO ANT 1577 NUEVO 256802 B-CO SANTANDER PLAZO E                    </t>
  </si>
  <si>
    <t>NA-000028-04</t>
  </si>
  <si>
    <t>NA-000028-03</t>
  </si>
  <si>
    <t>NA-000028-05</t>
  </si>
  <si>
    <t>NA-000028-06</t>
  </si>
  <si>
    <t>NA-000028-07</t>
  </si>
  <si>
    <t>NA-000028-12</t>
  </si>
  <si>
    <t>NA-000028-10</t>
  </si>
  <si>
    <t>NA-000028-11</t>
  </si>
  <si>
    <t>NA-000028-09</t>
  </si>
  <si>
    <t>CRA 48 26 85 TORRE NORTE PISO 1</t>
  </si>
  <si>
    <t>FC-006152-34</t>
  </si>
  <si>
    <t>LEASING 22584 BANCOLOMBIA CESION PACARIB-E  ACTIVOS FIJOS</t>
  </si>
  <si>
    <t>NA-000022-00</t>
  </si>
  <si>
    <t>NA-000026-00</t>
  </si>
  <si>
    <t>RE-000375-00</t>
  </si>
  <si>
    <t xml:space="preserve">REEMBOLSO ALTA GERENCIA                 -                                        </t>
  </si>
  <si>
    <t>CR 55 79 A 65</t>
  </si>
  <si>
    <t>FP-011043-01</t>
  </si>
  <si>
    <t xml:space="preserve">FE 3609 GRIS PERLADO BOMPER             -                                        </t>
  </si>
  <si>
    <t>FP-011511-01</t>
  </si>
  <si>
    <t xml:space="preserve">FE 3652 NEGRO KENWORTH POLIURETANO      -                                        </t>
  </si>
  <si>
    <t>FP-011609-01</t>
  </si>
  <si>
    <t xml:space="preserve">FE 3659 BLANCO INTER PPLIURETANO IMLAR K-IT                                      </t>
  </si>
  <si>
    <t>FP-011723-01</t>
  </si>
  <si>
    <t xml:space="preserve">FE 3685 NEGRO KENWORTH POLIURETANO      -                                        </t>
  </si>
  <si>
    <t>FP-011793-01</t>
  </si>
  <si>
    <t xml:space="preserve">FE 3696 BLANCO POLIURETANO KENWORT KIT  -                                        </t>
  </si>
  <si>
    <t>FP-011867-01</t>
  </si>
  <si>
    <t xml:space="preserve">FE 3708 BLANCO INTER POLIURETANO IMLAR  -                                        </t>
  </si>
  <si>
    <t>FP-012095-01</t>
  </si>
  <si>
    <t>FVE 7626 GUARDA POLVO LUBRICANTE PENETRA-NTE AMARRE PLASTICO</t>
  </si>
  <si>
    <t>FP-012217-01</t>
  </si>
  <si>
    <t xml:space="preserve">FE 3744 BLANCO INTER POLIURETANO IMLAR K-IT                                      </t>
  </si>
  <si>
    <t>CL 93 B 16 66 OF 406</t>
  </si>
  <si>
    <t>FP-011217-01</t>
  </si>
  <si>
    <t>F 89072038 COMPRA LLANTAS R22 5-</t>
  </si>
  <si>
    <t>FP-011220-01</t>
  </si>
  <si>
    <t>F 89026410 COMPRA LLANTAS R22 5-</t>
  </si>
  <si>
    <t>FP-011222-01</t>
  </si>
  <si>
    <t>F SE 304543 DESPEGADOR LLANTAS CAMION-</t>
  </si>
  <si>
    <t>FP-011225-01</t>
  </si>
  <si>
    <t>F SE 304544 KIT PALANCAS DE MONTAJE-</t>
  </si>
  <si>
    <t>FP-011226-01</t>
  </si>
  <si>
    <t>F 89027229 SERV REENCAUCHE-</t>
  </si>
  <si>
    <t>FP-011227-01</t>
  </si>
  <si>
    <t xml:space="preserve">CA 15611 SERVICIO REVISION TECNICOMECANI-CA CDA INTECO                           </t>
  </si>
  <si>
    <t>FP-011228-01</t>
  </si>
  <si>
    <t>FE 5333 PEGANTE VULCANIZANTE PASTA DE MO-NTAJE</t>
  </si>
  <si>
    <t>FP-011301-01</t>
  </si>
  <si>
    <t>F A0367 BOTA SEGURIDAD PUNTERA T 37   38-</t>
  </si>
  <si>
    <t>FP-011302-01</t>
  </si>
  <si>
    <t>FE 89 REPARACION UNIDAD DELANTERA-</t>
  </si>
  <si>
    <t>FP-011341-01</t>
  </si>
  <si>
    <t>F 1076 SERV EXTRACCION TORNILLO   RECUPE-RACION TORNILLO</t>
  </si>
  <si>
    <t>FP-011467-01</t>
  </si>
  <si>
    <t>F 3626 COMPRA TORNILLO CENTRAL   TUERCA-ALTA   SOPORTE CARDA</t>
  </si>
  <si>
    <t>FP-011482-01</t>
  </si>
  <si>
    <t>FEDV 138 MASCARILLA INDUSTRIAL-</t>
  </si>
  <si>
    <t>FP-011610-01</t>
  </si>
  <si>
    <t>CR 577440 PINZA PORTA ELECTRODO-</t>
  </si>
  <si>
    <t>FP-011611-01</t>
  </si>
  <si>
    <t>ST 28585 ALQUILER RADIO PORTATIL MOTOROL-A</t>
  </si>
  <si>
    <t>FP-011612-01</t>
  </si>
  <si>
    <t>F 608 SERV POR RECAUDO DE CARTERA-</t>
  </si>
  <si>
    <t>FP-011613-01</t>
  </si>
  <si>
    <t>F P 2098 INSTALACION LOGOS Y CALCOMANIA-</t>
  </si>
  <si>
    <t>FP-011614-01</t>
  </si>
  <si>
    <t>F 1874 SERV REPARACION PASADOR CAJA 8909-</t>
  </si>
  <si>
    <t>FP-011615-01</t>
  </si>
  <si>
    <t>SE 304866 ALINEACION CAMION BALANCEO CAM-IONETA</t>
  </si>
  <si>
    <t>FP-011616-01</t>
  </si>
  <si>
    <t>F 3159 COMPRA PLATO SINCRONIZADOR 18-</t>
  </si>
  <si>
    <t>FP-011617-01</t>
  </si>
  <si>
    <t>ST 28587 ALQUILER RADIO MOVIL MOTOROLA-</t>
  </si>
  <si>
    <t>FP-011817-01</t>
  </si>
  <si>
    <t>F 1064 COMPRA TALADRO PARCUTOR   JUEGO C-OPAS CUADRANTE</t>
  </si>
  <si>
    <t>FP-011818-01</t>
  </si>
  <si>
    <t>F 5412 PUBLICACION TARIFAS PROMOAMBIENTA-L DISTRITO</t>
  </si>
  <si>
    <t>FP-011902-01</t>
  </si>
  <si>
    <t>MD 3517 BOTA CUERO OPERATIVO-</t>
  </si>
  <si>
    <t>FP-012170-01</t>
  </si>
  <si>
    <t>F 89033589 SERV REENCAUCHE R22 5-</t>
  </si>
  <si>
    <t>FP-012172-01</t>
  </si>
  <si>
    <t>RC 1053 MANGUERA R2 3 4 Y ADAPTADOR-</t>
  </si>
  <si>
    <t>FP-012174-01</t>
  </si>
  <si>
    <t>ST 28644 ALQUILER RADIO MOTOROLA FEB 202-1</t>
  </si>
  <si>
    <t>FP-012320-01</t>
  </si>
  <si>
    <t>F A 0376 PUNTO ECOLOGICO 85 X 20 SENALET-ICA KIT DE DERRAME</t>
  </si>
  <si>
    <t>FP-012321-01</t>
  </si>
  <si>
    <t xml:space="preserve">CA 16134 SERV REVISION TECNICOMECANICA C-DA VEHICULO ESN 124                     </t>
  </si>
  <si>
    <t>FP-012323-01</t>
  </si>
  <si>
    <t>SEAC 14671 TORNILLO BUJE SOPORTE MOTOR H-OJA 22 56 ARANDELA</t>
  </si>
  <si>
    <t>KM  104 VIA BOGOTA   GIRARDOT</t>
  </si>
  <si>
    <t>FP-012184-01</t>
  </si>
  <si>
    <t>FVE 7782 LIQUIDO PARA FRENOS-</t>
  </si>
  <si>
    <t>CR 34 13 A 253</t>
  </si>
  <si>
    <t>FP-011632-01</t>
  </si>
  <si>
    <t>F 1517 ALQUILER PLANTA ELECTRICA-</t>
  </si>
  <si>
    <t>FP-011633-01</t>
  </si>
  <si>
    <t>ST 28581 ALQUILER RADIO MOTOROLA-</t>
  </si>
  <si>
    <t>FP-011794-01</t>
  </si>
  <si>
    <t>F 19557 COMPRA TORNILLO S M EMPAQUE SOBR-ETAPA CAJA FULLER</t>
  </si>
  <si>
    <t>FP-011795-01</t>
  </si>
  <si>
    <t>F 89031271 COMPRA LLANTAS 295 80 R22 5-</t>
  </si>
  <si>
    <t>FP-012267-01</t>
  </si>
  <si>
    <t>F 114252 COMPRA TAPA RADIADOR METALICA-</t>
  </si>
  <si>
    <t>AV  CL  26  68  D  35</t>
  </si>
  <si>
    <t>CC-003304-00</t>
  </si>
  <si>
    <t>CL 65 G 77 J 32</t>
  </si>
  <si>
    <t>FP-011124-01</t>
  </si>
  <si>
    <t>F 667 SERV BAJAR RUEDAS CAMBIO RETENEDOR-</t>
  </si>
  <si>
    <t>FP-011131-01</t>
  </si>
  <si>
    <t>F 650 SERV TORQUEAR MUELLE E1 Y E2 DELAN-TERO Y TRASERO</t>
  </si>
  <si>
    <t>FP-011132-01</t>
  </si>
  <si>
    <t>F 663 SERV BAJAR MUELLE DELANTERO CAMBIO-HOJA TC</t>
  </si>
  <si>
    <t>FP-012268-01</t>
  </si>
  <si>
    <t>F 01848792 SERV ARMADO 24 HRS MARZO 2021-</t>
  </si>
  <si>
    <t>FP-012269-01</t>
  </si>
  <si>
    <t>F 01848791 SERV ARMADO 24 HRS MES MARZO-2021</t>
  </si>
  <si>
    <t>FP-012270-01</t>
  </si>
  <si>
    <t>F 01848790 SERV ARMADO 24 HRS MES MARZO-2021</t>
  </si>
  <si>
    <t>FP-012271-01</t>
  </si>
  <si>
    <t>F 01848789 SERV ARMADO 24 HRS MES MARZO-2021</t>
  </si>
  <si>
    <t>FP-012273-01</t>
  </si>
  <si>
    <t>F 1160 COMPRA BOLSA GRIS 65 X 80 CM-</t>
  </si>
  <si>
    <t>FP-012275-01</t>
  </si>
  <si>
    <t>F 7971 COMPRA BOMBILLO H7 24V 70 W-</t>
  </si>
  <si>
    <t>CR 73 57 15</t>
  </si>
  <si>
    <t>FP-011294-01</t>
  </si>
  <si>
    <t>FEV 205 REV EXTINTOR MANOMETRO VALVULA C-ILINDRO VENTA EXTINT</t>
  </si>
  <si>
    <t>FP-011299-01</t>
  </si>
  <si>
    <t>RC 1022 SUMINISTRO DE MANGUERAS-</t>
  </si>
  <si>
    <t>FP-011303-01</t>
  </si>
  <si>
    <t xml:space="preserve">CF3 SERVICIO MANTENIMIENTO ASIENTO CONDU-CTOR                                    </t>
  </si>
  <si>
    <t>FP-011304-01</t>
  </si>
  <si>
    <t xml:space="preserve">CFE 5 SERVICIO DE MANTENIMIENTO ASIENTO -CONDUCTOR                               </t>
  </si>
  <si>
    <t>FP-011305-01</t>
  </si>
  <si>
    <t xml:space="preserve">CFE 6 SERVICIO DE MANTENIMIENTO R M  ASI-ENTO CONDUCTOR                          </t>
  </si>
  <si>
    <t>FP-011306-01</t>
  </si>
  <si>
    <t>SEAC 12679 JUEGO SPLINDER GRASA AZUL RE-TENEDOR</t>
  </si>
  <si>
    <t>FP-011307-01</t>
  </si>
  <si>
    <t>SEAC   12671 QUIMICOS ALOJATODO ROST ROD-AJA</t>
  </si>
  <si>
    <t>FP-011308-01</t>
  </si>
  <si>
    <t>FUZ 1223 CARDAN BOMBAHIDRAULICA YOKI PEQ-UENO</t>
  </si>
  <si>
    <t>FP-011309-01</t>
  </si>
  <si>
    <t>FUZ 1192 YOKI DIFERENCIAL INTER 7600-</t>
  </si>
  <si>
    <t>FP-011310-01</t>
  </si>
  <si>
    <t>FUZ 1193 M OBRA REPARACION CAJA TRANSMIS-ION</t>
  </si>
  <si>
    <t>FP-011342-01</t>
  </si>
  <si>
    <t>F 3392 COMPRA TENEDOR 38 52 8 SIMCA PONY-</t>
  </si>
  <si>
    <t>FP-011343-01</t>
  </si>
  <si>
    <t>F 3018 SERV RECTIFICACION VOLANTE   EXTR-ACCION TORNILLO</t>
  </si>
  <si>
    <t>FP-011344-01</t>
  </si>
  <si>
    <t>RC 1027 ADAPTADOR MANGUERAS R2 3 4-</t>
  </si>
  <si>
    <t>FP-011345-01</t>
  </si>
  <si>
    <t>F 2998 SERV RECTIFICAR VOLANTE-</t>
  </si>
  <si>
    <t>FP-011346-01</t>
  </si>
  <si>
    <t>F 3023 SERV CAMBIO KIT EMBRAGUE-</t>
  </si>
  <si>
    <t>FP-011347-01</t>
  </si>
  <si>
    <t>F 3013 SERV REPARACION CAJA TRANSMISION-</t>
  </si>
  <si>
    <t>FP-011348-01</t>
  </si>
  <si>
    <t>F 3012 SERV REPARACION TRANSMISION-</t>
  </si>
  <si>
    <t>FP-011349-01</t>
  </si>
  <si>
    <t>F 708 BAJAR MUELLE CAMBIO TENSORES Y MAN-GUERAS SERV REMACHAD</t>
  </si>
  <si>
    <t>FP-011350-01</t>
  </si>
  <si>
    <t>F 12672 SERV CAMBIO PERCHA SUSPENSION TR-ASERA</t>
  </si>
  <si>
    <t>FP-011351-01</t>
  </si>
  <si>
    <t>F 101 SERV MANO OBRA SOBRE MOTOR Y SERV-DOMICILI O</t>
  </si>
  <si>
    <t>FP-011352-01</t>
  </si>
  <si>
    <t>F 304658 SERV ALINEACION CAMION-</t>
  </si>
  <si>
    <t>FP-011492-01</t>
  </si>
  <si>
    <t>F 12703 MANTO SISTEMA HIDRAULICO CAMBIO-EMPAQUETADURA</t>
  </si>
  <si>
    <t>FP-011600-01</t>
  </si>
  <si>
    <t>F E001 47788 BOTA WORKMAN SAFETY-</t>
  </si>
  <si>
    <t>FP-011601-01</t>
  </si>
  <si>
    <t>VRBO 9987 SELLO DE CAUCHO EMPAQUE TOLVA-</t>
  </si>
  <si>
    <t>FP-011602-01</t>
  </si>
  <si>
    <t>F 725 SERV BAJAR RUEDAS PARA REVISAR FRE-NO</t>
  </si>
  <si>
    <t>FP-011603-01</t>
  </si>
  <si>
    <t>SEAC 13025 HOJ A 55 029 TORNILLO 1 2X10-FRENO</t>
  </si>
  <si>
    <t>FP-011618-01</t>
  </si>
  <si>
    <t>F 19276 COMPRA EJE TOMA   PINON 6TA-</t>
  </si>
  <si>
    <t>FP-011619-01</t>
  </si>
  <si>
    <t>FE 21 REPARACIONES LOCATIVAS-</t>
  </si>
  <si>
    <t>FP-011620-01</t>
  </si>
  <si>
    <t>F 19268 COMPRA CAMPANA ESCUALIZACION-</t>
  </si>
  <si>
    <t>FP-011621-01</t>
  </si>
  <si>
    <t>ST 28582 ALQUILER RADIO MOVIL-</t>
  </si>
  <si>
    <t>FP-011622-01</t>
  </si>
  <si>
    <t>LV 29 LAVADO BASICO COMPACTADORES Y AMPL-IROLLERS</t>
  </si>
  <si>
    <t>FP-011634-01</t>
  </si>
  <si>
    <t>F 277 SERV REPARACION SISTEMA HIDRAULICO-</t>
  </si>
  <si>
    <t>FP-011635-01</t>
  </si>
  <si>
    <t>F 278 COMPRA PASADOR CILINDRO BARRIDO FA-NALCA 25 Y</t>
  </si>
  <si>
    <t>FP-011773-01</t>
  </si>
  <si>
    <t>FE 5248 T XTENSER L 100 REFRIG ROJO-</t>
  </si>
  <si>
    <t>FP-011774-01</t>
  </si>
  <si>
    <t>FTR 19710 DEPOSITO AUXILIAR RADIADOR-</t>
  </si>
  <si>
    <t>FP-011775-01</t>
  </si>
  <si>
    <t>F AN 1237 KILO OXIGENO Y MEZCLA-</t>
  </si>
  <si>
    <t>FP-011776-01</t>
  </si>
  <si>
    <t>CTA C 372 CABOS BARRIDO DE CALLES-</t>
  </si>
  <si>
    <t>FP-011777-01</t>
  </si>
  <si>
    <t>SAQ 169 GUANTES EN VAQUETA ING REFORZADO-</t>
  </si>
  <si>
    <t>FP-011778-01</t>
  </si>
  <si>
    <t>SAQ 171 GUANTES EN VAQUETA ING REFORZADO-</t>
  </si>
  <si>
    <t>FP-011779-01</t>
  </si>
  <si>
    <t>PC 1122 BOLSA GRIS CON IMPRESION 65 X 80-CM</t>
  </si>
  <si>
    <t>FP-011876-01</t>
  </si>
  <si>
    <t>RC 1034 MANGUERA R2 1 4 Y ADAPTADOR 7 8-</t>
  </si>
  <si>
    <t>FP-011916-01</t>
  </si>
  <si>
    <t>F 346472 COMPRA POLIBLER POLIURETANO BLA-NCO</t>
  </si>
  <si>
    <t>FP-011917-01</t>
  </si>
  <si>
    <t>F 5314 COMPRA MALLA TIPO TRIANGULO-</t>
  </si>
  <si>
    <t>FP-011918-01</t>
  </si>
  <si>
    <t>F 112958 COMPRA BUJE BARRA TORQUE XTRB-</t>
  </si>
  <si>
    <t>FP-012128-01</t>
  </si>
  <si>
    <t>FE 0791 ESPEJOS MEDIANOS-</t>
  </si>
  <si>
    <t>FP-012129-01</t>
  </si>
  <si>
    <t>FE 17 CEPILLO CARRETERO SIN CABO-</t>
  </si>
  <si>
    <t>FP-012130-01</t>
  </si>
  <si>
    <t>MR 4885 PERNO CON TUERCA DE 1X4-</t>
  </si>
  <si>
    <t>FP-012131-01</t>
  </si>
  <si>
    <t>PM 294 VACUNAS HEPATITIS B Y TOXOIDE TET-ANICO</t>
  </si>
  <si>
    <t>FP-012132-01</t>
  </si>
  <si>
    <t>F 89033542 COMPRA LLANTAS R 16  5-</t>
  </si>
  <si>
    <t>FP-012133-01</t>
  </si>
  <si>
    <t>FE 2022 REPARACION BRAZO SOPORTE MOTOR-</t>
  </si>
  <si>
    <t>FP-012134-01</t>
  </si>
  <si>
    <t>FEP 5608 AMORTIGUADOR-</t>
  </si>
  <si>
    <t>FP-012136-01</t>
  </si>
  <si>
    <t>MR 4963 ESPARRAGO EJE TUERCA ALTA WASA Y-CONO</t>
  </si>
  <si>
    <t>FP-012137-01</t>
  </si>
  <si>
    <t xml:space="preserve">CFE 48 SERVICIO DE MANTENIMIENTO        -                                        </t>
  </si>
  <si>
    <t>FP-012138-01</t>
  </si>
  <si>
    <t>F 10501 MEMORIA RAM 8GB DDR4-</t>
  </si>
  <si>
    <t>FP-012261-01</t>
  </si>
  <si>
    <t>F 3495 COMPRA TAPA CAJA VELOCIDADES-</t>
  </si>
  <si>
    <t>FP-012262-01</t>
  </si>
  <si>
    <t>F 7621 MANTO CILINDRO BARRIDO FANALCA-</t>
  </si>
  <si>
    <t>FP-012263-01</t>
  </si>
  <si>
    <t>F 7613 SERV REPARACION CILINDROS HIDRAUL-ICOS</t>
  </si>
  <si>
    <t>FP-012264-01</t>
  </si>
  <si>
    <t>F 28685 ARRENDAMIENTO ESPACIO PARA REPET-IDOR EN CERRO MOCHUE</t>
  </si>
  <si>
    <t>FP-012265-01</t>
  </si>
  <si>
    <t>F 801 SERV REPARACION DIFERENCIAL-</t>
  </si>
  <si>
    <t>FP-012266-01</t>
  </si>
  <si>
    <t>F 4043 COMPRA TUERCA SPEED 210508-</t>
  </si>
  <si>
    <t>TV 60 114A 55</t>
  </si>
  <si>
    <t>CC-003205-00</t>
  </si>
  <si>
    <t>EV   17116093 CTA 42728498 CAMBIO DE SIM-CARD</t>
  </si>
  <si>
    <t>CL 11 SUR 50 50</t>
  </si>
  <si>
    <t>FP-011018-01</t>
  </si>
  <si>
    <t>F 46185 COMPRA BOTA TAURO-</t>
  </si>
  <si>
    <t>FP-011019-01</t>
  </si>
  <si>
    <t>F 46094 COMPRA BOTA PODEROSA-</t>
  </si>
  <si>
    <t>FP-011020-01</t>
  </si>
  <si>
    <t>F 260 COMPRA LLAVES CILINDROS PUERTAS-</t>
  </si>
  <si>
    <t>FP-011021-01</t>
  </si>
  <si>
    <t>F 262 SERV CERRAJERIA EXTRACCION LLAVE-</t>
  </si>
  <si>
    <t>FP-011022-01</t>
  </si>
  <si>
    <t>F 261 SERV DUPLICADO LLAVES-</t>
  </si>
  <si>
    <t>FP-011023-01</t>
  </si>
  <si>
    <t>F 2068 SERV REENCAUCHE LLANTAS-</t>
  </si>
  <si>
    <t>FP-011046-01</t>
  </si>
  <si>
    <t>FE 583 ELEMENTOS PAPELERIA-</t>
  </si>
  <si>
    <t>FP-011047-01</t>
  </si>
  <si>
    <t>SE 304388 ROTACIONES CAMION MONTAJE LLAN-TAS DESPINCHE LLANTA</t>
  </si>
  <si>
    <t>FP-011048-01</t>
  </si>
  <si>
    <t>SE 304386 ALINEACION CAMION ROTACIONES C-AMION BALANCEO</t>
  </si>
  <si>
    <t>FP-011049-01</t>
  </si>
  <si>
    <t>F 23034 CAUCHO PATIN LARGO Y PATIN CORTO-JUEGO CERDAS CEPILL</t>
  </si>
  <si>
    <t>FP-011050-01</t>
  </si>
  <si>
    <t>FTR 17077 AJUSTE HOUSING DIFERENCIAL SPI-CER INTER 4700</t>
  </si>
  <si>
    <t>FP-011051-01</t>
  </si>
  <si>
    <t>FTR 17074 PINON TOMA FUERZA EMPAQUE TOMA-FUERZA 8 HUECOS</t>
  </si>
  <si>
    <t>FP-011052-01</t>
  </si>
  <si>
    <t>FE 3339 LAMINA 1 8 LAMINA 3 16 ANGULO 1-8 PLATINA 1 8</t>
  </si>
  <si>
    <t>FP-011053-01</t>
  </si>
  <si>
    <t>F HC 250 CILINDRO PALA BARRIDO-</t>
  </si>
  <si>
    <t>FP-011054-01</t>
  </si>
  <si>
    <t>F 89025305 LLANTAS R 17 5 235 75-</t>
  </si>
  <si>
    <t>FP-011055-01</t>
  </si>
  <si>
    <t>F 169854 COMPRA FILTRO AIRE SECUNDARIO-</t>
  </si>
  <si>
    <t>FP-011056-01</t>
  </si>
  <si>
    <t>FE 4621 SHELL TELLUS S2 MX 68 GRANEL-</t>
  </si>
  <si>
    <t>FP-011133-01</t>
  </si>
  <si>
    <t>F 662 SERV CAMBIO KIT SPLINDER-</t>
  </si>
  <si>
    <t>FP-011134-01</t>
  </si>
  <si>
    <t>F 661 SERV BAJAR MUELLE TRASERO CAMBIO H-OJA TC</t>
  </si>
  <si>
    <t>FP-011150-01</t>
  </si>
  <si>
    <t>F 626 COMPRA ELEMENTOS DE ASEO Y CAFETER-IA</t>
  </si>
  <si>
    <t>FP-011151-01</t>
  </si>
  <si>
    <t>F 50 SERV CORTE CESPED   PODA ARBOLES SA-N CRISTO USME SUMAPA</t>
  </si>
  <si>
    <t>FP-011152-01</t>
  </si>
  <si>
    <t>F 2937 SERV REPARACION CAJA TRANSMICION-</t>
  </si>
  <si>
    <t>FP-011153-01</t>
  </si>
  <si>
    <t>F 2942 SERV REPARACION CAJA VELOCIDADES-</t>
  </si>
  <si>
    <t>FP-011154-01</t>
  </si>
  <si>
    <t>F 647 SERV CAMBIO SPLINDER TORQUEAR MUEL-LE</t>
  </si>
  <si>
    <t>FP-011185-01</t>
  </si>
  <si>
    <t>FE8 394 VALORACION PSICOMOTRIZ PARA COND-UCTORES</t>
  </si>
  <si>
    <t>FP-011193-01</t>
  </si>
  <si>
    <t>FE 1767 FABRICACION E INSTALACION LAMINA-S REFUERZO</t>
  </si>
  <si>
    <t>FP-011194-01</t>
  </si>
  <si>
    <t>FUZ 1130 CARDAN BOMBA HIDRAULICA YOKI PE-QUENO</t>
  </si>
  <si>
    <t>FP-011199-01</t>
  </si>
  <si>
    <t>FE 6923 HIDROBLUE GRANEL X LITRO-</t>
  </si>
  <si>
    <t>FP-011229-01</t>
  </si>
  <si>
    <t>FE 4777 ENGRASADOR NEUMATICA ADAPTADOR 3-4 X 7 8</t>
  </si>
  <si>
    <t>FP-011447-01</t>
  </si>
  <si>
    <t>FE 29 SERV PODA ARBOLES 1 30 DICIEMBRE 2-020</t>
  </si>
  <si>
    <t>FP-011448-01</t>
  </si>
  <si>
    <t>CM 13708 GORRA TIPO CHAVO HOMBRE-</t>
  </si>
  <si>
    <t>FP-011449-01</t>
  </si>
  <si>
    <t>F E001 47589 BOTA TAURO-</t>
  </si>
  <si>
    <t>FP-011450-01</t>
  </si>
  <si>
    <t>FVE 6938 CUERPO VALVULA DE PURGA SECADOR-</t>
  </si>
  <si>
    <t>FP-011452-01</t>
  </si>
  <si>
    <t xml:space="preserve">BOGA 1005570B CRUCE FRENO MOTOR ISM CORR-EA EN V                                 </t>
  </si>
  <si>
    <t>FP-011454-01</t>
  </si>
  <si>
    <t>F 686 COMPRA BISTURI METALICO GRANDE   A-RCHIVADOR AZ  REGLA</t>
  </si>
  <si>
    <t>FP-011455-01</t>
  </si>
  <si>
    <t>F 1970077942 PAQUETE BASICO ELEMPLEO COM-</t>
  </si>
  <si>
    <t>FP-011457-01</t>
  </si>
  <si>
    <t>F 13344 COMPRA TORNILLOS  COMPRA TUERCAS-ARANDELAS</t>
  </si>
  <si>
    <t>FP-011458-01</t>
  </si>
  <si>
    <t>F 13345 MANTO SISTEMA SUSPENSION   CAMBI-O HOJA MUELLE</t>
  </si>
  <si>
    <t>FP-011460-01</t>
  </si>
  <si>
    <t>F 727 SERV RASTREO SATELITAL ENERO 2021-</t>
  </si>
  <si>
    <t>FP-011712-01</t>
  </si>
  <si>
    <t>FVE 7276 LIQUIDO PARA FRENOS GANCHO CAPO-T FARO PLUMILLAS</t>
  </si>
  <si>
    <t>FP-011713-01</t>
  </si>
  <si>
    <t>FV 6204729 BOLSA PROMOAMBIENTE 65 80 CMS-</t>
  </si>
  <si>
    <t>FP-011717-01</t>
  </si>
  <si>
    <t>F 92 COMPRA TORNILLO CIERRE PORTALON-</t>
  </si>
  <si>
    <t>FP-011724-01</t>
  </si>
  <si>
    <t>F 171505 COMPRA EMBRAGUE COMPLETO 70C 16-17</t>
  </si>
  <si>
    <t>FP-011725-01</t>
  </si>
  <si>
    <t>F 417 COMPRA JUEGO PASTILLAS DEL TRAKKER-</t>
  </si>
  <si>
    <t>FP-011726-01</t>
  </si>
  <si>
    <t>F 577529 COMPRA PROBADOR DE CIRCUITOS 6V-Y 12 V</t>
  </si>
  <si>
    <t>FP-011903-01</t>
  </si>
  <si>
    <t>CR 578164 CINTA SENALIZACION DE 500 MT X-4  PELIGRO</t>
  </si>
  <si>
    <t>FP-011904-01</t>
  </si>
  <si>
    <t>FE 837 BRAZALETE REFLECTIVO GUIA CLASIFI-CADORA NORMA A Z</t>
  </si>
  <si>
    <t>FP-011905-01</t>
  </si>
  <si>
    <t>FE 836 ELEMENTOS DE PAPELERIA-</t>
  </si>
  <si>
    <t>FP-011906-01</t>
  </si>
  <si>
    <t>FE 835 ELEMENTOS DE PAPELERIA-</t>
  </si>
  <si>
    <t>FP-011907-01</t>
  </si>
  <si>
    <t>FE 839 ELEMENTOS DE ASEO-</t>
  </si>
  <si>
    <t>FP-011908-01</t>
  </si>
  <si>
    <t xml:space="preserve">BOGA 1006580 CONTANTO TAPA PITO 4300    -                                        </t>
  </si>
  <si>
    <t>FP-011909-01</t>
  </si>
  <si>
    <t>FVE 1063 TUBO REDONDO 1 1 4 DOBLADO PASO-DESCANSO LAMINA</t>
  </si>
  <si>
    <t>FP-011910-01</t>
  </si>
  <si>
    <t>FVE 1062 TUBO REDONDO 1 1 4 DOBLADO BAST-ON PLATINA HR</t>
  </si>
  <si>
    <t>FP-011911-01</t>
  </si>
  <si>
    <t>FVE 7468 RECIBIDO DE CINTURON TERINAL DE-OJO 1 4</t>
  </si>
  <si>
    <t>FP-011912-01</t>
  </si>
  <si>
    <t xml:space="preserve">BOGA 1006577 CRUCETA FRENO MOTOR ISM    -                                        </t>
  </si>
  <si>
    <t>FP-011913-01</t>
  </si>
  <si>
    <t xml:space="preserve">BOGA 1006573 CONTACTO TAPA PITO 4300    -                                        </t>
  </si>
  <si>
    <t>FP-011914-01</t>
  </si>
  <si>
    <t>F 10478 ALQUILER MENSUAL EQUIPOS-</t>
  </si>
  <si>
    <t>FP-011915-01</t>
  </si>
  <si>
    <t>F 10 COMPRA CEPILLOS SIN CABO-</t>
  </si>
  <si>
    <t>FP-011940-01</t>
  </si>
  <si>
    <t>FE 5326 SHELL RIMULA R4 X 15W40-</t>
  </si>
  <si>
    <t>FP-011942-01</t>
  </si>
  <si>
    <t>FET 751 CAMBIO RATCHES TORQUEAR MUELLE G-RADUAR FRENOS</t>
  </si>
  <si>
    <t>FP-011943-01</t>
  </si>
  <si>
    <t>FET 750 BAJAR RUEDAS ENCARRILAR MUELLES-CAMBIO EMPAQUE EJE</t>
  </si>
  <si>
    <t>FP-011949-01</t>
  </si>
  <si>
    <t>FEF 3834 BLOQUES F 4707 XP WI E ROJO-</t>
  </si>
  <si>
    <t>FP-011950-01</t>
  </si>
  <si>
    <t>CTA C 9 SERV TAPIZADO SILLA CAMBIO MODUL-O ASIENTO</t>
  </si>
  <si>
    <t>FP-011952-01</t>
  </si>
  <si>
    <t xml:space="preserve">BOGA 1006582 ESPEJOP RETROVISOR IZQUIERD-O                                       </t>
  </si>
  <si>
    <t>FP-011954-01</t>
  </si>
  <si>
    <t xml:space="preserve">BOGA 1006590 TERMOSTATO MOTOR ISM       -                                        </t>
  </si>
  <si>
    <t>FP-011957-01</t>
  </si>
  <si>
    <t>FG 54594 SERV CONTROL PLAGAS MES OCTUBRE-</t>
  </si>
  <si>
    <t>FP-011959-01</t>
  </si>
  <si>
    <t xml:space="preserve">BOGA 1006586 TAPA CABRILLA 4300         -                                        </t>
  </si>
  <si>
    <t>FP-011960-01</t>
  </si>
  <si>
    <t xml:space="preserve">BOGA 1006579 RETENEDOR VALVULA          -                                        </t>
  </si>
  <si>
    <t>FP-011968-01</t>
  </si>
  <si>
    <t>MR 4796 VALVULA PURGA SECADOR-</t>
  </si>
  <si>
    <t>FP-011971-01</t>
  </si>
  <si>
    <t>FE 907 ELEMENTOS DE PAPELERIA-</t>
  </si>
  <si>
    <t>FP-011972-01</t>
  </si>
  <si>
    <t>BOTD 113118 INSTALACION DE FUELLES Y TOP-ES</t>
  </si>
  <si>
    <t>FP-011979-01</t>
  </si>
  <si>
    <t>F 299 COMPRA PATIN CAJA MCNELIUS-</t>
  </si>
  <si>
    <t>FP-011980-01</t>
  </si>
  <si>
    <t>F 300 COMPRA PASADOR PLACA BARRIDO MCNEL-IUS</t>
  </si>
  <si>
    <t>FP-011981-01</t>
  </si>
  <si>
    <t>F 10495 ALQUILER MENSUAL EQUIPO DE ESCRI-TORIO</t>
  </si>
  <si>
    <t>FP-011982-01</t>
  </si>
  <si>
    <t>F 10494 ALQUILER MENSUAL EQUIPO ESCRITOR-IO CORE I5</t>
  </si>
  <si>
    <t>FP-011983-01</t>
  </si>
  <si>
    <t>F 10487 COMPRA DISPLAY PANTALLA PARA POR-TATIL</t>
  </si>
  <si>
    <t>FP-011984-01</t>
  </si>
  <si>
    <t>F 4818 SERV REMACHE DE FRENOS AMARILLO D-UROLINE</t>
  </si>
  <si>
    <t>FP-011985-01</t>
  </si>
  <si>
    <t>F 4820 COMPRA ESPARRAGO CON TUERCA Y ARA-NDELA</t>
  </si>
  <si>
    <t>FP-011986-01</t>
  </si>
  <si>
    <t>F 7043 SERV REPARACION TOMA FUERZA-</t>
  </si>
  <si>
    <t>FP-011987-01</t>
  </si>
  <si>
    <t>F 7044 COMPRA KIT REPARACION BOMBA DE P5-1</t>
  </si>
  <si>
    <t>FP-011988-01</t>
  </si>
  <si>
    <t>F 776 SERV TORQUEAR MUELLE E1  BAJAR MUE-LLE</t>
  </si>
  <si>
    <t>FP-011989-01</t>
  </si>
  <si>
    <t>F 27 SERV LAVADO COMPACTADOR DOBLE-</t>
  </si>
  <si>
    <t>FP-011990-01</t>
  </si>
  <si>
    <t>F 5449 COMPRA CAMARA AIRE TIPO 30 DOBLE-NEGRA</t>
  </si>
  <si>
    <t>FP-011991-01</t>
  </si>
  <si>
    <t>F 578589 COMPRA RODILLO FELPA PARA PINTU-RA</t>
  </si>
  <si>
    <t>FP-011992-01</t>
  </si>
  <si>
    <t>F 578591 COMPRA RASTRILLO PLASTICO-</t>
  </si>
  <si>
    <t>FP-011993-01</t>
  </si>
  <si>
    <t>F 578592 COMPRA GUANTE G10 NITRILO-</t>
  </si>
  <si>
    <t>FP-012086-01</t>
  </si>
  <si>
    <t>F 1041 COMPRA PORTA EMPAQUE VERTICAL-</t>
  </si>
  <si>
    <t>FP-012087-01</t>
  </si>
  <si>
    <t>F 305349 COMPRA EXTENSION DE VALVULA MET-ALICA 3</t>
  </si>
  <si>
    <t>FP-012088-01</t>
  </si>
  <si>
    <t>CTA 378 COMPRA COBOS PARA EL CEPILLO-</t>
  </si>
  <si>
    <t>FP-012089-01</t>
  </si>
  <si>
    <t>F 769 SERV POR RECAUDO CARTERA-</t>
  </si>
  <si>
    <t>FP-012097-01</t>
  </si>
  <si>
    <t>FET 779 BAJAR MUELLE TORQUEAR MUELLE CAM-BIO PERNOS</t>
  </si>
  <si>
    <t>FP-012098-01</t>
  </si>
  <si>
    <t>FET 780 BAJAR MUELLE TORQUEAR MUELLE SER-V DE PRENSA</t>
  </si>
  <si>
    <t>FP-012099-01</t>
  </si>
  <si>
    <t>FET 781 BAJAR TENSORA CAMBIO BUJE TORQUE-AR MUELLE</t>
  </si>
  <si>
    <t>FP-012100-01</t>
  </si>
  <si>
    <t>FET 782 BAJAR RUEDAS REVISAR FRENO-</t>
  </si>
  <si>
    <t>FP-012101-01</t>
  </si>
  <si>
    <t>FEF 3911 INTERNATIONAL 4300 TORNILLO CEN-TRAL TUERCA ALTA</t>
  </si>
  <si>
    <t>FP-012123-01</t>
  </si>
  <si>
    <t>FE 6178 PARCHE RADIAL-</t>
  </si>
  <si>
    <t>FP-012124-01</t>
  </si>
  <si>
    <t>KFET 1199 DISCO FRENO PASTILLAS FRENO CA-MBIO RADIADOR</t>
  </si>
  <si>
    <t>FP-012125-01</t>
  </si>
  <si>
    <t>KFET 1198 POLEA ALTERNADOR KIT ACCESORIO-S TAPON CULATA</t>
  </si>
  <si>
    <t>FP-012126-01</t>
  </si>
  <si>
    <t>FEV 255 ARANDELA 3 8 TORNILLO TUERCA ESP-ARRAGO</t>
  </si>
  <si>
    <t>FP-012127-01</t>
  </si>
  <si>
    <t xml:space="preserve">BOGA 1006843 VENTILADOR MOTOR           -                                        </t>
  </si>
  <si>
    <t>FP-012153-01</t>
  </si>
  <si>
    <t>FE 2031 REPARACION TORNILLO FIJACION BRA-ZO BARREDORA</t>
  </si>
  <si>
    <t>FP-012182-01</t>
  </si>
  <si>
    <t>FEP 5609 CAMARA AIRE TIPO 30 DOBLE NEGRA-</t>
  </si>
  <si>
    <t>FP-012218-01</t>
  </si>
  <si>
    <t>FEV 269 TORNILLOS G 8 3 4-</t>
  </si>
  <si>
    <t>FP-012233-01</t>
  </si>
  <si>
    <t>F 3121 COMPRA FILTRO COMBUSTIBLE   FILTR-O SEPARADOR</t>
  </si>
  <si>
    <t>FP-012256-01</t>
  </si>
  <si>
    <t>BOTD 114108 MANTENIMIENTO SISTEMA POS TR-ATAMIENTO</t>
  </si>
  <si>
    <t>FP-012324-01</t>
  </si>
  <si>
    <t>FE 5530 TNREFRIG ROJO-</t>
  </si>
  <si>
    <t>FP-012329-01</t>
  </si>
  <si>
    <t>F 1395 COMPRA KILOS DE MEZCLA-</t>
  </si>
  <si>
    <t>FP-012330-01</t>
  </si>
  <si>
    <t>F 7976 COMPRA HIDROBLUE 1 GRANEL X LITRO-</t>
  </si>
  <si>
    <t>FP-012331-01</t>
  </si>
  <si>
    <t>F 1063 COMPRA MANGUERA CYL 1-</t>
  </si>
  <si>
    <t>FP-012332-01</t>
  </si>
  <si>
    <t>F 1768 COMPRA KIT REPARACION SENSOR NOX-THOMAS</t>
  </si>
  <si>
    <t>FP-012355-01</t>
  </si>
  <si>
    <t>CA 507 REVISION TECNICOMECANICA-</t>
  </si>
  <si>
    <t>FP-012356-01</t>
  </si>
  <si>
    <t>FVE 1159 LAMINA HR 3 8  DE 14 CM X 3 MTS-</t>
  </si>
  <si>
    <t>FP-012358-01</t>
  </si>
  <si>
    <t>FE 6531 PARCHE RADIAL VALVULA RIN DISCO-RIN ARTILLERO</t>
  </si>
  <si>
    <t>FP-012360-01</t>
  </si>
  <si>
    <t>MQ01 11 ACEITE SHELL RIMULA Y HELIX-</t>
  </si>
  <si>
    <t>FP-012361-01</t>
  </si>
  <si>
    <t>MQ01 15 ACEITE SHELL TELLUS S2 MX 68 GRA-NEL</t>
  </si>
  <si>
    <t>FP-012406-01</t>
  </si>
  <si>
    <t>F FLLC 111 COMPRA DE PULSADOR TIPO HONGO-Y MICROELEVADOR</t>
  </si>
  <si>
    <t>CR 110 122 A BL 118 IN 4 AP603</t>
  </si>
  <si>
    <t>FP-011120-01</t>
  </si>
  <si>
    <t>F 3178 COMPRA I BARRA DE RACCION KENWORT-H</t>
  </si>
  <si>
    <t>FP-011121-01</t>
  </si>
  <si>
    <t>F 3179 COMPRA TORNILLO CENTRAL 1 2X10-</t>
  </si>
  <si>
    <t>FP-011122-01</t>
  </si>
  <si>
    <t>F 3177 COMPRA INTERNATIONAL 4300 MOD 201-5</t>
  </si>
  <si>
    <t>FP-011123-01</t>
  </si>
  <si>
    <t>F 668 SERV BAJAR MUELLE DELANTERO CAMBIO-HOJA TC</t>
  </si>
  <si>
    <t>FP-011186-01</t>
  </si>
  <si>
    <t>FE 25 PODA ARBOLES NOVIEMBRE-</t>
  </si>
  <si>
    <t>FP-011240-01</t>
  </si>
  <si>
    <t>F BOG 3554 PANTALON JEAN INDIGO CAMISA D-RIL</t>
  </si>
  <si>
    <t>FP-011242-01</t>
  </si>
  <si>
    <t xml:space="preserve">EC 370 AVISOS CAJA GUV 635 NUMEROS BOMPE-R ESN 126 140                           </t>
  </si>
  <si>
    <t>FP-011531-01</t>
  </si>
  <si>
    <t xml:space="preserve">EC 374 CAMBIO LOGOS CABINA VEHICULO COMP-ACTADOR                                 </t>
  </si>
  <si>
    <t>FP-011532-01</t>
  </si>
  <si>
    <t xml:space="preserve">EC 373  CAMBIO LOGOS CABINA VEHICULO COM-PACTADOR                                </t>
  </si>
  <si>
    <t>FP-011533-01</t>
  </si>
  <si>
    <t>F 993 CAUCHO BARRA ESTAB AMORTIGUADOR SO-PORTE</t>
  </si>
  <si>
    <t>FP-011534-01</t>
  </si>
  <si>
    <t>F 1099 RECUPERACION ROSCA EXTRACCION TOR-NILLOS</t>
  </si>
  <si>
    <t>FP-011708-01</t>
  </si>
  <si>
    <t>FEHC 1199 RECTIFICACION DISCO 13-</t>
  </si>
  <si>
    <t>FP-011709-01</t>
  </si>
  <si>
    <t>FE 5815 PARCHE RADIAL CT 12 CT 35 TACO M-ELCOCHA</t>
  </si>
  <si>
    <t>FP-012042-01</t>
  </si>
  <si>
    <t>F 2012 SERV REPARACION COMPRESOR AIRE MO-TOR</t>
  </si>
  <si>
    <t>FP-012043-01</t>
  </si>
  <si>
    <t>F 113565 COMPRA ABRAZADERAS PLASTICAS GR-ANDES NEGRAS</t>
  </si>
  <si>
    <t>FP-012044-01</t>
  </si>
  <si>
    <t>F 570 COPIA BLANCO Y NEGRO-</t>
  </si>
  <si>
    <t>FP-012045-01</t>
  </si>
  <si>
    <t>F 568 ALQUILER EQUIPO IMPRESION-</t>
  </si>
  <si>
    <t>CL 16 F 96 I 24</t>
  </si>
  <si>
    <t>FP-011135-01</t>
  </si>
  <si>
    <t xml:space="preserve">FE 6368 BOLIGRAFO NEGRO SOBRE MANILA CLI-PS TRITON MARCADOR                      </t>
  </si>
  <si>
    <t>FP-011187-01</t>
  </si>
  <si>
    <t xml:space="preserve">FE 6409 BRAZALETE REFLECTIVO            -                                        </t>
  </si>
  <si>
    <t>FP-011434-01</t>
  </si>
  <si>
    <t xml:space="preserve">FE 6445 BLANQUEADOR GALON LIMPIADOR DESI-NFECTANTE TOALLA                        </t>
  </si>
  <si>
    <t>FP-011551-01</t>
  </si>
  <si>
    <t xml:space="preserve">FE 6507 CAJA DE ARCHIVO TAPABOCAS DESECH-ABLES GUANTES DE NIT                    </t>
  </si>
  <si>
    <t>FP-011643-01</t>
  </si>
  <si>
    <t xml:space="preserve">FE 6496 GANCHO COSEDORA TRITON ESTANDAR -LAPIZ PELIKAN NEGRO                     </t>
  </si>
  <si>
    <t>FP-011711-01</t>
  </si>
  <si>
    <t>SE 304988 CALIBRADOR DE PROFUNDIDAD CAMI-ON METALICO</t>
  </si>
  <si>
    <t>FP-011796-01</t>
  </si>
  <si>
    <t xml:space="preserve">FE 6340 HORNO MICROONDAS SAMSUNG        -                                        </t>
  </si>
  <si>
    <t>FP-011896-01</t>
  </si>
  <si>
    <t>SEAC 13915 QUIMICOS DESENGRASANTE GRASA-ROJA LITIO</t>
  </si>
  <si>
    <t>FP-011897-01</t>
  </si>
  <si>
    <t>SEAC 13912 HOJA 55 124   2 TORNILLO 1 2X-6</t>
  </si>
  <si>
    <t>FP-012046-01</t>
  </si>
  <si>
    <t xml:space="preserve">FE 6605 AROMATICA PANELA AZUCAR SOBRES  -                                        </t>
  </si>
  <si>
    <t>FP-012185-01</t>
  </si>
  <si>
    <t xml:space="preserve">FE 6648 HORNO MICROONDAS LG             -                                        </t>
  </si>
  <si>
    <t>FP-012367-01</t>
  </si>
  <si>
    <t>FTR 22027 VOLANTE MOTOR M11 CON CREMALLE-RA</t>
  </si>
  <si>
    <t>CR 7  71 52  P  4</t>
  </si>
  <si>
    <t>CC-003422-03</t>
  </si>
  <si>
    <t xml:space="preserve">CONTRIBUCION VIGENCIA 2023 CRA          -                                        </t>
  </si>
  <si>
    <t>AV 68  37B 51 SUR</t>
  </si>
  <si>
    <t>FP-011769-01</t>
  </si>
  <si>
    <t xml:space="preserve">FT 91024446 PIEZA LAMINA MAXDUR PLUS 450- RECTANGULAR                            </t>
  </si>
  <si>
    <t>FP-012368-01</t>
  </si>
  <si>
    <t xml:space="preserve">FT 91025969 PIEZA LAMINA MAXDUR PLUS 450- RECTANGULAR                            </t>
  </si>
  <si>
    <t>CL 76 27 02</t>
  </si>
  <si>
    <t>FP-009378-01</t>
  </si>
  <si>
    <t>FV 4978 MANTENIMIENTO BASE SILLA-</t>
  </si>
  <si>
    <t>CR 54 1 A 60 AP 504 TO NILO UNIDAD RIVER</t>
  </si>
  <si>
    <t>FP-011246-01</t>
  </si>
  <si>
    <t xml:space="preserve">FECA 888 ELEMENTOS DE PROMOCION DIS DE L-A MUJER                                 </t>
  </si>
  <si>
    <t>FP-011623-01</t>
  </si>
  <si>
    <t xml:space="preserve">FECA 910 CUMPLEANOS  OBSEQUIO CUMPLEANOS-                                        </t>
  </si>
  <si>
    <t>FP-012318-01</t>
  </si>
  <si>
    <t xml:space="preserve">FECA 946 OBSEQUIO CORPORATIVO           -                                        </t>
  </si>
  <si>
    <t>CR 79 H 58 I 28</t>
  </si>
  <si>
    <t>FP-011059-01</t>
  </si>
  <si>
    <t xml:space="preserve">FECN 296 RM MODULOECM INTER             -                                        </t>
  </si>
  <si>
    <t>FP-011060-01</t>
  </si>
  <si>
    <t>FVE 6409 SWITCH CONTROL DIRECCIONAL KENW-ORTH</t>
  </si>
  <si>
    <t>FP-011061-01</t>
  </si>
  <si>
    <t xml:space="preserve">FECN 294 MANO DE OBRA REPARACION SISTEMA- ELECTRICO                              </t>
  </si>
  <si>
    <t>FP-011063-01</t>
  </si>
  <si>
    <t xml:space="preserve">FECN 289 RM TALADRO DEWALT              -                                        </t>
  </si>
  <si>
    <t>FP-011064-01</t>
  </si>
  <si>
    <t xml:space="preserve">FECN 290 R M  MOTOR DE ARRANQUE MT 38 R -M  ALTERNADOR                           </t>
  </si>
  <si>
    <t>FP-011127-01</t>
  </si>
  <si>
    <t xml:space="preserve">FECN 309 R M  MOTOR LIMPIABRI DER PELICA-N                                       </t>
  </si>
  <si>
    <t>FP-011157-01</t>
  </si>
  <si>
    <t xml:space="preserve">FECN 314 R M  ALTERNADOR KW             -                                        </t>
  </si>
  <si>
    <t>FP-011158-01</t>
  </si>
  <si>
    <t xml:space="preserve">FECN 313 R M  UNIDAD DOSIFICADORA 527333-7                                       </t>
  </si>
  <si>
    <t>FP-011231-01</t>
  </si>
  <si>
    <t xml:space="preserve">FECN 326 R M  MOTOR ARRANQUE KW 38MT    -                                        </t>
  </si>
  <si>
    <t>FP-011232-01</t>
  </si>
  <si>
    <t xml:space="preserve">FECN 327 R M  UNIDAD DOSIFICADORA 527333-7 SCR                                   </t>
  </si>
  <si>
    <t>FP-011250-01</t>
  </si>
  <si>
    <t xml:space="preserve">FECN 328 R M  MODULO ECM INTER          -                                        </t>
  </si>
  <si>
    <t>FP-011327-01</t>
  </si>
  <si>
    <t xml:space="preserve">FECN 384 R M  MOTOR LIMABRI IZQ PELICAN -                                        </t>
  </si>
  <si>
    <t>FP-011502-01</t>
  </si>
  <si>
    <t>FVE 999 BUJE 3 1 2 HUECO 3-</t>
  </si>
  <si>
    <t>FP-011625-01</t>
  </si>
  <si>
    <t xml:space="preserve">FECN 413 R M  UNIDAD DOSIFICADORA       -                                        </t>
  </si>
  <si>
    <t>FP-011626-01</t>
  </si>
  <si>
    <t>PM 239 EXAMENES HEPATITIS B TOXOIDE TETA-NICO</t>
  </si>
  <si>
    <t>FP-011728-01</t>
  </si>
  <si>
    <t xml:space="preserve">FECN 427 R M  MODULOECM INTER           -                                        </t>
  </si>
  <si>
    <t>FP-011780-01</t>
  </si>
  <si>
    <t xml:space="preserve">FECN 438 R M  MODULO DE LUCES REF       -                                        </t>
  </si>
  <si>
    <t>FP-011797-01</t>
  </si>
  <si>
    <t xml:space="preserve">FECN 439 R M  UNIDAD DOSIFICADORA 527335-7                                       </t>
  </si>
  <si>
    <t>FP-011806-01</t>
  </si>
  <si>
    <t xml:space="preserve">FECN 446 R M MODULOECM INTER            -                                        </t>
  </si>
  <si>
    <t>FP-011922-01</t>
  </si>
  <si>
    <t xml:space="preserve">FECN 510 R M  TALADRO RS R M  MOTOR ARRA-NQUE MINI                               </t>
  </si>
  <si>
    <t>FP-012186-01</t>
  </si>
  <si>
    <t xml:space="preserve">FECN 533 R M  ALTERNADOR ALL 94 R M  UNI-DAD DOSIFICADORA                        </t>
  </si>
  <si>
    <t>FP-012187-01</t>
  </si>
  <si>
    <t xml:space="preserve">FECN 539 R M  ALTERNADOR BARREDORA BRODS-ON                                      </t>
  </si>
  <si>
    <t>FP-012188-01</t>
  </si>
  <si>
    <t xml:space="preserve">FECN 534 R M  MODULOECIM R M  MOTOR ARRA-NCA R M  UNIDAD DOS                     </t>
  </si>
  <si>
    <t>AV CL 28 20 50</t>
  </si>
  <si>
    <t>CC-003083-00</t>
  </si>
  <si>
    <t>HONORARIOS DICIEMBRE 2023 INTERVENTORIA-</t>
  </si>
  <si>
    <t>CL 90 18 16</t>
  </si>
  <si>
    <t>CC-003586-00</t>
  </si>
  <si>
    <t xml:space="preserve">BG 2128 LAVADO Y LIMPIEZA CONTENEDORES S-ERV ABRIL 2024                          </t>
  </si>
  <si>
    <t>FP-010678-01</t>
  </si>
  <si>
    <t>F 796 COMPRA CILINDRO COMPATTO BOSCH TIP-O KPZ 50</t>
  </si>
  <si>
    <t>FP-011370-01</t>
  </si>
  <si>
    <t>F 1901 SERV REPARAR MANDO ACCIONAMIENTO-Y FRENO DE MOTOR</t>
  </si>
  <si>
    <t>FP-011489-01</t>
  </si>
  <si>
    <t>F 12669 MANTO SOLDADURA REPARACION PUENT-E DELANTERO</t>
  </si>
  <si>
    <t>FP-011707-01</t>
  </si>
  <si>
    <t>P7A 964 CAUCHO SELLO TOLVA-</t>
  </si>
  <si>
    <t>FP-012031-01</t>
  </si>
  <si>
    <t>F 5399 COMPRA SHELL RIMULA R4 X 15-</t>
  </si>
  <si>
    <t>FP-012064-01</t>
  </si>
  <si>
    <t>F 4887 COMPRA GOBERNADOR DE AIRE-</t>
  </si>
  <si>
    <t>CL 34 6 61 PI 2</t>
  </si>
  <si>
    <t>CC-003595-00</t>
  </si>
  <si>
    <t xml:space="preserve">FFBO 25106 REVISORIA FISCAL 2023        -                                        </t>
  </si>
  <si>
    <t>CC-003596-00</t>
  </si>
  <si>
    <t xml:space="preserve">FFBO 25111 REVISORIA FISCAL 2023        -                                        </t>
  </si>
  <si>
    <t>CC-003632-00</t>
  </si>
  <si>
    <t xml:space="preserve">FFBO 25174 COMISION ADMON MAYO 202405   -                                        </t>
  </si>
  <si>
    <t>CC-003633-00</t>
  </si>
  <si>
    <t xml:space="preserve">FFBO 25175 GIROS ADICIONALES ABRIL 20240-4                                       </t>
  </si>
  <si>
    <t>CC-003634-00</t>
  </si>
  <si>
    <t xml:space="preserve">FFBO 25176 ACTIVACION DEL SERV DE LA DEU-DA                                      </t>
  </si>
  <si>
    <t>NI-000218-00</t>
  </si>
  <si>
    <t>RECLASIFICACION RC 97 X NIT-</t>
  </si>
  <si>
    <t>RC-000314-00</t>
  </si>
  <si>
    <t>DEVOLUCION A USUARIOS   CONSIG 23 12 202-2</t>
  </si>
  <si>
    <t>CR 27 73 73</t>
  </si>
  <si>
    <t>FP-011461-01</t>
  </si>
  <si>
    <t xml:space="preserve">QW 2999 LAVADO CHASIS COMPACTADOR       -                                        </t>
  </si>
  <si>
    <t>FP-012039-01</t>
  </si>
  <si>
    <t xml:space="preserve">QW 3065 LAVADO GENERAL AMPLIROLL LAVADO -GENERAL BARREDORA                       </t>
  </si>
  <si>
    <t>FP-012272-01</t>
  </si>
  <si>
    <t xml:space="preserve">QW 3088 METRO CUBICO DE AGUA POTABLE    -                                        </t>
  </si>
  <si>
    <t>AV CIUDAD DE CALI 11  22</t>
  </si>
  <si>
    <t>FP-011057-01</t>
  </si>
  <si>
    <t xml:space="preserve">FRBT 2276509 CONECTOR MEDICION          -                                        </t>
  </si>
  <si>
    <t>FP-011160-01</t>
  </si>
  <si>
    <t xml:space="preserve">FRBT 2278689 SELLO RECTANGULAR BOMBA COM-BUSTIBLE EMPAQUE                        </t>
  </si>
  <si>
    <t>FP-011353-01</t>
  </si>
  <si>
    <t xml:space="preserve">FRBT 2280820 KIT AVERHAUL ISB  KIT DE RE-PARACION MOTOR                          </t>
  </si>
  <si>
    <t>FP-011354-01</t>
  </si>
  <si>
    <t xml:space="preserve">FRBT 2280935 SELLO VALVULAS DE ADMISION -                                        </t>
  </si>
  <si>
    <t>FP-011355-01</t>
  </si>
  <si>
    <t xml:space="preserve">FRBT 2280965 MILTIBLE DE ESCAPE ISB     -                                        </t>
  </si>
  <si>
    <t>FP-011493-01</t>
  </si>
  <si>
    <t xml:space="preserve">FRBT 2281358 ASIENTO DE VALVULA ISF 3 8 -                                        </t>
  </si>
  <si>
    <t>FP-011627-01</t>
  </si>
  <si>
    <t xml:space="preserve">FRBT 2282799 SELLO VALVULA DE ADMISION A-SIENTO VALVULA                          </t>
  </si>
  <si>
    <t>FP-011636-01</t>
  </si>
  <si>
    <t>SEAC 13026 MO SISTEMA SUSPENSION TRANSMI-SION Y DIFERENCIAL</t>
  </si>
  <si>
    <t>FP-011667-01</t>
  </si>
  <si>
    <t xml:space="preserve">FRBT 2283157 TUBO AIRE DE TRNASFERENCIA -                                        </t>
  </si>
  <si>
    <t>FP-011669-01</t>
  </si>
  <si>
    <t xml:space="preserve">FRBT 2283282 EMPAQUE DE CARTER MOTOR ISM-                                        </t>
  </si>
  <si>
    <t>FP-011671-01</t>
  </si>
  <si>
    <t xml:space="preserve">FRBT 2283280 BOMBA ACEITE PARA MOTOR ISD-                                        </t>
  </si>
  <si>
    <t>FP-011781-01</t>
  </si>
  <si>
    <t xml:space="preserve">FRBT 2284401 VIATICOS DEL TECNICO SERV M-ANTENIMIENTO                            </t>
  </si>
  <si>
    <t>FP-011798-01</t>
  </si>
  <si>
    <t xml:space="preserve">FTRB 2284678 IMPULSADORES ISF           -                                        </t>
  </si>
  <si>
    <t>FP-011819-01</t>
  </si>
  <si>
    <t xml:space="preserve">FRBT 2285116 KIT REPARACION BOMBA DEL AG-UA ISM                                  </t>
  </si>
  <si>
    <t>FP-012024-01</t>
  </si>
  <si>
    <t xml:space="preserve">FRBT 2286739 ASIENTO VALVULAS TORNILLO M-ULTIPLE IMPULSADORES                    </t>
  </si>
  <si>
    <t>FP-012090-01</t>
  </si>
  <si>
    <t xml:space="preserve">FRBT 2287240 TUBO DE RETORNO COMBUSTIBLE- MOTOR IBS                              </t>
  </si>
  <si>
    <t>FP-012091-01</t>
  </si>
  <si>
    <t xml:space="preserve">FRBT 2287237 MANOMTRO COLUMNA MERCURIO  -                                        </t>
  </si>
  <si>
    <t>FP-012102-01</t>
  </si>
  <si>
    <t xml:space="preserve">FRBT 2287259 BOMBA DE ACEITE PARA MOTOR -ISD                                     </t>
  </si>
  <si>
    <t>FP-012103-01</t>
  </si>
  <si>
    <t xml:space="preserve">FRBT 2287262 TERMOSTATO PARA MOTOR      -                                        </t>
  </si>
  <si>
    <t>FP-012219-01</t>
  </si>
  <si>
    <t xml:space="preserve">FRBT 2288949 VARILLA INDICADOR NIVEL DE -ACEITE ISBB                             </t>
  </si>
  <si>
    <t>CL 164 21 25</t>
  </si>
  <si>
    <t>FP-011164-01</t>
  </si>
  <si>
    <t xml:space="preserve">FEV 22850 BOTA CUERO DIELECTRICA PUNTERA- COMPOSITE                              </t>
  </si>
  <si>
    <t>FP-011165-01</t>
  </si>
  <si>
    <t xml:space="preserve">FEV 22896 OVEROL ENTERISO DRIL VERDE   R-EFLECTIVO                               </t>
  </si>
  <si>
    <t>FP-011189-01</t>
  </si>
  <si>
    <t xml:space="preserve">FEV 23006 CACHUCHA CHAVO EN DRIL VERDE  -                                        </t>
  </si>
  <si>
    <t>FP-011266-01</t>
  </si>
  <si>
    <t>F IMP 66 CONJUNTO MOTO 2 PIEZAS-</t>
  </si>
  <si>
    <t>FP-011546-01</t>
  </si>
  <si>
    <t xml:space="preserve">FEV 23133 CAMISA DRIL VERDE   REFLECTIVO- T M S                                  </t>
  </si>
  <si>
    <t>FP-011697-01</t>
  </si>
  <si>
    <t xml:space="preserve">FEV 23191 CONJUNTO CAFETERIA ANTIFLUIDOS- VIVOS TL XXL                           </t>
  </si>
  <si>
    <t>FP-011752-01</t>
  </si>
  <si>
    <t xml:space="preserve">FEV 23228 BOTA CUERO DIELECTRICA PUNTERA- COMPOSITE                              </t>
  </si>
  <si>
    <t>FP-011753-01</t>
  </si>
  <si>
    <t xml:space="preserve">FEV 23227 BOTA CUERO DIELECTRICA PUNTERA- COMPOSITE                              </t>
  </si>
  <si>
    <t>FP-011799-01</t>
  </si>
  <si>
    <t xml:space="preserve">FEV 23190 BOTA CUERO DIALECTICA PUNTERA -COMPOSITE                               </t>
  </si>
  <si>
    <t>FP-011877-01</t>
  </si>
  <si>
    <t xml:space="preserve">FEV 23331 CACHUCHA CHAVO OVEROL ENTERIZO-                                        </t>
  </si>
  <si>
    <t>FP-011919-01</t>
  </si>
  <si>
    <t>FEVE 2026 ABEL VANEGAS PRIMER AVISO-</t>
  </si>
  <si>
    <t>FP-011920-01</t>
  </si>
  <si>
    <t xml:space="preserve">FEV 23201 BOTA CUERO DIELECTRICA PUNTERA-                                        </t>
  </si>
  <si>
    <t>FP-011924-01</t>
  </si>
  <si>
    <t xml:space="preserve">FEV 23370 PANTALON JEAN HOMBRE          -                                        </t>
  </si>
  <si>
    <t>FP-011925-01</t>
  </si>
  <si>
    <t xml:space="preserve">FEV 23369 PANTALON JEAN LICRADO         -                                        </t>
  </si>
  <si>
    <t>FP-012197-01</t>
  </si>
  <si>
    <t xml:space="preserve">FEV 23461 OVEROL ENTERIZO DRIL AZUL OSC -                                        </t>
  </si>
  <si>
    <t>CL 7 17 60</t>
  </si>
  <si>
    <t>FP-011032-01</t>
  </si>
  <si>
    <t xml:space="preserve">FET 3151 REPARACION HOUSSING            -                                        </t>
  </si>
  <si>
    <t>FP-011033-01</t>
  </si>
  <si>
    <t xml:space="preserve">FEP 23690 SOPORTE MOTOR KW              -                                        </t>
  </si>
  <si>
    <t>FP-011034-01</t>
  </si>
  <si>
    <t xml:space="preserve">FEP 23689 EMPAQUETADURA DE EMPAQUES     -                                        </t>
  </si>
  <si>
    <t>FP-011035-01</t>
  </si>
  <si>
    <t xml:space="preserve">FEP 23686 IVECO EUROTRAKER              -                                        </t>
  </si>
  <si>
    <t>FP-011037-01</t>
  </si>
  <si>
    <t xml:space="preserve">FEP 23649 IVECO EUROTRAKER              -                                        </t>
  </si>
  <si>
    <t>FP-011038-01</t>
  </si>
  <si>
    <t xml:space="preserve">FEP 23650 IVECO EUROTRAKER              -                                        </t>
  </si>
  <si>
    <t>FP-011075-01</t>
  </si>
  <si>
    <t xml:space="preserve">FEF 15071 BUJE PAYSTAR T800             -                                        </t>
  </si>
  <si>
    <t>FP-011143-01</t>
  </si>
  <si>
    <t xml:space="preserve">FEF 15124 BLOQUE ROJO                   -                                        </t>
  </si>
  <si>
    <t>FP-011144-01</t>
  </si>
  <si>
    <t xml:space="preserve">FET 3154 CAMBIO BUJE SOPORTE  MUELLE FAB-RICAR TAPON                             </t>
  </si>
  <si>
    <t>FP-011145-01</t>
  </si>
  <si>
    <t xml:space="preserve">FET 3153 CAMBIO DE PINON TREN FIJO CONST-RUIR CUADRANTE                          </t>
  </si>
  <si>
    <t>FP-011190-01</t>
  </si>
  <si>
    <t xml:space="preserve">FEF 15151 PERCHA INTER                  -                                        </t>
  </si>
  <si>
    <t>FP-011233-01</t>
  </si>
  <si>
    <t xml:space="preserve">FET 3159 REPARACION HOUSSING PUNTAS RECT- ROSCAS                                 </t>
  </si>
  <si>
    <t>FP-011234-01</t>
  </si>
  <si>
    <t xml:space="preserve">FEP 23807 COMPLEMENTO SOPORTE MOTOR NAVI-STAR                                    </t>
  </si>
  <si>
    <t>FP-011235-01</t>
  </si>
  <si>
    <t xml:space="preserve">FEF 15253 R M  SERVICIO DE PRENSA KIT BU-JE BRONCE                               </t>
  </si>
  <si>
    <t>FP-011236-01</t>
  </si>
  <si>
    <t xml:space="preserve">FEP 23876 ESPARRAGO TORNILLO TUERCA DE S-EGURIDAD                                </t>
  </si>
  <si>
    <t>FP-011269-01</t>
  </si>
  <si>
    <t>F SEAC 12663 LAMINA TOPE SUSPENSION FUEL-LE</t>
  </si>
  <si>
    <t>FP-011270-01</t>
  </si>
  <si>
    <t>F SEAC 12704 HOLA 55 029 3 TORNILLO 1 2X-12 TUERCA 1 2</t>
  </si>
  <si>
    <t>FP-011271-01</t>
  </si>
  <si>
    <t>F SEAC 12705 MTTO SISTEMA SUSPENSION Y S-ISTEMA FRENOS</t>
  </si>
  <si>
    <t>FP-011390-01</t>
  </si>
  <si>
    <t xml:space="preserve">FEP 24023 ESPARRAGO TORNILLO AMORTIGUADO-R KIT GRAPA                             </t>
  </si>
  <si>
    <t>FP-011524-01</t>
  </si>
  <si>
    <t xml:space="preserve">FEF 15319 BLOQUE ROJO                   -                                        </t>
  </si>
  <si>
    <t>FP-011580-01</t>
  </si>
  <si>
    <t>SEAC 13023 BUJE MUELLE TUERCA TORNILLO 3-4X6 SPRAY NEGRO</t>
  </si>
  <si>
    <t>FP-011581-01</t>
  </si>
  <si>
    <t xml:space="preserve">FEP 24073 LIQUIDO FRENO                 -                                        </t>
  </si>
  <si>
    <t>FP-011582-01</t>
  </si>
  <si>
    <t xml:space="preserve">FEF 15331 PERCHA INTER                  -                                        </t>
  </si>
  <si>
    <t>FP-011628-01</t>
  </si>
  <si>
    <t>ST 28579 ALQUILER RADIO MOVIL MOTOROLA-</t>
  </si>
  <si>
    <t>FP-011682-01</t>
  </si>
  <si>
    <t xml:space="preserve">FEP 24182 ARANDELA YUGO 1 1 2   335     -                                        </t>
  </si>
  <si>
    <t>FP-011698-01</t>
  </si>
  <si>
    <t xml:space="preserve">FEF 15410 BUEJ MUELLE DELANTERO EAGLE Y -4300                                    </t>
  </si>
  <si>
    <t>FP-011768-01</t>
  </si>
  <si>
    <t xml:space="preserve">FEP 24280 I  SOPORTE MOTOR KW DEL MOGOLL-A                                       </t>
  </si>
  <si>
    <t>FP-011820-01</t>
  </si>
  <si>
    <t xml:space="preserve">FET 3223 RECTIFICAR NROSCAS DE TAPA SERV-ICIO DE PRESA                           </t>
  </si>
  <si>
    <t>FP-011821-01</t>
  </si>
  <si>
    <t xml:space="preserve">FEP 24336 TOPE AUXILIAR MUELLE CAMARA DE- SEGURIDAD BOCIN                        </t>
  </si>
  <si>
    <t>FP-011833-01</t>
  </si>
  <si>
    <t xml:space="preserve">FET 3226 SERVICIO MONTACARGA            -                                        </t>
  </si>
  <si>
    <t>FP-011834-01</t>
  </si>
  <si>
    <t xml:space="preserve">FET 3227 CAMBIO PINON TORRE  SERV  PRENS-A                                       </t>
  </si>
  <si>
    <t>FP-011835-01</t>
  </si>
  <si>
    <t xml:space="preserve">FEF 15487 PERCHA INTER                  -                                        </t>
  </si>
  <si>
    <t>FP-011863-01</t>
  </si>
  <si>
    <t xml:space="preserve">FEF 15500 BLOQUES F7407P R M  BANDA FREN-O DELANTERO                             </t>
  </si>
  <si>
    <t>FP-011864-01</t>
  </si>
  <si>
    <t xml:space="preserve">FEP 24360 CAMPANA DELANTERA             -                                        </t>
  </si>
  <si>
    <t>FP-011878-01</t>
  </si>
  <si>
    <t>F RC 1035 MANGUERA R2 Y RACOR DE 1-</t>
  </si>
  <si>
    <t>FP-011885-01</t>
  </si>
  <si>
    <t xml:space="preserve">FEP 24416 KIT SUSPENSION TORNILLO G5 ESP-ARRAGO                                  </t>
  </si>
  <si>
    <t>FP-011921-01</t>
  </si>
  <si>
    <t xml:space="preserve">FEP 24432 SOPORTE MOTOR KW TRASERO      -                                        </t>
  </si>
  <si>
    <t>FP-011994-01</t>
  </si>
  <si>
    <t xml:space="preserve">FEF 15569 PERCHA INTER                  -                                        </t>
  </si>
  <si>
    <t>FP-011995-01</t>
  </si>
  <si>
    <t xml:space="preserve">FET 3256 SERVICIO MONTACARGA            -                                        </t>
  </si>
  <si>
    <t>FP-011996-01</t>
  </si>
  <si>
    <t xml:space="preserve">FET 3257 SERV  TORNO ARANDELA SINCRONIZA-R                                       </t>
  </si>
  <si>
    <t>FP-011997-01</t>
  </si>
  <si>
    <t xml:space="preserve">FET 3247 BALANCEO DINAMICO BANCO TURBINA-                                        </t>
  </si>
  <si>
    <t>FP-011998-01</t>
  </si>
  <si>
    <t xml:space="preserve">FEF 15547 FABRICACION EJE BARREDORA     -                                        </t>
  </si>
  <si>
    <t>FP-012067-01</t>
  </si>
  <si>
    <t>FVE 245 ACELERANTE CEPILLO CERDAS LIJA R-OJA MASILLA POLIESTE</t>
  </si>
  <si>
    <t>FP-012166-01</t>
  </si>
  <si>
    <t>RC 1054 MANGUERAS TUBIN 3 4 UNION BRONCE-</t>
  </si>
  <si>
    <t>FP-012168-01</t>
  </si>
  <si>
    <t xml:space="preserve">FEP 24615 JUEGO DE SPLINDERES KENWORTH  -                                        </t>
  </si>
  <si>
    <t>FP-012220-01</t>
  </si>
  <si>
    <t xml:space="preserve">FEF 15704 KIT TERMINAL BUJE DE CAUCHO BA-RRA                                     </t>
  </si>
  <si>
    <t>FP-012221-01</t>
  </si>
  <si>
    <t>PLGM 18400 ASESORAMIENTO LICITACION PERF-IL GUARDA DE SEGURID</t>
  </si>
  <si>
    <t>FP-012222-01</t>
  </si>
  <si>
    <t xml:space="preserve">FEP 24698 JUEGO DE SPLINDERES KENWORTH 2-018                                     </t>
  </si>
  <si>
    <t>FP-012333-01</t>
  </si>
  <si>
    <t xml:space="preserve">FEP 24736 KIT GRAPA BUJE MARTILLO LEVA P-RENO                                    </t>
  </si>
  <si>
    <t>FP-012343-01</t>
  </si>
  <si>
    <t>KFET 1299 DISCO FRENO PASTILLAS SOPRTE C-AJA Y CORREA</t>
  </si>
  <si>
    <t>FP-012344-01</t>
  </si>
  <si>
    <t xml:space="preserve">FEP 24755 SOPORTE                       -                                        </t>
  </si>
  <si>
    <t>FP-012345-01</t>
  </si>
  <si>
    <t xml:space="preserve">FEP 24756 SOPORTE                       -                                        </t>
  </si>
  <si>
    <t>FP-012405-01</t>
  </si>
  <si>
    <t>FTR 22039 PINON 3RA Y 2DA PLATO SINCRON-RODILLO TREN FIJO</t>
  </si>
  <si>
    <t>CL 11 SUR 14 58</t>
  </si>
  <si>
    <t>FP-011166-01</t>
  </si>
  <si>
    <t xml:space="preserve">FVE 3577 JUEGO CHAQUETA CAPUCH CIERRE BR-OCHS PANTAL CON RESO                    </t>
  </si>
  <si>
    <t>CL 25 D BIS 101 B 04</t>
  </si>
  <si>
    <t>FP-011714-01</t>
  </si>
  <si>
    <t>FTR 19468 HAUSING TRASERO 18 46 LBS-</t>
  </si>
  <si>
    <t>FP-011999-01</t>
  </si>
  <si>
    <t xml:space="preserve">FE 25588 PUBLICACION TARIFAS PROMO AMBIE-NTAL DISTRITO                           </t>
  </si>
  <si>
    <t>CR 4 24 12</t>
  </si>
  <si>
    <t>FP-011923-01</t>
  </si>
  <si>
    <t xml:space="preserve">FE 21759 BONBILLO CINTA 3M              -                                        </t>
  </si>
  <si>
    <t>FP-012068-01</t>
  </si>
  <si>
    <t>FVE 246 LAMINA ACRILICO-</t>
  </si>
  <si>
    <t>FP-012069-01</t>
  </si>
  <si>
    <t xml:space="preserve">FE 21809 CINTA 3M                       -                                        </t>
  </si>
  <si>
    <t>FP-012070-01</t>
  </si>
  <si>
    <t>P7A 1019 CAUCHO SELLO TOLVA-</t>
  </si>
  <si>
    <t>FP-012104-01</t>
  </si>
  <si>
    <t>FET 783 BAJAR MUELLE TORQUEAR MUELLE-</t>
  </si>
  <si>
    <t>FP-012198-01</t>
  </si>
  <si>
    <t xml:space="preserve">FE 21916 BOMBILLO BOSCH 9007            -                                        </t>
  </si>
  <si>
    <t>FP-012199-01</t>
  </si>
  <si>
    <t xml:space="preserve">FE 21926 SOQUET BOMBILLO SOCKET CONECTOR- BOMBILLO                               </t>
  </si>
  <si>
    <t>FP-012200-01</t>
  </si>
  <si>
    <t xml:space="preserve">FE 21974 BOMBILLO 3157                  -                                        </t>
  </si>
  <si>
    <t>FP-012223-01</t>
  </si>
  <si>
    <t xml:space="preserve">FE 22008 BOMBILLO BOSCH 9007            -                                        </t>
  </si>
  <si>
    <t>FP-012224-01</t>
  </si>
  <si>
    <t xml:space="preserve">FE 22007 LAMPARA LICUADORA LEN DOBLE CON- LUZ MEDIA AMARILLA                     </t>
  </si>
  <si>
    <t>FP-012276-01</t>
  </si>
  <si>
    <t xml:space="preserve">FE 22031 BOMBILLO 158 12V               -                                        </t>
  </si>
  <si>
    <t>FP-012277-01</t>
  </si>
  <si>
    <t xml:space="preserve">FE 22032 BOMBILLO H11 12V               -                                        </t>
  </si>
  <si>
    <t>FP-012375-01</t>
  </si>
  <si>
    <t>F FU01 578074  COPRA DE ACEITE SHELL TEL-LUS</t>
  </si>
  <si>
    <t>FP-012376-01</t>
  </si>
  <si>
    <t>F FU01 576626  COMPRA DE ACEITE TELLUS 2-S</t>
  </si>
  <si>
    <t>FP-012377-01</t>
  </si>
  <si>
    <t>F FVE8099 COMPRA DE AMARRE PLASTICO-</t>
  </si>
  <si>
    <t>FP-012378-01</t>
  </si>
  <si>
    <t>FE 8 645 EXAMENES MEDICOS-</t>
  </si>
  <si>
    <t>FP-012404-01</t>
  </si>
  <si>
    <t>FTR 22052 PINON 3RA CORREDIZO-</t>
  </si>
  <si>
    <t>AV CL 24 37 15</t>
  </si>
  <si>
    <t>CC-003394-00</t>
  </si>
  <si>
    <t xml:space="preserve">FSP  39276509013 CTA 12189114  CL 186 7 -93 PI 2 DIC FEB 24                      </t>
  </si>
  <si>
    <t>EMPRESA DE COMBUSTIBLE ALTERNO ECOAL SAS</t>
  </si>
  <si>
    <t>CR 35 10 20</t>
  </si>
  <si>
    <t>FP-012403-01</t>
  </si>
  <si>
    <t xml:space="preserve">FE 1677 TRANSPORTE DISPOSICION FINAL MAT-ERIAL CONTAMINADO                       </t>
  </si>
  <si>
    <t>CR 48 14 49</t>
  </si>
  <si>
    <t>FP-011630-01</t>
  </si>
  <si>
    <t>ST 28586 ALQUILER RADIO MOVIL MOTOROLA-</t>
  </si>
  <si>
    <t>FP-012204-01</t>
  </si>
  <si>
    <t xml:space="preserve">FAU 7219133 PROAMBIENTAL DISTRITO AREA P-ROTEGIDA                                </t>
  </si>
  <si>
    <t>CR 11 82 76 P 4</t>
  </si>
  <si>
    <t>CC-003212-00</t>
  </si>
  <si>
    <t>FSP  124878187 CTA 0903594 CL 44 13 69 P-ED 14 DIC 13 ENE</t>
  </si>
  <si>
    <t>CC-003213-00</t>
  </si>
  <si>
    <t>FSP  1250580295  CTA 0971092 CL 44 13 71-PED 14 DIC 13 ENE</t>
  </si>
  <si>
    <t>CL 24 C 80 B 19 OF 201</t>
  </si>
  <si>
    <t>FP-010965-01</t>
  </si>
  <si>
    <t>FP-011483-01</t>
  </si>
  <si>
    <t xml:space="preserve">FV 295 SERV MANTO BOGOTA ASEO PUBLICO CO-RTE DE CESPED PODA                      </t>
  </si>
  <si>
    <t>FP-011926-01</t>
  </si>
  <si>
    <t xml:space="preserve">FV 300 SERV  MANTENIMIENTO BOGOTA ASEO P-ARQUES PODA DE ARBOL                    </t>
  </si>
  <si>
    <t>CL 13 31A 80</t>
  </si>
  <si>
    <t>FP-011068-01</t>
  </si>
  <si>
    <t xml:space="preserve">P7A 4104 RESORTE DIAM 2X4 LONG PARA CJA -COMPACTADORA                            </t>
  </si>
  <si>
    <t>FP-011069-01</t>
  </si>
  <si>
    <t xml:space="preserve">P7A 4112 TACO GUIA PLACA EYECTORA F25 F1-6                                       </t>
  </si>
  <si>
    <t>FP-011070-01</t>
  </si>
  <si>
    <t xml:space="preserve">P7A 4118 SESOR PROXIMIDAD 030 CON CAVO 2- MT                                     </t>
  </si>
  <si>
    <t>FP-011332-01</t>
  </si>
  <si>
    <t xml:space="preserve">P7A 4157 SENSOR DE PROXIMIDAD 030 CON CA-VO 2 MT                                 </t>
  </si>
  <si>
    <t>FP-011334-01</t>
  </si>
  <si>
    <t xml:space="preserve">P7A 4158 TACO GUIA PLCA EYECTORA F25    -                                        </t>
  </si>
  <si>
    <t>FP-011356-01</t>
  </si>
  <si>
    <t xml:space="preserve">P7A 4171 TOCO GUIA PLACA EYECTORA F25   -                                        </t>
  </si>
  <si>
    <t>FP-011357-01</t>
  </si>
  <si>
    <t xml:space="preserve">P7A 4172 CAUCHO SELLO TOLVA F25         -                                        </t>
  </si>
  <si>
    <t>FP-011358-01</t>
  </si>
  <si>
    <t xml:space="preserve">P7A 4170 VALV DESC TOLVA ALTA COMP 3 4  -                                        </t>
  </si>
  <si>
    <t>FP-011466-01</t>
  </si>
  <si>
    <t xml:space="preserve">P7A 4114 SENSOR DE PROXIMIDAD CON CAVO S-INCA                                    </t>
  </si>
  <si>
    <t>FP-011495-01</t>
  </si>
  <si>
    <t xml:space="preserve">P7A 4187 SENSOR DE PROXIMIDAD 030 CON CA-VO 2 MT                                 </t>
  </si>
  <si>
    <t>FP-011512-01</t>
  </si>
  <si>
    <t xml:space="preserve">P7A 4196 RESORTE DIAM 2X4 LONG  RESORTE -CAJA COMPACT                            </t>
  </si>
  <si>
    <t>FP-011631-01</t>
  </si>
  <si>
    <t xml:space="preserve">P7A 4202 RESOTE DIAM 2X4 LONG           -                                        </t>
  </si>
  <si>
    <t>FP-011637-01</t>
  </si>
  <si>
    <t xml:space="preserve">P7A 4212 CAUCHO SELLO TOLVA             -                                        </t>
  </si>
  <si>
    <t>FP-011766-01</t>
  </si>
  <si>
    <t xml:space="preserve">P7A 4242 SENSOR DE PROXIMIDAD 030 CON CA-VO SIN CA                               </t>
  </si>
  <si>
    <t>FP-011822-01</t>
  </si>
  <si>
    <t xml:space="preserve">P7A 4244 CAUCHOS SELLO TOLVA F25        -                                        </t>
  </si>
  <si>
    <t>FP-011823-01</t>
  </si>
  <si>
    <t xml:space="preserve">P7A 4243 TACO GUIA PLACA EYECTORA F25   -                                        </t>
  </si>
  <si>
    <t>FP-011862-01</t>
  </si>
  <si>
    <t xml:space="preserve">P7A 4253 RESORTE DIAM 2 X 4 LONG        -                                        </t>
  </si>
  <si>
    <t>FP-011879-01</t>
  </si>
  <si>
    <t xml:space="preserve">P7A 4254 CAUCHO SELLO TOLVA SENSOR PROXI-MIDAD                                   </t>
  </si>
  <si>
    <t>FP-012040-01</t>
  </si>
  <si>
    <t xml:space="preserve">P7A 4272 SENSOR DE PROXIMIDAD 030 CON CA-VO 2MT                                  </t>
  </si>
  <si>
    <t>FP-012195-01</t>
  </si>
  <si>
    <t xml:space="preserve">P7A 4282 CAUCHO SELLO TOLVA F25         -                                        </t>
  </si>
  <si>
    <t>FP-012206-01</t>
  </si>
  <si>
    <t xml:space="preserve">P7A 4279 RESORTE DIAM 2 X 4             -                                        </t>
  </si>
  <si>
    <t>FP-012398-01</t>
  </si>
  <si>
    <t xml:space="preserve">P7A 4301 CAUCHO SELLO TOLVA             -                                        </t>
  </si>
  <si>
    <t>FP-012400-01</t>
  </si>
  <si>
    <t xml:space="preserve">P7A 4325 VALVULA ALTA PRESION           -                                        </t>
  </si>
  <si>
    <t>FP-012401-01</t>
  </si>
  <si>
    <t xml:space="preserve">P7A 4326 VALVULA ALTA PRESION           -                                        </t>
  </si>
  <si>
    <t>FP-012402-01</t>
  </si>
  <si>
    <t xml:space="preserve">P7A 4315 TOCA GUIA PLACA EYECTORA       -                                        </t>
  </si>
  <si>
    <t>CR 1 OESTE 5 275 OF 201</t>
  </si>
  <si>
    <t>CC-003412-00</t>
  </si>
  <si>
    <t xml:space="preserve">CESION DE DERECHOS ECONOMICOS DE PLASTIR-ED                                      </t>
  </si>
  <si>
    <t>CC-003436-00</t>
  </si>
  <si>
    <t xml:space="preserve">REGISTRO CESION FACTOR PLUS   PLASTIRED -                                        </t>
  </si>
  <si>
    <t>CC-003444-00</t>
  </si>
  <si>
    <t xml:space="preserve">REGISTRO DE CESION FACTURAS TRACTO FACTO-SPLUS                                   </t>
  </si>
  <si>
    <t>CC-003541-00</t>
  </si>
  <si>
    <t xml:space="preserve">CESION DE DERECHOS ECONOMICOS TRACTOCHEV-ROLET A FACTOR PLUS                     </t>
  </si>
  <si>
    <t>CC-003542-00</t>
  </si>
  <si>
    <t>CC-003575-00</t>
  </si>
  <si>
    <t xml:space="preserve">CESION DE DERECHOS ECONOMICOS PLASTIRED -COLOMBIA A FACTOR P                     </t>
  </si>
  <si>
    <t>CL 15 20 71</t>
  </si>
  <si>
    <t>FP-011638-01</t>
  </si>
  <si>
    <t>ST 28588 ALQUILER RADIO MOTOROLA-</t>
  </si>
  <si>
    <t>CR 67 9 A 88 LC 101</t>
  </si>
  <si>
    <t>FP-011011-01</t>
  </si>
  <si>
    <t xml:space="preserve">FVE 4098 ANGULO HR TUBO RECTANGULAR     -                                        </t>
  </si>
  <si>
    <t>FP-011012-01</t>
  </si>
  <si>
    <t xml:space="preserve">FVE 4097 ANGULO HR                      -                                        </t>
  </si>
  <si>
    <t>FP-011013-01</t>
  </si>
  <si>
    <t xml:space="preserve">FVE 4099 PLIEGO DE LIJA PUNTA DE CONTACT-O DISCO VELCRO                          </t>
  </si>
  <si>
    <t>FP-011014-01</t>
  </si>
  <si>
    <t xml:space="preserve">FVE 4105 MALLA ONDULADA CAL HUECO       -                                        </t>
  </si>
  <si>
    <t>FP-011015-01</t>
  </si>
  <si>
    <t xml:space="preserve">FVE 4108 LIMPIADOR WYPALL               -                                        </t>
  </si>
  <si>
    <t>FP-011016-01</t>
  </si>
  <si>
    <t xml:space="preserve">FVE 4104 TABLERO EN LAMINA BUJE GRANDE D-IAM RESORTE                             </t>
  </si>
  <si>
    <t>FP-011017-01</t>
  </si>
  <si>
    <t xml:space="preserve">FVE 4103 TABLERO EN LAMINA BUJE GRANDE T-ORNILLO ARANDELA TUE                    </t>
  </si>
  <si>
    <t>FP-011071-01</t>
  </si>
  <si>
    <t xml:space="preserve">FVE 4113 LAMINA ANTIDESGASTE DE 3 4     -                                        </t>
  </si>
  <si>
    <t>FP-011169-01</t>
  </si>
  <si>
    <t xml:space="preserve">FVE 4119 CANAL LAMINA LAMINA ANTIDESGAST-E                                       </t>
  </si>
  <si>
    <t>FP-011170-01</t>
  </si>
  <si>
    <t xml:space="preserve">FVE 4117 TABLERO EN LAMINA BUJE GRANDE  -                                        </t>
  </si>
  <si>
    <t>FP-011174-01</t>
  </si>
  <si>
    <t xml:space="preserve">FVE 4118 TABLERO EN LAMINA BUJE GRANDE  -                                        </t>
  </si>
  <si>
    <t>FP-011176-01</t>
  </si>
  <si>
    <t xml:space="preserve">FVE 4132 TORNILLO HEX G 8 NEGRO         -                                        </t>
  </si>
  <si>
    <t>FP-011179-01</t>
  </si>
  <si>
    <t xml:space="preserve">FVE 4130 AMARRE PLASTICO DE 25 CM TUERCA- DE 5 8                                 </t>
  </si>
  <si>
    <t>FP-011191-01</t>
  </si>
  <si>
    <t xml:space="preserve">FEV 4131 TORNILLO HEX DISCO DE CORTE FIN-O                                       </t>
  </si>
  <si>
    <t>FP-011262-01</t>
  </si>
  <si>
    <t xml:space="preserve">FVE 4144 FONDO POLIURETANO BLANCO GALON -                                        </t>
  </si>
  <si>
    <t>FP-011263-01</t>
  </si>
  <si>
    <t xml:space="preserve">FVE 4143 DISCO VELCRO GRANO             -                                        </t>
  </si>
  <si>
    <t>FP-011264-01</t>
  </si>
  <si>
    <t xml:space="preserve">FVE 4129 DISCO VELCRO GRANO HUECOS      -                                        </t>
  </si>
  <si>
    <t>FP-011265-01</t>
  </si>
  <si>
    <t>MR 4265 BLOQUE FRENO DUROLINE ZUNCHO Y B-LOQUE</t>
  </si>
  <si>
    <t>FP-011267-01</t>
  </si>
  <si>
    <t xml:space="preserve">FVE 4147 ARANDELA INDUSTRIAL PUNTA DE CO-NTACTO SOLDADURA                        </t>
  </si>
  <si>
    <t>FP-011268-01</t>
  </si>
  <si>
    <t xml:space="preserve">FVE 4145 BARNIZ POLIURETANO             -                                        </t>
  </si>
  <si>
    <t>FP-011371-01</t>
  </si>
  <si>
    <t xml:space="preserve">FVE 4154 TABLERO EN LAMINA HR           -                                        </t>
  </si>
  <si>
    <t>FP-011372-01</t>
  </si>
  <si>
    <t xml:space="preserve">FVE 4155 LAMINA GALV CAL TUBO RECTANGULA-R 4 X 8                                 </t>
  </si>
  <si>
    <t>FP-011373-01</t>
  </si>
  <si>
    <t xml:space="preserve">FVE 4156 THINNER POLIURETANO DISCO VELCR-O GRANO                                 </t>
  </si>
  <si>
    <t>FP-011513-01</t>
  </si>
  <si>
    <t xml:space="preserve">FVE 4167 TEFLON INFERIROR EYECTOR M2    -                                        </t>
  </si>
  <si>
    <t>FP-011514-01</t>
  </si>
  <si>
    <t xml:space="preserve">FVE 4168 GANCHO SEGURO F 25 EN LAMINA HR- 1                                      </t>
  </si>
  <si>
    <t>FP-011515-01</t>
  </si>
  <si>
    <t xml:space="preserve">FVE 4169 AMARRE PLASTICO DE 50 CM TORNIL-LO HEX DE 1 2                           </t>
  </si>
  <si>
    <t>FP-011516-01</t>
  </si>
  <si>
    <t xml:space="preserve">FVE 4172 TEFLON SUPERIOR EYECTOR M2     -                                        </t>
  </si>
  <si>
    <t>FP-011547-01</t>
  </si>
  <si>
    <t>FVE 7127 BOMBILLO LAMPARA UNIDAD SELLADA-AMARRE PLASTICO</t>
  </si>
  <si>
    <t>FP-011574-01</t>
  </si>
  <si>
    <t xml:space="preserve">FVE 4184 THINNER POLIURETANO            -                                        </t>
  </si>
  <si>
    <t>FP-011575-01</t>
  </si>
  <si>
    <t xml:space="preserve">FVE 4182 TUERCA SEGURIDAD               -                                        </t>
  </si>
  <si>
    <t>FP-011576-01</t>
  </si>
  <si>
    <t xml:space="preserve">FVE 4183 TORNILLO DISCO FLAP TORNILLO HE-XAGONAL ABRAZADERA                      </t>
  </si>
  <si>
    <t>FP-011577-01</t>
  </si>
  <si>
    <t xml:space="preserve">FVE 4180 RUBING COMPU PULIDOR           -                                        </t>
  </si>
  <si>
    <t>FP-011578-01</t>
  </si>
  <si>
    <t xml:space="preserve">FVE 4179 DIFUSOR TWECO 450 AMP          -                                        </t>
  </si>
  <si>
    <t>FP-011579-01</t>
  </si>
  <si>
    <t xml:space="preserve">FVE 4181 TEFLON SUPERIOR EYECTOR        -                                        </t>
  </si>
  <si>
    <t>FP-011639-01</t>
  </si>
  <si>
    <t>ST 28584 ALQUILER RADIO MOVIL MOTOROLA-</t>
  </si>
  <si>
    <t>FP-011640-01</t>
  </si>
  <si>
    <t>ST 28580 ALQUILER RADIO PORTATIL MOTOROL-A</t>
  </si>
  <si>
    <t>FP-011673-01</t>
  </si>
  <si>
    <t xml:space="preserve">FVE 4204 VIGA UPN 6 X 6 MTS             -                                        </t>
  </si>
  <si>
    <t>FP-011674-01</t>
  </si>
  <si>
    <t xml:space="preserve">FVE 4207 ARANDELA TUERCA                -                                        </t>
  </si>
  <si>
    <t>FP-011675-01</t>
  </si>
  <si>
    <t xml:space="preserve">FVE 4206 PUNTA DE CONTACTO AMARRE PLASTI-CO DE 50 CM                             </t>
  </si>
  <si>
    <t>FP-011676-01</t>
  </si>
  <si>
    <t xml:space="preserve">FVE 4205 TUERCA SEGURIDAD 3 4           -                                        </t>
  </si>
  <si>
    <t>FP-011754-01</t>
  </si>
  <si>
    <t xml:space="preserve">FVE 4219 TORNILLO HEX THINNER POLIURETAN-O DIFUSOR TWECO                         </t>
  </si>
  <si>
    <t>FP-011755-01</t>
  </si>
  <si>
    <t xml:space="preserve">FVE 4208 SEPARADOR B200 SEGUN MUESTRA   -                                        </t>
  </si>
  <si>
    <t>FP-011756-01</t>
  </si>
  <si>
    <t xml:space="preserve">FVE 4218 DISCO DE CORTE FINO TORNILLO HE-X                                       </t>
  </si>
  <si>
    <t>FP-011782-01</t>
  </si>
  <si>
    <t xml:space="preserve">FVE 4221 BOQUILLA ACETILENO SOLDADURA TH-INNER POLIURETANO                       </t>
  </si>
  <si>
    <t>FP-011783-01</t>
  </si>
  <si>
    <t xml:space="preserve">FVE 4222 ACELERANTE PARA POLIURETANO    -                                        </t>
  </si>
  <si>
    <t>FP-011800-01</t>
  </si>
  <si>
    <t xml:space="preserve">FVE 4225 TUERCA SEGURIDAD TORNILLO HEX  -                                        </t>
  </si>
  <si>
    <t>FP-011801-01</t>
  </si>
  <si>
    <t xml:space="preserve">FVE 4226 CANDADO DE 60MM                -                                        </t>
  </si>
  <si>
    <t>FP-011836-01</t>
  </si>
  <si>
    <t xml:space="preserve">FVE 4227 TORNILLO HEX 3 8 THINNER POLIUR-ETANO DISCO FLAP                        </t>
  </si>
  <si>
    <t>FP-011881-01</t>
  </si>
  <si>
    <t xml:space="preserve">FVE 4236 TUBO REDONDO DE 1 1 4 PASO EN L-AMINA ALFAJOR                           </t>
  </si>
  <si>
    <t>FP-011886-01</t>
  </si>
  <si>
    <t xml:space="preserve">FVE 4237 SOLDADURA MIG ARANDELA 3 4     -                                        </t>
  </si>
  <si>
    <t>FP-011927-01</t>
  </si>
  <si>
    <t>FVE 7469 BOMBILLO TIPO FUSIBLE LAMPARA S-TOP LED TERMINAL</t>
  </si>
  <si>
    <t>FP-011928-01</t>
  </si>
  <si>
    <t xml:space="preserve">FVE 4247 VARSOL SOLDADURA ARCAR ELECTROD-O DE CARBON                             </t>
  </si>
  <si>
    <t>FP-012000-01</t>
  </si>
  <si>
    <t xml:space="preserve">FVE 4246 GUIA EMPAQUE PORTALON EN LAMINA-                                        </t>
  </si>
  <si>
    <t>FP-012025-01</t>
  </si>
  <si>
    <t xml:space="preserve">FVE 4245 REPARACIONES LOCATIVAS         -                                        </t>
  </si>
  <si>
    <t>FP-012105-01</t>
  </si>
  <si>
    <t>FVE 7616 CORREA 17500-</t>
  </si>
  <si>
    <t>FP-012106-01</t>
  </si>
  <si>
    <t>P 2119 FICHAS ARBOLES SENALIZACION EN PO-LIESTIRENO</t>
  </si>
  <si>
    <t>FP-012107-01</t>
  </si>
  <si>
    <t>SEAC 14162 QUIMICOS AFLOJATODO RETENEDOR-VALVULINA</t>
  </si>
  <si>
    <t>FP-012108-01</t>
  </si>
  <si>
    <t xml:space="preserve">FVE 4262 GANCHO SEGURO F 25 EN LAMINA   -                                        </t>
  </si>
  <si>
    <t>FP-012109-01</t>
  </si>
  <si>
    <t xml:space="preserve">FVE 4261 SILLIN MUELLES TRASEROS CON HUE-COS LAMINA 1 2                          </t>
  </si>
  <si>
    <t>FP-012154-01</t>
  </si>
  <si>
    <t xml:space="preserve">FVE 4287 TORNILLO HEXAGONAL THINNER POLI-URETANO                                 </t>
  </si>
  <si>
    <t>FP-012155-01</t>
  </si>
  <si>
    <t xml:space="preserve">FVE 4286 SUPERBONDER TORNILLO HEX NEGRO -                                        </t>
  </si>
  <si>
    <t>FP-012156-01</t>
  </si>
  <si>
    <t>SAQ 202 GUANTES EN VAQUETA REFORZADO-</t>
  </si>
  <si>
    <t>FP-012157-01</t>
  </si>
  <si>
    <t>VRBO 10265 SELLO DE CAUCHO EMPAQUE TOLVA-</t>
  </si>
  <si>
    <t>FP-012158-01</t>
  </si>
  <si>
    <t xml:space="preserve">FVE 4289 PUNTO ECOLOGICO 2 PUESTO       -                                        </t>
  </si>
  <si>
    <t>FP-012159-01</t>
  </si>
  <si>
    <t xml:space="preserve">FVE 4271 TORNILLO HEXAGONAL             -                                        </t>
  </si>
  <si>
    <t>FP-012160-01</t>
  </si>
  <si>
    <t>SAQ 201 GUANTES EN VAQUETA ING REFORZADO-</t>
  </si>
  <si>
    <t>FP-012161-01</t>
  </si>
  <si>
    <t>RC 1055 MANGUERA R2 Y UNION DE BRONCE-</t>
  </si>
  <si>
    <t>FP-012162-01</t>
  </si>
  <si>
    <t xml:space="preserve">FVE 4270 ANGULO HR                      -                                        </t>
  </si>
  <si>
    <t>FP-012164-01</t>
  </si>
  <si>
    <t xml:space="preserve">FVE 4263 ADECUACION A INFRAESTRUCTURA   -                                        </t>
  </si>
  <si>
    <t>FP-012225-01</t>
  </si>
  <si>
    <t xml:space="preserve">FVE 4292 VIGA LAMINA HR PERFIL LAMINADO -HR                                      </t>
  </si>
  <si>
    <t>FP-012226-01</t>
  </si>
  <si>
    <t xml:space="preserve">FVE 4291 RIEL RODACHINA                 -                                        </t>
  </si>
  <si>
    <t>FP-012227-01</t>
  </si>
  <si>
    <t xml:space="preserve">FVE 4293 LAMINA HR 1 8                  -                                        </t>
  </si>
  <si>
    <t>FP-012228-01</t>
  </si>
  <si>
    <t xml:space="preserve">FVE 4294 LAMINA HR 1 8                  -                                        </t>
  </si>
  <si>
    <t>FP-012259-01</t>
  </si>
  <si>
    <t xml:space="preserve">FVE 4296 PASADOR INF CIL BARRIDO        -                                        </t>
  </si>
  <si>
    <t>FP-012260-01</t>
  </si>
  <si>
    <t xml:space="preserve">FVE 4295 BUJE EN ACERO 4140 DIAM EXT    -                                        </t>
  </si>
  <si>
    <t>FP-012278-01</t>
  </si>
  <si>
    <t xml:space="preserve">FVE 4297 PASADOR SUP CIL BARRIDO F25    -                                        </t>
  </si>
  <si>
    <t>FP-012279-01</t>
  </si>
  <si>
    <t xml:space="preserve">FVE 4308 VARILLA REDONDA LISA DE 1 DOBLA-DA SEGUN PLANO                          </t>
  </si>
  <si>
    <t>FP-012322-01</t>
  </si>
  <si>
    <t xml:space="preserve">FVE 4312 TUERCA SEGURIDAD 3 4           -                                        </t>
  </si>
  <si>
    <t>FP-012325-01</t>
  </si>
  <si>
    <t xml:space="preserve">FVE 4307 SILLIN MUELLES TRASEROS CON HUE-COS LAMINA DE 1 2                       </t>
  </si>
  <si>
    <t>FP-012326-01</t>
  </si>
  <si>
    <t xml:space="preserve">FVE 4311 THINNER POLIURETANO TORNILO HEX- DE 1 2                                 </t>
  </si>
  <si>
    <t>FP-012362-01</t>
  </si>
  <si>
    <t>IMP 90 CONJUNTO MOTO 2 PIEZAS AMARILLOS-</t>
  </si>
  <si>
    <t>FP-012363-01</t>
  </si>
  <si>
    <t xml:space="preserve">FVE 4314 DESENGRASANTE TUERCA TORNILLO  -                                        </t>
  </si>
  <si>
    <t>FP-012364-01</t>
  </si>
  <si>
    <t>PC 1181 BOLSA GRIS 65 X 80 CM IMPRESA A-UNA CARA</t>
  </si>
  <si>
    <t>AV CARACAS 74 25</t>
  </si>
  <si>
    <t>FP-011005-01</t>
  </si>
  <si>
    <t>F 6276 COMPRA LUBRICANTE PENETRANTE 8 ON-Z</t>
  </si>
  <si>
    <t>FP-011006-01</t>
  </si>
  <si>
    <t>F 376 ASESORIA EN COMUNICACIONES ESTRATE-GICAS TRADICIONAL</t>
  </si>
  <si>
    <t>FP-011007-01</t>
  </si>
  <si>
    <t>F 2042 REENCAUCHE LLANTAS 295 R 22 5-</t>
  </si>
  <si>
    <t>FP-011008-01</t>
  </si>
  <si>
    <t>F 548 COMPRA ELEMENTOS DE PAPELERIA-</t>
  </si>
  <si>
    <t>FP-011009-01</t>
  </si>
  <si>
    <t>F 6638 COMPRA CUPCAKES CORPORATIVOS CON-EMPAQUE INDIVIDUAL</t>
  </si>
  <si>
    <t>FP-011010-01</t>
  </si>
  <si>
    <t>F 16828 COMPRA KIT EMBRAGUE DOBLE-</t>
  </si>
  <si>
    <t>FP-011074-01</t>
  </si>
  <si>
    <t>F 89025715 SERV DE REENCAUCHE LLANTAS 28-5 80</t>
  </si>
  <si>
    <t>FP-011311-01</t>
  </si>
  <si>
    <t>BIJM 5806 BOMBA ENG-</t>
  </si>
  <si>
    <t>FP-011312-01</t>
  </si>
  <si>
    <t>F 1990 REPARACION SISTEMA DIRECCION-</t>
  </si>
  <si>
    <t>FP-011313-01</t>
  </si>
  <si>
    <t>FUZ 1191 CHAPETAS ARTILLERAS CRUCETA CAR-DAN TUERCA SOPORTE</t>
  </si>
  <si>
    <t>FP-011314-01</t>
  </si>
  <si>
    <t>SEAC 12682 REOSRTE FRENO 4725D RODAJA-</t>
  </si>
  <si>
    <t>FP-011315-01</t>
  </si>
  <si>
    <t>F PC 1060 BOLSA GRIS IMPRESION 65 X 80 C-M</t>
  </si>
  <si>
    <t>FP-011318-01</t>
  </si>
  <si>
    <t>PC 1056 BOLSA GRIS CON IMPRESION 65 X 80-CM</t>
  </si>
  <si>
    <t>FP-011320-01</t>
  </si>
  <si>
    <t>PC 1052 BOLSA GRIS IMPRESION 65 X 80 CM-</t>
  </si>
  <si>
    <t>FP-011322-01</t>
  </si>
  <si>
    <t>F 3393 COMPRA INTERNATIONAL 4300 MOD 201-5 DEL 2SV</t>
  </si>
  <si>
    <t>FP-011325-01</t>
  </si>
  <si>
    <t>F 577009 COMPRA CINTA CINSPICUITY 5CM-</t>
  </si>
  <si>
    <t>FP-011374-01</t>
  </si>
  <si>
    <t>F 1102 COMPRA KILOS DE MEZCLA-</t>
  </si>
  <si>
    <t>FP-011375-01</t>
  </si>
  <si>
    <t>F 1101 COMPRA KILOS DE OXIGENO   KILOS D-E MEZCLA</t>
  </si>
  <si>
    <t>FP-011376-01</t>
  </si>
  <si>
    <t>F 4876 COMPRA T X TENSER L 100 REFRIG RO-JO</t>
  </si>
  <si>
    <t>FP-011377-01</t>
  </si>
  <si>
    <t>F 4878 COMPRA SHELL TELLUS S2 MX 68 GRAN-EL</t>
  </si>
  <si>
    <t>FP-011378-01</t>
  </si>
  <si>
    <t>F 5398 COMPRA PARCHE RADIAL CT 12-</t>
  </si>
  <si>
    <t>FP-011379-01</t>
  </si>
  <si>
    <t>F 4925 COMPRA SHELL HELIX HX5-</t>
  </si>
  <si>
    <t>FP-011436-01</t>
  </si>
  <si>
    <t>F 170653 COMPRA BOMBA EMBRAGUE 65C14-</t>
  </si>
  <si>
    <t>FP-011496-01</t>
  </si>
  <si>
    <t>F 1905 REPARACION CAJA TRANSMISION-</t>
  </si>
  <si>
    <t>FP-011497-01</t>
  </si>
  <si>
    <t>FE 401 DUPLICADO LLAVE REPARACION TANQUE-COMBUSTIBLE</t>
  </si>
  <si>
    <t>FP-011517-01</t>
  </si>
  <si>
    <t>F AT 3022 D M DIFERENCIAL M O REPARACION-</t>
  </si>
  <si>
    <t>FP-011518-01</t>
  </si>
  <si>
    <t>SEAC 12773 PASTILLA TORNILLO QUIMICOS AF-LOJATODO</t>
  </si>
  <si>
    <t>FP-011528-01</t>
  </si>
  <si>
    <t>BIJM 6134 KIT SEAL PTO-</t>
  </si>
  <si>
    <t>FP-011529-01</t>
  </si>
  <si>
    <t>BIJM 6133 KIT SEAL BARRIDO BARRA CROMADA-</t>
  </si>
  <si>
    <t>FP-011562-01</t>
  </si>
  <si>
    <t>MR 4495 RATCHE AUTOMATICO-</t>
  </si>
  <si>
    <t>FP-011563-01</t>
  </si>
  <si>
    <t>BG 888 LAVADO Y LIMPIEZA CONTENEDORES-</t>
  </si>
  <si>
    <t>FP-011564-01</t>
  </si>
  <si>
    <t>F 89029310 LLANTAS R22 5-</t>
  </si>
  <si>
    <t>FP-011565-01</t>
  </si>
  <si>
    <t>F 994 COMPRA AMORTIGUADORES KANGOO-</t>
  </si>
  <si>
    <t>FP-011566-01</t>
  </si>
  <si>
    <t>F 4274 COMPRA IEL CLIBRE 18 X 2-</t>
  </si>
  <si>
    <t>FP-011567-01</t>
  </si>
  <si>
    <t>F 995 COMPRA DISCO FRENO   CLIOLII-</t>
  </si>
  <si>
    <t>FP-011572-01</t>
  </si>
  <si>
    <t>VTSI 2880 ENDEREZAR  TORNOS  CORTE Y OTR-OS</t>
  </si>
  <si>
    <t>FP-011573-01</t>
  </si>
  <si>
    <t>F 1848240 SERV ARMADO VIGILANCIA ENERO 2-021</t>
  </si>
  <si>
    <t>FP-011641-01</t>
  </si>
  <si>
    <t>F 276 COMPRA TEFLON PLACA EECTORA-</t>
  </si>
  <si>
    <t>FP-011672-01</t>
  </si>
  <si>
    <t>F AT 3040 TAPA CAJA VELOCIDADES EMPAQUE-SILICONA</t>
  </si>
  <si>
    <t>FP-011837-01</t>
  </si>
  <si>
    <t>BOGD 171803 RADIADOR AGUA-</t>
  </si>
  <si>
    <t>FP-011865-01</t>
  </si>
  <si>
    <t>F 89031466 SERVI REENCAUCHE R 22   5-</t>
  </si>
  <si>
    <t>FP-011882-01</t>
  </si>
  <si>
    <t>FE 1957 REPARACION MOTOR BARREDORA-</t>
  </si>
  <si>
    <t>FP-011887-01</t>
  </si>
  <si>
    <t>FVE 7392 REPARACION ALTERNADOR REPARACIO-N MOTOR BARREDEORA</t>
  </si>
  <si>
    <t>FP-012026-01</t>
  </si>
  <si>
    <t>CTA 013 SERV TAPIZADO SILLA CAMBIO MODUL-O DE ASIENTO</t>
  </si>
  <si>
    <t>FP-012110-01</t>
  </si>
  <si>
    <t>AT 3385 CAMBIO KIT EMBRAGUE D M ANILLO M-OTOR CAMBIOYOKE</t>
  </si>
  <si>
    <t>FP-012116-01</t>
  </si>
  <si>
    <t>FEV 252 SISTEMA PRUEBA DE FUGAS RADIADOR-</t>
  </si>
  <si>
    <t>FP-012139-01</t>
  </si>
  <si>
    <t>FE 32 SERV CORTE CESPED ENERO 2021-</t>
  </si>
  <si>
    <t>FP-012140-01</t>
  </si>
  <si>
    <t>FE 31 PODA DE ARBOLES ENERO 2021-</t>
  </si>
  <si>
    <t>FP-012142-01</t>
  </si>
  <si>
    <t>AT 3431 D M DIFERENCIAL M O REPARACION-</t>
  </si>
  <si>
    <t>FP-012143-01</t>
  </si>
  <si>
    <t>AT 3429 D M TRANSMISION Y RECTIFICAR VOL-ANTE</t>
  </si>
  <si>
    <t>FP-012144-01</t>
  </si>
  <si>
    <t>AT 3428 DISCO COMPACTO 2  BALINERA VOLAN-TE KIT EMBRAGUE MULA</t>
  </si>
  <si>
    <t>FP-012145-01</t>
  </si>
  <si>
    <t>AT 3427 D M TRANSMISION RECTIFICAR VOLAN-TE DESARME Y DIAGNOS</t>
  </si>
  <si>
    <t>FP-012183-01</t>
  </si>
  <si>
    <t>F 51964 ALCOHOL ANTISEPTICO SANIKLAX KLO-RHEX JABON</t>
  </si>
  <si>
    <t>FP-012257-01</t>
  </si>
  <si>
    <t>RC 1065 MANGUERA R2 1 Y 3 4-</t>
  </si>
  <si>
    <t>FP-012312-01</t>
  </si>
  <si>
    <t>FTR 21501 CAJA CAMBIOS FRO 16210 C-</t>
  </si>
  <si>
    <t>FP-012314-01</t>
  </si>
  <si>
    <t>FE 0945 ESPEJOS BRAZO COMPLETO CON BASE-</t>
  </si>
  <si>
    <t>FP-012354-01</t>
  </si>
  <si>
    <t>MR 5287 VALVULA SECADOR-</t>
  </si>
  <si>
    <t>FP-012357-01</t>
  </si>
  <si>
    <t>FE 20 CEPILLO CARRETERO SIN CABO-</t>
  </si>
  <si>
    <t>FP-012359-01</t>
  </si>
  <si>
    <t>BG 930 CUBO 240 F V3 CONTENEDOR 240 LTS-CONTENEDOR 1100</t>
  </si>
  <si>
    <t>FP-012399-01</t>
  </si>
  <si>
    <t>FTR 22038 KIT CLUTCH 14  1 3 4-</t>
  </si>
  <si>
    <t>CL 10 4 40 OF 605</t>
  </si>
  <si>
    <t>CC-003638-00</t>
  </si>
  <si>
    <t xml:space="preserve">CESION DE DERECHOS ESCONOMICOS DE TRATOC-HEVROLET A FIC SURA                     </t>
  </si>
  <si>
    <t>CC-003639-00</t>
  </si>
  <si>
    <t xml:space="preserve">CESION DE DERECHOS ECONOMICOS TRACTOCHEV-ROLET A FIC SURA                        </t>
  </si>
  <si>
    <t>AV 5 C N 47 N 22</t>
  </si>
  <si>
    <t>FP-011272-01</t>
  </si>
  <si>
    <t>FE 4966 T XTENSER SHELL SPIRAX S2-</t>
  </si>
  <si>
    <t>FP-011929-01</t>
  </si>
  <si>
    <t xml:space="preserve">FEV 166472 GUARDAS FIJOS PERMANENTES CON- ARMA SIN ARMA                          </t>
  </si>
  <si>
    <t>CL 130 58 20</t>
  </si>
  <si>
    <t>CC-003214-00</t>
  </si>
  <si>
    <t>F15I 93795231 CTA 62401082 CL 44 13 7-</t>
  </si>
  <si>
    <t>AV CR 45 232 35</t>
  </si>
  <si>
    <t>FP-011391-01</t>
  </si>
  <si>
    <t xml:space="preserve">FEV 1 377498 GASOLINA SHELL SUPER EDS DI-ESEL SHELL                              </t>
  </si>
  <si>
    <t>FP-011459-01</t>
  </si>
  <si>
    <t>F 7160 COMPRA UNIDAD SELLADA 6014 HALOGE-NA WORD STAR</t>
  </si>
  <si>
    <t>FP-011530-01</t>
  </si>
  <si>
    <t>F AT 3072 RECTIFICAR VOLANTE D M TRANSMI-SION CAJA VELOCIDADE</t>
  </si>
  <si>
    <t>FP-011953-01</t>
  </si>
  <si>
    <t xml:space="preserve">FEV 1 380859 ESD CALLE 13 GASOLINA SHELL- SUPER EDS                              </t>
  </si>
  <si>
    <t>FP-012229-01</t>
  </si>
  <si>
    <t xml:space="preserve">FEV1 382100 GASOLINA SHELL SUPER EDS CAL-LE 13                                   </t>
  </si>
  <si>
    <t>AC    17 87 45</t>
  </si>
  <si>
    <t>FP-011415-01</t>
  </si>
  <si>
    <t xml:space="preserve">SE 326850 PARCHE RADIAL                 -                                        </t>
  </si>
  <si>
    <t>FP-011477-01</t>
  </si>
  <si>
    <t xml:space="preserve">SE 327108 SP MANO DE OBRA OTROS SERVICIO-S                                       </t>
  </si>
  <si>
    <t>FP-011642-01</t>
  </si>
  <si>
    <t xml:space="preserve">SE 327458 SP MANO DE OBRA OTROS SERVICIO-S                                       </t>
  </si>
  <si>
    <t>CL 29 46 10</t>
  </si>
  <si>
    <t>FP-011419-01</t>
  </si>
  <si>
    <t xml:space="preserve">FE 24580 FILTRO TRAMPA DE AGUA BARREDORA-                                        </t>
  </si>
  <si>
    <t>FP-011715-01</t>
  </si>
  <si>
    <t xml:space="preserve">FE 24596 FILTRO COMBUSTIBLE BARREDORA   -                                        </t>
  </si>
  <si>
    <t>FP-011730-01</t>
  </si>
  <si>
    <t xml:space="preserve">FE 24595 FILTRO ACEITE FILTRO AIRE MOTOR- FILTRO AIRE SECUNDA                    </t>
  </si>
  <si>
    <t>FP-012230-01</t>
  </si>
  <si>
    <t xml:space="preserve">FE 24626 FILTRO DE AGUA RIEGO           -                                        </t>
  </si>
  <si>
    <t>CL 63 B 27 30</t>
  </si>
  <si>
    <t>FP-011244-01</t>
  </si>
  <si>
    <t>FVE 956 VARILLA LISA 1 1 2  X 2 50 MTS-</t>
  </si>
  <si>
    <t>FP-011245-01</t>
  </si>
  <si>
    <t>F RC1010 SUMINISTRO MANGUERA Y ADAPTADOR-ES</t>
  </si>
  <si>
    <t>FP-011247-01</t>
  </si>
  <si>
    <t xml:space="preserve">FEHC 9831 REMI PLACA EXTRACCION PERNO DE-MI EJE                                  </t>
  </si>
  <si>
    <t>FP-011248-01</t>
  </si>
  <si>
    <t xml:space="preserve">FEHC 9829 REMI BARREDORA EXTRACCION DE T-ORNILLO ANILLO                          </t>
  </si>
  <si>
    <t>FP-011249-01</t>
  </si>
  <si>
    <t xml:space="preserve">FEHC 9828 REMI PLACA EXTRACCION ELEVADOR-                                        </t>
  </si>
  <si>
    <t>FP-011251-01</t>
  </si>
  <si>
    <t xml:space="preserve">FEHC 9827 REMI PLACA RXTRACCION SOPORTE -                                        </t>
  </si>
  <si>
    <t>FP-011731-01</t>
  </si>
  <si>
    <t xml:space="preserve">FEHC 10032 RECUPERACION TECNICA DE ROSCA- 7 16 M8                                </t>
  </si>
  <si>
    <t>FP-011757-01</t>
  </si>
  <si>
    <t xml:space="preserve">FEHC 10033 RECUPERACION TECNICA DE ROSCA-                                        </t>
  </si>
  <si>
    <t>FP-011762-01</t>
  </si>
  <si>
    <t>FTR 19506 EJE TOMA 1 3 4 PINON 2DA CORRE-DIZO RETEN CHOROTE</t>
  </si>
  <si>
    <t>FP-012169-01</t>
  </si>
  <si>
    <t>FET 788 BAJAR RUEDAS TORQUEAR MUELLE-</t>
  </si>
  <si>
    <t>FP-012171-01</t>
  </si>
  <si>
    <t xml:space="preserve">FEHC 10230 REMI PLACA RECUPERACION  TECN-ICA DE ROSCA                            </t>
  </si>
  <si>
    <t>FP-012173-01</t>
  </si>
  <si>
    <t>RC 1052 SERV DESINFECCION ASPERSION-</t>
  </si>
  <si>
    <t>FP-012175-01</t>
  </si>
  <si>
    <t>ST 28643 ALQUILER RADIO MOVIL MOTOROLA F-EB 2021</t>
  </si>
  <si>
    <t>FP-012176-01</t>
  </si>
  <si>
    <t>ST 28642 ALQUILER RADIO MOVIL MOTOROLA F-EB 2021</t>
  </si>
  <si>
    <t>FP-012177-01</t>
  </si>
  <si>
    <t>ST 28641 ALQUILER RADIO PORTATIL MOTOROL-A FEB 2021</t>
  </si>
  <si>
    <t>FP-012178-01</t>
  </si>
  <si>
    <t>ST 28640 ALQUILER RADIO MOVIL MOTOROLA-</t>
  </si>
  <si>
    <t>FP-012179-01</t>
  </si>
  <si>
    <t xml:space="preserve">FEHC 10232 REMI PLACA RECUPERACION TECNI-CA DE ROSCA                             </t>
  </si>
  <si>
    <t>FP-012231-01</t>
  </si>
  <si>
    <t>MR 5021 CHUMACERA TORNILLO AVELLANA-</t>
  </si>
  <si>
    <t>FP-012232-01</t>
  </si>
  <si>
    <t xml:space="preserve">FEHC 10278 EXTRACCION 8MM SOPORTE BARRA -LATERL                                  </t>
  </si>
  <si>
    <t>FP-012372-01</t>
  </si>
  <si>
    <t xml:space="preserve">FEHC 10304 REMI PLACA EXTRACCION TORNILL-O TAPA TANQUE                           </t>
  </si>
  <si>
    <t>FP-012373-01</t>
  </si>
  <si>
    <t xml:space="preserve">FEHC 10303 REMI PLACA EXTRACCION ROSCA A-NILLO MOTOR                             </t>
  </si>
  <si>
    <t>CR 9 93 09 OF 302</t>
  </si>
  <si>
    <t>NI-000456-00</t>
  </si>
  <si>
    <t>FE 240 HONORARIOS PRESENTACION MEMORIALE-</t>
  </si>
  <si>
    <t>POTRERO CHICO KM 1 5 VIA SIBERIA COTA</t>
  </si>
  <si>
    <t>FP-011241-01</t>
  </si>
  <si>
    <t xml:space="preserve">FE 36816 HIDROBLUE GRANEL POR LITRO     -                                        </t>
  </si>
  <si>
    <t>FP-011243-01</t>
  </si>
  <si>
    <t>FVE 957 LAMINA HR 5 8  DE 1 20 X 1 20-</t>
  </si>
  <si>
    <t>FP-011451-01</t>
  </si>
  <si>
    <t xml:space="preserve">FE 37240 HIDROBLUE GRANEL POR LITRO     -                                        </t>
  </si>
  <si>
    <t>FP-011453-01</t>
  </si>
  <si>
    <t xml:space="preserve">FE 37218 HIDROCOOL ANTICORROSIVO ROJO   -                                        </t>
  </si>
  <si>
    <t>FP-011644-01</t>
  </si>
  <si>
    <t xml:space="preserve">FE 37550 HIDROBLUE 1 GRANEL X LITRO AUS -32                                      </t>
  </si>
  <si>
    <t>FP-011645-01</t>
  </si>
  <si>
    <t xml:space="preserve">FE 37608 HIDROCOOL ANTICORROSIVO ROJO X -55 GAL                                  </t>
  </si>
  <si>
    <t>FP-011807-01</t>
  </si>
  <si>
    <t xml:space="preserve">FE 38003 HIDROCOOL ANTICORROSIVO ROJO X -55 GAL                                  </t>
  </si>
  <si>
    <t>FP-011866-01</t>
  </si>
  <si>
    <t xml:space="preserve">FE 38098 HIDROBLUE 1 GRANEL X LITRO AUS -32                                      </t>
  </si>
  <si>
    <t>FP-012234-01</t>
  </si>
  <si>
    <t xml:space="preserve">FE 38617 HIDROBLUE 1 GRANEL X LITRO     -                                        </t>
  </si>
  <si>
    <t>FP-012235-01</t>
  </si>
  <si>
    <t xml:space="preserve">FE 38560 HIDROCOOL ANTOCORROSIVO ROJO   -                                        </t>
  </si>
  <si>
    <t>FP-012328-01</t>
  </si>
  <si>
    <t xml:space="preserve">FE 38859 HIDROCOOL ANTICORROSIVO ROJO X -55 GAL                                  </t>
  </si>
  <si>
    <t>ATLANTA GA 31193 6937</t>
  </si>
  <si>
    <t>CC-001197-00</t>
  </si>
  <si>
    <t>PB 35 ARRIENDO SEPTIEMBRE CL 44 13 69-</t>
  </si>
  <si>
    <t>CC-001198-00</t>
  </si>
  <si>
    <t>INVOICE 32870006 FEES PROFESSIONALSERVIC-ES</t>
  </si>
  <si>
    <t>FC-006374-00</t>
  </si>
  <si>
    <t>INVOICE 32853014 FEES FOR PROFESSIONAL S-ERVICES</t>
  </si>
  <si>
    <t>CR 7 71 21 TO A PI 8</t>
  </si>
  <si>
    <t>CC-003066-00</t>
  </si>
  <si>
    <t>K 12914 SERVICIOS PROFESIONALES PRESTADO-S POR LA FIRMA</t>
  </si>
  <si>
    <t>CC-003067-00</t>
  </si>
  <si>
    <t>K 12915 SERVICIOS PROFESIONALES PRESTADO-S POR LA FIRMA</t>
  </si>
  <si>
    <t>CC-003068-00</t>
  </si>
  <si>
    <t>K 12916 SERVICIOS PROFESIOANALES PRESTAD-OS POR LA FIRMA</t>
  </si>
  <si>
    <t>CC-003069-00</t>
  </si>
  <si>
    <t>K 12917 SERVICIOS PROFESIONALES PRESTADO-S POR LA FIRMA</t>
  </si>
  <si>
    <t>CC-003070-00</t>
  </si>
  <si>
    <t>K 12918 SERVICIOS PROFESIONALES PRE3STAD-OS POR LA FIRMA</t>
  </si>
  <si>
    <t>CC-003071-00</t>
  </si>
  <si>
    <t>K 12919 SERVICIOS PROFESIONALES PRESTADO-S POR LA FIRMA</t>
  </si>
  <si>
    <t>CC-003073-00</t>
  </si>
  <si>
    <t>K 12920 SERVICIOS PROFESIONALES PRESTADO-S POR LA FIRMA</t>
  </si>
  <si>
    <t>CC-003074-00</t>
  </si>
  <si>
    <t>K 12921 SERVICIOS PROFESIONALES PRESTADO-S POR LA FIRMA</t>
  </si>
  <si>
    <t>CC-003597-00</t>
  </si>
  <si>
    <t xml:space="preserve">F K   14396 ASESORIA LEGAL ENERO 2024   -                                        </t>
  </si>
  <si>
    <t>CC-003598-00</t>
  </si>
  <si>
    <t xml:space="preserve">F K   14397 ASESORIA LEGAL FEBRERO 2024 -                                        </t>
  </si>
  <si>
    <t>CC-003599-00</t>
  </si>
  <si>
    <t xml:space="preserve">F K   14395 ASESORIA LEGAL ASUNTOS TRIBU-TARIOS                                  </t>
  </si>
  <si>
    <t>CC-003600-00</t>
  </si>
  <si>
    <t xml:space="preserve">F K   14489 REEMBOLSO GASTOS EFECTUADOS -                                        </t>
  </si>
  <si>
    <t>DG 97 17 60 P 4 CENTRO EMPRESARIAL CORPO</t>
  </si>
  <si>
    <t>FP-011683-01</t>
  </si>
  <si>
    <t xml:space="preserve">IFXC 402501 DATA CENTER INTERNET IP SERV-ICIO                                    </t>
  </si>
  <si>
    <t>FP-012236-01</t>
  </si>
  <si>
    <t xml:space="preserve">IFXC 404708 COLOCACIONN SERVICIO 05 01 2-4 A 05 31 24                            </t>
  </si>
  <si>
    <t>CR 56 13 35</t>
  </si>
  <si>
    <t>FP-011106-01</t>
  </si>
  <si>
    <t xml:space="preserve">IM 93806 CINTA AISLANTE 3M LOCTITE      -                                        </t>
  </si>
  <si>
    <t>FP-012237-01</t>
  </si>
  <si>
    <t xml:space="preserve">IM 95585 MANGUERA RETORNO               -                                        </t>
  </si>
  <si>
    <t>CR 55 13 47</t>
  </si>
  <si>
    <t>FP-011337-01</t>
  </si>
  <si>
    <t xml:space="preserve">FE 2318 M OBRA MTTO REPARACION BARREDORA- BRODSON                                </t>
  </si>
  <si>
    <t>FP-011490-01</t>
  </si>
  <si>
    <t xml:space="preserve">FE 2348 DISCO LIGA MIL HOJAS            -                                        </t>
  </si>
  <si>
    <t>FP-011499-01</t>
  </si>
  <si>
    <t xml:space="preserve">FE 2350 R M  CONTROL MANDO HCO R M  MAND-O HIDRAHULICO RS F18                    </t>
  </si>
  <si>
    <t>FP-011732-01</t>
  </si>
  <si>
    <t xml:space="preserve">FE 2382 R M  VOLANTE EMBRAGUE INTER     -                                        </t>
  </si>
  <si>
    <t>FP-011763-01</t>
  </si>
  <si>
    <t>FTR 19840 AJUSTE HOUSING DIFERENCIAL SPI-CER INTER 4700</t>
  </si>
  <si>
    <t>FP-011770-01</t>
  </si>
  <si>
    <t>FE 530 ALQUILER EQUIPO IMPRESION-</t>
  </si>
  <si>
    <t>FP-011828-01</t>
  </si>
  <si>
    <t xml:space="preserve">FE 2400 VENTILADOR BRONSON              -                                        </t>
  </si>
  <si>
    <t>FP-012071-01</t>
  </si>
  <si>
    <t xml:space="preserve">FE 2458 MOTOR ARRANQUE PERKIS MINI CASE -                                        </t>
  </si>
  <si>
    <t>CL 128 50 63</t>
  </si>
  <si>
    <t>CC-003588-00</t>
  </si>
  <si>
    <t xml:space="preserve">F 114 CAPACITACION PROGRAMA DESARROLLO C-OMPENTENCIAS JUAN BE                    </t>
  </si>
  <si>
    <t>CC-003589-00</t>
  </si>
  <si>
    <t xml:space="preserve">F 115 CAPACITACION PROGRAMA DESARROLLO C-OMPENTENCIAS                            </t>
  </si>
  <si>
    <t>CR 45 AUT NORTE 108 27</t>
  </si>
  <si>
    <t>FP-011646-01</t>
  </si>
  <si>
    <t xml:space="preserve">FEV 89120392 R 16 5 137A 137B IND TL BIB-STEEL ALL                               </t>
  </si>
  <si>
    <t>CR 126 A 17 50</t>
  </si>
  <si>
    <t>FP-011252-01</t>
  </si>
  <si>
    <t xml:space="preserve">VRSI 26065 RESPIRADERO HIDRAULICO       -                                        </t>
  </si>
  <si>
    <t>FP-011256-01</t>
  </si>
  <si>
    <t xml:space="preserve">VRSI 26151 RESPIRADERO HIDRAULICO       -                                        </t>
  </si>
  <si>
    <t>FP-011258-01</t>
  </si>
  <si>
    <t xml:space="preserve">VRSI 26062 BOMBA HIDRAULICA CW COMPACTAD-OR                                      </t>
  </si>
  <si>
    <t>FP-011260-01</t>
  </si>
  <si>
    <t xml:space="preserve">VRSI 26027 MOTOR LIMPIABRISAS           -                                        </t>
  </si>
  <si>
    <t>FP-011261-01</t>
  </si>
  <si>
    <t xml:space="preserve">VRSI 26028 MOTOR LIMPIABRISAS           -                                        </t>
  </si>
  <si>
    <t>FP-011444-01</t>
  </si>
  <si>
    <t xml:space="preserve">VRSI 26270 BOMBA HIDRAULICA CW          -                                        </t>
  </si>
  <si>
    <t>FP-011891-01</t>
  </si>
  <si>
    <t xml:space="preserve">VRSI 26749 SOPORTE MOTOR                -                                        </t>
  </si>
  <si>
    <t>FP-011892-01</t>
  </si>
  <si>
    <t xml:space="preserve">VRSL 26751 CINTURON SILLA               -                                        </t>
  </si>
  <si>
    <t>FP-011930-01</t>
  </si>
  <si>
    <t xml:space="preserve">VRSI 26750 INTERRUPTOR SET RESUME DEL CO-NTROL CRUCERO                           </t>
  </si>
  <si>
    <t>FP-011931-01</t>
  </si>
  <si>
    <t xml:space="preserve">VRSI 26769 SENSOR TEMPERTATURA AGUA     -                                        </t>
  </si>
  <si>
    <t>FP-011932-01</t>
  </si>
  <si>
    <t xml:space="preserve">VRSI 26760 ENSAMBLE DE ZAPATAS DE PANEL -DESLIZANTE METROPACK                    </t>
  </si>
  <si>
    <t>FP-011933-01</t>
  </si>
  <si>
    <t xml:space="preserve">VRSI 26768 SENSOR TEMPERATURA AGUA 1103 -                                        </t>
  </si>
  <si>
    <t>FP-012001-01</t>
  </si>
  <si>
    <t xml:space="preserve">VRSI 26799 BOMBA DE HIDRAHULICO         -                                        </t>
  </si>
  <si>
    <t>FP-012002-01</t>
  </si>
  <si>
    <t xml:space="preserve">VRSI 26803 CORREA MOTOR ISM             -                                        </t>
  </si>
  <si>
    <t>FP-012003-01</t>
  </si>
  <si>
    <t xml:space="preserve">VRSI 26786 KIT TAPA TANQUE COMBUSTIBLE  -                                        </t>
  </si>
  <si>
    <t>FP-012238-01</t>
  </si>
  <si>
    <t xml:space="preserve">VRSI 27017 BOMBA HIDRAHULICO            -                                        </t>
  </si>
  <si>
    <t>FP-012374-01</t>
  </si>
  <si>
    <t xml:space="preserve">VRSI 27188 CUNA ESPACIADOR MUELLE DELANT-ERO PLANCUELA MUELLE                    </t>
  </si>
  <si>
    <t>FP-012395-01</t>
  </si>
  <si>
    <t xml:space="preserve">VRSI 27198 BOMBA DE IDRAULICO           -                                        </t>
  </si>
  <si>
    <t>FP-012396-01</t>
  </si>
  <si>
    <t xml:space="preserve">VRSI 27202 ESPEJO REDONDO CONVEXO       -                                        </t>
  </si>
  <si>
    <t>FP-012397-01</t>
  </si>
  <si>
    <t xml:space="preserve">VRSI 27197 CINTURON SILLA               -                                        </t>
  </si>
  <si>
    <t>TV 93 53 48 IN 12</t>
  </si>
  <si>
    <t>FP-011784-01</t>
  </si>
  <si>
    <t xml:space="preserve">ST 30734 ARRENDAMIENTO ESPACIO PARA REPE-TIDOR EN CERRO MOCH                     </t>
  </si>
  <si>
    <t>FP-011785-01</t>
  </si>
  <si>
    <t xml:space="preserve">ST 30735 ALQUILER RADIO MOVIL MOTOROLA  -                                        </t>
  </si>
  <si>
    <t>FP-012393-01</t>
  </si>
  <si>
    <t xml:space="preserve">ST 30793 ALQUILER RADIO MOVIL MOTOROLA  -                                        </t>
  </si>
  <si>
    <t>FP-012394-01</t>
  </si>
  <si>
    <t xml:space="preserve">ST 30792 ARRENDAMIENTO ESPACIO PARA REPE-TIDOR                                   </t>
  </si>
  <si>
    <t>CL 34 2C 130</t>
  </si>
  <si>
    <t>FP-011030-01</t>
  </si>
  <si>
    <t xml:space="preserve">IGC1 19322 SENSOR NOX FILTRO AIRE FILTRO- ACEITE FILTRO COMBU                    </t>
  </si>
  <si>
    <t>FP-011081-01</t>
  </si>
  <si>
    <t xml:space="preserve">IGC1 19376 SENSOR NOX MOTOR ISB ISM     -                                        </t>
  </si>
  <si>
    <t>FP-011180-01</t>
  </si>
  <si>
    <t xml:space="preserve">IGC1 19410 RADIADOR KENWORTH            -                                        </t>
  </si>
  <si>
    <t>FP-011181-01</t>
  </si>
  <si>
    <t xml:space="preserve">IGC1 19409 ACEITE TRANSMISION           -                                        </t>
  </si>
  <si>
    <t>FP-011182-01</t>
  </si>
  <si>
    <t xml:space="preserve">IGC1 19450 ACETI TRANSMISION LITROS     -                                        </t>
  </si>
  <si>
    <t>FP-011280-01</t>
  </si>
  <si>
    <t xml:space="preserve">IGC1 19569 FILTRO AIRE IVECO MAH        -                                        </t>
  </si>
  <si>
    <t>FP-011281-01</t>
  </si>
  <si>
    <t xml:space="preserve">IGC1 19566 TERMOSTATO                   -                                        </t>
  </si>
  <si>
    <t>FP-011282-01</t>
  </si>
  <si>
    <t xml:space="preserve">IGC1 19498 FILTRO AIRE IVECO MAH        -                                        </t>
  </si>
  <si>
    <t>FP-011468-01</t>
  </si>
  <si>
    <t xml:space="preserve">IGC1 19702 SENSOR NOX MOTOR ISB ISM     -                                        </t>
  </si>
  <si>
    <t>FP-011469-01</t>
  </si>
  <si>
    <t xml:space="preserve">IGC1 19692 CASQUILLO RESORTE DE PRESION -                                        </t>
  </si>
  <si>
    <t>FP-011470-01</t>
  </si>
  <si>
    <t xml:space="preserve">IGC1 19694 PUERTO NH FILTRO AIRE        -                                        </t>
  </si>
  <si>
    <t>FP-011560-01</t>
  </si>
  <si>
    <t xml:space="preserve">IGC1 19833 AMORTIGUADOR TRASERO TERMOSTA-TO                                      </t>
  </si>
  <si>
    <t>FP-011561-01</t>
  </si>
  <si>
    <t xml:space="preserve">IGC1 19820 FILTRO COMBUSTIBLE FILTRO AIR-E RETROVISOR                            </t>
  </si>
  <si>
    <t>FP-011648-01</t>
  </si>
  <si>
    <t xml:space="preserve">IGC1 19860 HORQUILLA EMBRAGUE 1RA 2DA   -                                        </t>
  </si>
  <si>
    <t>FP-011649-01</t>
  </si>
  <si>
    <t xml:space="preserve">IGC1 19878 FILTRO ACEITE                -                                        </t>
  </si>
  <si>
    <t>FP-011684-01</t>
  </si>
  <si>
    <t xml:space="preserve">IGC1 19900 ROD PFI 30  BALINERA 6206    -                                        </t>
  </si>
  <si>
    <t>FP-011733-01</t>
  </si>
  <si>
    <t xml:space="preserve">IGC1 19944 VALVULA DE PEDAL FRENO IVECO -TRAKKER                                 </t>
  </si>
  <si>
    <t>FP-011803-01</t>
  </si>
  <si>
    <t xml:space="preserve">IGC1 20025 BUJES BIELA DE MOTOR ISM     -                                        </t>
  </si>
  <si>
    <t>FP-011804-01</t>
  </si>
  <si>
    <t xml:space="preserve">IGC1 20006 VALVULA MODULADORA ABS 3 PC X- VEHICULO                               </t>
  </si>
  <si>
    <t>FP-011808-01</t>
  </si>
  <si>
    <t xml:space="preserve">IGC1 20026 FILTRO ACEITE SENSOR NOX MOTO-R ISB ISM                               </t>
  </si>
  <si>
    <t>FP-011824-01</t>
  </si>
  <si>
    <t xml:space="preserve">IGC1 20042 RETROVISOR  ESPEJO COMPLETO  -                                        </t>
  </si>
  <si>
    <t>FP-011825-01</t>
  </si>
  <si>
    <t xml:space="preserve">IGC1 20043 SOPORTE CARDAN               -                                        </t>
  </si>
  <si>
    <t>FP-011838-01</t>
  </si>
  <si>
    <t xml:space="preserve">IGC1 20065 SEWRVO CLUTCH SILTRO AIRE FIL-TRO ACEITE                              </t>
  </si>
  <si>
    <t>FP-012391-01</t>
  </si>
  <si>
    <t xml:space="preserve">IGC1 20505 SENSOR NOX MOTOR ISB         -                                        </t>
  </si>
  <si>
    <t>FP-012392-01</t>
  </si>
  <si>
    <t>SIL 745 ANILLO TORNEADO SALIDA TURBO PES-TANA ABRAZADERA</t>
  </si>
  <si>
    <t>CL 39 1B 55</t>
  </si>
  <si>
    <t>FP-011437-01</t>
  </si>
  <si>
    <t xml:space="preserve">FE 1212 SERVICIO Y REPARACIONE          -                                        </t>
  </si>
  <si>
    <t>FP-011438-01</t>
  </si>
  <si>
    <t>FEF 3449 KIT ABRAZADERAS TORNILLO CENTRA-L TUERCA SEGURIDAD</t>
  </si>
  <si>
    <t>FP-011439-01</t>
  </si>
  <si>
    <t>FEF 3448 GRAPA TOPE MUELLE TUERCA ALTA A-RANDELA PLANA</t>
  </si>
  <si>
    <t>FP-011705-01</t>
  </si>
  <si>
    <t xml:space="preserve">FE 1240 BOMBA 45L VOLKWAGEN             -                                        </t>
  </si>
  <si>
    <t>CL 20 0 54 BRR CAOBOS</t>
  </si>
  <si>
    <t>FP-011128-01</t>
  </si>
  <si>
    <t xml:space="preserve">FE 148 PREFILTRO DE AIRE BRODDSON       -                                        </t>
  </si>
  <si>
    <t>FP-011129-01</t>
  </si>
  <si>
    <t xml:space="preserve">FE 147 PREFILTRO DE AIRE BRODDSON       -                                        </t>
  </si>
  <si>
    <t>FP-011809-01</t>
  </si>
  <si>
    <t xml:space="preserve">FE 190 CHUMACERA SYF 30TF               -                                        </t>
  </si>
  <si>
    <t>FP-011810-01</t>
  </si>
  <si>
    <t xml:space="preserve">FE 192 AMORTIGUADOR CENTRAL BRODDSON    -                                        </t>
  </si>
  <si>
    <t>FP-011839-01</t>
  </si>
  <si>
    <t>MR 4664 AMORTIGUADOR BARREDORA-</t>
  </si>
  <si>
    <t>FP-012287-01</t>
  </si>
  <si>
    <t xml:space="preserve">FE 206 LAMINILLA METALICA               -                                        </t>
  </si>
  <si>
    <t>FP-012382-01</t>
  </si>
  <si>
    <t xml:space="preserve">FE 212 DIENTE DE CONDUCCION             -                                        </t>
  </si>
  <si>
    <t>CR 53 14 24</t>
  </si>
  <si>
    <t>FP-011283-01</t>
  </si>
  <si>
    <t>MQFE 2185 LLANTA SERVICIO 12 R 22 5-</t>
  </si>
  <si>
    <t>FP-011284-01</t>
  </si>
  <si>
    <t>CTA C 364 CABOS PARA CEPILLO-</t>
  </si>
  <si>
    <t>FP-011285-01</t>
  </si>
  <si>
    <t>CTA C 365 CEPILLOS BARRIDO DE CALLES-</t>
  </si>
  <si>
    <t>FP-011286-01</t>
  </si>
  <si>
    <t>CTA C 366 CEPILLOS BARRIDO DE CALLES-</t>
  </si>
  <si>
    <t>FP-011386-01</t>
  </si>
  <si>
    <t>F 170654 COMPRA AMORTIGUADOR DELANTERO-</t>
  </si>
  <si>
    <t>FP-011387-01</t>
  </si>
  <si>
    <t>F 1989 COMPRA BOMBA DE DIRECCION HIDRAUL-ICA</t>
  </si>
  <si>
    <t>FP-011388-01</t>
  </si>
  <si>
    <t>F 809 COMPRA KIT 10 15 GALONES QUIMICO-</t>
  </si>
  <si>
    <t>FP-011389-01</t>
  </si>
  <si>
    <t>F 576698 COMPRA DISCO SUPERFINO BNA 12 7-X 1 16</t>
  </si>
  <si>
    <t>FP-011481-01</t>
  </si>
  <si>
    <t>FEF 3430 ARADENLA PLANA SOPORTE AMORTIGU-ADOR BRAZO DIRECCION</t>
  </si>
  <si>
    <t>FP-011718-01</t>
  </si>
  <si>
    <t>F 1111 COMPRA BOLSA GRIS 45 X 50 CM-</t>
  </si>
  <si>
    <t>FP-011719-01</t>
  </si>
  <si>
    <t>F 3179 SERV REPARACION DIFERENCIAL-</t>
  </si>
  <si>
    <t>FP-011720-01</t>
  </si>
  <si>
    <t>F 641 SERV MANTO CARRO DE BARRIDO INSTAL-ACION FRENOS</t>
  </si>
  <si>
    <t>FP-011840-01</t>
  </si>
  <si>
    <t>CRE 3314 EMPAQUETADURA EXTERNA INYECTOR-SERV REPRESURIZACION</t>
  </si>
  <si>
    <t>FP-011841-01</t>
  </si>
  <si>
    <t>PC 1126 BOLSA GRIS 45X50 Y BOLSA GRIS 65-X 80</t>
  </si>
  <si>
    <t>FP-011842-01</t>
  </si>
  <si>
    <t>CR 578054 LLAVE EXPANSION 15  Y 12-</t>
  </si>
  <si>
    <t>FP-011936-01</t>
  </si>
  <si>
    <t>BOGD 172109 FILTRO COMBUSTIBLE ELEMENTOS-FILTRO AIRE</t>
  </si>
  <si>
    <t>FP-011937-01</t>
  </si>
  <si>
    <t>BOGD 172126 EMPAQUE HERMETICO-</t>
  </si>
  <si>
    <t>FP-011938-01</t>
  </si>
  <si>
    <t>FERP 90 CAMARA CCTV TERMINAL DE RECONOCI-MIENTO FACIAL</t>
  </si>
  <si>
    <t>FP-012004-01</t>
  </si>
  <si>
    <t>F 1978 SERV REPARACION SOPORTES SENSOR P-EDAL</t>
  </si>
  <si>
    <t>FP-012005-01</t>
  </si>
  <si>
    <t>F 1980 SERV REPARACION MOTOR BARREDORA B-RO2</t>
  </si>
  <si>
    <t>CL 21 100 90</t>
  </si>
  <si>
    <t>FP-011548-01</t>
  </si>
  <si>
    <t xml:space="preserve">FEV 17952 CARGA DE EXTINTOR  CONTRA INCE-NDIOS ABC                               </t>
  </si>
  <si>
    <t>FP-011734-01</t>
  </si>
  <si>
    <t xml:space="preserve">FEV 17966 CARGA Y REVISION PARA EXTINTOR- MULTIPROPOSITO                         </t>
  </si>
  <si>
    <t>FP-011737-01</t>
  </si>
  <si>
    <t xml:space="preserve">FEV 17965 MICROPOREROLLO 1 PUL VENDA ELA-STICA GASA ESTERIL                      </t>
  </si>
  <si>
    <t>FP-012289-01</t>
  </si>
  <si>
    <t xml:space="preserve">FEV 18009 CARGA Y REVISION EXTINTOR MOSE-LO 20 LB                                </t>
  </si>
  <si>
    <t>CL 12 B 21 87</t>
  </si>
  <si>
    <t>FP-011083-01</t>
  </si>
  <si>
    <t xml:space="preserve">FEV 2161 LLAVE FILTRO DE ESTRIA         -                                        </t>
  </si>
  <si>
    <t>FP-011084-01</t>
  </si>
  <si>
    <t xml:space="preserve">FEV 2160 ARANDELA TORNILLOS TUERCA      -                                        </t>
  </si>
  <si>
    <t>FP-011171-01</t>
  </si>
  <si>
    <t xml:space="preserve">FEV 2176 ESPATULA PLASTICA              -                                        </t>
  </si>
  <si>
    <t>FP-011172-01</t>
  </si>
  <si>
    <t>F P7A 892 CAUCHO EXT F 16-</t>
  </si>
  <si>
    <t>FP-011173-01</t>
  </si>
  <si>
    <t>FVF 528 KIT DESPINCHE TRICICLO ZAPATAS D-E FRENO BICICLETA</t>
  </si>
  <si>
    <t>FP-011175-01</t>
  </si>
  <si>
    <t xml:space="preserve">FEV 2173 DISCO DISCO                    -                                        </t>
  </si>
  <si>
    <t>FP-011177-01</t>
  </si>
  <si>
    <t xml:space="preserve">FEV 2171 CINTA TEFLON ROLLO             -                                        </t>
  </si>
  <si>
    <t>FP-011178-01</t>
  </si>
  <si>
    <t xml:space="preserve">FEV 2172 REPUESTO MTTO BARREDOTA        -                                        </t>
  </si>
  <si>
    <t>FP-011273-01</t>
  </si>
  <si>
    <t xml:space="preserve">FEV 2189 ELECTRODO DE CARBONO           -                                        </t>
  </si>
  <si>
    <t>FP-011274-01</t>
  </si>
  <si>
    <t xml:space="preserve">FEV 2190 DISCO PULIR TORNILLO RO HEXAGO -                                        </t>
  </si>
  <si>
    <t>FP-011275-01</t>
  </si>
  <si>
    <t>FVE 6675 RAPARCION ARRANQUE BARREDORA AR-RANQUE INTER</t>
  </si>
  <si>
    <t>FP-011276-01</t>
  </si>
  <si>
    <t>FVE 987 LAMINA 5 16 HARDOX 3 16 REFUERZO-</t>
  </si>
  <si>
    <t>FP-011277-01</t>
  </si>
  <si>
    <t xml:space="preserve">FVE 2181 CINTA TEFLON ROLLO LIJA ROJA 15-0                                       </t>
  </si>
  <si>
    <t>FP-011278-01</t>
  </si>
  <si>
    <t>FVE 6939 GUARDAPOLVOS LIMPIA CONTACTO-</t>
  </si>
  <si>
    <t>FP-011279-01</t>
  </si>
  <si>
    <t>FVE 6944 REPARACION ALTERNADOR-</t>
  </si>
  <si>
    <t>FP-011424-01</t>
  </si>
  <si>
    <t xml:space="preserve">FEV 2202 ASERRIN POR BULTOS             -                                        </t>
  </si>
  <si>
    <t>FP-011425-01</t>
  </si>
  <si>
    <t xml:space="preserve">FEV 2201 ARANDELA                       -                                        </t>
  </si>
  <si>
    <t>FP-011441-01</t>
  </si>
  <si>
    <t xml:space="preserve">FEV 2200 REPARACIONES LOCATIVAS         -                                        </t>
  </si>
  <si>
    <t>FP-011519-01</t>
  </si>
  <si>
    <t>SEAC 12770 TORNILLO ARANDELA TUERCA-</t>
  </si>
  <si>
    <t>FP-011664-01</t>
  </si>
  <si>
    <t xml:space="preserve">FEV 2219 DISCO PULIR TORNILLO HEXAGONAL -                                        </t>
  </si>
  <si>
    <t>FP-011665-01</t>
  </si>
  <si>
    <t xml:space="preserve">FEV 2220 THINNER CORRIENTE              -                                        </t>
  </si>
  <si>
    <t>FP-011666-01</t>
  </si>
  <si>
    <t xml:space="preserve">FEV 2218 SOLDADURA ELECTRODO DE CARBONO -                                        </t>
  </si>
  <si>
    <t>FP-011668-01</t>
  </si>
  <si>
    <t>SEAC 12772 RODAJA 1 7 8 PERNO RIN DISCO-RESORTE</t>
  </si>
  <si>
    <t>FP-011670-01</t>
  </si>
  <si>
    <t xml:space="preserve">FEV 2212 DISCO CORTE METAL              -                                        </t>
  </si>
  <si>
    <t>FP-011738-01</t>
  </si>
  <si>
    <t xml:space="preserve">FEV 2223 ARANDELA 1 4 RESINA PARA FIBRA -DE VIDRIO                               </t>
  </si>
  <si>
    <t>FP-011739-01</t>
  </si>
  <si>
    <t xml:space="preserve">FEV 2224 ABRAZADERA PLASTICA 35 CM      -                                        </t>
  </si>
  <si>
    <t>FP-011843-01</t>
  </si>
  <si>
    <t xml:space="preserve">FEV 2232 BROCAS 3 16                    -                                        </t>
  </si>
  <si>
    <t>FP-011844-01</t>
  </si>
  <si>
    <t xml:space="preserve">FEV 2233 ARANDELA 3 8 CINTA TEFLON ROLLO- PEQ                                    </t>
  </si>
  <si>
    <t>FP-011939-01</t>
  </si>
  <si>
    <t xml:space="preserve">FEV 2237 TUERCA DE SEGURIDAD DESENGRASAN-TE TUERCA                               </t>
  </si>
  <si>
    <t>FP-012006-01</t>
  </si>
  <si>
    <t xml:space="preserve">FEV 2240 ARANDELA 1 2 LIJA REDONDA 80   -                                        </t>
  </si>
  <si>
    <t>FP-012007-01</t>
  </si>
  <si>
    <t xml:space="preserve">FEV 2239 REPUESTO MITO EXTERNO BARREDORA-                                        </t>
  </si>
  <si>
    <t>FP-012196-01</t>
  </si>
  <si>
    <t xml:space="preserve">FEV 2256 DISCO PULIR                    -                                        </t>
  </si>
  <si>
    <t>FP-012201-01</t>
  </si>
  <si>
    <t xml:space="preserve">FEV 2243 ABRAZADERA PLASTICA TORNILLO BR-OCHA                                    </t>
  </si>
  <si>
    <t>FP-012202-01</t>
  </si>
  <si>
    <t xml:space="preserve">FEV 2250 COMPUESTO PARA MONTAJE         -                                        </t>
  </si>
  <si>
    <t>FP-012203-01</t>
  </si>
  <si>
    <t xml:space="preserve">FEV 2248 BROCAS DESENGRASANTE DISCO CORT-E                                       </t>
  </si>
  <si>
    <t>FP-012291-01</t>
  </si>
  <si>
    <t xml:space="preserve">FEV 2258 TORNILLO 7 16 ABRAZADERA PLASTI-CA TORNILLO GOLOSO                      </t>
  </si>
  <si>
    <t>FP-012327-01</t>
  </si>
  <si>
    <t xml:space="preserve">FEV 2259 CINTA TEFLON ROJO ABRAZADERA PL-ASTICA 35 CM                            </t>
  </si>
  <si>
    <t>CL 13 69 64</t>
  </si>
  <si>
    <t>FP-011088-01</t>
  </si>
  <si>
    <t xml:space="preserve">FBA 52813 BOMBA HIDRAHULICO TRW         -                                        </t>
  </si>
  <si>
    <t>FP-011298-01</t>
  </si>
  <si>
    <t>F RC 1021 MANGUERA TUBIN 12 MANGUERA R2-</t>
  </si>
  <si>
    <t>FP-011300-01</t>
  </si>
  <si>
    <t>F RC 1023 SUMINISTRO MANGUERAS-</t>
  </si>
  <si>
    <t>FP-011417-01</t>
  </si>
  <si>
    <t xml:space="preserve">FBA 53247 SENSOR DE PRESION             -                                        </t>
  </si>
  <si>
    <t>FP-011965-01</t>
  </si>
  <si>
    <t>FEV 238 REPARACION POLICHADORA-</t>
  </si>
  <si>
    <t>FP-012008-01</t>
  </si>
  <si>
    <t xml:space="preserve">FBA 53854 ALTERNADOR T440               -                                        </t>
  </si>
  <si>
    <t>FP-012083-01</t>
  </si>
  <si>
    <t xml:space="preserve">FBA 53851 LIMPIEZA MARCO Y VINCULA      -                                        </t>
  </si>
  <si>
    <t>FP-012205-01</t>
  </si>
  <si>
    <t xml:space="preserve">FBA 53967 KIT REPORTES Y RODAJAS        -                                        </t>
  </si>
  <si>
    <t>CR 28 A 63 A 48</t>
  </si>
  <si>
    <t>FP-011090-01</t>
  </si>
  <si>
    <t xml:space="preserve">FEV 17761 REPARACION RADIADOR R M  IVECC-O                                       </t>
  </si>
  <si>
    <t>FP-011125-01</t>
  </si>
  <si>
    <t>F 3176 COMPRA RETENEDOR 121 160 3 28-</t>
  </si>
  <si>
    <t>FP-011216-01</t>
  </si>
  <si>
    <t>F 470 ALQUILER EQUIPO IMPRESION GERENCIA-GENERAL</t>
  </si>
  <si>
    <t>FP-011218-01</t>
  </si>
  <si>
    <t>BOGD 170294 BOMBONA SILLA-</t>
  </si>
  <si>
    <t>FP-011219-01</t>
  </si>
  <si>
    <t>F 89027034 COMPRA LLANTAS R 14 85L-</t>
  </si>
  <si>
    <t>FP-011221-01</t>
  </si>
  <si>
    <t>F MQFE 2126 LLANTA SERVICIO R17 5 R22 5-</t>
  </si>
  <si>
    <t>FP-011328-01</t>
  </si>
  <si>
    <t>F 995 COMPRA REFUERZO TRIANGULAR 20 X 20-X 20</t>
  </si>
  <si>
    <t>FP-011329-01</t>
  </si>
  <si>
    <t>F 111126 COMPRA CILINDRO PEDAL EMBRAGUE-PROSTAR</t>
  </si>
  <si>
    <t>FP-011418-01</t>
  </si>
  <si>
    <t>F 576552 COMPRA CINTA CONSPICUITY-</t>
  </si>
  <si>
    <t>FP-011685-01</t>
  </si>
  <si>
    <t xml:space="preserve">FEV 17796 REPARACION RADIADOR R M  RADIA-DOR 7600                                </t>
  </si>
  <si>
    <t>FP-011686-01</t>
  </si>
  <si>
    <t xml:space="preserve">FEV 17799 REPARACION RADIADOR R M  RADIA-DOR 4300                                </t>
  </si>
  <si>
    <t>FP-011687-01</t>
  </si>
  <si>
    <t xml:space="preserve">FEV 17801 REPARACION RADIADOR R M  RADIA-DOR 4300                                </t>
  </si>
  <si>
    <t>FP-011716-01</t>
  </si>
  <si>
    <t xml:space="preserve">FEV 17804 REPRARACION RADIADOR R M  RADI-ADOR 7600                               </t>
  </si>
  <si>
    <t>FP-011758-01</t>
  </si>
  <si>
    <t xml:space="preserve">FEV 17808 REPARACION RADIADOR R M  RADIA-DOR AGUA                                </t>
  </si>
  <si>
    <t>FP-011941-01</t>
  </si>
  <si>
    <t xml:space="preserve">FEV 17819 REPARACIONES RADIADOR R M     -                                        </t>
  </si>
  <si>
    <t>FP-012073-01</t>
  </si>
  <si>
    <t>SEAC 14176 MO SISTEMA SUSPENSION D M SPL-INDERS</t>
  </si>
  <si>
    <t>FP-012296-01</t>
  </si>
  <si>
    <t>RC 1064 MANGUERA R2 1 2 COPA CORTE CUADR-ANTE 3 4</t>
  </si>
  <si>
    <t>FP-012380-01</t>
  </si>
  <si>
    <t>F FEVE 2350 EDICTO EBEL LEON SEGUNDO AVI-SO</t>
  </si>
  <si>
    <t>FP-012381-01</t>
  </si>
  <si>
    <t>F FE 1003 COPRA DE PAPELERIA PLANILLERA-Y CAJA DE ARCHIVOP</t>
  </si>
  <si>
    <t>CL 20 39 54 BRR CAMOA</t>
  </si>
  <si>
    <t>FP-011435-01</t>
  </si>
  <si>
    <t xml:space="preserve">FEC 21658 VACUNA HEPATITIS B VACUNA TETA-NO                                      </t>
  </si>
  <si>
    <t>FP-011463-01</t>
  </si>
  <si>
    <t xml:space="preserve">FEC 21673 VIH ESPIROMETRIA VISIOMETRIA E-XAMEN MEDICO                            </t>
  </si>
  <si>
    <t>FP-012009-01</t>
  </si>
  <si>
    <t xml:space="preserve">FEC 22579 SERVICIOS EXAMENES OCUPACIONAL-ES                                      </t>
  </si>
  <si>
    <t>FP-012027-01</t>
  </si>
  <si>
    <t xml:space="preserve">FEC 22600 VACUNACION PERSONAL DE OPERACI-ONES                                    </t>
  </si>
  <si>
    <t>CR 7 73 55 OF 1302</t>
  </si>
  <si>
    <t>FP-011706-01</t>
  </si>
  <si>
    <t xml:space="preserve">LB 2695 ASESORIA COMUNICADO DIGITAL PROD-UCCION VIDEO   SERVI                    </t>
  </si>
  <si>
    <t>FP-011893-01</t>
  </si>
  <si>
    <t>SEAC 13914 D M SPLINDERS PARA AJUSTE Y R-EVISION</t>
  </si>
  <si>
    <t>CR 8 41 40 P 2</t>
  </si>
  <si>
    <t>FP-011323-01</t>
  </si>
  <si>
    <t xml:space="preserve">FEDV 2852 GORRO PARA SOLDAR MASCARILLA I-NDUSTRIAL NEGRA                         </t>
  </si>
  <si>
    <t>FP-011324-01</t>
  </si>
  <si>
    <t xml:space="preserve">FEDV 2851 GUANTE CUERO TIPO INGENIERO RE-FORZADO                                 </t>
  </si>
  <si>
    <t>FP-011597-01</t>
  </si>
  <si>
    <t xml:space="preserve">FEDV 2904 GUANTE VAQUETA SENCILLO       -                                        </t>
  </si>
  <si>
    <t>FP-011598-01</t>
  </si>
  <si>
    <t xml:space="preserve">FEDV 2896 GUANTES VAQUETA SENCILLO      -                                        </t>
  </si>
  <si>
    <t>FP-011599-01</t>
  </si>
  <si>
    <t xml:space="preserve">FEDV 2901 MASCARILLA INDUSTRIAL NEGRA AZ-UL                                      </t>
  </si>
  <si>
    <t>FP-012304-01</t>
  </si>
  <si>
    <t xml:space="preserve">FEDV 2979 GORRO PARA SOLDAR GUANTE VAQUE-TA SENCILLO                             </t>
  </si>
  <si>
    <t>FP-012306-01</t>
  </si>
  <si>
    <t>PC 1168 BOLSA GRIS IMPRESION  65X80 CM-</t>
  </si>
  <si>
    <t>AUT MEDELLIN KM 3  VIA SIBERIA COTA CENT</t>
  </si>
  <si>
    <t>FP-011102-01</t>
  </si>
  <si>
    <t xml:space="preserve">FE 8807 M OBRA REPARACION SISTEMA HIDRAH-ULICO                                   </t>
  </si>
  <si>
    <t>FP-011520-01</t>
  </si>
  <si>
    <t>SEAC 12735 SOPORTE SUSPENSION PIN CHAVET-A</t>
  </si>
  <si>
    <t>DG 8 SUR 4 B 02</t>
  </si>
  <si>
    <t>FP-011103-01</t>
  </si>
  <si>
    <t xml:space="preserve">FE 384 CAMARA DE VIDEO LECTORA 40       -                                        </t>
  </si>
  <si>
    <t>FP-011501-01</t>
  </si>
  <si>
    <t>SEAC 12665 LAMINA TOPE SUSPENSION RODAJA-RETENEDOR</t>
  </si>
  <si>
    <t>CRA 4 ESTE N 2 77 INT 1</t>
  </si>
  <si>
    <t>FP-011330-01</t>
  </si>
  <si>
    <t xml:space="preserve">MS 11504 GRILLETE BARREDORA             -                                        </t>
  </si>
  <si>
    <t>FP-011331-01</t>
  </si>
  <si>
    <t xml:space="preserve">MS 11438 GRILLETE BARREDORA             -                                        </t>
  </si>
  <si>
    <t>FP-011761-01</t>
  </si>
  <si>
    <t xml:space="preserve">MS 11621 GRILLETE 3 8 BARREDORA         -                                        </t>
  </si>
  <si>
    <t>FP-011845-01</t>
  </si>
  <si>
    <t xml:space="preserve">MS 11663 GRILLETE 3 8 BARREDORA         -                                        </t>
  </si>
  <si>
    <t>FP-012308-01</t>
  </si>
  <si>
    <t>PC 1167 BOLSA GRIS CON IMPRESION 65 X 80-</t>
  </si>
  <si>
    <t>FP-012379-01</t>
  </si>
  <si>
    <t xml:space="preserve">MS 11777 GUAYA BARREDORA BRODSON        -                                        </t>
  </si>
  <si>
    <t>CR 9 17 A 01</t>
  </si>
  <si>
    <t>FP-011096-01</t>
  </si>
  <si>
    <t xml:space="preserve">FUZ 5845 R M  CARDAN TOMA FUERZA        -                                        </t>
  </si>
  <si>
    <t>FP-011392-01</t>
  </si>
  <si>
    <t xml:space="preserve">FUZ 5907 R M  CARDAN TOMA FUERZA        -                                        </t>
  </si>
  <si>
    <t>FP-011393-01</t>
  </si>
  <si>
    <t xml:space="preserve">FUZ 5904 R M  CARDAN EMTRE EJES DOBLE TR-OQUE                                    </t>
  </si>
  <si>
    <t>FP-011790-01</t>
  </si>
  <si>
    <t xml:space="preserve">FUZ 5963 R M  CARDAN ENTRE EJES DOBLE TR-OQUE                                    </t>
  </si>
  <si>
    <t>FP-012074-01</t>
  </si>
  <si>
    <t>SEAC 14175 VALVULINA SPIRAX ALOJATODO RE-TENEDOR</t>
  </si>
  <si>
    <t>FP-012311-01</t>
  </si>
  <si>
    <t xml:space="preserve">FUZ 6005 R M  CARDAN COMPLETO 7600      -                                        </t>
  </si>
  <si>
    <t>BRR EL BOSQUE TV 54 27 126</t>
  </si>
  <si>
    <t>FP-011846-01</t>
  </si>
  <si>
    <t>F 20181 COMPRA KITCLU 15X2-</t>
  </si>
  <si>
    <t>FP-011970-01</t>
  </si>
  <si>
    <t>FE 908 COMPRA ELEMENTOS DE PAPELERIA-</t>
  </si>
  <si>
    <t>FP-012010-01</t>
  </si>
  <si>
    <t>F 578447 COMPRA TARRAJA PARA NEUMATICOS-4 SERVICIOS</t>
  </si>
  <si>
    <t>FP-012011-01</t>
  </si>
  <si>
    <t>F 10485 COMPRA CARTUCHOS TONER GENERICOS-</t>
  </si>
  <si>
    <t>FP-012012-01</t>
  </si>
  <si>
    <t>F 10484 COMPRA CARTUCHO DE TONER GENERIC-O</t>
  </si>
  <si>
    <t>FP-012014-01</t>
  </si>
  <si>
    <t>F 172182 COMPRA KIT VIDRIO CONVEXO-</t>
  </si>
  <si>
    <t>FP-012028-01</t>
  </si>
  <si>
    <t>F 1050 COMPRA RACOR MANGUERAS COPAS  ADA-PTADORES</t>
  </si>
  <si>
    <t>FP-012082-01</t>
  </si>
  <si>
    <t>F 791 SERV GRADUAR FRENOS   TORQUEAR MUE-LLE E1</t>
  </si>
  <si>
    <t>FP-012300-01</t>
  </si>
  <si>
    <t>F 23153 KIT CADENILLA Y PINONES PLATINA-PATIN IZQUIERDA</t>
  </si>
  <si>
    <t>FP-012301-01</t>
  </si>
  <si>
    <t>P 2135 AFICHE FULL COLOR E INVITACIONES-FULL COLOR</t>
  </si>
  <si>
    <t>FP-012302-01</t>
  </si>
  <si>
    <t>F E001 49328 BOTA TAURO-</t>
  </si>
  <si>
    <t>FP-012303-01</t>
  </si>
  <si>
    <t>FEF 4083 GAFF BUJE BARRA TUERCA SEGURIDA-D</t>
  </si>
  <si>
    <t>FP-012305-01</t>
  </si>
  <si>
    <t>FE 390 PAQUETE LAMINILLAS ACERO CEPILLO-70 CM</t>
  </si>
  <si>
    <t>FP-012307-01</t>
  </si>
  <si>
    <t>CR 579569 CINTA CONSPICUITY-</t>
  </si>
  <si>
    <t>FP-012309-01</t>
  </si>
  <si>
    <t>FE 5145 RACHET CTE 1 2-</t>
  </si>
  <si>
    <t>FP-012310-01</t>
  </si>
  <si>
    <t>FTR 21503 PINON 5TA-</t>
  </si>
  <si>
    <t>FP-012371-01</t>
  </si>
  <si>
    <t>BOGD 173658 FILTRO DE AIRE COMBUSTIBLE Y-ACEITE</t>
  </si>
  <si>
    <t>CR 19 6 A 25</t>
  </si>
  <si>
    <t>FP-012047-01</t>
  </si>
  <si>
    <t xml:space="preserve">OM 366 SISTEMA DE EMBRAGUE VOLSWAGEN    -                                        </t>
  </si>
  <si>
    <t>CL 63 B 68 F 07</t>
  </si>
  <si>
    <t xml:space="preserve">070-2024    </t>
  </si>
  <si>
    <t>DS-000718-01</t>
  </si>
  <si>
    <t xml:space="preserve">CTA COBRO 070 2024 SERVICIOS PRESTADOS P-ARA TRASPASOS                           </t>
  </si>
  <si>
    <t>DG 14 BIS 54 23 P 1</t>
  </si>
  <si>
    <t>FP-011065-01</t>
  </si>
  <si>
    <t xml:space="preserve">MR 20648 FAROLA DELANTERA               -                                        </t>
  </si>
  <si>
    <t>FP-011066-01</t>
  </si>
  <si>
    <t xml:space="preserve">MR 20646 POTENCIOMETRO INTER            -                                        </t>
  </si>
  <si>
    <t>FP-011067-01</t>
  </si>
  <si>
    <t xml:space="preserve">MR 20567 CAUCHO BARRA INTERIOR GUARDAPOL-VO                                      </t>
  </si>
  <si>
    <t>FP-011141-01</t>
  </si>
  <si>
    <t xml:space="preserve">MR 20670 ENFOCADOR INTER ISB            -                                        </t>
  </si>
  <si>
    <t>FP-011326-01</t>
  </si>
  <si>
    <t xml:space="preserve">MR 20760 PERNO CON TUERCA               -                                        </t>
  </si>
  <si>
    <t>FP-011394-01</t>
  </si>
  <si>
    <t xml:space="preserve">MR 20888 FAROLA DERECHA T370            -                                        </t>
  </si>
  <si>
    <t>FP-011395-01</t>
  </si>
  <si>
    <t xml:space="preserve">MR 20891 FAROLA DERECHA T370            -                                        </t>
  </si>
  <si>
    <t>FP-011396-01</t>
  </si>
  <si>
    <t xml:space="preserve">MR 20739 SERVICIO MANO DE OBRA REPARACIO-N PERSIANA                              </t>
  </si>
  <si>
    <t>FP-011503-01</t>
  </si>
  <si>
    <t xml:space="preserve">MR 20950 TOPE CAPOT FB                  -                                        </t>
  </si>
  <si>
    <t>FP-011549-01</t>
  </si>
  <si>
    <t xml:space="preserve">MR 21020 PERNO CON TUERCA DE 4 1 2      -                                        </t>
  </si>
  <si>
    <t>FP-011677-01</t>
  </si>
  <si>
    <t xml:space="preserve">MR 21133 FAROLA DERECHA                 -                                        </t>
  </si>
  <si>
    <t>FP-011678-01</t>
  </si>
  <si>
    <t xml:space="preserve">MR 21134 FAROLA DERECHA T370            -                                        </t>
  </si>
  <si>
    <t>FP-011679-01</t>
  </si>
  <si>
    <t xml:space="preserve">MR 21108 SERVICIO MANO DE OBRA REPARACIO-N PERSIANA INTER                        </t>
  </si>
  <si>
    <t>FP-011680-01</t>
  </si>
  <si>
    <t xml:space="preserve">MR 21095 PERNO CON TUERCA               -                                        </t>
  </si>
  <si>
    <t>FP-011700-01</t>
  </si>
  <si>
    <t xml:space="preserve">MR 21157 PERNO CON TUERCA DE 4 1 2      -                                        </t>
  </si>
  <si>
    <t>FP-011740-01</t>
  </si>
  <si>
    <t xml:space="preserve">MR 21181 TARRO REFIGERANTE INTER 430    -                                        </t>
  </si>
  <si>
    <t>FP-011741-01</t>
  </si>
  <si>
    <t xml:space="preserve">MR 21186 SWITCH DIRECCIONAL KW          -                                        </t>
  </si>
  <si>
    <t>FP-011742-01</t>
  </si>
  <si>
    <t xml:space="preserve">MR 21187 SWITCH DIRECCIONAL KW          -                                        </t>
  </si>
  <si>
    <t>FP-012015-01</t>
  </si>
  <si>
    <t xml:space="preserve">MR 21377 PERNO CON TUERCA DE 4 1 2 JR   -                                        </t>
  </si>
  <si>
    <t>FP-012190-01</t>
  </si>
  <si>
    <t xml:space="preserve">MR 21476 TAPA TARRO REFRIGERANTE KENWORK-                                        </t>
  </si>
  <si>
    <t>FP-012191-01</t>
  </si>
  <si>
    <t xml:space="preserve">MR 21532 KIT RODAJA HAP                 -                                        </t>
  </si>
  <si>
    <t>FP-012192-01</t>
  </si>
  <si>
    <t xml:space="preserve">MR 21477 FAROLA DERECHA                 -                                        </t>
  </si>
  <si>
    <t>FP-012193-01</t>
  </si>
  <si>
    <t xml:space="preserve">MR 21479 FAROLA DERECHA                 -                                        </t>
  </si>
  <si>
    <t>FP-012194-01</t>
  </si>
  <si>
    <t xml:space="preserve">MR 21480 FAROLA DERECHA                 -                                        </t>
  </si>
  <si>
    <t>FP-012299-01</t>
  </si>
  <si>
    <t xml:space="preserve">MR 21543 TARRO REFRIGERANTE INTER       -                                        </t>
  </si>
  <si>
    <t>FP-012370-01</t>
  </si>
  <si>
    <t xml:space="preserve">MR 21609 PERNO CON TUERCA               -                                        </t>
  </si>
  <si>
    <t>CL 17 65 B 06</t>
  </si>
  <si>
    <t>FP-011504-01</t>
  </si>
  <si>
    <t>SEAC 12767 SISTEMA SUSPENSION CAMBIO SOP-ORTES</t>
  </si>
  <si>
    <t>FP-011505-01</t>
  </si>
  <si>
    <t xml:space="preserve">MCE 9034 TOT REV Y MANTENIMIENTO INYECTO-R EN BLANCO                             </t>
  </si>
  <si>
    <t>FP-011544-01</t>
  </si>
  <si>
    <t xml:space="preserve">MCE 9087 RETEN RUEDA TRASERA            -                                        </t>
  </si>
  <si>
    <t>FP-011545-01</t>
  </si>
  <si>
    <t xml:space="preserve">MCE 9067 BOMBA ALIMENTACION TRAKKER     -                                        </t>
  </si>
  <si>
    <t>FP-011696-01</t>
  </si>
  <si>
    <t xml:space="preserve">MCE 9111 JUEGO CUNA FRENO TRAKKER       -                                        </t>
  </si>
  <si>
    <t>FP-011944-01</t>
  </si>
  <si>
    <t xml:space="preserve">MCE 9244 MOTOR ARRANQUE NEW DAILY       -                                        </t>
  </si>
  <si>
    <t>FP-012298-01</t>
  </si>
  <si>
    <t xml:space="preserve">MCE 9365 CORREA ACCESORIOS              -                                        </t>
  </si>
  <si>
    <t>FP-012340-01</t>
  </si>
  <si>
    <t xml:space="preserve">MCE 9390 CAMARA FRENO PARQUEO TRAKKER   -                                        </t>
  </si>
  <si>
    <t>CR 60 15 07</t>
  </si>
  <si>
    <t>LG-000007-00</t>
  </si>
  <si>
    <t>PARQUEADERO-</t>
  </si>
  <si>
    <t>LG-000022-00</t>
  </si>
  <si>
    <t xml:space="preserve">SATA LLAVE STALEY LLAVE NICHOLSON BROCA -                                        </t>
  </si>
  <si>
    <t>CL 22 F 108 69 P 2</t>
  </si>
  <si>
    <t>FP-011105-01</t>
  </si>
  <si>
    <t xml:space="preserve">FVE 1322 CEPILLO CERDAS RECICLADAS      -                                        </t>
  </si>
  <si>
    <t>FP-011205-01</t>
  </si>
  <si>
    <t xml:space="preserve">FVE 1334 CEPILLO CON CERDAS RECICLADAS  -                                        </t>
  </si>
  <si>
    <t>FP-011206-01</t>
  </si>
  <si>
    <t xml:space="preserve">FVE 1332 CABO PARA CEPILLO              -                                        </t>
  </si>
  <si>
    <t>FP-011207-01</t>
  </si>
  <si>
    <t xml:space="preserve">FVE 1331 CEPILLO CON CERDAS RECICLADAS  -                                        </t>
  </si>
  <si>
    <t>FP-011208-01</t>
  </si>
  <si>
    <t xml:space="preserve">FVE 1330 CEPILLO CON CERDAS RECICLADAS  -                                        </t>
  </si>
  <si>
    <t>FP-011209-01</t>
  </si>
  <si>
    <t xml:space="preserve">FVE 1326 CEPILLO CON CERDAS RECICLADAS  -                                        </t>
  </si>
  <si>
    <t>FP-011210-01</t>
  </si>
  <si>
    <t xml:space="preserve">FVE 1327 CEPOLLI CON CERDAS RECICLADAS  -                                        </t>
  </si>
  <si>
    <t>FP-011211-01</t>
  </si>
  <si>
    <t xml:space="preserve">FVE 1325 CEPILLO CON CERDAS RECICLADAS  -                                        </t>
  </si>
  <si>
    <t>FP-011239-01</t>
  </si>
  <si>
    <t xml:space="preserve">FVE 1333 CEPILLO CON CERDAS RECICLADAS  -                                        </t>
  </si>
  <si>
    <t>FP-011522-01</t>
  </si>
  <si>
    <t xml:space="preserve">FVE 1338 CABO PARA CEPILLO XCC          -                                        </t>
  </si>
  <si>
    <t>FP-011540-01</t>
  </si>
  <si>
    <t>VRBU 5764 INTERRUPTOR DIRECCIONAL-</t>
  </si>
  <si>
    <t>FP-011541-01</t>
  </si>
  <si>
    <t xml:space="preserve">FVE 1341 CABO PARA CEPILLO              -                                        </t>
  </si>
  <si>
    <t>FP-011595-01</t>
  </si>
  <si>
    <t xml:space="preserve">FVE 1339 CABO PARA CEPILLO              -                                        </t>
  </si>
  <si>
    <t>FP-011596-01</t>
  </si>
  <si>
    <t xml:space="preserve">FVE 1343 CEPILLO CON CERDAS RECICLADAS  -                                        </t>
  </si>
  <si>
    <t>FP-012253-01</t>
  </si>
  <si>
    <t xml:space="preserve">FVE 1367 CEPILLO CON CERDAS RECICLADAS  -                                        </t>
  </si>
  <si>
    <t>FP-012254-01</t>
  </si>
  <si>
    <t xml:space="preserve">FVE 1368 CABO PARA CEPILLO              -                                        </t>
  </si>
  <si>
    <t>CR 7 75 51 OF 13 1</t>
  </si>
  <si>
    <t>FP-011550-01</t>
  </si>
  <si>
    <t xml:space="preserve">FM 9600272859 NUTO H DRUM               -                                        </t>
  </si>
  <si>
    <t>FP-011656-01</t>
  </si>
  <si>
    <t xml:space="preserve">FM 9600273349 NUTO H 68 DRUM  ACEITE HID-RAHULICO                                </t>
  </si>
  <si>
    <t>FP-011710-01</t>
  </si>
  <si>
    <t>FTR 19540 KIT BUJE Y PASADOR PALANCA DE-CAMBIOS</t>
  </si>
  <si>
    <t>FP-011767-01</t>
  </si>
  <si>
    <t xml:space="preserve">FM 9600273717 NUTO H 68 DRUM  ACEITE HID-RAULICO                                 </t>
  </si>
  <si>
    <t>FP-011802-01</t>
  </si>
  <si>
    <t xml:space="preserve">FM 9600274093 MOBIL TRANS HD 50 DRUM    -                                        </t>
  </si>
  <si>
    <t>FP-011880-01</t>
  </si>
  <si>
    <t xml:space="preserve">FM 9600274521 NUTO H 68 DRUM  ACEITE HID-RAULICO                                 </t>
  </si>
  <si>
    <t>FP-012075-01</t>
  </si>
  <si>
    <t>SEAC 14161 MO SISTEMA SUSPENSION D M SPL-INDERS</t>
  </si>
  <si>
    <t>FP-012180-01</t>
  </si>
  <si>
    <t xml:space="preserve">FM 9600275672 NUTO H DRUM               -                                        </t>
  </si>
  <si>
    <t>FP-012181-01</t>
  </si>
  <si>
    <t xml:space="preserve">FM 9600275493 M DEL MODERN FULL PROTECTI-ON                                      </t>
  </si>
  <si>
    <t>CL 39 43 115 TO 1 P 11 OF 19 J</t>
  </si>
  <si>
    <t>CC-003431-00</t>
  </si>
  <si>
    <t xml:space="preserve">REVERSION NC 1062   FE379 388 389 390   -                                        </t>
  </si>
  <si>
    <t>FP-012297-01</t>
  </si>
  <si>
    <t>F 392 COMPRA CEPILLOS CENTRALES-</t>
  </si>
  <si>
    <t>AV CR 50 5 C 29</t>
  </si>
  <si>
    <t>FP-012388-01</t>
  </si>
  <si>
    <t>F P7A 1075 COMPRA SUFRIDERA YARDAS-</t>
  </si>
  <si>
    <t>BRR LOS ALPES TV 73 31 I 140</t>
  </si>
  <si>
    <t xml:space="preserve">DIVIDENDOS  </t>
  </si>
  <si>
    <t>NI-002130-00</t>
  </si>
  <si>
    <t>RECLASIFICACION CXP IC A CXP DIVIDENDOS-</t>
  </si>
  <si>
    <t>RC-000981-00</t>
  </si>
  <si>
    <t xml:space="preserve">INGRESO AUTORIZADO AC GC                -                                        </t>
  </si>
  <si>
    <t>SI-000004-00</t>
  </si>
  <si>
    <t>SALDOS INICIALES CUENTAS POR PAGAR-</t>
  </si>
  <si>
    <t>CL 97 18 A 18</t>
  </si>
  <si>
    <t>NB-000013-01</t>
  </si>
  <si>
    <t>REV CE 843 RECAUDOS POR FACTURACION-CORREO SOLICITUD ANG</t>
  </si>
  <si>
    <t>NB-000013-07</t>
  </si>
  <si>
    <t>NB-000013-00</t>
  </si>
  <si>
    <t>NB-000013-08</t>
  </si>
  <si>
    <t>NB-000013-03</t>
  </si>
  <si>
    <t>NB-000013-04</t>
  </si>
  <si>
    <t>NB-000013-02</t>
  </si>
  <si>
    <t>NB-000013-05</t>
  </si>
  <si>
    <t>NB-000013-06</t>
  </si>
  <si>
    <t>NB-000013-09</t>
  </si>
  <si>
    <t>RC-000363-00</t>
  </si>
  <si>
    <t>RC-000472-00</t>
  </si>
  <si>
    <t>DEVOLUCION A USUARIOS APORTES CREDICORP-CONSIG 07 03 2023</t>
  </si>
  <si>
    <t>RC-000526-00</t>
  </si>
  <si>
    <t>DEVOLUCION A USUARIOS APORTES CREDICORP-CONSIG 04 04 2023</t>
  </si>
  <si>
    <t>RC-000566-00</t>
  </si>
  <si>
    <t>RC-000652-00</t>
  </si>
  <si>
    <t>DEVOLUCION A USUARIOS APORTES CREDICORP-AGOSTO 02 2023</t>
  </si>
  <si>
    <t>RC-000766-00</t>
  </si>
  <si>
    <t>DEVOLUCION USUARIO DE ASEO NOV 2023-</t>
  </si>
  <si>
    <t>CR 47 A 91 78 OF 206</t>
  </si>
  <si>
    <t>FP-011108-01</t>
  </si>
  <si>
    <t xml:space="preserve">PC 3652 BOLSA GRIS 65CM X 80 CM RECICLAD-A IMPRESORA 1 CARA                      </t>
  </si>
  <si>
    <t>FP-011109-01</t>
  </si>
  <si>
    <t xml:space="preserve">PC 3651 BOLSA GRIS 65CM X 80 CM 100  REC-ICLADA IMPRESA 1CARA                    </t>
  </si>
  <si>
    <t>FP-011661-01</t>
  </si>
  <si>
    <t>SEAC 12769 TORNILLO 9 16X2 TORNILLO 5 8-TUERCA 5 8</t>
  </si>
  <si>
    <t>CL 97 18 A 18 OF 201</t>
  </si>
  <si>
    <t>CC-001307-00</t>
  </si>
  <si>
    <t>PA 179 REINTEGROS RESTITUCION SENTENCIA-JUDICIAL</t>
  </si>
  <si>
    <t>CC-003646-01</t>
  </si>
  <si>
    <t xml:space="preserve">PA 267 SERVICIO FACTURACION ABRIL 2024 R-ETEIVA                                  </t>
  </si>
  <si>
    <t>CC-003646-03</t>
  </si>
  <si>
    <t>CC-003646-02</t>
  </si>
  <si>
    <t>CC-003646-00</t>
  </si>
  <si>
    <t>CR 1A 17 08</t>
  </si>
  <si>
    <t>FP-011118-01</t>
  </si>
  <si>
    <t>F 648 COMPRA SILICONA GRIS ULTRA GREY 70-</t>
  </si>
  <si>
    <t>FP-011119-01</t>
  </si>
  <si>
    <t>F 3180 COMPRA I BARRA DE REACCION KENWOR-TH</t>
  </si>
  <si>
    <t>FP-011162-01</t>
  </si>
  <si>
    <t>F 1207 LICENCIAS PANDA ENDPOINT PROTECTI-ON 1 ANO</t>
  </si>
  <si>
    <t>FP-011163-01</t>
  </si>
  <si>
    <t>FTD 42407 JUEGO CORREA DISCO FRENO VARIL-LA KIT CORREAS</t>
  </si>
  <si>
    <t>FP-011409-01</t>
  </si>
  <si>
    <t>F 576431 COMPRA GUANTE CAUCHO CALIBRE 55-X12</t>
  </si>
  <si>
    <t>FP-011701-01</t>
  </si>
  <si>
    <t>F 316363 CONSUMO DEL 21 AL 28 ENERO 2021-</t>
  </si>
  <si>
    <t>FP-011829-01</t>
  </si>
  <si>
    <t>F 19879 COMPRA KIT CHAPETAS CRUCETA SPL-250</t>
  </si>
  <si>
    <t>FP-011830-01</t>
  </si>
  <si>
    <t>F 19882 COMPRA TORNILLO 7 8 COMPLETO-</t>
  </si>
  <si>
    <t>FP-011847-01</t>
  </si>
  <si>
    <t>CFA 448 KIT DISCO FRENO KIT EMBRAGUE COM-PLETO</t>
  </si>
  <si>
    <t>FP-012016-01</t>
  </si>
  <si>
    <t>F 995 COMPRA CAUCHOS B6144-</t>
  </si>
  <si>
    <t>FP-012251-01</t>
  </si>
  <si>
    <t>FET 798 BAJAR RUEDAS CAMBIO DE FRENO BAJ-AR MUELLE</t>
  </si>
  <si>
    <t>FP-012252-01</t>
  </si>
  <si>
    <t>FEF 4022 BLOQUES GRASA BEG KIT ZAPATA FR-ENO TORNILLO CENTRAL</t>
  </si>
  <si>
    <t>CL 70  7E BIS 04</t>
  </si>
  <si>
    <t>NI-000106-00</t>
  </si>
  <si>
    <t>CRUCE INTERCOMPANIAS CON PROMOCALI-</t>
  </si>
  <si>
    <t>RC-000426-00</t>
  </si>
  <si>
    <t>ING  DISM DEUDA PARA PAGO DE CESANTIAS F-EB 2023</t>
  </si>
  <si>
    <t>CR 16 79 31 OF 202 OF 203 OF 301 OF 301</t>
  </si>
  <si>
    <t>FP-011764-01</t>
  </si>
  <si>
    <t xml:space="preserve">FEV 595679 CARGADOR  CABLE USB PARA TABL-ETA                                     </t>
  </si>
  <si>
    <t>FP-011848-01</t>
  </si>
  <si>
    <t xml:space="preserve">FEV 595678 Ubiquiti Injector 48vdc 0 6a -Giga                                    </t>
  </si>
  <si>
    <t>FP-012295-01</t>
  </si>
  <si>
    <t>F 34813 COMPRA FILTRO ACEITE MOTOR-</t>
  </si>
  <si>
    <t>CL 15 5 43</t>
  </si>
  <si>
    <t>FP-011091-01</t>
  </si>
  <si>
    <t xml:space="preserve">R 2866 ALAMBRE PLANO                    -                                        </t>
  </si>
  <si>
    <t>FP-011093-01</t>
  </si>
  <si>
    <t xml:space="preserve">R 2865 ALAMBRE PLANO                    -                                        </t>
  </si>
  <si>
    <t>FP-011137-01</t>
  </si>
  <si>
    <t xml:space="preserve">R 2873 SATEFY FILTER AIR                -                                        </t>
  </si>
  <si>
    <t>FP-011527-01</t>
  </si>
  <si>
    <t xml:space="preserve">R 2898 ALAMBRE PLANO                    -                                        </t>
  </si>
  <si>
    <t>FP-011538-01</t>
  </si>
  <si>
    <t xml:space="preserve">R 2900 EJE CENTRAL PORTA CEPILLO BARREDO-RA                                      </t>
  </si>
  <si>
    <t>FP-011539-01</t>
  </si>
  <si>
    <t xml:space="preserve">R 2897 ALAMBRE PLANO                    -                                        </t>
  </si>
  <si>
    <t>FP-011849-01</t>
  </si>
  <si>
    <t xml:space="preserve">R 2931 JUEGO ESPACIADOR PLASTICO PARA CE-PILLO                                   </t>
  </si>
  <si>
    <t>FP-012294-01</t>
  </si>
  <si>
    <t xml:space="preserve">R 2948 MANTENIMIENTO CORRECTIVO         -                                        </t>
  </si>
  <si>
    <t>FP-012369-01</t>
  </si>
  <si>
    <t xml:space="preserve">R 2957 CEPILLO LATERAL JHONSTON LAT     -                                        </t>
  </si>
  <si>
    <t>CL 23 80 A 52 IN 1</t>
  </si>
  <si>
    <t>FP-011104-01</t>
  </si>
  <si>
    <t xml:space="preserve">FE 4179 JUEGO DE CEP CENTRAL PLPB       -                                        </t>
  </si>
  <si>
    <t>FP-011319-01</t>
  </si>
  <si>
    <t>PC 1053 BOLSA DESARENE BOLSA GRIS 45 X 5-0</t>
  </si>
  <si>
    <t>FP-011321-01</t>
  </si>
  <si>
    <t xml:space="preserve">FE 4258 JUEGO DE CERDAS CEP CENTRAL     -                                        </t>
  </si>
  <si>
    <t>FP-011428-01</t>
  </si>
  <si>
    <t xml:space="preserve">FE 4291 VALVULA RECOMPACTACION          -                                        </t>
  </si>
  <si>
    <t>FP-011488-01</t>
  </si>
  <si>
    <t xml:space="preserve">FE 4292 JUEGO CERDAS CEP CENTRAL        -                                        </t>
  </si>
  <si>
    <t>FP-011693-01</t>
  </si>
  <si>
    <t>JERS 210 BUJE CORBATIN BUJES PUNTA MUELL-E KIT EMBRAGUE</t>
  </si>
  <si>
    <t>FP-011759-01</t>
  </si>
  <si>
    <t>FTR 19549 TORNILLOS Y TUERCAS VARIOS ARA-NDELA COBRE 14 MM</t>
  </si>
  <si>
    <t>FP-012076-01</t>
  </si>
  <si>
    <t>FVE 7653 ELIMINADOR DE EMPAQUES-</t>
  </si>
  <si>
    <t>FP-012293-01</t>
  </si>
  <si>
    <t xml:space="preserve">FE 4516 JUEGO DE CERDAS CEP CENTRAL     -                                        </t>
  </si>
  <si>
    <t>FP-012339-01</t>
  </si>
  <si>
    <t>PC 1170 BOLSA GRIS CON IMPRESION 65X80 C-M</t>
  </si>
  <si>
    <t>CL 18 4 81</t>
  </si>
  <si>
    <t>FP-011099-01</t>
  </si>
  <si>
    <t xml:space="preserve">MQFE 7452 LLANTA SERVICIO               -                                        </t>
  </si>
  <si>
    <t>FP-011100-01</t>
  </si>
  <si>
    <t xml:space="preserve">MQFE 7453 LLANTA SERVICIO               -                                        </t>
  </si>
  <si>
    <t>FP-011101-01</t>
  </si>
  <si>
    <t xml:space="preserve">MQFE 7451 LLANTA SERVICIO               -                                        </t>
  </si>
  <si>
    <t>FP-011202-01</t>
  </si>
  <si>
    <t xml:space="preserve">MQFE 7490 LLANTA SERVICIOS GOODYEA      -                                        </t>
  </si>
  <si>
    <t>FP-011407-01</t>
  </si>
  <si>
    <t xml:space="preserve">MQFE 7518 LLANTA RECAUCHADAS            -                                        </t>
  </si>
  <si>
    <t>FP-011408-01</t>
  </si>
  <si>
    <t xml:space="preserve">MQFE 7503 LLANTA SERVICIO               -                                        </t>
  </si>
  <si>
    <t>FP-011427-01</t>
  </si>
  <si>
    <t xml:space="preserve">MQFE 7523 LLANTA SERVICIOS              -                                        </t>
  </si>
  <si>
    <t>FP-011465-01</t>
  </si>
  <si>
    <t xml:space="preserve">MQFE 7525 LLANTA SERVICIOS              -                                        </t>
  </si>
  <si>
    <t>FP-011589-01</t>
  </si>
  <si>
    <t xml:space="preserve">MQFE 7552 LLANTAS REENCAUCHADAS         -                                        </t>
  </si>
  <si>
    <t>FP-011590-01</t>
  </si>
  <si>
    <t xml:space="preserve">MQFE 7533 RUEDA 4POR 5 PB BANDA REDONDA -                                        </t>
  </si>
  <si>
    <t>FP-011694-01</t>
  </si>
  <si>
    <t xml:space="preserve">MQFE 7576 LLANTA REENCAUCHADA KUMHO     -                                        </t>
  </si>
  <si>
    <t>FP-011695-01</t>
  </si>
  <si>
    <t xml:space="preserve">MQFE 7572 LLANTA SERVICIO GOODYEA       -                                        </t>
  </si>
  <si>
    <t>FP-011743-01</t>
  </si>
  <si>
    <t xml:space="preserve">MQFE 7579 LLANTA SERVICIO 295 R 22 5    -                                        </t>
  </si>
  <si>
    <t>FP-011760-01</t>
  </si>
  <si>
    <t xml:space="preserve">MQFE 7592 LLANTAS SERVICIO 315 R 22 5   -                                        </t>
  </si>
  <si>
    <t>FP-011888-01</t>
  </si>
  <si>
    <t xml:space="preserve">MQFE 7622 LLANATA SERVICIO REPARAR 295 R-22 5                                    </t>
  </si>
  <si>
    <t>FP-011889-01</t>
  </si>
  <si>
    <t xml:space="preserve">MQFE 7621 LLANTA SERVICIO 295 R 225     -                                        </t>
  </si>
  <si>
    <t>FP-012077-01</t>
  </si>
  <si>
    <t xml:space="preserve">MQFE 7648 LLANTA SERVICIO 295R22 5      -                                        </t>
  </si>
  <si>
    <t>FP-012078-01</t>
  </si>
  <si>
    <t xml:space="preserve">MQFE 7647 LLANTA SERVICIO 295R22 5      -                                        </t>
  </si>
  <si>
    <t>FP-012290-01</t>
  </si>
  <si>
    <t xml:space="preserve">MQFE 7668 LLANTA SERVICIO GOODYEA       -                                        </t>
  </si>
  <si>
    <t>FP-012292-01</t>
  </si>
  <si>
    <t xml:space="preserve">MQFE 7667 LLANTA SERVICIO GOODYEA       -                                        </t>
  </si>
  <si>
    <t>FP-012351-01</t>
  </si>
  <si>
    <t>MR 5198 GOBERNADOR DE AIRE-</t>
  </si>
  <si>
    <t>FP-012352-01</t>
  </si>
  <si>
    <t xml:space="preserve">MQFE 7741 LLANTA SERVICIO MICHELINE     -                                        </t>
  </si>
  <si>
    <t>FP-012353-01</t>
  </si>
  <si>
    <t xml:space="preserve">MQFE 7740 LLANTA SERVICIO GOODYEA       -                                        </t>
  </si>
  <si>
    <t>CR 9 86 50 AP 501</t>
  </si>
  <si>
    <t>CC-003637-00</t>
  </si>
  <si>
    <t xml:space="preserve">RA 125 ALQUILER VEHICULO BLINDADO MES DE- MAYO  2024                             </t>
  </si>
  <si>
    <t>DG 14 BIS 54 32</t>
  </si>
  <si>
    <t>FP-011126-01</t>
  </si>
  <si>
    <t xml:space="preserve">FE 13236 ESPEJOS RECTANGULARES          -                                        </t>
  </si>
  <si>
    <t>FP-011130-01</t>
  </si>
  <si>
    <t xml:space="preserve">FE 13250 MANIJA EXTERIOR KENWORTH       -                                        </t>
  </si>
  <si>
    <t>FP-011237-01</t>
  </si>
  <si>
    <t>FE 4785 T XTENSER L100 REFRIG ROJO 1   1-55</t>
  </si>
  <si>
    <t>FP-011254-01</t>
  </si>
  <si>
    <t xml:space="preserve">FE 13304 ARREGLO INSTALACION VIRIO ELECT-RICO                                    </t>
  </si>
  <si>
    <t>FP-011255-01</t>
  </si>
  <si>
    <t xml:space="preserve">FE 13389 ADAPTACION Y SUMINISTRO DE CREM-ALLERA PUERTA                           </t>
  </si>
  <si>
    <t>FP-011257-01</t>
  </si>
  <si>
    <t xml:space="preserve">FE 13388 ARREGLO MODULO ELEVADOR VIDRIO -                                        </t>
  </si>
  <si>
    <t>FP-011814-01</t>
  </si>
  <si>
    <t xml:space="preserve">FE 13657 ESPEJOS LADO IZQUIERDO         -                                        </t>
  </si>
  <si>
    <t>FP-011815-01</t>
  </si>
  <si>
    <t xml:space="preserve">FE 13658 MOTORES LIMPIA BRISAS ESPEJOS  -MANO DE OBRA REPA                       </t>
  </si>
  <si>
    <t>FP-011816-01</t>
  </si>
  <si>
    <t xml:space="preserve">FE 13659 ARREGLO CREMALLERA SERV CERRAJE-RIA                                     </t>
  </si>
  <si>
    <t>FP-011948-01</t>
  </si>
  <si>
    <t>FEF 3836 TORNILLO CENTRAL TUERCA ALTA GR-APA 7 8</t>
  </si>
  <si>
    <t>FP-012049-01</t>
  </si>
  <si>
    <t xml:space="preserve">FE 13801 PLUMILLA 22                    -                                        </t>
  </si>
  <si>
    <t>FP-012050-01</t>
  </si>
  <si>
    <t xml:space="preserve">FE 13820 ESPEJOS LADO IZQUIERDO AUXILIAR- IZQUIERDO                              </t>
  </si>
  <si>
    <t>FP-012051-01</t>
  </si>
  <si>
    <t xml:space="preserve">FE 13788 ESPEJO LUNA PANORAMICA         -                                        </t>
  </si>
  <si>
    <t>FP-012052-01</t>
  </si>
  <si>
    <t xml:space="preserve">FE 13789 ESPEJO AUXILIAR PANORAMICO     -                                        </t>
  </si>
  <si>
    <t>FP-012053-01</t>
  </si>
  <si>
    <t xml:space="preserve">FE 13790 ESPEJO AUXILIAR PANORAMICO     -                                        </t>
  </si>
  <si>
    <t>FP-012054-01</t>
  </si>
  <si>
    <t xml:space="preserve">FE 13791 ESPEJO AUXILIAR PANORAMICA     -                                        </t>
  </si>
  <si>
    <t>FP-012055-01</t>
  </si>
  <si>
    <t xml:space="preserve">FE 13792 ESPEJO AUXILIAR PANORAMICO     -                                        </t>
  </si>
  <si>
    <t>FP-012056-01</t>
  </si>
  <si>
    <t xml:space="preserve">FE 13793 ESPEJO AUXILIAR PANORAMICO     -                                        </t>
  </si>
  <si>
    <t>FP-012057-01</t>
  </si>
  <si>
    <t xml:space="preserve">FE 13722 CILIDRO PERA  DUPLICADO        -                                        </t>
  </si>
  <si>
    <t>FP-012058-01</t>
  </si>
  <si>
    <t xml:space="preserve">FE 13800 BRAZO LIMPIA BRISAS            -                                        </t>
  </si>
  <si>
    <t>FP-012059-01</t>
  </si>
  <si>
    <t xml:space="preserve">FE 13815 ESPEJOS AUXILIARES REDONDOS    -                                        </t>
  </si>
  <si>
    <t>FP-012061-01</t>
  </si>
  <si>
    <t xml:space="preserve">FE 13822 SWICHERA PRINCIPAL GUAYA APERTU-RA                                      </t>
  </si>
  <si>
    <t>FP-012062-01</t>
  </si>
  <si>
    <t xml:space="preserve">FE 13823 ARREGLO MANIJA EXTERIOR CAMBIO -PASADORES                               </t>
  </si>
  <si>
    <t>FP-012315-01</t>
  </si>
  <si>
    <t xml:space="preserve">FE 13919 APERTURA CHAPA ARREGLO CHAPA   -                                        </t>
  </si>
  <si>
    <t>FP-012316-01</t>
  </si>
  <si>
    <t xml:space="preserve">FE 13920 ARREGLO LIMPIA BRISAS          -                                        </t>
  </si>
  <si>
    <t>FP-012317-01</t>
  </si>
  <si>
    <t>FEV 281 ROLLO CINTADUCTOS CAJA REMACHES-3 16</t>
  </si>
  <si>
    <t>FP-012408-01</t>
  </si>
  <si>
    <t>F FLLC 113 SERVICIO MANO DE OBRA REPARAC-ION  SOACHA</t>
  </si>
  <si>
    <t>CL 2 6 102 OF 203</t>
  </si>
  <si>
    <t>FP-011161-01</t>
  </si>
  <si>
    <t>F 007 SERV TAPIZADO SILLA-</t>
  </si>
  <si>
    <t>FP-011462-01</t>
  </si>
  <si>
    <t xml:space="preserve">FEV 11640 ALQUILER MENSUAL EQUIPO ESCRIT-ORIO                                    </t>
  </si>
  <si>
    <t>FP-011850-01</t>
  </si>
  <si>
    <t>FTR 19507 AJUSTE HOUSING DIFERENCIAL SPI-CER</t>
  </si>
  <si>
    <t>FP-011890-01</t>
  </si>
  <si>
    <t xml:space="preserve">FEV 11669 SOPORTE O BRAZO PARA MONITOR D-OBLE 13 A 27 PUL                        </t>
  </si>
  <si>
    <t>FP-011951-01</t>
  </si>
  <si>
    <t xml:space="preserve">FEV 11670 CINTA EVOLIS COLOR YMCKO      -                                        </t>
  </si>
  <si>
    <t>FP-011955-01</t>
  </si>
  <si>
    <t xml:space="preserve">FEV 11671 CARTUCHO TONER GENERICO       -                                        </t>
  </si>
  <si>
    <t>FP-012080-01</t>
  </si>
  <si>
    <t xml:space="preserve">FEV 11673 ROUTER RB750GR3 MIKROTIK ADEC -A INFRAESTRUCTURA CO                    </t>
  </si>
  <si>
    <t>FP-012207-01</t>
  </si>
  <si>
    <t>F 5017 COMPRA ENFRIADOR ACEITE CAJA-</t>
  </si>
  <si>
    <t>FP-012281-01</t>
  </si>
  <si>
    <t>F 14814 MANTO DIFERENCIAL AMBOS LADOS-</t>
  </si>
  <si>
    <t>FP-012283-01</t>
  </si>
  <si>
    <t>F 114297 COMPRA EMPAQUE MULTIPLE ESCAPE-ISM</t>
  </si>
  <si>
    <t>FP-012286-01</t>
  </si>
  <si>
    <t>F 114320 COMPRA ABRAZADERAS PLASTICAS ME-DIANAS</t>
  </si>
  <si>
    <t>FP-012288-01</t>
  </si>
  <si>
    <t>F 312 COMPRA BUJE 3 PULGADAS 1 2 X 3-</t>
  </si>
  <si>
    <t>FP-012386-01</t>
  </si>
  <si>
    <t>MR 5279 RODAMIENTO NPR SET BUSETA HYUNDA-I</t>
  </si>
  <si>
    <t>FP-012387-01</t>
  </si>
  <si>
    <t>F BG929 SERVICIO MANTO DE CONTENEDORES-</t>
  </si>
  <si>
    <t>CR 28 SUR 22 35</t>
  </si>
  <si>
    <t>LG-000028-00</t>
  </si>
  <si>
    <t xml:space="preserve">LEGALIZACION AN 244 COMPARENDO Y CURSO L-UZ DELANTERA                            </t>
  </si>
  <si>
    <t>CR 30 24 90 CAD</t>
  </si>
  <si>
    <t>CC-001566-00</t>
  </si>
  <si>
    <t>CC-001567-00</t>
  </si>
  <si>
    <t>CC-001568-00</t>
  </si>
  <si>
    <t>CC-001575-00</t>
  </si>
  <si>
    <t>CC-002650-00</t>
  </si>
  <si>
    <t>PREDIAL 2022 AK 60 15 03 CHIP AAA0074STM-S</t>
  </si>
  <si>
    <t>CC-002652-00</t>
  </si>
  <si>
    <t>PREDIAL 2022 AC 13 60 34 CHIP AAA0074STE-A</t>
  </si>
  <si>
    <t>0273 DE 2024</t>
  </si>
  <si>
    <t>CC-003348-00</t>
  </si>
  <si>
    <t>IM-000038-00</t>
  </si>
  <si>
    <t>ICA MES DE JUNIO DE 2023-</t>
  </si>
  <si>
    <t>IM-000043-00</t>
  </si>
  <si>
    <t>ICA A JUNIO DE 2023-</t>
  </si>
  <si>
    <t>IM-000047-00</t>
  </si>
  <si>
    <t>ICA SOBRE INGRESOS MES DE JULIO DE 2023-</t>
  </si>
  <si>
    <t>IM-000055-00</t>
  </si>
  <si>
    <t>ICA MES DE AGOSTO DE 2023-</t>
  </si>
  <si>
    <t>IM-000065-00</t>
  </si>
  <si>
    <t>ICA MES DE OCTUBRE DE 2023-</t>
  </si>
  <si>
    <t>IM-000073-00</t>
  </si>
  <si>
    <t>ICA MES DE DICIEMBRE DE 2023-</t>
  </si>
  <si>
    <t>IM-000100-00</t>
  </si>
  <si>
    <t xml:space="preserve">IMPUESTO DE INDUSTRIA Y COMERCIO ABRIL D-                                        </t>
  </si>
  <si>
    <t>NA-000098-00</t>
  </si>
  <si>
    <t>RECLASIF  RETE ICA AJUSTE DIC 2019-</t>
  </si>
  <si>
    <t>NA-000130-00</t>
  </si>
  <si>
    <t>RECLASIF RTE ICA AJUSTE DIC  PROMOAMBIEN-</t>
  </si>
  <si>
    <t>NI-001836-00</t>
  </si>
  <si>
    <t>RETENCION EN LA FUENTE POR PAGAR DICIEMB-</t>
  </si>
  <si>
    <t>SI-000009-00</t>
  </si>
  <si>
    <t>SALDOS INICIALES-</t>
  </si>
  <si>
    <t>CL  21  A  2  07</t>
  </si>
  <si>
    <t>RC-001009-00</t>
  </si>
  <si>
    <t xml:space="preserve">INGRESO PRESTAMO INTERCOMPANIA PARA PAGO- FACTURA TERPEL                         </t>
  </si>
  <si>
    <t>DG 25 G 95 A 55</t>
  </si>
  <si>
    <t>CC-003454-00</t>
  </si>
  <si>
    <t xml:space="preserve">F 02 501434 CONSUMO E MAIL CERTIFICADO F-EBRERO 2024                             </t>
  </si>
  <si>
    <t>CC-003591-00</t>
  </si>
  <si>
    <t xml:space="preserve">F 02 501459 CONSUMO CORREO ELECTONICO CE-RTFICADO MARZO 2024                     </t>
  </si>
  <si>
    <t>CALLE 34  7 126</t>
  </si>
  <si>
    <t>FP-011201-01</t>
  </si>
  <si>
    <t xml:space="preserve">FST 8938 INYECTOR CUMMINS ISM REMAN TURB-O ALIMENTADOR REMAN                     </t>
  </si>
  <si>
    <t>FP-011406-01</t>
  </si>
  <si>
    <t xml:space="preserve">FST 8991 INYECCTOR CUMMINS ISM REMAN    -                                        </t>
  </si>
  <si>
    <t>FP-011479-01</t>
  </si>
  <si>
    <t>SEAC 12701 TORNILLO TAPA LLENADO ACEITE-MOTOR RETENEDOR</t>
  </si>
  <si>
    <t>FP-011587-01</t>
  </si>
  <si>
    <t xml:space="preserve">FST 9069 TURBO ALIMENTADOR CUMMINS REMAN-                                        </t>
  </si>
  <si>
    <t>FP-011588-01</t>
  </si>
  <si>
    <t xml:space="preserve">FST 9060 TURBO ALIMENTADOR BLUE REMAN   -                                        </t>
  </si>
  <si>
    <t>FP-011788-01</t>
  </si>
  <si>
    <t xml:space="preserve">FST 9140 INYECTOR REMAN R M  CUMMIS ISB -6 7                                     </t>
  </si>
  <si>
    <t>FP-012249-01</t>
  </si>
  <si>
    <t xml:space="preserve">FST 9280 INYECTOR ISM REMAN             -                                        </t>
  </si>
  <si>
    <t>FP-012250-01</t>
  </si>
  <si>
    <t xml:space="preserve">FST 9252 INYECTOR ISM REMAN             -                                        </t>
  </si>
  <si>
    <t>FP-012349-01</t>
  </si>
  <si>
    <t xml:space="preserve">FST 9332 INYECTOR CUMMINS REMAN         -                                        </t>
  </si>
  <si>
    <t>CR 26 65 30</t>
  </si>
  <si>
    <t>FP-011073-01</t>
  </si>
  <si>
    <t xml:space="preserve">FE 8276 VARILLA MEDIDORA ACEITE         -                                        </t>
  </si>
  <si>
    <t>FP-011076-01</t>
  </si>
  <si>
    <t xml:space="preserve">FE 8233 TIJERA COMPLETA DEL INF IZQUIERD-O KANGOO                                </t>
  </si>
  <si>
    <t>FP-011077-01</t>
  </si>
  <si>
    <t xml:space="preserve">FE 8232 TIJERAS COMPLETA DEL INF DERECHO-                                        </t>
  </si>
  <si>
    <t>FP-011078-01</t>
  </si>
  <si>
    <t xml:space="preserve">FE 8234 TIJERA COMPLETA DEL INF DERECHO -                                        </t>
  </si>
  <si>
    <t>FP-011079-01</t>
  </si>
  <si>
    <t xml:space="preserve">FE 8239 GUARDA POLVO RUEDA              -                                        </t>
  </si>
  <si>
    <t>FP-011080-01</t>
  </si>
  <si>
    <t xml:space="preserve">FE 8238 TIJERA COMPLETA DEL INF IZQUIERD-O KAMGO                                 </t>
  </si>
  <si>
    <t>FP-011402-01</t>
  </si>
  <si>
    <t xml:space="preserve">FE 8380 BUJE ESTABILIZADORA             -                                        </t>
  </si>
  <si>
    <t>FP-011403-01</t>
  </si>
  <si>
    <t xml:space="preserve">FE 8383 VALVULA DESCARGUE RAPIDA        -                                        </t>
  </si>
  <si>
    <t>FP-011404-01</t>
  </si>
  <si>
    <t xml:space="preserve">FE 8379 VARILLA ACEITE                  -                                        </t>
  </si>
  <si>
    <t>FP-011405-01</t>
  </si>
  <si>
    <t xml:space="preserve">FE 8381 RETENE SELECTOR                 -                                        </t>
  </si>
  <si>
    <t>FP-011478-01</t>
  </si>
  <si>
    <t xml:space="preserve">FE 8395 FILTRO ACEITE                   -                                        </t>
  </si>
  <si>
    <t>FP-011498-01</t>
  </si>
  <si>
    <t xml:space="preserve">FE 8442 VARILLA ACEITE                  -                                        </t>
  </si>
  <si>
    <t>FP-011500-01</t>
  </si>
  <si>
    <t xml:space="preserve">FE 8443 RETEN PALANCA SELECTOR          -                                        </t>
  </si>
  <si>
    <t>FP-011525-01</t>
  </si>
  <si>
    <t>SEAC 12768 SISTEMA DE FRENOS CAMBIO PERN-OS</t>
  </si>
  <si>
    <t>FP-011526-01</t>
  </si>
  <si>
    <t xml:space="preserve">FE 8464 JUEGO PLUMILLAS                 -                                        </t>
  </si>
  <si>
    <t>FP-011688-01</t>
  </si>
  <si>
    <t xml:space="preserve">FE 8524 RETENE SELECTOR                 -                                        </t>
  </si>
  <si>
    <t>FP-011689-01</t>
  </si>
  <si>
    <t xml:space="preserve">FE 8523 SENSOR CKP                      -                                        </t>
  </si>
  <si>
    <t>FP-011690-01</t>
  </si>
  <si>
    <t xml:space="preserve">FE 8525 TIJERA COMPLETA DEL INF DERECHA -KANGOO                                  </t>
  </si>
  <si>
    <t>FP-011812-01</t>
  </si>
  <si>
    <t xml:space="preserve">FE 8600 ESPEJO                          -                                        </t>
  </si>
  <si>
    <t>FP-011813-01</t>
  </si>
  <si>
    <t xml:space="preserve">FE 8601 CONECTOR VALVULA                -                                        </t>
  </si>
  <si>
    <t>FP-011958-01</t>
  </si>
  <si>
    <t>FG 54595 CONTROL INTEGRAL DE PLAGAS DICI-EMBRE</t>
  </si>
  <si>
    <t>FP-012063-01</t>
  </si>
  <si>
    <t xml:space="preserve">FE 8640 PROTECTOR EXOSTO MALLA          -                                        </t>
  </si>
  <si>
    <t>FP-012246-01</t>
  </si>
  <si>
    <t>FET 799 BAJAR MUELLE CAMBIO CENTRAL BAJA-R RUEDAS</t>
  </si>
  <si>
    <t>FP-012247-01</t>
  </si>
  <si>
    <t>FEF 4021 TORNILLO CENTRAL GRAPA 7 8 TOPE-MUELLE AUXILIAR</t>
  </si>
  <si>
    <t>FP-012248-01</t>
  </si>
  <si>
    <t>FET 800 TORQUEAR MUELLE BAJAR MUELLE-</t>
  </si>
  <si>
    <t>CR 38 15 24</t>
  </si>
  <si>
    <t>FP-011744-01</t>
  </si>
  <si>
    <t>F 408934 COMPRA INTERNATIONAL 4300 PARAB-RISAS LAMINADO VIT</t>
  </si>
  <si>
    <t>FP-011969-01</t>
  </si>
  <si>
    <t>FE 383 CHUMACERA SKF 35 MM-</t>
  </si>
  <si>
    <t>FP-012245-01</t>
  </si>
  <si>
    <t>DLP 201 REPARACION BOMBA DE AGUA-</t>
  </si>
  <si>
    <t>CR  18  84  35</t>
  </si>
  <si>
    <t>CC-002816-11</t>
  </si>
  <si>
    <t>CONTRIBUCION E INTERES ANUAL LEY 1066 23-5370700135</t>
  </si>
  <si>
    <t>CC-002816-08</t>
  </si>
  <si>
    <t>CC-002816-10</t>
  </si>
  <si>
    <t>CC-002816-09</t>
  </si>
  <si>
    <t xml:space="preserve">REGISTRO CONTRIBUCION 2021 A LA SUPER   -                                        </t>
  </si>
  <si>
    <t>CC-003421-10</t>
  </si>
  <si>
    <t>CC-003421-06</t>
  </si>
  <si>
    <t>CC-003421-11</t>
  </si>
  <si>
    <t>CC-003421-07</t>
  </si>
  <si>
    <t>CC-003421-09</t>
  </si>
  <si>
    <t>CC-003421-12</t>
  </si>
  <si>
    <t>CC-003421-08</t>
  </si>
  <si>
    <t>CR 28 73 51 BRR ZAMORANO</t>
  </si>
  <si>
    <t>FP-011159-01</t>
  </si>
  <si>
    <t xml:space="preserve">FVE22105 GUANTE EDGE POLIURETANO NEGRO  -                                        </t>
  </si>
  <si>
    <t>FP-011401-01</t>
  </si>
  <si>
    <t xml:space="preserve">FVE 22195 GUANTES NITRILO HYCRON        -                                        </t>
  </si>
  <si>
    <t>FP-011691-01</t>
  </si>
  <si>
    <t xml:space="preserve">FVE 22544 GUANTE NITRILO HYCRON ABIERTO -                                        </t>
  </si>
  <si>
    <t>FP-011868-01</t>
  </si>
  <si>
    <t xml:space="preserve">FVE 22731 GUANTE POLIURETANO  NEGRO     -                                        </t>
  </si>
  <si>
    <t>FP-012274-01</t>
  </si>
  <si>
    <t xml:space="preserve">FVE 23010 GUANTE NITRILO HYCRON ABIERTO -                                        </t>
  </si>
  <si>
    <t>CR 19 39 A 57</t>
  </si>
  <si>
    <t>FP-011745-01</t>
  </si>
  <si>
    <t xml:space="preserve">TC 1365 ALQUILER RICOH AFICIO           -                                        </t>
  </si>
  <si>
    <t>FP-012385-01</t>
  </si>
  <si>
    <t xml:space="preserve">TC 1389 ALQUILER RICOH AFICIO           -                                        </t>
  </si>
  <si>
    <t>CL 17 114 10</t>
  </si>
  <si>
    <t>FP-011702-01</t>
  </si>
  <si>
    <t xml:space="preserve">FE 8626 RETENEDOR CIGUENAL              -                                        </t>
  </si>
  <si>
    <t>FP-012337-01</t>
  </si>
  <si>
    <t xml:space="preserve">FE 8825 BUULTOS INSUMO TRABA ROSCA SILIC-ONA                                     </t>
  </si>
  <si>
    <t>FP-012338-01</t>
  </si>
  <si>
    <t>FTR 21674 KIT CLUCTH SENCILLO-</t>
  </si>
  <si>
    <t>FP-012366-01</t>
  </si>
  <si>
    <t xml:space="preserve">FE 8832 SOPORTE MOTOR TRASERO           -                                        </t>
  </si>
  <si>
    <t>CL 80 90 A 17</t>
  </si>
  <si>
    <t>FP-011098-01</t>
  </si>
  <si>
    <t xml:space="preserve">FECL 73101 REPARACION MAYOR DE LLANTA AU-TO CAMIONETA                            </t>
  </si>
  <si>
    <t>FP-011140-01</t>
  </si>
  <si>
    <t xml:space="preserve">FEVE 220783 REENCAUCHE XDE 295 80R      -                                        </t>
  </si>
  <si>
    <t>FP-011259-01</t>
  </si>
  <si>
    <t xml:space="preserve">FEMD 14132 ALINEACION CAMION O CABEZOTE -                                        </t>
  </si>
  <si>
    <t>FP-011289-01</t>
  </si>
  <si>
    <t xml:space="preserve">FECL 73375 REPARACION MAYOR DE LLANTA AU-TO CAMIONETA                            </t>
  </si>
  <si>
    <t>FP-011290-01</t>
  </si>
  <si>
    <t>FTR 17906 PINON MONO SINCRONIZADOR PINA-RODILLO BALINERA</t>
  </si>
  <si>
    <t>FP-011291-01</t>
  </si>
  <si>
    <t xml:space="preserve">FECL 73355 PARCHE                       -                                        </t>
  </si>
  <si>
    <t>FP-011292-01</t>
  </si>
  <si>
    <t xml:space="preserve">FEVE 220818 X INCITY Z 295 80R 22       -                                        </t>
  </si>
  <si>
    <t>FP-011293-01</t>
  </si>
  <si>
    <t xml:space="preserve">FEVE 220856 CALIBRADOR LBS USA          -                                        </t>
  </si>
  <si>
    <t>FP-011295-01</t>
  </si>
  <si>
    <t>F MS 2261 ACOPLE RAPIDO LLAVE CIERRE VAL-VULA ACOPLES</t>
  </si>
  <si>
    <t>FP-011296-01</t>
  </si>
  <si>
    <t>F TC 563 ALQUILER RICOH-</t>
  </si>
  <si>
    <t>FP-011297-01</t>
  </si>
  <si>
    <t>F RC 1020 MANGUERA R 2-</t>
  </si>
  <si>
    <t>FP-011426-01</t>
  </si>
  <si>
    <t xml:space="preserve">FEVE 220876 REEENCAUCHES                -                                        </t>
  </si>
  <si>
    <t>FP-011655-01</t>
  </si>
  <si>
    <t>MR 4506 RATCHE AUTOMATICO-</t>
  </si>
  <si>
    <t>FP-011657-01</t>
  </si>
  <si>
    <t>SEAC 13024 MO SISTEMA SUSPENSION D M MUE-LLES DELANTEROS</t>
  </si>
  <si>
    <t>FP-011658-01</t>
  </si>
  <si>
    <t>SEAC 12700 UND TORNILLO 9 16 Y 5 8 BUJES-PUENTE DELANTERO</t>
  </si>
  <si>
    <t>FP-011751-01</t>
  </si>
  <si>
    <t xml:space="preserve">FEVE 220914 ALINEACION DIRECCION        -                                        </t>
  </si>
  <si>
    <t>FP-011789-01</t>
  </si>
  <si>
    <t xml:space="preserve">FE MD 14336 ALINEACION CAMION           -                                        </t>
  </si>
  <si>
    <t>FP-011851-01</t>
  </si>
  <si>
    <t xml:space="preserve">FE VE 221006 ENERGY XM2  165 70R 14     -                                        </t>
  </si>
  <si>
    <t>FP-011852-01</t>
  </si>
  <si>
    <t xml:space="preserve">FE VE 221015 CALIBRADOR 150 LBS VASTAGO -VERMAR 3 8                              </t>
  </si>
  <si>
    <t>FP-011853-01</t>
  </si>
  <si>
    <t xml:space="preserve">FE VE 221014 VASTAGO VERMAR 1 4         -                                        </t>
  </si>
  <si>
    <t>FP-011854-01</t>
  </si>
  <si>
    <t xml:space="preserve">FE VE 221035 VASTAGO VERMAR             -                                        </t>
  </si>
  <si>
    <t>FP-011870-01</t>
  </si>
  <si>
    <t xml:space="preserve">FE VE 221005 VALVULA 30 GRADOS LARGA ENE-RGY                                     </t>
  </si>
  <si>
    <t>FP-012017-01</t>
  </si>
  <si>
    <t xml:space="preserve">FE VE 221054 X WORS Z HD 315 80R22 5    -                                        </t>
  </si>
  <si>
    <t>FP-012018-01</t>
  </si>
  <si>
    <t xml:space="preserve">FE VE 221069 RIN 22 5 X 9 EUROPEO       -                                        </t>
  </si>
  <si>
    <t>FP-012081-01</t>
  </si>
  <si>
    <t xml:space="preserve">FE VE 221082 ALINEACION DIRECCION       -                                        </t>
  </si>
  <si>
    <t>FP-012243-01</t>
  </si>
  <si>
    <t>SEAC 14741 MO SISTEMA SUSPENSION D M CAM-BIO PLATINAS</t>
  </si>
  <si>
    <t>FP-012244-01</t>
  </si>
  <si>
    <t>SEAC 14739 MO ESTRUCTURA SERV OXICORTE D-M RUEDAS REVISION</t>
  </si>
  <si>
    <t>CR  56  14  00</t>
  </si>
  <si>
    <t>FP-011156-01</t>
  </si>
  <si>
    <t xml:space="preserve">FTR 89442 DEPOSITO AUXILIAR RADIADOR INT-ER                                      </t>
  </si>
  <si>
    <t>FP-011556-01</t>
  </si>
  <si>
    <t xml:space="preserve">FTR 90615 RODILLO TREN FIJO PINA PINON C-ENTRAL                                  </t>
  </si>
  <si>
    <t>FP-011585-01</t>
  </si>
  <si>
    <t xml:space="preserve">FTR 90710 SOBRE TAPA COMPLETA           -                                        </t>
  </si>
  <si>
    <t>FP-011653-01</t>
  </si>
  <si>
    <t xml:space="preserve">FTR 90864 UNIDAD DERECHA INTER 4300 Y 44-00                                      </t>
  </si>
  <si>
    <t>FP-011748-01</t>
  </si>
  <si>
    <t xml:space="preserve">FTR 91007 SPLINDERS KW 2018             -                                        </t>
  </si>
  <si>
    <t>FP-011826-01</t>
  </si>
  <si>
    <t xml:space="preserve">FTR 91367 PINON 1RA KIT PINES CAJA PINON- 2DA                                    </t>
  </si>
  <si>
    <t>FP-011856-01</t>
  </si>
  <si>
    <t xml:space="preserve">FTR 91387 GOBERNADOR COMPRESOR AIRE TODO-S                                       </t>
  </si>
  <si>
    <t>FP-011857-01</t>
  </si>
  <si>
    <t xml:space="preserve">FTR 91440 CUPLIN EJE SALI CARDAN        -                                        </t>
  </si>
  <si>
    <t>FP-011961-01</t>
  </si>
  <si>
    <t xml:space="preserve">FTR 91675 BRAZO LIMPIA BRISAS           -                                        </t>
  </si>
  <si>
    <t>FP-012021-01</t>
  </si>
  <si>
    <t xml:space="preserve">FTR 91790 ARANDELA CORRED GOBERNADOR COM-PRESOR AIRE TODOS                       </t>
  </si>
  <si>
    <t>FP-012111-01</t>
  </si>
  <si>
    <t xml:space="preserve">FTR 92162 PINON CUARTA                  -                                        </t>
  </si>
  <si>
    <t>FP-012112-01</t>
  </si>
  <si>
    <t xml:space="preserve">FTR 92064 KIT BUJE Y PASADOR PALANCA DE -CAMBIOS                                 </t>
  </si>
  <si>
    <t>FP-012113-01</t>
  </si>
  <si>
    <t xml:space="preserve">FTR 92117 CULATA COMPRESOR ARANDELA GOBE-RNADOR ABRAZADERA                       </t>
  </si>
  <si>
    <t>FP-012114-01</t>
  </si>
  <si>
    <t xml:space="preserve">FTR 92077 CARRIER TRASERO 44 46 LB      -                                        </t>
  </si>
  <si>
    <t>FP-012115-01</t>
  </si>
  <si>
    <t xml:space="preserve">FTR 92068 ARANDELA PLANETARIO TORRE BAJO- TUERCA LATERAL                         </t>
  </si>
  <si>
    <t>FP-012117-01</t>
  </si>
  <si>
    <t>MQFE 2387 LLANTA SERVICIO-</t>
  </si>
  <si>
    <t>FP-012118-01</t>
  </si>
  <si>
    <t xml:space="preserve">FTR 92234 CHAPETA CRUCETA               -                                        </t>
  </si>
  <si>
    <t>FP-012336-01</t>
  </si>
  <si>
    <t xml:space="preserve">FTR 92596 GOBERNADOR COMPRESOR AIRE TODO-S                                       </t>
  </si>
  <si>
    <t>FP-012347-01</t>
  </si>
  <si>
    <t xml:space="preserve">FTR 92704 EMPAQUETADURA EJE TOMA RODILLO- PINON                                  </t>
  </si>
  <si>
    <t>FP-012348-01</t>
  </si>
  <si>
    <t xml:space="preserve">FTR 92673 ABRAZADERA CODO INF ISB       -                                        </t>
  </si>
  <si>
    <t>FP-012384-01</t>
  </si>
  <si>
    <t xml:space="preserve">FTR 92772 OINZA PARA SACAR PINES        -                                        </t>
  </si>
  <si>
    <t>CR 86 AV CIUDAD DE CALI 10 50 LT 5 B 5 C</t>
  </si>
  <si>
    <t>FP-011966-01</t>
  </si>
  <si>
    <t>FVE 1084 BROCA TUGNSTENO TUBO ELECTRICO-PULIDORA</t>
  </si>
  <si>
    <t>FP-011967-01</t>
  </si>
  <si>
    <t xml:space="preserve">FEV 04 04404 ENVIO ESPRESS CARTAGENA    -                                        </t>
  </si>
  <si>
    <t>CR 6 44 50 URB VILLA MARLEN</t>
  </si>
  <si>
    <t>FP-012022-01</t>
  </si>
  <si>
    <t xml:space="preserve">FE 2561 COPIA A BALNC Y NEGRO ALQUILER D-EL EQUIPO                               </t>
  </si>
  <si>
    <t>CR  6  15  32</t>
  </si>
  <si>
    <t>IM-000082-00</t>
  </si>
  <si>
    <t>RENTA SEGUN UTILIDAD ENERO 2024-</t>
  </si>
  <si>
    <t>IM-000091-00</t>
  </si>
  <si>
    <t>IM-000094-00</t>
  </si>
  <si>
    <t xml:space="preserve">PROV IMPUESTO DE RENTA MES DE MARZO DE 2-                                        </t>
  </si>
  <si>
    <t>IM-000102-00</t>
  </si>
  <si>
    <t xml:space="preserve">IMPUESTO DE RENTA Y COMPLEMENTARIOS ABRI-                                        </t>
  </si>
  <si>
    <t>NA-000097-00</t>
  </si>
  <si>
    <t>RECLASIF  RETENCIONES AJUSTE DIC 2019-</t>
  </si>
  <si>
    <t>NA-000109-00</t>
  </si>
  <si>
    <t>RECLASIF  RETENCION EN LA FUENTE DIC AJU-</t>
  </si>
  <si>
    <t>NA-000114-00</t>
  </si>
  <si>
    <t>RECLASIF  RTE FUENTE AJUSTE DIC 2019-</t>
  </si>
  <si>
    <t xml:space="preserve">NA          </t>
  </si>
  <si>
    <t>NA-000126-00</t>
  </si>
  <si>
    <t>ECLASIF RTE FUENTE POR PAGAR DIC 2019-</t>
  </si>
  <si>
    <t>NA-000129-00</t>
  </si>
  <si>
    <t>RECLASIF RTE FUENTE AJUSTE DIC 2019  PRO-</t>
  </si>
  <si>
    <t>NI-001410-00</t>
  </si>
  <si>
    <t>RECLASIFICACION RETENCION EN LA FUENTE M-</t>
  </si>
  <si>
    <t>NI-001836-01</t>
  </si>
  <si>
    <t>NI-001969-00</t>
  </si>
  <si>
    <t>AJUSTE RETENCION EN LA FUENTE MAYO-</t>
  </si>
  <si>
    <t>CL 23 BN 3N 52</t>
  </si>
  <si>
    <t>FP-011456-01</t>
  </si>
  <si>
    <t xml:space="preserve">FEO 136065 AUDIOMETRIA COLESTEROL GLICEM-A                                       </t>
  </si>
  <si>
    <t>FP-012029-01</t>
  </si>
  <si>
    <t xml:space="preserve">FE 0137199 EXAMENES OCUPACIONALES AUDIOM-ETRIA COLESTEROL                        </t>
  </si>
  <si>
    <t>CR 5 4 48 CEN</t>
  </si>
  <si>
    <t>FP-010962-01</t>
  </si>
  <si>
    <t>FP-010963-01</t>
  </si>
  <si>
    <t>FP-011484-01</t>
  </si>
  <si>
    <t xml:space="preserve">FEUT 339 SERVICIO DE CORTE CESPED       -                                        </t>
  </si>
  <si>
    <t>FP-011487-01</t>
  </si>
  <si>
    <t xml:space="preserve">FEUT 338 SERVICIO PODA DE ARBOLES       -                                        </t>
  </si>
  <si>
    <t>FP-012030-01</t>
  </si>
  <si>
    <t xml:space="preserve">FEUT 347 PRESTACION SERV  PODA DE ARBOLE-S DIFE LOCALIDADES                      </t>
  </si>
  <si>
    <t>FP-012032-01</t>
  </si>
  <si>
    <t xml:space="preserve">FEUT 348 SERV  CORTE DE CESPED LOCALIDAD-ES USAQUEN CHAPINERO                    </t>
  </si>
  <si>
    <t>CL 7 15 A 29</t>
  </si>
  <si>
    <t>FP-011333-01</t>
  </si>
  <si>
    <t xml:space="preserve">FV 9898 EMBRAGUE VOLKSWAGEN             -                                        </t>
  </si>
  <si>
    <t>FP-011335-01</t>
  </si>
  <si>
    <t xml:space="preserve">FV 9891 COMPRESOR ISB REPARADO          -                                        </t>
  </si>
  <si>
    <t>FP-011336-01</t>
  </si>
  <si>
    <t xml:space="preserve">FV 9770 EMPAQUE MONATJE COMPRESOR BLUE  -                                        </t>
  </si>
  <si>
    <t>FP-011509-01</t>
  </si>
  <si>
    <t xml:space="preserve">FV 9919 ELECTRO VALVULA SOLENOIDE FAN CL-UTCH INTER UNID                         </t>
  </si>
  <si>
    <t>FP-011536-01</t>
  </si>
  <si>
    <t xml:space="preserve">FV 9956 ELECTROVALVULA SOLENOIDE FAN CLU-TCH                                     </t>
  </si>
  <si>
    <t>FP-011583-01</t>
  </si>
  <si>
    <t xml:space="preserve">FV 9989 VALVULA MODULADORA DE ABS       -                                        </t>
  </si>
  <si>
    <t>FP-011584-01</t>
  </si>
  <si>
    <t xml:space="preserve">FV 9983 COMPONENTES NEUMATICOS IVECO REP-ARADOS                                  </t>
  </si>
  <si>
    <t>FP-011704-01</t>
  </si>
  <si>
    <t xml:space="preserve">FV 10028 COMPRESOR ISB INT  REPARADOP UN-I R M  COMPRESOR                        </t>
  </si>
  <si>
    <t>FP-012033-01</t>
  </si>
  <si>
    <t xml:space="preserve">FV 10165 MANOMETRO TEMPERATURA AGUA ELEC-TRICO                                   </t>
  </si>
  <si>
    <t>FP-012240-01</t>
  </si>
  <si>
    <t xml:space="preserve">FV 10314 MANOMETRO TEMPERATURA AGUA ELEC-TRICO                                   </t>
  </si>
  <si>
    <t>FP-012241-01</t>
  </si>
  <si>
    <t xml:space="preserve">FV 10312 MANOMETRO TEMPERATURA AGUA ELEC-TRICO                                   </t>
  </si>
  <si>
    <t>FP-012242-01</t>
  </si>
  <si>
    <t xml:space="preserve">FV 10298 VALVULA DE ESCAPE REPARADA     -                                        </t>
  </si>
  <si>
    <t>FP-012390-01</t>
  </si>
  <si>
    <t>SIL 746 EXTRACCION CERAMICA CATALIZADOR-</t>
  </si>
  <si>
    <t>CL 15 68 D 79</t>
  </si>
  <si>
    <t>FP-011139-01</t>
  </si>
  <si>
    <t xml:space="preserve">FELA 65317 INTERNATIONAL PUERTA IZQUIERD-A                                       </t>
  </si>
  <si>
    <t>FP-011398-01</t>
  </si>
  <si>
    <t>FET 705 BAJARMUELLE TORQUEAR CAMBIO ESPA-RRAGOS</t>
  </si>
  <si>
    <t>FP-011440-01</t>
  </si>
  <si>
    <t xml:space="preserve">FELA 65560 PARABRISAS LAMINADO VIT      -                                        </t>
  </si>
  <si>
    <t>FP-011508-01</t>
  </si>
  <si>
    <t xml:space="preserve">FELA 65624 INTERNACIONAL 4300 PARABRISAS- LAMINADO                               </t>
  </si>
  <si>
    <t>FP-011872-01</t>
  </si>
  <si>
    <t>FVE 7391 SWITCH DE PULSAR SAMFORO CUADRA-DO DOBLE TAPA TANQUE</t>
  </si>
  <si>
    <t>FP-012034-01</t>
  </si>
  <si>
    <t xml:space="preserve">FELA 65972 INTERNATIONAL 4700 LUNETA SIN- RED TERMICA                            </t>
  </si>
  <si>
    <t>FP-012212-01</t>
  </si>
  <si>
    <t xml:space="preserve">FELA 66064 INTERNATIONAL PARABRISAS LAMI-NADO VIT                                </t>
  </si>
  <si>
    <t>FP-012239-01</t>
  </si>
  <si>
    <t xml:space="preserve">FELA 66109 INTERNATIONAL PARABRISAS LAMI-NADO                                    </t>
  </si>
  <si>
    <t>FP-012365-01</t>
  </si>
  <si>
    <t>P7A 1097 APOJO PLASTICO CONTENEDOR-</t>
  </si>
  <si>
    <t>TV 93 53 48 BG 26</t>
  </si>
  <si>
    <t>FP-011397-01</t>
  </si>
  <si>
    <t xml:space="preserve">WF 957207 DISCO VELCRO PYRASTAR         -                                        </t>
  </si>
  <si>
    <t>FP-011552-01</t>
  </si>
  <si>
    <t xml:space="preserve">WF 960024 LIMPIADOR DE CONTACTOS BOMBILL-O UN CONTACTO 12V                       </t>
  </si>
  <si>
    <t>FP-011722-01</t>
  </si>
  <si>
    <t xml:space="preserve">WF 963338 DISCO DE CORTE FIRECUT WURTH B-ONDER CINTA DE ENMAS                    </t>
  </si>
  <si>
    <t>FP-011750-01</t>
  </si>
  <si>
    <t xml:space="preserve">WF 963891 BOMBILLO BASE PLAST ROST OFF M-ECHANIC 300ML                           </t>
  </si>
  <si>
    <t>FP-011771-01</t>
  </si>
  <si>
    <t xml:space="preserve">WF 965020 ROST OFF MECHANIC BOMBILLO UN -CONTACTO 12V 5W MUEL                    </t>
  </si>
  <si>
    <t>FP-011873-01</t>
  </si>
  <si>
    <t xml:space="preserve">WF 967407 DISCO VELCRO GOLD CINTA ENMASC-ARAR                                    </t>
  </si>
  <si>
    <t>FP-012035-01</t>
  </si>
  <si>
    <t xml:space="preserve">WF 968257 SILICONA NEUTRA GRIS 60G      -                                        </t>
  </si>
  <si>
    <t>FP-012036-01</t>
  </si>
  <si>
    <t xml:space="preserve">WF 968258 WURTH BONDER 2GR              -                                        </t>
  </si>
  <si>
    <t>FP-012037-01</t>
  </si>
  <si>
    <t xml:space="preserve">WF 968821 ROST OFF MECHANIC LIMPIADOR DE- CONTACTOS                              </t>
  </si>
  <si>
    <t>FP-012038-01</t>
  </si>
  <si>
    <t xml:space="preserve">WF 970186 WURTH WIPE W 70 ROST OFF MECHA-NIC                                     </t>
  </si>
  <si>
    <t>FP-012209-01</t>
  </si>
  <si>
    <t xml:space="preserve">WF 973060 ROST OFF MECHANIC 300ML       -                                        </t>
  </si>
  <si>
    <t>FP-012210-01</t>
  </si>
  <si>
    <t xml:space="preserve">WF 973062 DISCO VELCRO GOLD             -                                        </t>
  </si>
  <si>
    <t>FP-012211-01</t>
  </si>
  <si>
    <t xml:space="preserve">WF 972415 SILICONA NEUTRA HT            -                                        </t>
  </si>
  <si>
    <t>FP-012313-01</t>
  </si>
  <si>
    <t xml:space="preserve">WF 975325 LIMPIADOR DE CONTACTO DISCO VE-LCRO                                    </t>
  </si>
  <si>
    <t>FP-012389-01</t>
  </si>
  <si>
    <t xml:space="preserve">WF 977266 LIMPIADOR DE CONTACTO         -                                        </t>
  </si>
  <si>
    <t>CC-002565-00</t>
  </si>
  <si>
    <t>FVE 23057 ARRENDAMIENTO ESPACIO MIRADOR-SEDE XXX ANIVERSARIO</t>
  </si>
  <si>
    <t>CC-002566-00</t>
  </si>
  <si>
    <t>FVE 23058 ARRENDAMIENTOS ESPACIO AUDITOR-MESAS DE CONCILIACIO</t>
  </si>
  <si>
    <t>CC-003660-00</t>
  </si>
  <si>
    <t xml:space="preserve">F 578 ASESORIA JURIDICA LEGAL TRIBUTARIA- 2 5 HORAS                              </t>
  </si>
  <si>
    <t>DS-000697-01</t>
  </si>
  <si>
    <t xml:space="preserve">FV 3368 MANTENIMIENTO JARDIN PODA PRADO -CALLE 13 BASE                           </t>
  </si>
  <si>
    <t>DS-000729-01</t>
  </si>
  <si>
    <t xml:space="preserve">FV 3396 MANTENIMIENTO JARDIN Y PODA BASE- DE OP CALLE 13 CAU                     </t>
  </si>
  <si>
    <t>FP-011230-01</t>
  </si>
  <si>
    <t xml:space="preserve">SOL 1213 FUMIGACION                     -                                        </t>
  </si>
  <si>
    <t>FP-011624-01</t>
  </si>
  <si>
    <t>ST 28583 ALQUILER RADIO MOTOROLA-</t>
  </si>
  <si>
    <t>FP-011663-01</t>
  </si>
  <si>
    <t>SEAC 12702 RODAJA 1 1 2 FORD GRASERA DES-ENGRASANTE</t>
  </si>
  <si>
    <t>FP-011894-01</t>
  </si>
  <si>
    <t>SEAC 13910 MTTO MODULO INTERNO MO SISTEM-A NEUMATICO</t>
  </si>
  <si>
    <t>FP-011973-01</t>
  </si>
  <si>
    <t xml:space="preserve">FEV 363 ARTICULOS PAPELERIA 19  COSTO   -                                        </t>
  </si>
  <si>
    <t>FP-012041-01</t>
  </si>
  <si>
    <t xml:space="preserve">FEV 364 SOLICITUD PLACAS PARA PODA PREFI-JO 2 Y 3                                </t>
  </si>
  <si>
    <t>FP-012189-01</t>
  </si>
  <si>
    <t xml:space="preserve">SOL 1308 FUMIGACION                     -                                        </t>
  </si>
  <si>
    <t>NIT</t>
  </si>
  <si>
    <t>INTERPOINT LEGAL SAS</t>
  </si>
  <si>
    <t>BANCO DAVIVIENDA SARE-000377-00</t>
  </si>
  <si>
    <t>BANCO DAVIVIENDA SACC-003676-00</t>
  </si>
  <si>
    <t>BANCOLOMBIA SARE-000375-00</t>
  </si>
  <si>
    <t>COLOMBIA TELECOMUNICACIONES SA ESPCC-003677-00</t>
  </si>
  <si>
    <t>SERVICIOS AMBIENTALES SA ESPRC-001009-00</t>
  </si>
  <si>
    <t>ENEL COLOMBIA SA ESPCC-000056-00</t>
  </si>
  <si>
    <t>ENEL COLOMBIA SA ESPCC-003666-00</t>
  </si>
  <si>
    <t>ENEL COLOMBIA SA ESPCC-003667-00</t>
  </si>
  <si>
    <t>ENEL COLOMBIA SA ESPCC-003668-00</t>
  </si>
  <si>
    <t>ENEL COLOMBIA SA ESPCC-003672-00</t>
  </si>
  <si>
    <t>ENEL COLOMBIA SA ESPCC-003678-00</t>
  </si>
  <si>
    <t>ENEL COLOMBIA SA ESPCC-003679-00</t>
  </si>
  <si>
    <t>ENEL COLOMBIA SA ESPCC-003680-00</t>
  </si>
  <si>
    <t>GAS NATURAL SA ESPCC-003674-00</t>
  </si>
  <si>
    <t>GAS NATURAL SA ESPCC-003673-00</t>
  </si>
  <si>
    <t>SECRETARIA DISTRITAL DE HACIENDACC-003675-00</t>
  </si>
  <si>
    <t>PROCERSADOR DE INFORMACION DEL SERVICIO DE ASEOSASCC-003265-01</t>
  </si>
  <si>
    <t>PROCERSADOR DE INFORMACION DEL SERVICIO DE ASEOSASCC-003265-00</t>
  </si>
  <si>
    <t>PROCERSADOR DE INFORMACION DEL SERVICIO DE ASEOSASCC-003265-02</t>
  </si>
  <si>
    <t>PROCERSADOR DE INFORMACION DEL SERVICIO DE ASEOSASCC-003440-01</t>
  </si>
  <si>
    <t>PROCERSADOR DE INFORMACION DEL SERVICIO DE ASEOSASCC-003440-00</t>
  </si>
  <si>
    <t>PROCERSADOR DE INFORMACION DEL SERVICIO DE ASEOSASCC-003440-02</t>
  </si>
  <si>
    <t>PROCERSADOR DE INFORMACION DEL SERVICIO DE ASEOSASCC-003499-02</t>
  </si>
  <si>
    <t>PROCERSADOR DE INFORMACION DEL SERVICIO DE ASEOSASCC-003499-00</t>
  </si>
  <si>
    <t>PROCERSADOR DE INFORMACION DEL SERVICIO DE ASEOSASCC-003499-01</t>
  </si>
  <si>
    <t>PROCERSADOR DE INFORMACION DEL SERVICIO DE ASEOSASCC-003646-00</t>
  </si>
  <si>
    <t>PROCERSADOR DE INFORMACION DEL SERVICIO DE ASEOSASCC-003646-01</t>
  </si>
  <si>
    <t>PROCERSADOR DE INFORMACION DEL SERVICIO DE ASEOSASCC-003646-02</t>
  </si>
  <si>
    <t>PROCERSADOR DE INFORMACION DEL SERVICIO DE ASEOSASCC-003646-03</t>
  </si>
  <si>
    <t>FP-012447-01</t>
  </si>
  <si>
    <t xml:space="preserve">FVES 20753 PITO CORNETA BOMBILLO CORAZA -PLUMILLA                                </t>
  </si>
  <si>
    <t xml:space="preserve">91863 JUN 1 </t>
  </si>
  <si>
    <t>CC-003700-00</t>
  </si>
  <si>
    <t xml:space="preserve">REGISTRO CUOTA CREDITO 91863 PG 1 JUNIO -                                        </t>
  </si>
  <si>
    <t>FP-012409-01</t>
  </si>
  <si>
    <t xml:space="preserve">BOGA 1006966 KIT VALVULA ADMISION       -                                        </t>
  </si>
  <si>
    <t>FP-012410-01</t>
  </si>
  <si>
    <t>F FLLC 112 SERVIIO DE SCANNER DE VEH COM-PACTADOR</t>
  </si>
  <si>
    <t>FP-012411-01</t>
  </si>
  <si>
    <t>F BOTD11432 COMPRA DE REPUESTOS-</t>
  </si>
  <si>
    <t>FP-012412-01</t>
  </si>
  <si>
    <t>F BOGD173444 COMPRA COMPRESOR DE AIRE-</t>
  </si>
  <si>
    <t>FP-012434-01</t>
  </si>
  <si>
    <t>F AT 3590  CAMBIO KIT EMBRAGUE-</t>
  </si>
  <si>
    <t>FP-012442-01</t>
  </si>
  <si>
    <t>F AT 3581 D M TRANSMISION-</t>
  </si>
  <si>
    <t>FP-012443-01</t>
  </si>
  <si>
    <t>F AT 3580 CAMBIO DE BLUJES-</t>
  </si>
  <si>
    <t>FP-012444-01</t>
  </si>
  <si>
    <t>F AT 3579 CAMBIO DE ESPARRAGOS-</t>
  </si>
  <si>
    <t>FP-012445-01</t>
  </si>
  <si>
    <t>F AT 3578 SERVICIO DE TRANSMISION-</t>
  </si>
  <si>
    <t>FP-012446-01</t>
  </si>
  <si>
    <t>F AT 3577 SERVICIO CAMBIO TAPA DE CAJA-</t>
  </si>
  <si>
    <t>FP-012413-01</t>
  </si>
  <si>
    <t xml:space="preserve">FRBT 2290797 FILTRO SEPARADOR DE COMBUST-IBLES                                   </t>
  </si>
  <si>
    <t>FP-012414-01</t>
  </si>
  <si>
    <t xml:space="preserve">FRBT 2290803 TUBO COMBUSTIBLE MOTOR ISM -                                        </t>
  </si>
  <si>
    <t>FP-012415-01</t>
  </si>
  <si>
    <t xml:space="preserve">FRBT 2290792 TAPON ROSCAD DEL CARTER    -                                        </t>
  </si>
  <si>
    <t>FP-012416-01</t>
  </si>
  <si>
    <t xml:space="preserve">FRBT 2290761 TAPON ROSCADO DEL CARTER   -                                        </t>
  </si>
  <si>
    <t>FP-012417-01</t>
  </si>
  <si>
    <t xml:space="preserve">FRBT 2290760 TAPON ROSCADO DEL CARTER   -                                        </t>
  </si>
  <si>
    <t>FP-012421-01</t>
  </si>
  <si>
    <t xml:space="preserve">FEP 15795 PERCHA INTER                  -                                        </t>
  </si>
  <si>
    <t>FP-012422-01</t>
  </si>
  <si>
    <t xml:space="preserve">FET 3283 CAMBIO PINON TORRE SERVICIO PRE-NSA                                     </t>
  </si>
  <si>
    <t>CC-003690-00</t>
  </si>
  <si>
    <t xml:space="preserve">FSP 40627744515 CTA 10277711 CLL 146 9 5-4 P FEB 21 19 ABR 24                    </t>
  </si>
  <si>
    <t>CC-003691-00</t>
  </si>
  <si>
    <t xml:space="preserve">FSP 39954411417 CTA 12410961 CL 172 21A -36 PED FEB10 ABR09                      </t>
  </si>
  <si>
    <t>CC-003692-00</t>
  </si>
  <si>
    <t xml:space="preserve">FSP 41276006917 CTA 12057511 CL 110 S 6 -E 02 PED FEB25 ABR24                    </t>
  </si>
  <si>
    <t>CC-003693-00</t>
  </si>
  <si>
    <t xml:space="preserve">FSP 140975189 CTA 0971092 CLL 44 13 71 1-3ABR 14 MAY 2024                        </t>
  </si>
  <si>
    <t>CC-003696-00</t>
  </si>
  <si>
    <t xml:space="preserve">FSP 140825291 CTA 0903594 CLL 44 13 69 1-3 ABR 14 MAY 2024                       </t>
  </si>
  <si>
    <t>CC-003697-00</t>
  </si>
  <si>
    <t xml:space="preserve">FSP 141040376 CTA 1038747 DG 108A 10 IN -101 ABR16 15MAY 24                      </t>
  </si>
  <si>
    <t>FP-012418-01</t>
  </si>
  <si>
    <t xml:space="preserve">FVE 4335 BROCA METAL                    -                                        </t>
  </si>
  <si>
    <t>FP-012419-01</t>
  </si>
  <si>
    <t xml:space="preserve">FVE 4333 PINTURA VERDE SEGUN MUESTRA BRO-CHA                                     </t>
  </si>
  <si>
    <t>FP-012420-01</t>
  </si>
  <si>
    <t xml:space="preserve">FVE 4331 PERFIL EN Z EN LAMINA HR       -                                        </t>
  </si>
  <si>
    <t>FP-012426-01</t>
  </si>
  <si>
    <t xml:space="preserve">FVE 4336 TORNILLO HEXAGONAL             -                                        </t>
  </si>
  <si>
    <t>FP-012427-01</t>
  </si>
  <si>
    <t xml:space="preserve">FVE 4337 LAMINA PLATINA EJE REDONDO BUJE-                                        </t>
  </si>
  <si>
    <t>FP-012428-01</t>
  </si>
  <si>
    <t xml:space="preserve">FVE 4338 LAMINA HR                      -                                        </t>
  </si>
  <si>
    <t>FP-012429-01</t>
  </si>
  <si>
    <t xml:space="preserve">FVE 4339 LAMINA HR                      -                                        </t>
  </si>
  <si>
    <t>FP-012430-01</t>
  </si>
  <si>
    <t xml:space="preserve">FVE 4334 TUERCA HEX TORNILLO HEX        -                                        </t>
  </si>
  <si>
    <t>FP-012435-01</t>
  </si>
  <si>
    <t xml:space="preserve">FEV 2270 ASERRIN POR BULTOS             -                                        </t>
  </si>
  <si>
    <t>FP-012436-01</t>
  </si>
  <si>
    <t xml:space="preserve">FEV 2271 BOQUILLA SOLDADURA DISCO CORTE -                                        </t>
  </si>
  <si>
    <t>FP-012431-01</t>
  </si>
  <si>
    <t xml:space="preserve">LB 2774 ASESORIA EN COMUNICACIONES ESTRA-TEGICAS TRADICIONAL                     </t>
  </si>
  <si>
    <t>FP-012423-01</t>
  </si>
  <si>
    <t>FVE 8263 ARRANQUE BARREDORA FUSIBLE ATO-15 AMO</t>
  </si>
  <si>
    <t>FP-012424-01</t>
  </si>
  <si>
    <t xml:space="preserve">FUZ 6066 RM CARDAN TOMA FUERZA          -                                        </t>
  </si>
  <si>
    <t>FP-012425-01</t>
  </si>
  <si>
    <t>FVE 8236 BOMBILLO TORNILLOS-</t>
  </si>
  <si>
    <t>FP-012432-01</t>
  </si>
  <si>
    <t xml:space="preserve">MR 21697 FAROLA DELANTERA               -                                        </t>
  </si>
  <si>
    <t>FP-012433-01</t>
  </si>
  <si>
    <t xml:space="preserve">MR 21702 PERNO CON TUERCA               -                                        </t>
  </si>
  <si>
    <t>FP-012440-01</t>
  </si>
  <si>
    <t xml:space="preserve">MCE 9317 DESENGRASANTE BUJE BIELA LUBRIC-ANTE                                    </t>
  </si>
  <si>
    <t>FP-012441-01</t>
  </si>
  <si>
    <t xml:space="preserve">MCE 9432 CORREA ALTERNADOR TECTOR LARGA -                                        </t>
  </si>
  <si>
    <t>FP-012448-01</t>
  </si>
  <si>
    <t>F AT 3566 COMPRA DE SILICONA GREY-</t>
  </si>
  <si>
    <t>CL 86 19A 21 OF 401</t>
  </si>
  <si>
    <t>CC-003682-00</t>
  </si>
  <si>
    <t xml:space="preserve">PLGM 22547 ESTUDIO DE CONFIABILIDAD     -                                        </t>
  </si>
  <si>
    <t>CC-003685-00</t>
  </si>
  <si>
    <t xml:space="preserve">FEV 02 501489 CONSUMO CORREO ELECTONICO -CERTFICADO ABRIL 20                     </t>
  </si>
  <si>
    <t>FP-012437-01</t>
  </si>
  <si>
    <t xml:space="preserve">FTR 92884 GOBERNADOR COMPRESOR AIRE TODO-S                                       </t>
  </si>
  <si>
    <t>FP-012438-01</t>
  </si>
  <si>
    <t xml:space="preserve">WF 979125 SILICONA NEUTRA HT            -                                        </t>
  </si>
  <si>
    <t>FP-012439-01</t>
  </si>
  <si>
    <t xml:space="preserve">WF 979099 DISCO VELCRO                  -                                        </t>
  </si>
  <si>
    <t>BANCO DAVIVIENDA SACC-003695-00</t>
  </si>
  <si>
    <t>BANCOLOMBIA SACC-003700-00</t>
  </si>
  <si>
    <t>8/06/2024 3:17:58 p.m.</t>
  </si>
  <si>
    <t>FP-012450-01</t>
  </si>
  <si>
    <t>F BOTD114959 COMPRA REPUESTOS Y SERV MAN-TO</t>
  </si>
  <si>
    <t>AGUILLON AMADOR ABIGAIL</t>
  </si>
  <si>
    <t>CR 114 80 51 IN 1 AP 202</t>
  </si>
  <si>
    <t>DS-000732-00</t>
  </si>
  <si>
    <t>FP-012480-01</t>
  </si>
  <si>
    <t xml:space="preserve">FVES 20817 BOMBILLO WAGNER BL LAMPARA LA-TERAL OVALADA                           </t>
  </si>
  <si>
    <t>FP-012619-01</t>
  </si>
  <si>
    <t xml:space="preserve">FVES 20886 FLASHER TIPO PESADO LUBRICANT-E PENETRANTE                            </t>
  </si>
  <si>
    <t>FP-012642-01</t>
  </si>
  <si>
    <t xml:space="preserve">FVES 20904 FARO INTERNATION DERECHO     -                                        </t>
  </si>
  <si>
    <t>FP-012643-01</t>
  </si>
  <si>
    <t xml:space="preserve">FVES 20905 BOMBILLO FISIBLE LAMPARA     -                                        </t>
  </si>
  <si>
    <t>FP-012481-01</t>
  </si>
  <si>
    <t xml:space="preserve">FE 1744 REPARACION DE TANQUE COMBUSTIBLE- VEHICULO INTER 7600                    </t>
  </si>
  <si>
    <t>FP-012482-01</t>
  </si>
  <si>
    <t xml:space="preserve">FE 1745 REPARACION BOMPER VEHICULO INTER- 4300                                   </t>
  </si>
  <si>
    <t>FP-012483-01</t>
  </si>
  <si>
    <t xml:space="preserve">FE 1746 REPARACION TANQUE COMBUSTIBLE VE-HICULO INTER 4300                       </t>
  </si>
  <si>
    <t>FP-012484-01</t>
  </si>
  <si>
    <t>MR 5296 BLOQUE DE FRENO AMARILLO DUROLIN-E</t>
  </si>
  <si>
    <t>FP-012591-01</t>
  </si>
  <si>
    <t xml:space="preserve">FE 1749 DESLIZADEROS CEPILLOS TRASEROS  -                                        </t>
  </si>
  <si>
    <t>FP-012451-01</t>
  </si>
  <si>
    <t>F BOTD 114938 COMPRA DE REPUESTOS-</t>
  </si>
  <si>
    <t>FP-012452-01</t>
  </si>
  <si>
    <t>F BOTD 114929 COMPRA DE REPUESTOS-</t>
  </si>
  <si>
    <t>FP-012453-01</t>
  </si>
  <si>
    <t>F BOTD114925 COMPRA DE REPUESTOS-</t>
  </si>
  <si>
    <t>FP-012623-01</t>
  </si>
  <si>
    <t xml:space="preserve">WC 36706 LLANTA 295 80 R22 POR INCITY   -                                        </t>
  </si>
  <si>
    <t xml:space="preserve">RECLAS  SDO CAPITAL POR CREACION DE PROY-ECTO                                    </t>
  </si>
  <si>
    <t xml:space="preserve">DESEMBOLSO CREDITO COLPATRIA 20608111238-0                                       </t>
  </si>
  <si>
    <t xml:space="preserve">RECLAS SDO CAPITAL POR CREACION DE PROYE-CTO                                     </t>
  </si>
  <si>
    <t xml:space="preserve">TOSTADAS ARROZ CAMARON ENSALADAS        -                                        </t>
  </si>
  <si>
    <t xml:space="preserve">229269 4JUN </t>
  </si>
  <si>
    <t>CC-003702-00</t>
  </si>
  <si>
    <t xml:space="preserve">REGISTRO CUOTA CREDITO 229269 PG 4 JUNIO-                                        </t>
  </si>
  <si>
    <t>256802 4 JUN</t>
  </si>
  <si>
    <t>CC-003703-00</t>
  </si>
  <si>
    <t xml:space="preserve">REGISTRO CUOTA CREDITO 256802 PG 4 JUNIO-                                        </t>
  </si>
  <si>
    <t>240842 14JUN</t>
  </si>
  <si>
    <t>CC-003704-00</t>
  </si>
  <si>
    <t xml:space="preserve">REGISTRO CUOTA CREDITO 240842 PG 14 JUNI-O                                       </t>
  </si>
  <si>
    <t>CRA 12 F 31A 71</t>
  </si>
  <si>
    <t>RE-000382-00</t>
  </si>
  <si>
    <t xml:space="preserve">REINTEGRO PARQUEADERO REUNIONES SEGOVIA -TEMAS TRIBUTARIOS                       </t>
  </si>
  <si>
    <t>FP-012454-01</t>
  </si>
  <si>
    <t>F BOTD114924 COMPRA DE REPUESTOS-</t>
  </si>
  <si>
    <t>FP-012455-01</t>
  </si>
  <si>
    <t>F BOTD 114923 COPMRA DE REPUESTOS-</t>
  </si>
  <si>
    <t>DS-000731-01</t>
  </si>
  <si>
    <t xml:space="preserve">CTA DE COBRO 32515178 SUMINISTRO DE BONO-S                                       </t>
  </si>
  <si>
    <t xml:space="preserve">CERTIFICACION CONSTITUCION Y GERENCIA   -                                        </t>
  </si>
  <si>
    <t>CARVAJAL ESPACIOS SAS</t>
  </si>
  <si>
    <t>CL  29 NORTE    6 A 40</t>
  </si>
  <si>
    <t>FP-012548-01</t>
  </si>
  <si>
    <t>FE 1117 SUMINISTRO ESPEJOS-</t>
  </si>
  <si>
    <t>CASTRO CUESTA NUMAEL</t>
  </si>
  <si>
    <t>CLE 92 SUR N 1C 13</t>
  </si>
  <si>
    <t>DS-000733-00</t>
  </si>
  <si>
    <t>FP-012456-01</t>
  </si>
  <si>
    <t>F BOTD114922 COMPRA DE REPUESTOS-</t>
  </si>
  <si>
    <t>FP-012477-01</t>
  </si>
  <si>
    <t>FEV 259094 ALISTAMIENTO Y CIRCULACION SO-BRES ENER 2021</t>
  </si>
  <si>
    <t>FP-012478-01</t>
  </si>
  <si>
    <t>F FET813 SERVICIO DE MANTOD DE VEH-</t>
  </si>
  <si>
    <t>FP-012479-01</t>
  </si>
  <si>
    <t>F FET812  SERVICIO DE MANTO DE VEH-</t>
  </si>
  <si>
    <t>FP-012485-01</t>
  </si>
  <si>
    <t>MR 5344 BLOQUE DE FRENO AMARILLO DUROLIN-E</t>
  </si>
  <si>
    <t>FP-012624-01</t>
  </si>
  <si>
    <t>SE 305677 TARRAJAS SAGAGUSANILLOS DOBLE-SERVICIO</t>
  </si>
  <si>
    <t>CC-003727-00</t>
  </si>
  <si>
    <t>COLWAGEN S A S</t>
  </si>
  <si>
    <t>AUT NORTE BOGOTA CHIA K M 20 LT C</t>
  </si>
  <si>
    <t>FP-012457-01</t>
  </si>
  <si>
    <t xml:space="preserve">VCH 30912 FILTRO COMBUSTIBLE INSUMO DE L-IMPIEZA                                 </t>
  </si>
  <si>
    <t>FP-012458-01</t>
  </si>
  <si>
    <t>F BOTD 114918 COMPRA DE REPUESTOS-</t>
  </si>
  <si>
    <t>FP-012459-01</t>
  </si>
  <si>
    <t>F FVE8262 COMPRA DE BOMBILLOS-</t>
  </si>
  <si>
    <t>FP-012460-01</t>
  </si>
  <si>
    <t>F FVE8264 COMPRA DE CONECTORES-</t>
  </si>
  <si>
    <t>FP-012486-01</t>
  </si>
  <si>
    <t>PC 1186 BOLSA GRIS CON IMPRESION 65X80 C-M</t>
  </si>
  <si>
    <t>FP-012572-01</t>
  </si>
  <si>
    <t xml:space="preserve">BOGA 1007630 SOPORTE CARDAN TUERCA RUEDA- TRASERA                                </t>
  </si>
  <si>
    <t>FP-012487-01</t>
  </si>
  <si>
    <t xml:space="preserve">EC 393 CAMBIO LOGOS CABINA VEHICULO COMP-ACTADOR                                 </t>
  </si>
  <si>
    <t>FP-012461-01</t>
  </si>
  <si>
    <t>F FE1055 COMPRA INSUMOS DE ASEO-</t>
  </si>
  <si>
    <t>FP-012462-01</t>
  </si>
  <si>
    <t>F FET821 COMPRA DE REPUESTOS-</t>
  </si>
  <si>
    <t>FP-012530-01</t>
  </si>
  <si>
    <t>FET 810 BAJAR SPLINDER BAJAR BRAZO DIREC-CION CAMBIO AMORTIGU</t>
  </si>
  <si>
    <t>FP-012489-01</t>
  </si>
  <si>
    <t>RC 1070 ADAPTADOR MANGUERAS R2-</t>
  </si>
  <si>
    <t>FP-012620-01</t>
  </si>
  <si>
    <t>FEF 4257 BARRA REACCION TUERCA SEGURIDAD-SOPORTE MOTOR CRUCE</t>
  </si>
  <si>
    <t>FP-012621-01</t>
  </si>
  <si>
    <t xml:space="preserve">FECN 632 ARNES LUZ DELANTERA KW         -                                        </t>
  </si>
  <si>
    <t>FP-012622-01</t>
  </si>
  <si>
    <t>PC 1191 BOLSA GRIS IMPRESION 65X80 CM-</t>
  </si>
  <si>
    <t>FP-012567-01</t>
  </si>
  <si>
    <t>FEF 4246 TORNILLO CENTRAL TUERCA ALTA GR-APA 3 4 ESPARRAGO</t>
  </si>
  <si>
    <t>FP-012645-01</t>
  </si>
  <si>
    <t>BOGD 174220 DISCO FRENO DELANTERO-</t>
  </si>
  <si>
    <t>FP-012463-01</t>
  </si>
  <si>
    <t xml:space="preserve">QW 3127 LAVADO GENERAL AMPLIROLL LAVADO -GENERAL BARREDORA                       </t>
  </si>
  <si>
    <t>FP-012618-01</t>
  </si>
  <si>
    <t xml:space="preserve">FRBT 2292412 REPARACIONES CULATA MOTOR I-SM REPARAR CULATA                       </t>
  </si>
  <si>
    <t>FP-012639-01</t>
  </si>
  <si>
    <t xml:space="preserve">FRBT2292565 INTERRUPTOR DE PRESION      -                                        </t>
  </si>
  <si>
    <t>FP-012464-01</t>
  </si>
  <si>
    <t xml:space="preserve">FEV 23689 BOTA CUERO DIELECTRICA PUNTERA- COMPOSITE TALLA 39                     </t>
  </si>
  <si>
    <t>FP-012465-01</t>
  </si>
  <si>
    <t>F FRF4143 COMPRA DE REPUESTOS-</t>
  </si>
  <si>
    <t>FP-012466-01</t>
  </si>
  <si>
    <t>FET 816 BAJAR RUEDAS CAMBIOFRENO SERVICI-O REMACHADA</t>
  </si>
  <si>
    <t>FP-012467-01</t>
  </si>
  <si>
    <t>F FEF4142 COMPRA DE REPUESTOS-</t>
  </si>
  <si>
    <t>FP-012568-01</t>
  </si>
  <si>
    <t xml:space="preserve">FEP 24909 KIT SUSPENSION TORNILLO G5 ESP-ARRAGO                                  </t>
  </si>
  <si>
    <t>DOMINGUEZ DE CEBALLOS NUBIA AMPARO</t>
  </si>
  <si>
    <t>CL 23 5 89</t>
  </si>
  <si>
    <t>DS-000734-00</t>
  </si>
  <si>
    <t>FP-012493-01</t>
  </si>
  <si>
    <t xml:space="preserve">FVE 3922 JUEGO CHAQUE CAPUCH CIERR BROCH-S PANTAL CON RESORT                     </t>
  </si>
  <si>
    <t>FP-012468-01</t>
  </si>
  <si>
    <t>F FEF 4147 COMRPA DE REPUESTOS-</t>
  </si>
  <si>
    <t>FP-012469-01</t>
  </si>
  <si>
    <t>F FEF4146 COMPRA DE REPUESTOS-</t>
  </si>
  <si>
    <t>FP-012640-01</t>
  </si>
  <si>
    <t>FEV 262 MALETIN EN LONA TERMINA BOTIQUIN-VEHICULAR</t>
  </si>
  <si>
    <t>FP-012641-01</t>
  </si>
  <si>
    <t>TC 609 ALQUILER EQUIPOS DE IMPRESION-</t>
  </si>
  <si>
    <t>EMPRESA DE TELECOMUNICACIONES DE BOGOTA S.A.E.S.P.</t>
  </si>
  <si>
    <t>CR  8  20  56  PISO  9</t>
  </si>
  <si>
    <t>CC-003728-00</t>
  </si>
  <si>
    <t>CC-003718-00</t>
  </si>
  <si>
    <t xml:space="preserve">FSP 141618549  CTA 0523395 CR 18 79 30 A-BR 19 20 MAY  2024                      </t>
  </si>
  <si>
    <t xml:space="preserve">FV288 SERVICIO MANTENIMIENTO DE BOGOTA S-ERV PODA ARBOLES                        </t>
  </si>
  <si>
    <t>FP-012470-01</t>
  </si>
  <si>
    <t xml:space="preserve">FV 305 SER  MANTENIMIENTO AREAS PUBLICAS- SERV  PODA DE ARBO                     </t>
  </si>
  <si>
    <t>FP-012471-01</t>
  </si>
  <si>
    <t>F FET818 SERVICIO DE MANTO DE VEH-</t>
  </si>
  <si>
    <t>CC-003707-00</t>
  </si>
  <si>
    <t xml:space="preserve">CESION DE DERECHOS ECONOMICOS INGE ROD A- FACTOR PLUS                            </t>
  </si>
  <si>
    <t>FP-012472-01</t>
  </si>
  <si>
    <t xml:space="preserve">FVE 4327 CAFETERA DE 42 TAZAS TERMO BOMB-A 2 LITROS                              </t>
  </si>
  <si>
    <t>FP-012632-01</t>
  </si>
  <si>
    <t xml:space="preserve">FVE 4347 80 METROS DE TAPETES LIBRA DE T-ACHUELA                                 </t>
  </si>
  <si>
    <t>FP-012633-01</t>
  </si>
  <si>
    <t xml:space="preserve">FVE 4349 TORNILLO THINNER POLIURETANO   -                                        </t>
  </si>
  <si>
    <t>FP-012634-01</t>
  </si>
  <si>
    <t xml:space="preserve">FVE 4348 BROCA BROCHA                   -                                        </t>
  </si>
  <si>
    <t>FP-012635-01</t>
  </si>
  <si>
    <t xml:space="preserve">FVE 4346 THINNER                        -                                        </t>
  </si>
  <si>
    <t>FP-012473-01</t>
  </si>
  <si>
    <t>F FET811 SERVICIO DE MANTO DE VEH-</t>
  </si>
  <si>
    <t>FP-012488-01</t>
  </si>
  <si>
    <t>RC 1068 MANGUERA FRENO TRASERO ABRAZADER-AS T505</t>
  </si>
  <si>
    <t>FP-012592-01</t>
  </si>
  <si>
    <t>SEAC 15411 RETENEDOR GRASA AZUL PLATINA-TUERCA ARANDELA</t>
  </si>
  <si>
    <t>FP-012593-01</t>
  </si>
  <si>
    <t>FET 826 BAJAR MUELLE TORQUEAR MUELLE BAJ-AR RUEDAS</t>
  </si>
  <si>
    <t>FP-012594-01</t>
  </si>
  <si>
    <t>FET 825 BAJAR MUELLE TORQUEAR MUELLE CAM-BIO AMORTIGUADOR</t>
  </si>
  <si>
    <t>FP-012595-01</t>
  </si>
  <si>
    <t>FET 824 BAJAR MUELLE CAMBIO BARRA TENSOR-A TORQUEAR MUELLE</t>
  </si>
  <si>
    <t>FP-012474-01</t>
  </si>
  <si>
    <t>F FET815 COMPRA DE REPUESTOS-</t>
  </si>
  <si>
    <t>CC-003719-00</t>
  </si>
  <si>
    <t xml:space="preserve">F15B 4176293  CTA 62401082 CLL 44 13 71 - MAYO  2024                             </t>
  </si>
  <si>
    <t>GASES INDUSTRIALES DE COLOMBIA S A</t>
  </si>
  <si>
    <t>CRA 50 52 50 EDIFICIO UNION PLAZA</t>
  </si>
  <si>
    <t>FP-012475-01</t>
  </si>
  <si>
    <t>FEV 259093 ALISTAMIENTO Y CIRCULACION SO-BRES</t>
  </si>
  <si>
    <t>GRUAS BULLA SAS</t>
  </si>
  <si>
    <t>AV 1 DE NMAYO No 27 45</t>
  </si>
  <si>
    <t>FP-012476-01</t>
  </si>
  <si>
    <t xml:space="preserve">GB 12441 SERV  GRUA DESDE RELLENO A LA B-ASE                                     </t>
  </si>
  <si>
    <t>FP-012507-01</t>
  </si>
  <si>
    <t xml:space="preserve">FE 39214 HIDROCOOL ANTICORROSIVO ROJO X -55 GAL                                  </t>
  </si>
  <si>
    <t>FP-012509-01</t>
  </si>
  <si>
    <t>FEV 8 CHAQUETA GUAYERO-</t>
  </si>
  <si>
    <t>FP-012511-01</t>
  </si>
  <si>
    <t xml:space="preserve">IM 96297 CHUMACERA                      -                                        </t>
  </si>
  <si>
    <t>FP-012513-01</t>
  </si>
  <si>
    <t xml:space="preserve">FE 2552 REPARAR VOLANTE Y CAMBIO BALINER-AS                                      </t>
  </si>
  <si>
    <t>FP-012516-01</t>
  </si>
  <si>
    <t>FE 34 SERVICIO DE LAVADO COMPACTADOR VOL-QUETA BARREDORA MINI</t>
  </si>
  <si>
    <t>FP-012518-01</t>
  </si>
  <si>
    <t xml:space="preserve">FE 2556 REPUESTO MANTENIMIENTO EXTERNO B-ARREDORA                                </t>
  </si>
  <si>
    <t>FP-012520-01</t>
  </si>
  <si>
    <t xml:space="preserve">FE 2554 RESPUESTOS MANTENIMIENTO BARREDO-RA                                      </t>
  </si>
  <si>
    <t>FP-012522-01</t>
  </si>
  <si>
    <t xml:space="preserve">FE 2557 R M  INYECTOR MOTOR PERKINS     -                                        </t>
  </si>
  <si>
    <t>FP-012616-01</t>
  </si>
  <si>
    <t>FET 827 CAMBIO BARRA TENSORA CAMBIO SOPO-RTE MOTOR BAJAR CARD</t>
  </si>
  <si>
    <t>FP-012617-01</t>
  </si>
  <si>
    <t>FET 829 BAJAR MUELLE TORQUEAR MUELLE BAJ-AR RUEDAS CAMBIO FRE</t>
  </si>
  <si>
    <t>FP-012637-01</t>
  </si>
  <si>
    <t>FE 1080 BASE PARA TV DE PARED HASTA 70-</t>
  </si>
  <si>
    <t>FP-012638-01</t>
  </si>
  <si>
    <t>PC 1189 BOLSA GRIS CON IMPRESION  65 X 8-0</t>
  </si>
  <si>
    <t>FP-012524-01</t>
  </si>
  <si>
    <t xml:space="preserve">VRSI 27333 ESPEJO REDONDO CONVEXO 8 5   -                                        </t>
  </si>
  <si>
    <t>FP-012526-01</t>
  </si>
  <si>
    <t xml:space="preserve">VRSI 27352 RESPIRADERO HIDRAHULICO      -                                        </t>
  </si>
  <si>
    <t>FP-012532-01</t>
  </si>
  <si>
    <t xml:space="preserve">IGC1 20567 SOPORTE MOTOR RENAULT KANGOO -                                        </t>
  </si>
  <si>
    <t>FP-012535-01</t>
  </si>
  <si>
    <t>MS 2975 PRESTOLOCK LLAVE CIERRE RAPIDO C-ORAZA PLASTICA</t>
  </si>
  <si>
    <t>FP-012536-01</t>
  </si>
  <si>
    <t xml:space="preserve">IGC1 20608 VALVULA DE DESCARGA          -                                        </t>
  </si>
  <si>
    <t>FP-012538-01</t>
  </si>
  <si>
    <t xml:space="preserve">IGC1 20634 PORTA RODILLO PUNTILLA SINCRO-NIZADORA                                </t>
  </si>
  <si>
    <t>FP-012541-01</t>
  </si>
  <si>
    <t xml:space="preserve">IGC1 20636 SOPORTE MOTOR RENAULT KANGOOO-                                        </t>
  </si>
  <si>
    <t>FP-012542-01</t>
  </si>
  <si>
    <t xml:space="preserve">IGC1 20607 PATIN HORQUILLA CONO SINCRONI-ZADOR                                   </t>
  </si>
  <si>
    <t>FP-012588-01</t>
  </si>
  <si>
    <t>MR 5395 TORNILLO CON TUERCA Y ARANDELA T-APA HORQUILLA</t>
  </si>
  <si>
    <t>INGEIND SAS</t>
  </si>
  <si>
    <t>CR 22 3 B 151 BG 3 AGUAS CLARAS</t>
  </si>
  <si>
    <t>FP-012569-01</t>
  </si>
  <si>
    <t xml:space="preserve">IN 91 MECANIZADOS  DE PINONES DE 2 10 DI-AMTRO                                   </t>
  </si>
  <si>
    <t>FP-012570-01</t>
  </si>
  <si>
    <t xml:space="preserve">IN 83 MMTTO REFORMA VIGA LATERAL LH ELEV-ADORA BRODSON                           </t>
  </si>
  <si>
    <t>FP-012571-01</t>
  </si>
  <si>
    <t xml:space="preserve">IN 82 REPARACION TURBINA Y CARCASA EN HR-                                        </t>
  </si>
  <si>
    <t>FP-012577-01</t>
  </si>
  <si>
    <t xml:space="preserve">FE 1278 REPARACION DE BOMBA AGUA BRODSON-                                        </t>
  </si>
  <si>
    <t>FP-012573-01</t>
  </si>
  <si>
    <t xml:space="preserve">FE 221 FILTRO                           -                                        </t>
  </si>
  <si>
    <t>FP-012574-01</t>
  </si>
  <si>
    <t xml:space="preserve">FE 220 LAMINILLA METALICA               -                                        </t>
  </si>
  <si>
    <t>FP-012576-01</t>
  </si>
  <si>
    <t xml:space="preserve">FE 216 FILTRO HIDRAULICO                -                                        </t>
  </si>
  <si>
    <t>FP-012636-01</t>
  </si>
  <si>
    <t>FTR 22634 PINON 1RA CORR 47 D-</t>
  </si>
  <si>
    <t>FP-012582-01</t>
  </si>
  <si>
    <t>F 89036495 ALINEACION VEHICULOS R 17 5-</t>
  </si>
  <si>
    <t>FP-012491-01</t>
  </si>
  <si>
    <t xml:space="preserve">FEV 2282 CINTA DE ENMASCARAR VERDE      -                                        </t>
  </si>
  <si>
    <t>FP-012492-01</t>
  </si>
  <si>
    <t xml:space="preserve">FEV 2279 REPARACIONES LOCATIVAS         -                                        </t>
  </si>
  <si>
    <t>FP-012494-01</t>
  </si>
  <si>
    <t xml:space="preserve">FEV 2278 ADECUACION A INFRAESTRUCTURA   -                                        </t>
  </si>
  <si>
    <t>FP-012495-01</t>
  </si>
  <si>
    <t>SEAC 15153 MANTENIMIENTO SISTEMA SUSPENS-ION Y FRENOS</t>
  </si>
  <si>
    <t>FP-012596-01</t>
  </si>
  <si>
    <t xml:space="preserve">FEV 2287 CANASTA PLASTICA 60X40X41      -                                        </t>
  </si>
  <si>
    <t>FP-012628-01</t>
  </si>
  <si>
    <t>MQ01 78 ACEITE SHELL RIMULA R4X15W40 GRA-NEL</t>
  </si>
  <si>
    <t>FP-012630-01</t>
  </si>
  <si>
    <t xml:space="preserve">FEV 2289 COMPUESTO PARA MONTAJES        -                                        </t>
  </si>
  <si>
    <t>FP-012631-01</t>
  </si>
  <si>
    <t xml:space="preserve">FEV 2288 SACAGUSANILLOS STD             -                                        </t>
  </si>
  <si>
    <t>FP-012498-01</t>
  </si>
  <si>
    <t>HC 323 CILINDRO BARRIDO FANALCA 16 Y-</t>
  </si>
  <si>
    <t>FP-012499-01</t>
  </si>
  <si>
    <t>HC 322 PARTIN PORTALON EJE BRONCE PASADO-R CILINDRO BARRIDO</t>
  </si>
  <si>
    <t>FP-012501-01</t>
  </si>
  <si>
    <t>HC 320 TEFLON PLACA 35X14X3 8 BLANCA-</t>
  </si>
  <si>
    <t>FP-012581-01</t>
  </si>
  <si>
    <t>AT 3648 BALINERA VOLANTE EMPAQUE TOMAFUE-RZA TORNILLERIA</t>
  </si>
  <si>
    <t>FP-012615-01</t>
  </si>
  <si>
    <t>FE 410 DESCO PINON BARREDORA-</t>
  </si>
  <si>
    <t>FP-012627-01</t>
  </si>
  <si>
    <t xml:space="preserve">FEC 23205 EXAMENES MEDICOS              -                                        </t>
  </si>
  <si>
    <t>FP-012629-01</t>
  </si>
  <si>
    <t xml:space="preserve">FEC 23217 VACUNA TETANO                 -                                        </t>
  </si>
  <si>
    <t>LEGIS EDITORES SA</t>
  </si>
  <si>
    <t>CL 70 7 30 P 8 ED SEPTIMA SETENTA</t>
  </si>
  <si>
    <t>FP-012586-01</t>
  </si>
  <si>
    <t>AT 3645 RECTIFICAR VOLANTE REPARAR ROSCA-S</t>
  </si>
  <si>
    <t>FP-012565-01</t>
  </si>
  <si>
    <t xml:space="preserve">MS 11803 ABRAZA SALIDA EXOSTOS TURBO    -                                        </t>
  </si>
  <si>
    <t>FP-012566-01</t>
  </si>
  <si>
    <t xml:space="preserve">MS 11802 ABRAZA SALIDA EXOSTO TURBO     -                                        </t>
  </si>
  <si>
    <t>FP-012614-01</t>
  </si>
  <si>
    <t xml:space="preserve">FUZ 6107 RM CARDAN COMPLETO INTER SENCIL-LO                                      </t>
  </si>
  <si>
    <t>CC-003706-00</t>
  </si>
  <si>
    <t xml:space="preserve">REVERSION AJUSTE DE DIFERENCIAS A FAVOR -ERRADO NI 530                           </t>
  </si>
  <si>
    <t>FP-012543-01</t>
  </si>
  <si>
    <t>FE 36 SERVICIO CORTE CESPED FEBRERO 2021-</t>
  </si>
  <si>
    <t>FP-012544-01</t>
  </si>
  <si>
    <t>FE 35 SERVICIO PODA ARBOLES FEBRERO 2021-</t>
  </si>
  <si>
    <t>FP-012545-01</t>
  </si>
  <si>
    <t>FE 1116 CINTURON DE SEGURIDAD COPILOTO-</t>
  </si>
  <si>
    <t>FP-012546-01</t>
  </si>
  <si>
    <t>MR 5399 RODAMIENTO NPR SET BUSETA HYUNDA-I</t>
  </si>
  <si>
    <t>FP-012547-01</t>
  </si>
  <si>
    <t>FE 1114 VIDRIO LATERAL-</t>
  </si>
  <si>
    <t>FP-012549-01</t>
  </si>
  <si>
    <t>MQ01   56 ACEITE SHELL SPIRAX-</t>
  </si>
  <si>
    <t>FP-012552-01</t>
  </si>
  <si>
    <t>MQ01 60 ACEITE SHELL RIMULA-</t>
  </si>
  <si>
    <t>FP-012597-01</t>
  </si>
  <si>
    <t>FEF 4251 KIT ABRAZADERAS BLOQUES RETEN E-MPAQUE EJE CARNAZA</t>
  </si>
  <si>
    <t>FP-012613-01</t>
  </si>
  <si>
    <t>AN 1534 KILOS DE OXIGENO-</t>
  </si>
  <si>
    <t>FP-012553-01</t>
  </si>
  <si>
    <t xml:space="preserve">MR 21777 ESPEJO COMPLETO CAPOT INTER LAD-O IZQUIERDO                             </t>
  </si>
  <si>
    <t>FP-012554-01</t>
  </si>
  <si>
    <t xml:space="preserve">MR 21746 HUBODOMETRO                    -                                        </t>
  </si>
  <si>
    <t>AN-000273-00</t>
  </si>
  <si>
    <t xml:space="preserve">AN 273 COMPRA INSUMOS PARA MANTENIMIENTO- CONTENEDORES JUNIO                     </t>
  </si>
  <si>
    <t>LG-000046-00</t>
  </si>
  <si>
    <t xml:space="preserve">LEGALIZACION AN 265 COMPRA INSUMOS PARA -TENEDORES                               </t>
  </si>
  <si>
    <t>NOVASOFT SAS</t>
  </si>
  <si>
    <t>CL 128 BIS A 58 A 28</t>
  </si>
  <si>
    <t>FP-012598-01</t>
  </si>
  <si>
    <t xml:space="preserve">GFE 39479 CONTRATO DE ACTUALIZACION WED -RENOVACION 30 ABR 25                    </t>
  </si>
  <si>
    <t>FP-012537-01</t>
  </si>
  <si>
    <t xml:space="preserve">FVE 1374 CEPILLO CON CERDAS RECICLADAS  -                                        </t>
  </si>
  <si>
    <t>FP-012539-01</t>
  </si>
  <si>
    <t xml:space="preserve">FVE 1373 CEPILLO CON CERDAS RECICLADAS  -                                        </t>
  </si>
  <si>
    <t>FP-012540-01</t>
  </si>
  <si>
    <t xml:space="preserve">FVE 1372 CEPILLO CON CERDAS RECICLADAS  -                                        </t>
  </si>
  <si>
    <t>FP-012610-01</t>
  </si>
  <si>
    <t xml:space="preserve">FVE 1375 CABO PARA CEPILLO              -                                        </t>
  </si>
  <si>
    <t>FP-012611-01</t>
  </si>
  <si>
    <t xml:space="preserve">FVE 1378 CEPILLO CON CERDAS RECICLADAS  -                                        </t>
  </si>
  <si>
    <t>FP-012612-01</t>
  </si>
  <si>
    <t>FVE 8417 BOMBILLO H1 LIMPIA CONTACTO COR-REA CONECTOR TRAILER</t>
  </si>
  <si>
    <t>FP-012490-01</t>
  </si>
  <si>
    <t>RC 1069 MANGUERAS R2 3 4 Y ADAPTADOR 1 5-16</t>
  </si>
  <si>
    <t>FP-012525-01</t>
  </si>
  <si>
    <t xml:space="preserve">FM 9600277509 M LUBE DRUM               -                                        </t>
  </si>
  <si>
    <t>FP-012527-01</t>
  </si>
  <si>
    <t>MQ01 46 ACEITE SHELL TELLUS-</t>
  </si>
  <si>
    <t>FP-012606-01</t>
  </si>
  <si>
    <t xml:space="preserve">FM 9600277625 NUTO DRUM                 -                                        </t>
  </si>
  <si>
    <t>FP-012626-01</t>
  </si>
  <si>
    <t>FEV 267 ALCOHOL ANTISEPTICO TIJERAS BOTI-QUIN CURITAS GASA</t>
  </si>
  <si>
    <t>FP-012555-01</t>
  </si>
  <si>
    <t>F 50098 BOTA TAURO-</t>
  </si>
  <si>
    <t>FP-012579-01</t>
  </si>
  <si>
    <t>SEAC 15412 UNA SOLDDURA 7018 1 8 KG NAL-</t>
  </si>
  <si>
    <t>FP-012580-01</t>
  </si>
  <si>
    <t>FEV 314 ESTIRENO TIZA INDUSTRIAL ACELERA-NTE POLIURETANO</t>
  </si>
  <si>
    <t>FP-012605-01</t>
  </si>
  <si>
    <t xml:space="preserve">R 2968 RELEVO 5 PATAS PLANAS 24 VOLTIOS -                                        </t>
  </si>
  <si>
    <t>FP-012557-01</t>
  </si>
  <si>
    <t xml:space="preserve">FE 4610 TUBO SUMINSTRO COMBUSTIBLES ISM -                                        </t>
  </si>
  <si>
    <t>FP-012558-01</t>
  </si>
  <si>
    <t>VRBO 10465 PASADOR INFERIOR CILINDRO-</t>
  </si>
  <si>
    <t>REDIARC ELECTRIC SAS</t>
  </si>
  <si>
    <t>CR 22 17 60 LC 76</t>
  </si>
  <si>
    <t>FP-012608-01</t>
  </si>
  <si>
    <t xml:space="preserve">RDC 412 ALQUILER DE EQUIPO DE SOLDADURA -                                        </t>
  </si>
  <si>
    <t>FP-012609-01</t>
  </si>
  <si>
    <t xml:space="preserve">RDC 411 RM EQUIPO SOLDADURA MILLER      -                                        </t>
  </si>
  <si>
    <t>FP-012561-01</t>
  </si>
  <si>
    <t xml:space="preserve">MQFE 7783 LLANTA SERVICIO               -                                        </t>
  </si>
  <si>
    <t>FP-012496-01</t>
  </si>
  <si>
    <t>SEAC 15151 MANTENIMIENTO SUSPENSIONY FRE-NOS SERV OXICORTE</t>
  </si>
  <si>
    <t>FP-012497-01</t>
  </si>
  <si>
    <t xml:space="preserve">FE 14137 EMPAQUE MATAFILO CON PUERTAS   -                                        </t>
  </si>
  <si>
    <t>FP-012500-01</t>
  </si>
  <si>
    <t>HC 321 PATIN PLACA BARRIDO FANALCA 16Y-</t>
  </si>
  <si>
    <t>FP-012625-01</t>
  </si>
  <si>
    <t>FE 450 BOMBA 9350 ALTA COMPACTACION-</t>
  </si>
  <si>
    <t>FP-012503-01</t>
  </si>
  <si>
    <t xml:space="preserve">FEV 11683 BATERIA UNIPOWER 12V 7AH      -                                        </t>
  </si>
  <si>
    <t>FP-012559-01</t>
  </si>
  <si>
    <t>F 319144 COMBUSTIBLE 1 7 MARZO-</t>
  </si>
  <si>
    <t>FP-012560-01</t>
  </si>
  <si>
    <t>F 01 319145 CONSUMO COMBUSTIBLE PRIMERA-QUINCENA</t>
  </si>
  <si>
    <t>SALAMANCA Y ASOCIADOS CONSULTORES SA</t>
  </si>
  <si>
    <t>CL 6 A 47 103</t>
  </si>
  <si>
    <t>CC-003708-00</t>
  </si>
  <si>
    <t xml:space="preserve">FEV 866 CONTRATO AUDITORIA EXTERNA MES D-E MAYO 2024                             </t>
  </si>
  <si>
    <t xml:space="preserve">RESOLUCION 0273 2024 ESTRATIFICACION    -                                        </t>
  </si>
  <si>
    <t>CC-003675-00</t>
  </si>
  <si>
    <t xml:space="preserve">IMPUESTO VEHICULO  GUV 678              -                                        </t>
  </si>
  <si>
    <t>IM-000104-00</t>
  </si>
  <si>
    <t xml:space="preserve">REGISTRO DECLARACION ICA 2 BIMESTRE 2024-                                        </t>
  </si>
  <si>
    <t>CR 64B 49A 30</t>
  </si>
  <si>
    <t>CC-003701-00</t>
  </si>
  <si>
    <t xml:space="preserve">POLIZA 083001787000 DE VIDA MAYO 2024   -                                        </t>
  </si>
  <si>
    <t>CR  11  90  23</t>
  </si>
  <si>
    <t>CC-003705-00</t>
  </si>
  <si>
    <t xml:space="preserve"> POLIZA CUOTA 4 12 LIVIANOS 101011322 PE-SADOS 101005398 RCE                     </t>
  </si>
  <si>
    <t>SETMACOM S A S</t>
  </si>
  <si>
    <t>CL 17 A 55 14</t>
  </si>
  <si>
    <t>FP-012607-01</t>
  </si>
  <si>
    <t>FV 71 CORTE DE CESPED Y PODA DE ARBOLES-</t>
  </si>
  <si>
    <t>CR 18 63 35</t>
  </si>
  <si>
    <t>CC-003712-00</t>
  </si>
  <si>
    <t xml:space="preserve">FELB 695 SERVICIOS TEMPORALES           -                                        </t>
  </si>
  <si>
    <t>CC-003713-00</t>
  </si>
  <si>
    <t xml:space="preserve">FELB 699 SERVICIOS TEMPORALES           -                                        </t>
  </si>
  <si>
    <t>FP-012529-01</t>
  </si>
  <si>
    <t xml:space="preserve">FE 8823 GUIAS VALVULA BUJE DE BIELA INTE-R                                       </t>
  </si>
  <si>
    <t>FP-012531-01</t>
  </si>
  <si>
    <t xml:space="preserve">FE 8913 JUNTA DE CUBIERTA               -                                        </t>
  </si>
  <si>
    <t>FP-012533-01</t>
  </si>
  <si>
    <t>SE 305661 PISTOLA DE IMPACTO 1 ANVIL 6-</t>
  </si>
  <si>
    <t>FP-012534-01</t>
  </si>
  <si>
    <t xml:space="preserve">FE 8915 TENSOR DE CORREA                -                                        </t>
  </si>
  <si>
    <t>FP-012578-01</t>
  </si>
  <si>
    <t>SEAC 15410 MO SISTEMA DE FRENOS D M RUED-AS TRASERAS</t>
  </si>
  <si>
    <t>FP-012519-01</t>
  </si>
  <si>
    <t xml:space="preserve">FEVI 221239 VARIOS NO INVENTARIABLES REP-ARACION PISTOLA                         </t>
  </si>
  <si>
    <t>FP-012521-01</t>
  </si>
  <si>
    <t xml:space="preserve">FEM 14517 ALINEACION CAMION O CABEZOTE  -                                        </t>
  </si>
  <si>
    <t>FP-012523-01</t>
  </si>
  <si>
    <t xml:space="preserve">FEVI 221230 REENCAUCHE                  -                                        </t>
  </si>
  <si>
    <t>FP-012599-01</t>
  </si>
  <si>
    <t xml:space="preserve">FE VI 221250 REEN XDE 295 80R22 5       -                                        </t>
  </si>
  <si>
    <t>FP-012601-01</t>
  </si>
  <si>
    <t xml:space="preserve">FECL 74384 REPARACION MAYOR  DE LLANTA A-UTO CAMION                              </t>
  </si>
  <si>
    <t>FP-012604-01</t>
  </si>
  <si>
    <t xml:space="preserve">FEVI 221251 REENCAUCHE XDE2 295 R22     -                                        </t>
  </si>
  <si>
    <t>FP-012644-01</t>
  </si>
  <si>
    <t xml:space="preserve">FEVI 221261 REENCAUCHE                  -                                        </t>
  </si>
  <si>
    <t>FP-012502-01</t>
  </si>
  <si>
    <t xml:space="preserve">FTR 92985 DEPOSITO AUXILIAR RADIADOR INT-ER                                      </t>
  </si>
  <si>
    <t>FP-012504-01</t>
  </si>
  <si>
    <t xml:space="preserve">FTR 92941 CHAPETAS CRUSETA              -                                        </t>
  </si>
  <si>
    <t>FP-012505-01</t>
  </si>
  <si>
    <t xml:space="preserve">FTR 92950 KIT PINES RETEN MONO PLATO SIN-CRONIZADOR PATA                         </t>
  </si>
  <si>
    <t>FP-012506-01</t>
  </si>
  <si>
    <t xml:space="preserve">FTR 92963 CAJA CAMBIOS FS               -                                        </t>
  </si>
  <si>
    <t>FP-012508-01</t>
  </si>
  <si>
    <t>MQ01 50 ACEITE SHELL SPIRAX-</t>
  </si>
  <si>
    <t>FP-012510-01</t>
  </si>
  <si>
    <t xml:space="preserve">FTR 93021 TERMINAL VARILLA CLUTCH       -                                        </t>
  </si>
  <si>
    <t>FP-012600-01</t>
  </si>
  <si>
    <t xml:space="preserve">FTR 93139 KITT MAYOR DRIVE              -                                        </t>
  </si>
  <si>
    <t>FP-012602-01</t>
  </si>
  <si>
    <t xml:space="preserve">FTR 93140 KIT MAYOR DRIVE MAST          -                                        </t>
  </si>
  <si>
    <t>FP-012603-01</t>
  </si>
  <si>
    <t xml:space="preserve">FTR 93158 TAPA CAJA FULLER MEDIANA PIVOT-E BARRA CAMBIOS                         </t>
  </si>
  <si>
    <t>FP-012587-01</t>
  </si>
  <si>
    <t>F 89036493 SERV REENCAUCHE R22 5-</t>
  </si>
  <si>
    <t>FP-012556-01</t>
  </si>
  <si>
    <t xml:space="preserve">FE 2606 COPIAS BLANCO Y NEGRO           -                                        </t>
  </si>
  <si>
    <t xml:space="preserve">PROV IMPUESTO DE RENTA MES DE FEBRERO DE-                                        </t>
  </si>
  <si>
    <t>UNE EPM TELECOMUNICACIONES SA</t>
  </si>
  <si>
    <t>CR 16 11 A SUR 100</t>
  </si>
  <si>
    <t>CC-000059-00</t>
  </si>
  <si>
    <t xml:space="preserve">FEUT 336 PRESTACION DEL SERVICIO DE CORT-E DE CESPEP                             </t>
  </si>
  <si>
    <t xml:space="preserve">FEUT 337 PRESTACION DEL SERVICIO DE PODA- DE ARBOLES EN LAS L                    </t>
  </si>
  <si>
    <t>FP-012562-01</t>
  </si>
  <si>
    <t>P 2142 INFROGRAFIAS-</t>
  </si>
  <si>
    <t>FP-012563-01</t>
  </si>
  <si>
    <t xml:space="preserve">FEUT 357 PRESTACION DE SERVIOS DE PODA D-E ARBOLES                               </t>
  </si>
  <si>
    <t>FP-012512-01</t>
  </si>
  <si>
    <t>SEAC 15152 CAMPANA TRASERA UND TORNILLO-Y HOJAS</t>
  </si>
  <si>
    <t>FP-012514-01</t>
  </si>
  <si>
    <t xml:space="preserve">FV 10430 COMPRESOR REPARADO             -                                        </t>
  </si>
  <si>
    <t>FP-012515-01</t>
  </si>
  <si>
    <t xml:space="preserve">FV 10431 MORDAZA IVECO REPARADA         -                                        </t>
  </si>
  <si>
    <t>FP-012517-01</t>
  </si>
  <si>
    <t xml:space="preserve">FV 10417 VALVULA INTER                  -                                        </t>
  </si>
  <si>
    <t>FP-012550-01</t>
  </si>
  <si>
    <t xml:space="preserve">FELA 66301 PARABRISAS LAMINADO          -                                        </t>
  </si>
  <si>
    <t>FP-012551-01</t>
  </si>
  <si>
    <t>MQ01 59 ACEITE SHELL RIMULA-</t>
  </si>
  <si>
    <t>FP-012583-01</t>
  </si>
  <si>
    <t xml:space="preserve">WF 980138 DISCO VELCRO CERAMICO         -                                        </t>
  </si>
  <si>
    <t>ZAGA PRODUCCIONES SAS</t>
  </si>
  <si>
    <t>CR 7 C 130 A 69 OF 215</t>
  </si>
  <si>
    <t>FP-012584-01</t>
  </si>
  <si>
    <t xml:space="preserve">ZG 147 VENTA DE 120 BRAZALETES REFLECTIV-OS                                      </t>
  </si>
  <si>
    <t>IMPLANTEMOS SAS</t>
  </si>
  <si>
    <t>FP-012585-01</t>
  </si>
  <si>
    <t xml:space="preserve">FEV 285 MANTENIMIETO PREV  Y LIMPIEZA CA-JAS RESIDUALES BASE                     </t>
  </si>
  <si>
    <t>FP-012590-01</t>
  </si>
  <si>
    <t xml:space="preserve">FEV 371 MAREIAL POP CON IVA             -                                        </t>
  </si>
  <si>
    <t/>
  </si>
  <si>
    <t>COLOMBIA TELECOMUNICACIONES SA ESPCC-003727-00</t>
  </si>
  <si>
    <t>BANCO SANTANDER DE NEGOCIOS COLOMBIA SACC-003702-00</t>
  </si>
  <si>
    <t>BANCO SANTANDER DE NEGOCIOS COLOMBIA SACC-003703-00</t>
  </si>
  <si>
    <t>BANCO SANTANDER DE NEGOCIOS COLOMBIA SACC-003704-00</t>
  </si>
  <si>
    <t>ENEL COLOMBIA SA ESPCC-003693-00</t>
  </si>
  <si>
    <t>ENEL COLOMBIA SA ESPCC-003696-00</t>
  </si>
  <si>
    <t>ENEL COLOMBIA SA ESPCC-003697-00</t>
  </si>
  <si>
    <t>ENEL COLOMBIA SA ESPCC-003718-00</t>
  </si>
  <si>
    <t>SECRETARIA DISTRITAL DE HACIENDAIM-000104-00</t>
  </si>
  <si>
    <t>COMISION DE REGULACION AGUA POTABLE Y SANEAMIENTOCC-003422-03</t>
  </si>
  <si>
    <t>COMISION DE REGULACION AGUA POTABLE Y SANEAMIENTOPO-000233-00</t>
  </si>
  <si>
    <t>COMISION DE REGULACION AGUA POTABLE Y SANEAMIENTOPO-000244-00</t>
  </si>
  <si>
    <t>COMISION DE REGULACION AGUA POTABLE Y SANEAMIENTOPO-000259-00</t>
  </si>
  <si>
    <t>COMISION DE REGULACION AGUA POTABLE Y SANEAMIENTOPO-000274-00</t>
  </si>
  <si>
    <t>COMISION DE REGULACION AGUA POTABLE Y SANEAMIENTOPO-000291-00</t>
  </si>
  <si>
    <t>CONSORCIO PROYECCION CAPITALPO-000235-00</t>
  </si>
  <si>
    <t>CONSORCIO PROYECCION CAPITALPO-000245-00</t>
  </si>
  <si>
    <t>CONSORCIO PROYECCION CAPITALPO-000260-00</t>
  </si>
  <si>
    <t>CONSORCIO PROYECCION CAPITALPO-000275-00</t>
  </si>
  <si>
    <t>CONSORCIO PROYECCION CAPITALPO-000292-00</t>
  </si>
  <si>
    <t>PROCERSADOR DE INFORMACION DEL SERVICIO DE ASEOSASPO-000281-00</t>
  </si>
  <si>
    <t>GAS NATURAL SA ESPCC-003719-00</t>
  </si>
  <si>
    <t>SUPERINTENDENCIA DE SERVICIOS PUBLICOS DOMICIL.PO-000232-00</t>
  </si>
  <si>
    <t>SUPERINTENDENCIA DE SERVICIOS PUBLICOS DOMICIL.PO-000243-01</t>
  </si>
  <si>
    <t>SUPERINTENDENCIA DE SERVICIOS PUBLICOS DOMICIL.PO-000258-00</t>
  </si>
  <si>
    <t>SUPERINTENDENCIA DE SERVICIOS PUBLICOS DOMICIL.PO-000273-00</t>
  </si>
  <si>
    <t>SUPERINTENDENCIA DE SERVICIOS PUBLICOS DOMICIL.PO-000290-00</t>
  </si>
  <si>
    <t xml:space="preserve">Fecha Creación: </t>
  </si>
  <si>
    <t>Versión Actual:</t>
  </si>
  <si>
    <t>Fecha Actualización:</t>
  </si>
  <si>
    <t>Página 1 de 4</t>
  </si>
  <si>
    <t>001</t>
  </si>
  <si>
    <t>NOMBRE PROVEEDOR</t>
  </si>
  <si>
    <t>DOCUMENTOS RELACIONADOS</t>
  </si>
  <si>
    <t>Ítem</t>
  </si>
  <si>
    <t>Área</t>
  </si>
  <si>
    <t>Proceso</t>
  </si>
  <si>
    <t>Documento</t>
  </si>
  <si>
    <t>Código</t>
  </si>
  <si>
    <t>CONTROL DE CAMBIOS</t>
  </si>
  <si>
    <t>Versión No</t>
  </si>
  <si>
    <t>Fecha</t>
  </si>
  <si>
    <t>Cambios</t>
  </si>
  <si>
    <t>Versión Original</t>
  </si>
  <si>
    <t>RESPONSABLES</t>
  </si>
  <si>
    <t xml:space="preserve">Firmas </t>
  </si>
  <si>
    <t>Cargo</t>
  </si>
  <si>
    <t>Nombre</t>
  </si>
  <si>
    <t>Revisó</t>
  </si>
  <si>
    <t>Director Nacional de Tesorería y planeación Financiera</t>
  </si>
  <si>
    <t>Aprobó</t>
  </si>
  <si>
    <t>Gerente Financiero Corporativo</t>
  </si>
  <si>
    <t>FORMATO CUENTAS POR PAGAR A PROVEEDORES</t>
  </si>
  <si>
    <t>Fecha de corte</t>
  </si>
  <si>
    <t>Financiera</t>
  </si>
  <si>
    <t>Tesorería</t>
  </si>
  <si>
    <t>Procedimiento GESTIÓN DE PAGOS</t>
  </si>
  <si>
    <t>Instructivo CONCILIACIONES TESORERÍA</t>
  </si>
  <si>
    <t>Formato CONCILIACIÓN PRELIMINAR</t>
  </si>
  <si>
    <t>Elaboró</t>
  </si>
  <si>
    <t>Jefe Recaudo y Gestión Bancaria</t>
  </si>
  <si>
    <t>Angelica Ortiz Londoño</t>
  </si>
  <si>
    <t>Coordinadora de Tesorería</t>
  </si>
  <si>
    <t>Leidy Carolina Beltrán</t>
  </si>
  <si>
    <t>José Alfredo Jiménez</t>
  </si>
  <si>
    <t>Juan Bernardo Mejía</t>
  </si>
  <si>
    <t>Página 1 de 6</t>
  </si>
  <si>
    <r>
      <rPr>
        <b/>
        <sz val="12"/>
        <color rgb="FF000000"/>
        <rFont val="Arial"/>
        <family val="2"/>
      </rPr>
      <t>Código</t>
    </r>
    <r>
      <rPr>
        <sz val="12"/>
        <color rgb="FF000000"/>
        <rFont val="Arial"/>
        <family val="2"/>
      </rPr>
      <t>: FIN-TE-FO-01</t>
    </r>
  </si>
  <si>
    <t>FIN-TE-PR-01</t>
  </si>
  <si>
    <t>FIN-TE-IN-03</t>
  </si>
  <si>
    <t>FIN-TE-FO-02</t>
  </si>
  <si>
    <t>Código: FIN-TE-FO-01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</si>
</sst>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theme="0"/>
      <name val="Calibri"/>
      <family val="2"/>
      <scheme val="minor"/>
    </font>
    <font>
      <b/>
      <sz val="20"/>
      <color theme="1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499984740745262"/>
        <bgColor theme="4" tint="0.79998168889431442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rgb="FFB4C6E7"/>
      </left>
      <right style="medium">
        <color rgb="FFB4C6E7"/>
      </right>
      <top/>
      <bottom style="medium">
        <color rgb="FFB4C6E7"/>
      </bottom>
      <diagonal/>
    </border>
    <border>
      <left style="medium">
        <color rgb="FFB4C6E7"/>
      </left>
      <right/>
      <top style="medium">
        <color rgb="FFB4C6E7"/>
      </top>
      <bottom style="medium">
        <color rgb="FFB4C6E7"/>
      </bottom>
      <diagonal/>
    </border>
    <border>
      <left/>
      <right style="medium">
        <color rgb="FFB4C6E7"/>
      </right>
      <top style="medium">
        <color rgb="FFB4C6E7"/>
      </top>
      <bottom style="medium">
        <color rgb="FFB4C6E7"/>
      </bottom>
      <diagonal/>
    </border>
    <border>
      <left style="medium">
        <color rgb="FFB4C6E7"/>
      </left>
      <right style="medium">
        <color rgb="FFB4C6E7"/>
      </right>
      <top style="medium">
        <color rgb="FFB4C6E7"/>
      </top>
      <bottom style="medium">
        <color rgb="FFB4C6E7"/>
      </bottom>
      <diagonal/>
    </border>
    <border>
      <left/>
      <right/>
      <top style="medium">
        <color rgb="FFB4C6E7"/>
      </top>
      <bottom style="medium">
        <color rgb="FFB4C6E7"/>
      </bottom>
      <diagonal/>
    </border>
    <border>
      <left style="medium">
        <color rgb="FFB4C6E7"/>
      </left>
      <right style="medium">
        <color rgb="FFB4C6E7"/>
      </right>
      <top style="medium">
        <color rgb="FFB4C6E7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43" fontId="0" fillId="0" borderId="0" xfId="1" applyFont="1"/>
    <xf numFmtId="14" fontId="0" fillId="0" borderId="0" xfId="0" applyNumberFormat="1"/>
    <xf numFmtId="164" fontId="0" fillId="0" borderId="0" xfId="0" applyNumberFormat="1"/>
    <xf numFmtId="164" fontId="0" fillId="0" borderId="0" xfId="1" applyNumberFormat="1" applyFont="1"/>
    <xf numFmtId="0" fontId="0" fillId="2" borderId="0" xfId="0" applyFill="1"/>
    <xf numFmtId="0" fontId="2" fillId="3" borderId="1" xfId="0" applyFont="1" applyFill="1" applyBorder="1"/>
    <xf numFmtId="0" fontId="2" fillId="3" borderId="2" xfId="0" applyFont="1" applyFill="1" applyBorder="1"/>
    <xf numFmtId="164" fontId="2" fillId="3" borderId="2" xfId="0" applyNumberFormat="1" applyFont="1" applyFill="1" applyBorder="1"/>
    <xf numFmtId="164" fontId="2" fillId="3" borderId="1" xfId="1" applyNumberFormat="1" applyFont="1" applyFill="1" applyBorder="1"/>
    <xf numFmtId="164" fontId="2" fillId="3" borderId="2" xfId="1" applyNumberFormat="1" applyFont="1" applyFill="1" applyBorder="1"/>
    <xf numFmtId="0" fontId="2" fillId="2" borderId="0" xfId="0" applyFont="1" applyFill="1"/>
    <xf numFmtId="14" fontId="0" fillId="4" borderId="0" xfId="0" applyNumberFormat="1" applyFill="1"/>
    <xf numFmtId="0" fontId="2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1" xfId="0" applyFont="1" applyBorder="1"/>
    <xf numFmtId="164" fontId="2" fillId="2" borderId="0" xfId="1" applyNumberFormat="1" applyFont="1" applyFill="1"/>
    <xf numFmtId="43" fontId="0" fillId="2" borderId="0" xfId="1" applyFont="1" applyFill="1"/>
    <xf numFmtId="14" fontId="2" fillId="3" borderId="1" xfId="0" applyNumberFormat="1" applyFont="1" applyFill="1" applyBorder="1"/>
    <xf numFmtId="43" fontId="2" fillId="3" borderId="1" xfId="1" applyFont="1" applyFill="1" applyBorder="1"/>
    <xf numFmtId="43" fontId="2" fillId="3" borderId="2" xfId="1" applyFont="1" applyFill="1" applyBorder="1"/>
    <xf numFmtId="14" fontId="2" fillId="3" borderId="1" xfId="1" applyNumberFormat="1" applyFont="1" applyFill="1" applyBorder="1"/>
    <xf numFmtId="164" fontId="2" fillId="3" borderId="1" xfId="0" applyNumberFormat="1" applyFont="1" applyFill="1" applyBorder="1"/>
    <xf numFmtId="0" fontId="0" fillId="0" borderId="0" xfId="1" applyNumberFormat="1" applyFont="1"/>
    <xf numFmtId="0" fontId="3" fillId="0" borderId="0" xfId="0" applyFont="1"/>
    <xf numFmtId="164" fontId="0" fillId="2" borderId="0" xfId="0" applyNumberFormat="1" applyFill="1"/>
    <xf numFmtId="43" fontId="2" fillId="0" borderId="0" xfId="0" applyNumberFormat="1" applyFont="1"/>
    <xf numFmtId="0" fontId="2" fillId="2" borderId="0" xfId="0" applyFont="1" applyFill="1" applyAlignment="1">
      <alignment horizontal="left"/>
    </xf>
    <xf numFmtId="43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pivotButton="1"/>
    <xf numFmtId="43" fontId="0" fillId="0" borderId="0" xfId="1" applyFont="1" applyFill="1"/>
    <xf numFmtId="0" fontId="0" fillId="3" borderId="0" xfId="0" applyFill="1"/>
    <xf numFmtId="0" fontId="0" fillId="3" borderId="3" xfId="0" applyFill="1" applyBorder="1"/>
    <xf numFmtId="0" fontId="0" fillId="0" borderId="3" xfId="0" applyBorder="1"/>
    <xf numFmtId="164" fontId="0" fillId="0" borderId="0" xfId="1" applyNumberFormat="1" applyFont="1" applyFill="1"/>
    <xf numFmtId="16" fontId="0" fillId="0" borderId="0" xfId="0" applyNumberFormat="1"/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/>
    <xf numFmtId="164" fontId="8" fillId="5" borderId="2" xfId="0" applyNumberFormat="1" applyFont="1" applyFill="1" applyBorder="1"/>
    <xf numFmtId="0" fontId="8" fillId="5" borderId="1" xfId="0" applyFont="1" applyFill="1" applyBorder="1"/>
    <xf numFmtId="43" fontId="0" fillId="0" borderId="0" xfId="1" applyFont="1" applyAlignment="1">
      <alignment horizontal="center"/>
    </xf>
    <xf numFmtId="0" fontId="0" fillId="0" borderId="0" xfId="1" applyNumberFormat="1" applyFont="1" applyFill="1" applyAlignment="1">
      <alignment horizontal="center"/>
    </xf>
    <xf numFmtId="43" fontId="2" fillId="3" borderId="2" xfId="1" applyFont="1" applyFill="1" applyBorder="1" applyAlignment="1">
      <alignment horizontal="center"/>
    </xf>
    <xf numFmtId="43" fontId="8" fillId="5" borderId="1" xfId="1" applyFont="1" applyFill="1" applyBorder="1" applyAlignment="1">
      <alignment horizontal="center"/>
    </xf>
    <xf numFmtId="164" fontId="8" fillId="5" borderId="1" xfId="1" applyNumberFormat="1" applyFont="1" applyFill="1" applyBorder="1"/>
    <xf numFmtId="164" fontId="8" fillId="5" borderId="1" xfId="0" applyNumberFormat="1" applyFont="1" applyFill="1" applyBorder="1"/>
    <xf numFmtId="14" fontId="10" fillId="5" borderId="1" xfId="0" applyNumberFormat="1" applyFont="1" applyFill="1" applyBorder="1"/>
    <xf numFmtId="14" fontId="10" fillId="5" borderId="1" xfId="1" applyNumberFormat="1" applyFont="1" applyFill="1" applyBorder="1" applyAlignment="1">
      <alignment horizontal="center"/>
    </xf>
    <xf numFmtId="14" fontId="8" fillId="6" borderId="0" xfId="1" applyNumberFormat="1" applyFont="1" applyFill="1" applyAlignment="1">
      <alignment horizontal="center"/>
    </xf>
    <xf numFmtId="0" fontId="5" fillId="0" borderId="0" xfId="0" applyFont="1" applyAlignment="1">
      <alignment vertical="center"/>
    </xf>
    <xf numFmtId="0" fontId="11" fillId="7" borderId="0" xfId="0" applyFont="1" applyFill="1"/>
    <xf numFmtId="0" fontId="10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 wrapText="1"/>
    </xf>
    <xf numFmtId="14" fontId="12" fillId="8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0" fillId="0" borderId="0" xfId="0" pivotButton="1" applyAlignment="1">
      <alignment vertical="center"/>
    </xf>
    <xf numFmtId="0" fontId="4" fillId="0" borderId="0" xfId="0" applyFont="1"/>
    <xf numFmtId="0" fontId="4" fillId="0" borderId="0" xfId="3" applyFont="1"/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14" fontId="4" fillId="0" borderId="1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left" vertical="center" wrapText="1"/>
    </xf>
  </cellXfs>
  <cellStyles count="4">
    <cellStyle name="Millares" xfId="1" builtinId="3"/>
    <cellStyle name="Millares 2" xfId="2" xr:uid="{9FB4A324-0B28-4451-B25B-927E8246EB2B}"/>
    <cellStyle name="Normal" xfId="0" builtinId="0"/>
    <cellStyle name="Normal 2" xfId="3" xr:uid="{E514A4B6-B84B-43B9-8E07-D7F225910A44}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7" tint="0.599993896298104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7" tint="0.59999389629810485"/>
        </patternFill>
      </fill>
    </dxf>
    <dxf>
      <numFmt numFmtId="164" formatCode="_-* #,##0_-;\-* #,##0_-;_-* &quot;-&quot;??_-;_-@_-"/>
    </dxf>
    <dxf>
      <numFmt numFmtId="19" formatCode="d/mm/yyyy"/>
    </dxf>
    <dxf>
      <numFmt numFmtId="19" formatCode="d/mm/yyyy"/>
    </dxf>
  </dxfs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microsoft.com/office/2007/relationships/slicerCache" Target="slicerCaches/slicerCach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</xdr:colOff>
      <xdr:row>1</xdr:row>
      <xdr:rowOff>1</xdr:rowOff>
    </xdr:from>
    <xdr:to>
      <xdr:col>1</xdr:col>
      <xdr:colOff>176893</xdr:colOff>
      <xdr:row>2</xdr:row>
      <xdr:rowOff>383099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1385FEC-1A70-BDD7-999F-22E4910766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3546" r="1492" b="20886"/>
        <a:stretch/>
      </xdr:blipFill>
      <xdr:spPr>
        <a:xfrm>
          <a:off x="27214" y="312965"/>
          <a:ext cx="2217965" cy="6960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462643</xdr:colOff>
      <xdr:row>0</xdr:row>
      <xdr:rowOff>27214</xdr:rowOff>
    </xdr:from>
    <xdr:to>
      <xdr:col>0</xdr:col>
      <xdr:colOff>2680608</xdr:colOff>
      <xdr:row>2</xdr:row>
      <xdr:rowOff>151777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57E926-62B4-42CD-90DD-6C91E74417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3546" r="1492" b="20886"/>
        <a:stretch/>
      </xdr:blipFill>
      <xdr:spPr>
        <a:xfrm>
          <a:off x="462643" y="27214"/>
          <a:ext cx="2217965" cy="6960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312966</xdr:colOff>
      <xdr:row>0</xdr:row>
      <xdr:rowOff>81643</xdr:rowOff>
    </xdr:from>
    <xdr:to>
      <xdr:col>0</xdr:col>
      <xdr:colOff>2081894</xdr:colOff>
      <xdr:row>1</xdr:row>
      <xdr:rowOff>269392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96DE2F-F6FC-4BFD-BA63-76ACB0582A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3546" r="1492" b="20886"/>
        <a:stretch/>
      </xdr:blipFill>
      <xdr:spPr>
        <a:xfrm>
          <a:off x="312966" y="81643"/>
          <a:ext cx="1768928" cy="5551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285749</xdr:rowOff>
    </xdr:from>
    <xdr:to>
      <xdr:col>0</xdr:col>
      <xdr:colOff>2000891</xdr:colOff>
      <xdr:row>2</xdr:row>
      <xdr:rowOff>166687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05AFBCB-7905-834C-E7AD-6B1DA1E7A4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7" t="23075" r="-917" b="26655"/>
        <a:stretch/>
      </xdr:blipFill>
      <xdr:spPr>
        <a:xfrm>
          <a:off x="0" y="285749"/>
          <a:ext cx="2000891" cy="5595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752475</xdr:colOff>
      <xdr:row>7</xdr:row>
      <xdr:rowOff>180975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XP2">
              <a:extLst>
                <a:ext uri="{FF2B5EF4-FFF2-40B4-BE49-F238E27FC236}">
                  <a16:creationId xmlns:a16="http://schemas.microsoft.com/office/drawing/2014/main" id="{07A64012-1371-B323-98B4-FF63B1CC458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XP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1828800" cy="15144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885825</xdr:colOff>
      <xdr:row>0</xdr:row>
      <xdr:rowOff>0</xdr:rowOff>
    </xdr:from>
    <xdr:to>
      <xdr:col>2</xdr:col>
      <xdr:colOff>2714625</xdr:colOff>
      <xdr:row>5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RV">
              <a:extLst>
                <a:ext uri="{FF2B5EF4-FFF2-40B4-BE49-F238E27FC236}">
                  <a16:creationId xmlns:a16="http://schemas.microsoft.com/office/drawing/2014/main" id="{2C11D7F2-5C6D-032E-CD14-BFF1DF8870D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V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62150" y="0"/>
              <a:ext cx="1828800" cy="952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elo Castro" refreshedDate="45448.493759490739" createdVersion="8" refreshedVersion="8" minRefreshableVersion="3" recordCount="1678" xr:uid="{8FDCAF42-89DF-4879-92D4-74907A9C92C1}">
  <cacheSource type="worksheet">
    <worksheetSource ref="A6:AG1684" sheet="Base"/>
  </cacheSource>
  <cacheFields count="36">
    <cacheField name="nombreempresa" numFmtId="0">
      <sharedItems/>
    </cacheField>
    <cacheField name="id_co" numFmtId="0">
      <sharedItems containsSemiMixedTypes="0" containsString="0" containsNumber="1" containsInteger="1" minValue="901" maxValue="902"/>
    </cacheField>
    <cacheField name="nit" numFmtId="0">
      <sharedItems containsSemiMixedTypes="0" containsString="0" containsNumber="1" containsInteger="1" minValue="438493" maxValue="901752200" count="155">
        <n v="830055842"/>
        <n v="901094991"/>
        <n v="900098569"/>
        <n v="51765829"/>
        <n v="830100315"/>
        <n v="79703584"/>
        <n v="800007202"/>
        <n v="900031281"/>
        <n v="860507710"/>
        <n v="805008909"/>
        <n v="860034594"/>
        <n v="860034313"/>
        <n v="900628110"/>
        <n v="890903938"/>
        <n v="79961890"/>
        <n v="438493"/>
        <n v="901127688"/>
        <n v="860007336"/>
        <n v="805004875"/>
        <n v="860007322"/>
        <n v="890311274"/>
        <n v="19160467"/>
        <n v="900730034"/>
        <n v="900588428"/>
        <n v="830122566"/>
        <n v="800249704"/>
        <n v="890903024"/>
        <n v="830122675"/>
        <n v="901160739"/>
        <n v="830000212"/>
        <n v="860069182"/>
        <n v="901159696"/>
        <n v="900805475"/>
        <n v="901438665"/>
        <n v="901153669"/>
        <n v="900661288"/>
        <n v="900520484"/>
        <n v="900520375"/>
        <n v="800071617"/>
        <n v="900337975"/>
        <n v="900375456"/>
        <n v="41446618"/>
        <n v="900882885"/>
        <n v="860536029"/>
        <n v="800192811"/>
        <n v="899999094"/>
        <n v="900475458"/>
        <n v="811007601"/>
        <n v="899999115"/>
        <n v="860063875"/>
        <n v="900091793"/>
        <n v="890301886"/>
        <n v="900407767"/>
        <n v="830109420"/>
        <n v="900996701"/>
        <n v="800237412"/>
        <n v="900847282"/>
        <n v="860046201"/>
        <n v="800007813"/>
        <n v="860013704"/>
        <n v="900072847"/>
        <n v="900356956"/>
        <n v="800157698"/>
        <n v="890912306"/>
        <n v="900235257"/>
        <n v="901039415"/>
        <n v="900426910"/>
        <n v="444444035"/>
        <n v="900502435"/>
        <n v="830058677"/>
        <n v="830134246"/>
        <n v="900162075"/>
        <n v="901023264"/>
        <n v="860002127"/>
        <n v="860001778"/>
        <n v="860500630"/>
        <n v="900239627"/>
        <n v="901752200"/>
        <n v="805007042"/>
        <n v="901597729"/>
        <n v="900425750"/>
        <n v="830090321"/>
        <n v="79451077"/>
        <n v="800125639"/>
        <n v="900387294"/>
        <n v="900434629"/>
        <n v="860042209"/>
        <n v="900372820"/>
        <n v="901406497"/>
        <n v="900977426"/>
        <n v="900540698"/>
        <n v="900997313"/>
        <n v="830017419"/>
        <n v="900974517"/>
        <n v="79814697"/>
        <n v="79430950"/>
        <n v="860049841"/>
        <n v="830097541"/>
        <n v="80845385"/>
        <n v="800028326"/>
        <n v="900920913"/>
        <n v="830095213"/>
        <n v="900608780"/>
        <n v="860040094"/>
        <n v="900074102"/>
        <n v="900531292"/>
        <n v="830117019"/>
        <n v="901067178"/>
        <n v="901153639"/>
        <n v="890328485"/>
        <n v="900332590"/>
        <n v="900235531"/>
        <n v="860530386"/>
        <n v="800216125"/>
        <n v="901064638"/>
        <n v="901491901"/>
        <n v="900019033"/>
        <n v="860535512"/>
        <n v="12918217"/>
        <n v="900197710"/>
        <n v="900264971"/>
        <n v="14136613"/>
        <n v="899999061"/>
        <n v="890903790"/>
        <n v="860009578"/>
        <n v="830131031"/>
        <n v="900062917"/>
        <n v="830041000"/>
        <n v="805004659"/>
        <n v="809012592"/>
        <n v="900165418"/>
        <n v="830033457"/>
        <n v="800250984"/>
        <n v="800182390"/>
        <n v="901212453"/>
        <n v="900379269"/>
        <n v="860508826"/>
        <n v="800066572"/>
        <n v="860450987"/>
        <n v="901206908"/>
        <n v="800197268"/>
        <n v="900092385"/>
        <n v="805002036"/>
        <n v="901467501"/>
        <n v="900235322"/>
        <n v="830144337"/>
        <n v="900057383"/>
        <n v="830014276"/>
        <n v="860011285"/>
        <n v="901308194"/>
        <n v="79881915"/>
        <n v="901287542"/>
        <n v="901566079"/>
        <n v="900297575"/>
        <n v="900383203" u="1"/>
      </sharedItems>
    </cacheField>
    <cacheField name="nombreproveedor" numFmtId="0">
      <sharedItems count="155">
        <s v="A V EXPRESS S  A"/>
        <s v="ACEVEDO PENALOZA Y MORENO SAS"/>
        <s v="ADMINISTRADORA CALLE TRECE SAS"/>
        <s v="AGUILLON AMADOR ABIGAIL"/>
        <s v="AK REPUESTOS SAS"/>
        <s v="ALBANIL ESLAVA JOSE ABRAHAM"/>
        <s v="ALTALENE SAS"/>
        <s v="ASEO REGIONAL SAS"/>
        <s v="AUTO STOK SAS"/>
        <s v="AUTOCENTRO CAPRI SA"/>
        <s v="BANCO COLPATRIA RED MULTIBANCA COLPATRIA SA"/>
        <s v="BANCO DAVIVIENDA SA"/>
        <s v="BANCO SANTANDER DE NEGOCIOS COLOMBIA SA"/>
        <s v="BANCOLOMBIA SA"/>
        <s v="BAUTISTA HERNANDEZ HECTOR ANDRES"/>
        <s v="BOTERO DIAZ JUAN GUILLERMO"/>
        <s v="CAFTL SAS"/>
        <s v="CAJA COLOMBIANA DE SUBSIDIO FAMILIAR COLSUBSIDIO"/>
        <s v="CALZATODO SA"/>
        <s v="CAMARA DE COMERCIO DE BOGOTA"/>
        <s v="CARVAJAL ESPACIOS SAS"/>
        <s v="CASTRO CUESTA NUMAEL"/>
        <s v="CAUCHOS BOSA D C SIMA SAS"/>
        <s v="CHUQUENPLAST S A S"/>
        <s v="COLOMBIA TELECOMUNICACIONES SA ESP"/>
        <s v="COLWAGEN S A S"/>
        <s v="COMERCIAL INTERNACIONAL DE EQUIPOS Y MAQUINARIA S"/>
        <s v="COMERCIALIZADORA DE SERVICIOS MUNDIAL DE PUBLICIDA"/>
        <s v="COMERCIALIZADORA VITARA SAS"/>
        <s v="COMISION DE REGULACION AGUA POTABLE Y SANEAMIENTO"/>
        <s v="COMPANIA GENERAL DE ACEROS SA"/>
        <s v="COMPONENTES DE AUTOPARTES  INDUSTRIA Y EPP SAS"/>
        <s v="COMSERGROUP S A S"/>
        <s v="CONNECTORS COLOMBIA SAS"/>
        <s v="CONSORCIO PROYECCION CAPITAL"/>
        <s v="CONTENUR COLOMBIA SAS"/>
        <s v="CREDICORP CAPITAL FIDUCIARIA SA"/>
        <s v="CUALITY CARWASH MASIVO Y ASOCIADOS SAS"/>
        <s v="CUMMINS DE LOS ANDES SA"/>
        <s v="DISTRIBUCIONES Y DOTACIONES RAC SAS"/>
        <s v="DISTRIMUELLES SAS"/>
        <s v="DOMINGUEZ DE CEBALLOS NUBIA AMPARO"/>
        <s v="DRESS WINTER S A S"/>
        <s v="EDITORIAL LA UNIDAD SA EN EJECUCION DEL ACUERDO DE"/>
        <s v="ELECTRO PARTES DEL VALLE SAS"/>
        <s v="EMPRESA DE ACUEDUCTO Y ALCANTARILLADO BOGOTA"/>
        <s v="EMPRESA DE COMBUSTIBLE ALTERNO ECOAL SAS"/>
        <s v="EMPRESA DE MEDICINA INTEGRAL EMI SAS SERVICIO DE A"/>
        <s v="EMPRESA DE TELECOMUNICACIONES DE BOGOTA S.A.E.S.P."/>
        <s v="ENEL COLOMBIA SA ESP"/>
        <s v="ESPACIOS Y AMBIENTES VERDES SAS"/>
        <s v="FABRICA NACIONAL DE AUTOPARTES SA FANALCA SA"/>
        <s v="FACTOR PLUS S A S"/>
        <s v="FERRETERIA BRAND LTDA"/>
        <s v="FERRETERIA MONACO SAS"/>
        <s v="FERRICENTROS SAS"/>
        <s v="FIC SURA MULTIESTRATEGIA CREDITO COLOMBIA"/>
        <s v="FORTOX S A"/>
        <s v="GAS NATURAL SA ESP"/>
        <s v="GASES INDUSTRIALES DE COLOMBIA S A"/>
        <s v="GNE SOLUCIONES SAS"/>
        <s v="GRUAS BULLA SAS"/>
        <s v="GRUPO GUERRERO GONZALEZ S A"/>
        <s v="HECTOR ECHAVARRIA V SAS"/>
        <s v="HELICOIL LTDA"/>
        <s v="HERNANDO HERRERA MERCADO SAS"/>
        <s v="HIDROTECNIK SAS"/>
        <s v="HOLLAND Y KNIGHT"/>
        <s v="HOLLAND Y KNIGHT COLOMBIA SAS"/>
        <s v="IFX NETWORKS COLOMBIA SAS"/>
        <s v="IMPORTADORA COLOMBIANA DE AUTOPARTES SAS"/>
        <s v="IMPORTADORA DISMAQ SAS"/>
        <s v="IMPULSO COACH SAS"/>
        <s v="INDUSTRIA COLOMBIANA DE LLANTAS SA"/>
        <s v="INDUSTRIAS IVOR SA CASA INGLESA"/>
        <s v="ING Y SERV ESPECIALIZADO DE COMUNIC SA ISEC SA"/>
        <s v="INGE ROD COMERCIALIZADORA SOCIEDAD POR ACCIONES SI"/>
        <s v="INGEIND SAS"/>
        <s v="INGENIERIA HIDRAULICA Y NEUMATICA LTDA"/>
        <s v="INGENIERIA VERDE FADE SAS"/>
        <s v="INVERSIONES JAY MORRIS SAS"/>
        <s v="INVERSIONES N H EL TRIUNFO LIMITADA"/>
        <s v="JIMENEZ MALAGON RICHARD"/>
        <s v="KENWORTH DE LA MONTANA S A S"/>
        <s v="L Y C INGENIERIA EN REFRIGERACION SAS"/>
        <s v="LABORATORIO CLINICO PROTEGER IPS PROFESIONALES EN"/>
        <s v="LEGIS EDITORES SA"/>
        <s v="LIBRETA PERSONAL SAS"/>
        <s v="LOPEZ DISTRIBUIDORA Y COMERCIALIZADORA SAS"/>
        <s v="LUBRISABANA S A S"/>
        <s v="LUJOS LEDCAR SAS"/>
        <s v="MANGUERAS Y SUPLEMENTOS HIDRAULICOS SAS"/>
        <s v="MAQUI CARDAN SAS"/>
        <s v="METALMECANICA PROMOAMBIENTAL SAS"/>
        <s v="MORA VILLAMIL OLMEDO"/>
        <s v="MOSQUERA SAMACA SIERVO JAVIER"/>
        <s v="MULTIREPUESTOS MACK SAS"/>
        <s v="MUNDO CART DIESEL SAS"/>
        <s v="MUNOZ LUIS FERNANDO"/>
        <s v="NOVASOFT SAS"/>
        <s v="OKOLISH SAS"/>
        <s v="ORGANIZACION TERPEL SA"/>
        <s v="OUTSELLING SAS"/>
        <s v="OXIGENOS DE COLOMBIA LTDA"/>
        <s v="PACARIBE SA ESP"/>
        <s v="PATRIMONIOS AUTONOMOS CREDICORP CAPITAL FIDUCIARIA"/>
        <s v="PILGRIM SECURITY LTDA"/>
        <s v="PLASTIRED COLOMBIA SAS"/>
        <s v="PROCERSADOR DE INFORMACION DEL SERVICIO DE ASEOSAS"/>
        <s v="PRODUCTOS DE CAUCHO Y LONA SAS"/>
        <s v="PROMOCALI SA ESP"/>
        <s v="PROMOVALLE SA ESP"/>
        <s v="PROVEEDORES PARA SISTEMAS Y CIAS SAS PROVEE SISTEM"/>
        <s v="RAMONERRE SA"/>
        <s v="REDEPARTES SAS"/>
        <s v="REDIARC ELECTRIC SAS"/>
        <s v="REENCAUCHADORA RENOVANDO S A S"/>
        <s v="RICARDO Y AYERBE CIA LIMITADA"/>
        <s v="RODRIGUEZ FONSECA JOSE IVAN"/>
        <s v="RPG SISTEMAS Y SOLUCIONES SAS"/>
        <s v="SALAMANCA Y ASOCIADOS CONSULTORES SA"/>
        <s v="SANCHEZ ALAPE JHON JAIME"/>
        <s v="SECRETARIA DISTRITAL DE HACIENDA"/>
        <s v="SEGUROS DE VIDA SURAMERICANA SA"/>
        <s v="SEGUROS DEL ESTADO S.A."/>
        <s v="SERVICIOS AMBIENTALES SA ESP"/>
        <s v="SERVICIOS POSTALES NACIONALES SA"/>
        <s v="SETMACOM S A S"/>
        <s v="SOLO TURBOS SAS"/>
        <s v="SOLUCIONES EMPRESARIALES TEMPORALES S A S"/>
        <s v="SOMOS DIESEL REPUESTOS E  U"/>
        <s v="STEWART &amp; STEVENSON DE LAS AMERICAS COLOMBIA LTDA"/>
        <s v="SUPERINTENDENCIA DE SERVICIOS PUBLICOS DOMICIL."/>
        <s v="SURAMERICANA DE GUANTES SAS"/>
        <s v="TECHNOLOGY COMPANY SAS"/>
        <s v="TECNIBENZ INDUSTRIAL S A S"/>
        <s v="TELLANTAS Y CIA SAS"/>
        <s v="TRACTO CHEVROLET LTDA"/>
        <s v="TRANSPORTES JOALCO S A"/>
        <s v="TUSCOPIAS SAS"/>
        <s v="UAE DIRECCION DE IMPUESTOS Y ADUANAS NACIONALES"/>
        <s v="UNE EPM TELECOMUNICACIONES SA"/>
        <s v="UNIDAD DE SALUD OCUPACIONAL SAS"/>
        <s v="UNION TEMPORAL ECOHABITAT 2021 UT"/>
        <s v="UNIVERSAL DE PARTES SAS"/>
        <s v="VIDRIOS Y ACCESORIOS DE BOGOTA SAS"/>
        <s v="WURTH COLOMBIA SA"/>
        <s v="ZAGA PRODUCCIONES SAS"/>
        <s v="UNIVERSIDAD INCCA DE COLOMBIA"/>
        <s v="INTERPOINT LEGAL SAS"/>
        <s v="GOMEZ LUIS ABDON"/>
        <s v="CONCERTINAS Y SOLUCIONES SAS"/>
        <s v="ACB PUBLICIDAD SAS"/>
        <s v="IMPLANTEMOS SAS"/>
        <s v="CGR DONA JUANA SA ESP" u="1"/>
      </sharedItems>
    </cacheField>
    <cacheField name="direccion_1" numFmtId="0">
      <sharedItems containsBlank="1"/>
    </cacheField>
    <cacheField name="telefono" numFmtId="0">
      <sharedItems containsSemiMixedTypes="0" containsString="0" containsNumber="1" containsInteger="1" minValue="7447638" maxValue="7447638"/>
    </cacheField>
    <cacheField name="ciudad" numFmtId="0">
      <sharedItems containsSemiMixedTypes="0" containsString="0" containsNumber="1" containsInteger="1" minValue="16925001" maxValue="16925001"/>
    </cacheField>
    <cacheField name="numero_prov" numFmtId="0">
      <sharedItems containsDate="1" containsMixedTypes="1" minDate="1899-12-31T04:01:03" maxDate="1900-01-09T17:33:05"/>
    </cacheField>
    <cacheField name="documento" numFmtId="0">
      <sharedItems/>
    </cacheField>
    <cacheField name="detallemovcont" numFmtId="0">
      <sharedItems containsBlank="1"/>
    </cacheField>
    <cacheField name="fecha_radic" numFmtId="14">
      <sharedItems containsSemiMixedTypes="0" containsNonDate="0" containsDate="1" containsString="0" minDate="2019-12-31T00:00:00" maxDate="2024-06-05T00:00:00"/>
    </cacheField>
    <cacheField name="fecha_dcto" numFmtId="14">
      <sharedItems containsSemiMixedTypes="0" containsNonDate="0" containsDate="1" containsString="0" minDate="2019-12-31T00:00:00" maxDate="2024-06-05T00:00:00" count="100">
        <d v="2024-03-27T00:00:00"/>
        <d v="2024-04-10T00:00:00"/>
        <d v="2024-04-15T00:00:00"/>
        <d v="2024-04-29T00:00:00"/>
        <d v="2024-04-30T00:00:00"/>
        <d v="2024-05-08T00:00:00"/>
        <d v="2024-05-20T00:00:00"/>
        <d v="2024-05-27T00:00:00"/>
        <d v="2023-03-29T00:00:00"/>
        <d v="2023-04-30T00:00:00"/>
        <d v="2024-06-04T00:00:00"/>
        <d v="2024-03-12T00:00:00"/>
        <d v="2024-03-13T00:00:00"/>
        <d v="2024-03-15T00:00:00"/>
        <d v="2024-03-18T00:00:00"/>
        <d v="2024-03-21T00:00:00"/>
        <d v="2024-03-26T00:00:00"/>
        <d v="2024-04-08T00:00:00"/>
        <d v="2024-04-22T00:00:00"/>
        <d v="2024-04-26T00:00:00"/>
        <d v="2024-05-06T00:00:00"/>
        <d v="2024-05-09T00:00:00"/>
        <d v="2024-05-14T00:00:00"/>
        <d v="2024-05-16T00:00:00"/>
        <d v="2024-05-21T00:00:00"/>
        <d v="2024-05-23T00:00:00"/>
        <d v="2024-05-28T00:00:00"/>
        <d v="2024-05-31T00:00:00"/>
        <d v="2024-03-07T00:00:00"/>
        <d v="2024-04-05T00:00:00"/>
        <d v="2024-04-09T00:00:00"/>
        <d v="2024-04-16T00:00:00"/>
        <d v="2024-04-17T00:00:00"/>
        <d v="2024-04-25T00:00:00"/>
        <d v="2024-05-30T00:00:00"/>
        <d v="2024-03-06T00:00:00"/>
        <d v="2024-04-23T00:00:00"/>
        <d v="2023-03-31T00:00:00"/>
        <d v="2023-04-18T00:00:00"/>
        <d v="2024-04-04T00:00:00"/>
        <d v="2024-04-11T00:00:00"/>
        <d v="2024-04-24T00:00:00"/>
        <d v="2024-05-17T00:00:00"/>
        <d v="2024-04-02T00:00:00"/>
        <d v="2024-04-18T00:00:00"/>
        <d v="2024-02-26T00:00:00"/>
        <d v="2023-12-30T00:00:00"/>
        <d v="2024-02-27T00:00:00"/>
        <d v="2022-09-30T00:00:00"/>
        <d v="2024-04-01T00:00:00"/>
        <d v="2024-05-24T00:00:00"/>
        <d v="2021-12-31T00:00:00"/>
        <d v="2024-05-10T00:00:00"/>
        <d v="2024-03-19T00:00:00"/>
        <d v="2024-03-22T00:00:00"/>
        <d v="2024-04-19T00:00:00"/>
        <d v="2024-05-15T00:00:00"/>
        <d v="2024-02-19T00:00:00"/>
        <d v="2024-03-11T00:00:00"/>
        <d v="2024-01-31T00:00:00"/>
        <d v="2024-03-05T00:00:00"/>
        <d v="2024-04-12T00:00:00"/>
        <d v="2024-05-03T00:00:00"/>
        <d v="2024-05-29T00:00:00"/>
        <d v="2023-11-20T00:00:00"/>
        <d v="2024-02-20T00:00:00"/>
        <d v="2024-03-31T00:00:00"/>
        <d v="2022-12-31T00:00:00"/>
        <d v="2024-02-29T00:00:00"/>
        <d v="2024-05-07T00:00:00"/>
        <d v="2023-11-30T00:00:00"/>
        <d v="2022-10-31T00:00:00"/>
        <d v="2022-02-28T00:00:00"/>
        <d v="2024-03-20T00:00:00"/>
        <d v="2022-03-31T00:00:00"/>
        <d v="2022-04-21T00:00:00"/>
        <d v="2023-01-16T00:00:00"/>
        <d v="2023-03-23T00:00:00"/>
        <d v="2023-04-19T00:00:00"/>
        <d v="2023-05-31T00:00:00"/>
        <d v="2023-08-09T00:00:00"/>
        <d v="2023-11-29T00:00:00"/>
        <d v="2024-03-08T00:00:00"/>
        <d v="2022-11-29T00:00:00"/>
        <d v="2022-09-14T00:00:00"/>
        <d v="2023-02-28T00:00:00"/>
        <d v="2023-01-27T00:00:00"/>
        <d v="2023-01-31T00:00:00"/>
        <d v="2023-10-04T00:00:00"/>
        <d v="2023-06-30T00:00:00"/>
        <d v="2023-07-31T00:00:00"/>
        <d v="2023-08-31T00:00:00"/>
        <d v="2023-10-31T00:00:00"/>
        <d v="2023-12-31T00:00:00"/>
        <d v="2019-12-31T00:00:00"/>
        <d v="2020-12-31T00:00:00"/>
        <d v="2023-11-15T00:00:00"/>
        <d v="2020-05-31T00:00:00"/>
        <d v="2021-06-16T00:00:00"/>
        <d v="2023-09-12T00:00:00"/>
      </sharedItems>
      <fieldGroup par="35"/>
    </cacheField>
    <cacheField name="fecha_vcto" numFmtId="14">
      <sharedItems containsSemiMixedTypes="0" containsNonDate="0" containsDate="1" containsString="0" minDate="2020-01-02T00:00:00" maxDate="2026-06-02T00:00:00"/>
    </cacheField>
    <cacheField name="plazo" numFmtId="0">
      <sharedItems containsSemiMixedTypes="0" containsString="0" containsNumber="1" containsInteger="1" minValue="-1592" maxValue="717"/>
    </cacheField>
    <cacheField name="saldo" numFmtId="0">
      <sharedItems containsSemiMixedTypes="0" containsString="0" containsNumber="1" minValue="0.24" maxValue="7875000000"/>
    </cacheField>
    <cacheField name="fecha_gen" numFmtId="0">
      <sharedItems containsSemiMixedTypes="0" containsString="0" containsNumber="1" containsInteger="1" minValue="20240604" maxValue="20240604"/>
    </cacheField>
    <cacheField name="lapso_doc" numFmtId="0">
      <sharedItems containsSemiMixedTypes="0" containsString="0" containsNumber="1" containsInteger="1" minValue="202406" maxValue="202406"/>
    </cacheField>
    <cacheField name="fecha_pago" numFmtId="0">
      <sharedItems/>
    </cacheField>
    <cacheField name="dias" numFmtId="0">
      <sharedItems containsSemiMixedTypes="0" containsString="0" containsNumber="1" containsInteger="1" minValue="4" maxValue="1621"/>
    </cacheField>
    <cacheField name="condicional" numFmtId="0">
      <sharedItems/>
    </cacheField>
    <cacheField name="resultadoempresa" numFmtId="0">
      <sharedItems/>
    </cacheField>
    <cacheField name="DIAS TOTALES2" numFmtId="0">
      <sharedItems containsSemiMixedTypes="0" containsString="0" containsNumber="1" containsInteger="1" minValue="26" maxValue="1643"/>
    </cacheField>
    <cacheField name="0 a 30" numFmtId="43">
      <sharedItems containsSemiMixedTypes="0" containsString="0" containsNumber="1" containsInteger="1" minValue="0" maxValue="148870455"/>
    </cacheField>
    <cacheField name="31 a 60" numFmtId="43">
      <sharedItems containsSemiMixedTypes="0" containsString="0" containsNumber="1" containsInteger="1" minValue="0" maxValue="590072758"/>
    </cacheField>
    <cacheField name="61 a 90" numFmtId="43">
      <sharedItems containsSemiMixedTypes="0" containsString="0" containsNumber="1" containsInteger="1" minValue="0" maxValue="3270000000"/>
    </cacheField>
    <cacheField name="91 a 120" numFmtId="43">
      <sharedItems containsSemiMixedTypes="0" containsString="0" containsNumber="1" containsInteger="1" minValue="0" maxValue="1750542349"/>
    </cacheField>
    <cacheField name="121 a 180" numFmtId="43">
      <sharedItems containsSemiMixedTypes="0" containsString="0" containsNumber="1" containsInteger="1" minValue="0" maxValue="7875000000"/>
    </cacheField>
    <cacheField name="181 a 360" numFmtId="43">
      <sharedItems containsSemiMixedTypes="0" containsString="0" containsNumber="1" minValue="0" maxValue="313155339"/>
    </cacheField>
    <cacheField name="más de 360" numFmtId="43">
      <sharedItems containsSemiMixedTypes="0" containsString="0" containsNumber="1" minValue="0" maxValue="3859212193"/>
    </cacheField>
    <cacheField name="Total general" numFmtId="43">
      <sharedItems containsSemiMixedTypes="0" containsString="0" containsNumber="1" minValue="0.24" maxValue="7875000000"/>
    </cacheField>
    <cacheField name="CXP2" numFmtId="0">
      <sharedItems count="5">
        <s v=""/>
        <s v="CONTENUR"/>
        <s v="CLUS"/>
        <s v="COMBUSTIBLE"/>
        <s v="TEMPORALES"/>
      </sharedItems>
    </cacheField>
    <cacheField name="CONCATENAR" numFmtId="0">
      <sharedItems/>
    </cacheField>
    <cacheField name="RV" numFmtId="0">
      <sharedItems count="2">
        <s v="CXP"/>
        <s v="RV"/>
      </sharedItems>
    </cacheField>
    <cacheField name="Meses (fecha_dcto)" numFmtId="0" databaseField="0">
      <fieldGroup base="11">
        <rangePr groupBy="months" startDate="2019-12-31T00:00:00" endDate="2024-06-05T00:00:00"/>
        <groupItems count="14">
          <s v="&lt;31/12/2019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5/06/2024"/>
        </groupItems>
      </fieldGroup>
    </cacheField>
    <cacheField name="Trimestres (fecha_dcto)" numFmtId="0" databaseField="0">
      <fieldGroup base="11">
        <rangePr groupBy="quarters" startDate="2019-12-31T00:00:00" endDate="2024-06-05T00:00:00"/>
        <groupItems count="6">
          <s v="&lt;31/12/2019"/>
          <s v="Trim.1"/>
          <s v="Trim.2"/>
          <s v="Trim.3"/>
          <s v="Trim.4"/>
          <s v="&gt;5/06/2024"/>
        </groupItems>
      </fieldGroup>
    </cacheField>
    <cacheField name="Años (fecha_dcto)" numFmtId="0" databaseField="0">
      <fieldGroup base="11">
        <rangePr groupBy="years" startDate="2019-12-31T00:00:00" endDate="2024-06-05T00:00:00"/>
        <groupItems count="8">
          <s v="&lt;31/12/2019"/>
          <s v="2019"/>
          <s v="2020"/>
          <s v="2021"/>
          <s v="2022"/>
          <s v="2023"/>
          <s v="2024"/>
          <s v="&gt;5/06/2024"/>
        </groupItems>
      </fieldGroup>
    </cacheField>
  </cacheFields>
  <extLst>
    <ext xmlns:x14="http://schemas.microsoft.com/office/spreadsheetml/2009/9/main" uri="{725AE2AE-9491-48be-B2B4-4EB974FC3084}">
      <x14:pivotCacheDefinition pivotCacheId="181444246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78">
  <r>
    <s v="PROMOAMBIENTAL DISTRITO SAS ESP"/>
    <n v="901"/>
    <x v="0"/>
    <x v="0"/>
    <s v="CR 9 69 31"/>
    <n v="7447638"/>
    <n v="16925001"/>
    <n v="22606"/>
    <s v="CC-003453-00"/>
    <s v="F 22606 SERVICIOS MENSAJERIA CITACIONES -Y CARTAS MASIVAS                        "/>
    <d v="2024-03-27T00:00:00"/>
    <x v="0"/>
    <d v="2024-05-27T00:00:00"/>
    <n v="-7"/>
    <n v="6240510"/>
    <n v="20240604"/>
    <n v="202406"/>
    <s v="8/06/2024 3:17:58 p.m."/>
    <n v="73"/>
    <s v="61-90"/>
    <s v="PROVEEDORES"/>
    <n v="95"/>
    <n v="0"/>
    <n v="0"/>
    <n v="0"/>
    <n v="6240510"/>
    <n v="0"/>
    <n v="0"/>
    <n v="0"/>
    <n v="6240510"/>
    <x v="0"/>
    <s v="A V EXPRESS S  ACC-003453-00"/>
    <x v="0"/>
  </r>
  <r>
    <s v="PROMOAMBIENTAL DISTRITO SAS ESP"/>
    <n v="901"/>
    <x v="1"/>
    <x v="1"/>
    <s v="CR 58 A 29 84"/>
    <n v="7447638"/>
    <n v="16925001"/>
    <n v="11239"/>
    <s v="FP-011647-01"/>
    <s v="F 13307 MANTO SISTEMA FRENOS-"/>
    <d v="2024-04-10T00:00:00"/>
    <x v="1"/>
    <d v="2024-06-09T00:00:00"/>
    <n v="5"/>
    <n v="6478050"/>
    <n v="20240604"/>
    <n v="202406"/>
    <s v="8/06/2024 3:17:58 p.m."/>
    <n v="59"/>
    <s v="31-60"/>
    <s v="PROVEEDORES"/>
    <n v="81"/>
    <n v="0"/>
    <n v="0"/>
    <n v="6478050"/>
    <n v="0"/>
    <n v="0"/>
    <n v="0"/>
    <n v="0"/>
    <n v="6478050"/>
    <x v="0"/>
    <s v="ACEVEDO PENALOZA Y MORENO SASFP-011647-01"/>
    <x v="0"/>
  </r>
  <r>
    <s v="PROMOAMBIENTAL DISTRITO SAS ESP"/>
    <n v="901"/>
    <x v="1"/>
    <x v="1"/>
    <s v="CR 58 A 29 84"/>
    <n v="7447638"/>
    <n v="16925001"/>
    <n v="11269"/>
    <s v="FP-011727-01"/>
    <s v="F 577531 COMPRA GUANTE G10 NITRILO AZUL-"/>
    <d v="2024-04-15T00:00:00"/>
    <x v="2"/>
    <d v="2024-06-12T00:00:00"/>
    <n v="8"/>
    <n v="6478050"/>
    <n v="20240604"/>
    <n v="202406"/>
    <s v="8/06/2024 3:17:58 p.m."/>
    <n v="54"/>
    <s v="31-60"/>
    <s v="PROVEEDORES"/>
    <n v="76"/>
    <n v="0"/>
    <n v="0"/>
    <n v="6478050"/>
    <n v="0"/>
    <n v="0"/>
    <n v="0"/>
    <n v="0"/>
    <n v="6478050"/>
    <x v="0"/>
    <s v="ACEVEDO PENALOZA Y MORENO SASFP-011727-01"/>
    <x v="0"/>
  </r>
  <r>
    <s v="PROMOAMBIENTAL DISTRITO SAS ESP"/>
    <n v="901"/>
    <x v="1"/>
    <x v="1"/>
    <s v="CR 58 A 29 84"/>
    <n v="7447638"/>
    <n v="16925001"/>
    <n v="11270"/>
    <s v="FP-011729-01"/>
    <s v="F 577536 COMPRA VIDRIO OSCURO RECT 10 OX-YWELD"/>
    <d v="2024-04-15T00:00:00"/>
    <x v="2"/>
    <d v="2024-06-12T00:00:00"/>
    <n v="8"/>
    <n v="6478050"/>
    <n v="20240604"/>
    <n v="202406"/>
    <s v="8/06/2024 3:17:58 p.m."/>
    <n v="54"/>
    <s v="31-60"/>
    <s v="PROVEEDORES"/>
    <n v="76"/>
    <n v="0"/>
    <n v="0"/>
    <n v="6478050"/>
    <n v="0"/>
    <n v="0"/>
    <n v="0"/>
    <n v="0"/>
    <n v="6478050"/>
    <x v="0"/>
    <s v="ACEVEDO PENALOZA Y MORENO SASFP-011729-01"/>
    <x v="0"/>
  </r>
  <r>
    <s v="PROMOAMBIENTAL DISTRITO SAS ESP"/>
    <n v="901"/>
    <x v="1"/>
    <x v="1"/>
    <s v="CR 58 A 29 84"/>
    <n v="7447638"/>
    <n v="16925001"/>
    <n v="11382"/>
    <s v="FP-012023-01"/>
    <s v="F 3906 COMPRA TORNILLO CENTRAL   GRAPA 3-4"/>
    <d v="2024-04-29T00:00:00"/>
    <x v="3"/>
    <d v="2024-06-26T00:00:00"/>
    <n v="22"/>
    <n v="6478050"/>
    <n v="20240604"/>
    <n v="202406"/>
    <s v="8/06/2024 3:17:58 p.m."/>
    <n v="40"/>
    <s v="31-60"/>
    <s v="PROVEEDORES"/>
    <n v="62"/>
    <n v="0"/>
    <n v="0"/>
    <n v="6478050"/>
    <n v="0"/>
    <n v="0"/>
    <n v="0"/>
    <n v="0"/>
    <n v="6478050"/>
    <x v="0"/>
    <s v="ACEVEDO PENALOZA Y MORENO SASFP-012023-01"/>
    <x v="0"/>
  </r>
  <r>
    <s v="PROMOAMBIENTAL DISTRITO SAS ESP"/>
    <n v="901"/>
    <x v="1"/>
    <x v="1"/>
    <s v="CR 58 A 29 84"/>
    <n v="7447638"/>
    <n v="16925001"/>
    <n v="11238"/>
    <s v="FP-012085-01"/>
    <s v="F 3986 COMPRA INTERNATIONAL 4300 MOD 201-5"/>
    <d v="2024-04-30T00:00:00"/>
    <x v="4"/>
    <d v="2024-06-09T00:00:00"/>
    <n v="5"/>
    <n v="6478050"/>
    <n v="20240604"/>
    <n v="202406"/>
    <s v="8/06/2024 3:17:58 p.m."/>
    <n v="39"/>
    <s v="31-60"/>
    <s v="PROVEEDORES"/>
    <n v="61"/>
    <n v="0"/>
    <n v="0"/>
    <n v="6478050"/>
    <n v="0"/>
    <n v="0"/>
    <n v="0"/>
    <n v="0"/>
    <n v="6478050"/>
    <x v="0"/>
    <s v="ACEVEDO PENALOZA Y MORENO SASFP-012085-01"/>
    <x v="0"/>
  </r>
  <r>
    <s v="PROMOAMBIENTAL DISTRITO SAS ESP"/>
    <n v="901"/>
    <x v="1"/>
    <x v="1"/>
    <s v="CR 58 A 29 84"/>
    <n v="7447638"/>
    <n v="16925001"/>
    <n v="11466"/>
    <s v="FP-012135-01"/>
    <s v="BIJM 7290 SERVICIO REPARACION CYL BARRID-O"/>
    <d v="2024-05-08T00:00:00"/>
    <x v="5"/>
    <d v="2024-07-06T00:00:00"/>
    <n v="32"/>
    <n v="2784425"/>
    <n v="20240604"/>
    <n v="202406"/>
    <s v="8/06/2024 3:17:58 p.m."/>
    <n v="31"/>
    <s v="0-30"/>
    <s v="PROVEEDORES"/>
    <n v="53"/>
    <n v="0"/>
    <n v="2784425"/>
    <n v="0"/>
    <n v="0"/>
    <n v="0"/>
    <n v="0"/>
    <n v="0"/>
    <n v="2784425"/>
    <x v="0"/>
    <s v="ACEVEDO PENALOZA Y MORENO SASFP-012135-01"/>
    <x v="0"/>
  </r>
  <r>
    <s v="PROMOAMBIENTAL DISTRITO SAS ESP"/>
    <n v="901"/>
    <x v="1"/>
    <x v="1"/>
    <s v="CR 58 A 29 84"/>
    <n v="7447638"/>
    <n v="16925001"/>
    <n v="11532"/>
    <s v="FP-012341-01"/>
    <s v="F 52388 KLORHEX JABON ANTIBACTERIAL JOHA-X KLAXEN CUNETE"/>
    <d v="2024-05-20T00:00:00"/>
    <x v="6"/>
    <d v="2024-07-15T00:00:00"/>
    <n v="41"/>
    <n v="6478050"/>
    <n v="20240604"/>
    <n v="202406"/>
    <s v="8/06/2024 3:17:58 p.m."/>
    <n v="19"/>
    <s v="0-30"/>
    <s v="PROVEEDORES"/>
    <n v="41"/>
    <n v="0"/>
    <n v="6478050"/>
    <n v="0"/>
    <n v="0"/>
    <n v="0"/>
    <n v="0"/>
    <n v="0"/>
    <n v="6478050"/>
    <x v="0"/>
    <s v="ACEVEDO PENALOZA Y MORENO SASFP-012341-01"/>
    <x v="0"/>
  </r>
  <r>
    <s v="PROMOAMBIENTAL DISTRITO SAS ESP"/>
    <n v="901"/>
    <x v="1"/>
    <x v="1"/>
    <s v="CR 58 A 29 84"/>
    <n v="7447638"/>
    <n v="16925001"/>
    <n v="11600"/>
    <s v="FP-012450-01"/>
    <s v="F BOTD114959 COMPRA REPUESTOS Y SERV MAN-TO"/>
    <d v="2024-05-27T00:00:00"/>
    <x v="7"/>
    <d v="2024-07-23T00:00:00"/>
    <n v="49"/>
    <n v="5785500"/>
    <n v="20240604"/>
    <n v="202406"/>
    <s v="8/06/2024 3:17:58 p.m."/>
    <n v="12"/>
    <s v="0-30"/>
    <s v="PROVEEDORES"/>
    <n v="34"/>
    <n v="0"/>
    <n v="5785500"/>
    <n v="0"/>
    <n v="0"/>
    <n v="0"/>
    <n v="0"/>
    <n v="0"/>
    <n v="5785500"/>
    <x v="0"/>
    <s v="ACEVEDO PENALOZA Y MORENO SASFP-012450-01"/>
    <x v="0"/>
  </r>
  <r>
    <s v="PROMOAMBIENTAL DISTRITO SAS ESP"/>
    <n v="901"/>
    <x v="2"/>
    <x v="2"/>
    <s v="CLL 104 17A 75 OFC 202"/>
    <n v="7447638"/>
    <n v="16925001"/>
    <n v="68"/>
    <s v="CC-001843-00"/>
    <s v="PBTE 68 CONTRATO COLABORACION ENERO Y FE-BRERO 2023"/>
    <d v="2023-03-29T00:00:00"/>
    <x v="8"/>
    <d v="2023-04-29T00:00:00"/>
    <n v="-395"/>
    <n v="3859212193"/>
    <n v="20240604"/>
    <n v="202406"/>
    <s v="8/06/2024 3:17:58 p.m."/>
    <n v="437"/>
    <s v="&gt;360"/>
    <s v="PROVEEDORES"/>
    <n v="459"/>
    <n v="0"/>
    <n v="0"/>
    <n v="0"/>
    <n v="0"/>
    <n v="0"/>
    <n v="0"/>
    <n v="3859212193"/>
    <n v="3859212193"/>
    <x v="0"/>
    <s v="ADMINISTRADORA CALLE TRECE SASCC-001843-00"/>
    <x v="1"/>
  </r>
  <r>
    <s v="PROMOAMBIENTAL DISTRITO SAS ESP"/>
    <n v="901"/>
    <x v="2"/>
    <x v="2"/>
    <s v="CLL 104 17A 75 OFC 202"/>
    <n v="7447638"/>
    <n v="16925001"/>
    <n v="72"/>
    <s v="CC-001977-00"/>
    <s v="PBTE 72 CONTRATO COLABORACION MARZO 2023-"/>
    <d v="2023-04-30T00:00:00"/>
    <x v="9"/>
    <d v="2023-05-30T00:00:00"/>
    <n v="-364"/>
    <n v="1146311222"/>
    <n v="20240604"/>
    <n v="202406"/>
    <s v="8/06/2024 3:17:58 p.m."/>
    <n v="405"/>
    <s v="&gt;360"/>
    <s v="PROVEEDORES"/>
    <n v="427"/>
    <n v="0"/>
    <n v="0"/>
    <n v="0"/>
    <n v="0"/>
    <n v="0"/>
    <n v="0"/>
    <n v="1146311222"/>
    <n v="1146311222"/>
    <x v="0"/>
    <s v="ADMINISTRADORA CALLE TRECE SASCC-001977-00"/>
    <x v="1"/>
  </r>
  <r>
    <s v="PROMOAMBIENTAL DISTRITO SAS ESP"/>
    <n v="901"/>
    <x v="3"/>
    <x v="3"/>
    <s v="CR 114 80 51 IN 1 AP 202"/>
    <n v="7447638"/>
    <n v="16925001"/>
    <n v="732"/>
    <s v="DS-000732-00"/>
    <m/>
    <d v="2024-06-04T00:00:00"/>
    <x v="10"/>
    <d v="2024-06-05T00:00:00"/>
    <n v="1"/>
    <n v="1535959"/>
    <n v="20240604"/>
    <n v="202406"/>
    <s v="8/06/2024 3:17:58 p.m."/>
    <n v="4"/>
    <s v="0-30"/>
    <s v="PROVEEDORES"/>
    <n v="26"/>
    <n v="1535959"/>
    <n v="0"/>
    <n v="0"/>
    <n v="0"/>
    <n v="0"/>
    <n v="0"/>
    <n v="0"/>
    <n v="1535959"/>
    <x v="0"/>
    <s v="AGUILLON AMADOR ABIGAILDS-000732-00"/>
    <x v="0"/>
  </r>
  <r>
    <s v="PROMOAMBIENTAL DISTRITO SAS ESP"/>
    <n v="901"/>
    <x v="4"/>
    <x v="4"/>
    <s v="CLE 14 No 55 26"/>
    <n v="7447638"/>
    <n v="16925001"/>
    <n v="19131"/>
    <s v="FP-011142-01"/>
    <s v="FVES 19131 BOMBILLO P43 24V             -                                        "/>
    <d v="2024-03-12T00:00:00"/>
    <x v="11"/>
    <d v="2024-05-11T00:00:00"/>
    <n v="-23"/>
    <n v="28811"/>
    <n v="20240604"/>
    <n v="202406"/>
    <s v="8/06/2024 3:17:58 p.m."/>
    <n v="88"/>
    <s v="61-90"/>
    <s v="PROVEEDORES"/>
    <n v="110"/>
    <n v="0"/>
    <n v="0"/>
    <n v="0"/>
    <n v="28811"/>
    <n v="0"/>
    <n v="0"/>
    <n v="0"/>
    <n v="28811"/>
    <x v="0"/>
    <s v="AK REPUESTOS SASFP-011142-01"/>
    <x v="0"/>
  </r>
  <r>
    <s v="PROMOAMBIENTAL DISTRITO SAS ESP"/>
    <n v="901"/>
    <x v="4"/>
    <x v="4"/>
    <s v="CLE 14 No 55 26"/>
    <n v="7447638"/>
    <n v="16925001"/>
    <n v="19176"/>
    <s v="FP-011168-01"/>
    <s v="FVES 19176 SILICONA LOCCITE BATERIA LUBR-ICANTE                                  "/>
    <d v="2024-03-13T00:00:00"/>
    <x v="12"/>
    <d v="2024-05-13T00:00:00"/>
    <n v="-21"/>
    <n v="1954361"/>
    <n v="20240604"/>
    <n v="202406"/>
    <s v="8/06/2024 3:17:58 p.m."/>
    <n v="87"/>
    <s v="61-90"/>
    <s v="PROVEEDORES"/>
    <n v="109"/>
    <n v="0"/>
    <n v="0"/>
    <n v="0"/>
    <n v="1954361"/>
    <n v="0"/>
    <n v="0"/>
    <n v="0"/>
    <n v="1954361"/>
    <x v="0"/>
    <s v="AK REPUESTOS SASFP-011168-01"/>
    <x v="0"/>
  </r>
  <r>
    <s v="PROMOAMBIENTAL DISTRITO SAS ESP"/>
    <n v="901"/>
    <x v="4"/>
    <x v="4"/>
    <s v="CLE 14 No 55 26"/>
    <n v="7447638"/>
    <n v="16925001"/>
    <n v="19237"/>
    <s v="FP-011184-01"/>
    <s v="FVES 19237 GUARDA BARROS AMPIROL SOPORTE- GUARDA BARROS                          "/>
    <d v="2024-03-15T00:00:00"/>
    <x v="13"/>
    <d v="2024-05-14T00:00:00"/>
    <n v="-20"/>
    <n v="1674684"/>
    <n v="20240604"/>
    <n v="202406"/>
    <s v="8/06/2024 3:17:58 p.m."/>
    <n v="85"/>
    <s v="61-90"/>
    <s v="PROVEEDORES"/>
    <n v="107"/>
    <n v="0"/>
    <n v="0"/>
    <n v="0"/>
    <n v="1674684"/>
    <n v="0"/>
    <n v="0"/>
    <n v="0"/>
    <n v="1674684"/>
    <x v="0"/>
    <s v="AK REPUESTOS SASFP-011184-01"/>
    <x v="0"/>
  </r>
  <r>
    <s v="PROMOAMBIENTAL DISTRITO SAS ESP"/>
    <n v="901"/>
    <x v="4"/>
    <x v="4"/>
    <s v="CLE 14 No 55 26"/>
    <n v="7447638"/>
    <n v="16925001"/>
    <n v="19269"/>
    <s v="FP-011192-01"/>
    <s v="FVES 19269 CONECTOR RELAY FUSIBLE MINI A-TO LAMPARA LED                          "/>
    <d v="2024-03-18T00:00:00"/>
    <x v="14"/>
    <d v="2024-05-15T00:00:00"/>
    <n v="-19"/>
    <n v="1493485"/>
    <n v="20240604"/>
    <n v="202406"/>
    <s v="8/06/2024 3:17:58 p.m."/>
    <n v="82"/>
    <s v="61-90"/>
    <s v="PROVEEDORES"/>
    <n v="104"/>
    <n v="0"/>
    <n v="0"/>
    <n v="0"/>
    <n v="1493485"/>
    <n v="0"/>
    <n v="0"/>
    <n v="0"/>
    <n v="1493485"/>
    <x v="0"/>
    <s v="AK REPUESTOS SASFP-011192-01"/>
    <x v="0"/>
  </r>
  <r>
    <s v="PROMOAMBIENTAL DISTRITO SAS ESP"/>
    <n v="901"/>
    <x v="4"/>
    <x v="4"/>
    <s v="CLE 14 No 55 26"/>
    <n v="7447638"/>
    <n v="16925001"/>
    <n v="19396"/>
    <s v="FP-011223-01"/>
    <s v="FVES 19396 LAMPARA LED GY LED LIMPIA CON-TACTO BATERIA AUTO                      "/>
    <d v="2024-03-21T00:00:00"/>
    <x v="15"/>
    <d v="2024-05-20T00:00:00"/>
    <n v="-14"/>
    <n v="2953579"/>
    <n v="20240604"/>
    <n v="202406"/>
    <s v="8/06/2024 3:17:58 p.m."/>
    <n v="79"/>
    <s v="61-90"/>
    <s v="PROVEEDORES"/>
    <n v="101"/>
    <n v="0"/>
    <n v="0"/>
    <n v="0"/>
    <n v="2953579"/>
    <n v="0"/>
    <n v="0"/>
    <n v="0"/>
    <n v="2953579"/>
    <x v="0"/>
    <s v="AK REPUESTOS SASFP-011223-01"/>
    <x v="0"/>
  </r>
  <r>
    <s v="PROMOAMBIENTAL DISTRITO SAS ESP"/>
    <n v="901"/>
    <x v="4"/>
    <x v="4"/>
    <s v="CLE 14 No 55 26"/>
    <n v="7447638"/>
    <n v="16925001"/>
    <n v="19440"/>
    <s v="FP-011338-01"/>
    <s v="FVES 18440 CORAZA 1 4 CONECTOR BOMBILLO -ARRANQUE BOSH                           "/>
    <d v="2024-03-26T00:00:00"/>
    <x v="16"/>
    <d v="2024-05-22T00:00:00"/>
    <n v="-12"/>
    <n v="733349"/>
    <n v="20240604"/>
    <n v="202406"/>
    <s v="8/06/2024 3:17:58 p.m."/>
    <n v="74"/>
    <s v="61-90"/>
    <s v="PROVEEDORES"/>
    <n v="96"/>
    <n v="0"/>
    <n v="0"/>
    <n v="0"/>
    <n v="733349"/>
    <n v="0"/>
    <n v="0"/>
    <n v="0"/>
    <n v="733349"/>
    <x v="0"/>
    <s v="AK REPUESTOS SASFP-011338-01"/>
    <x v="0"/>
  </r>
  <r>
    <s v="PROMOAMBIENTAL DISTRITO SAS ESP"/>
    <n v="901"/>
    <x v="4"/>
    <x v="4"/>
    <s v="CLE 14 No 55 26"/>
    <n v="7447638"/>
    <n v="16925001"/>
    <n v="19482"/>
    <s v="FP-011420-01"/>
    <s v="FVES 19482ARRANQUE NIPPODENSO 12V BARRED-ORA ARRANQUE MOTOR                      "/>
    <d v="2024-03-27T00:00:00"/>
    <x v="0"/>
    <d v="2024-05-26T00:00:00"/>
    <n v="-8"/>
    <n v="772066"/>
    <n v="20240604"/>
    <n v="202406"/>
    <s v="8/06/2024 3:17:58 p.m."/>
    <n v="73"/>
    <s v="61-90"/>
    <s v="PROVEEDORES"/>
    <n v="95"/>
    <n v="0"/>
    <n v="0"/>
    <n v="0"/>
    <n v="772066"/>
    <n v="0"/>
    <n v="0"/>
    <n v="0"/>
    <n v="772066"/>
    <x v="0"/>
    <s v="AK REPUESTOS SASFP-011420-01"/>
    <x v="0"/>
  </r>
  <r>
    <s v="PROMOAMBIENTAL DISTRITO SAS ESP"/>
    <n v="901"/>
    <x v="4"/>
    <x v="4"/>
    <s v="CLE 14 No 55 26"/>
    <n v="7447638"/>
    <n v="16925001"/>
    <n v="19492"/>
    <s v="FP-011474-01"/>
    <s v="FVES 19492 LAMPARA LATERAL OVALADA      -                                        "/>
    <d v="2024-03-27T00:00:00"/>
    <x v="0"/>
    <d v="2024-05-27T00:00:00"/>
    <n v="-7"/>
    <n v="1021242"/>
    <n v="20240604"/>
    <n v="202406"/>
    <s v="8/06/2024 3:17:58 p.m."/>
    <n v="73"/>
    <s v="61-90"/>
    <s v="PROVEEDORES"/>
    <n v="95"/>
    <n v="0"/>
    <n v="0"/>
    <n v="0"/>
    <n v="1021242"/>
    <n v="0"/>
    <n v="0"/>
    <n v="0"/>
    <n v="1021242"/>
    <x v="0"/>
    <s v="AK REPUESTOS SASFP-011474-01"/>
    <x v="0"/>
  </r>
  <r>
    <s v="PROMOAMBIENTAL DISTRITO SAS ESP"/>
    <n v="901"/>
    <x v="4"/>
    <x v="4"/>
    <s v="CLE 14 No 55 26"/>
    <n v="7447638"/>
    <n v="16925001"/>
    <n v="19490"/>
    <s v="FP-011475-01"/>
    <s v="FVES 19490 BOMBILLO CABLE VEHICULAR     -                                        "/>
    <d v="2024-03-27T00:00:00"/>
    <x v="0"/>
    <d v="2024-05-27T00:00:00"/>
    <n v="-7"/>
    <n v="72817"/>
    <n v="20240604"/>
    <n v="202406"/>
    <s v="8/06/2024 3:17:58 p.m."/>
    <n v="73"/>
    <s v="61-90"/>
    <s v="PROVEEDORES"/>
    <n v="95"/>
    <n v="0"/>
    <n v="0"/>
    <n v="0"/>
    <n v="72817"/>
    <n v="0"/>
    <n v="0"/>
    <n v="0"/>
    <n v="72817"/>
    <x v="0"/>
    <s v="AK REPUESTOS SASFP-011475-01"/>
    <x v="0"/>
  </r>
  <r>
    <s v="PROMOAMBIENTAL DISTRITO SAS ESP"/>
    <n v="901"/>
    <x v="4"/>
    <x v="4"/>
    <s v="CLE 14 No 55 26"/>
    <n v="7447638"/>
    <n v="16925001"/>
    <n v="19491"/>
    <s v="FP-011476-01"/>
    <s v="FVES 19491 BOMBILLO                     -                                        "/>
    <d v="2024-03-27T00:00:00"/>
    <x v="0"/>
    <d v="2024-05-27T00:00:00"/>
    <n v="-7"/>
    <n v="11255"/>
    <n v="20240604"/>
    <n v="202406"/>
    <s v="8/06/2024 3:17:58 p.m."/>
    <n v="73"/>
    <s v="61-90"/>
    <s v="PROVEEDORES"/>
    <n v="95"/>
    <n v="0"/>
    <n v="0"/>
    <n v="0"/>
    <n v="11255"/>
    <n v="0"/>
    <n v="0"/>
    <n v="0"/>
    <n v="11255"/>
    <x v="0"/>
    <s v="AK REPUESTOS SASFP-011476-01"/>
    <x v="0"/>
  </r>
  <r>
    <s v="PROMOAMBIENTAL DISTRITO SAS ESP"/>
    <n v="901"/>
    <x v="4"/>
    <x v="4"/>
    <s v="CLE 14 No 55 26"/>
    <n v="7447638"/>
    <n v="16925001"/>
    <n v="19673"/>
    <s v="FP-011568-01"/>
    <s v="FVES 19673 PLUMILLA CINTURON DE SEGURIDA-D LAMPARA LED BATERI                    "/>
    <d v="2024-04-08T00:00:00"/>
    <x v="17"/>
    <d v="2024-06-05T00:00:00"/>
    <n v="1"/>
    <n v="4453985"/>
    <n v="20240604"/>
    <n v="202406"/>
    <s v="8/06/2024 3:17:58 p.m."/>
    <n v="61"/>
    <s v="61-90"/>
    <s v="PROVEEDORES"/>
    <n v="83"/>
    <n v="0"/>
    <n v="0"/>
    <n v="4453985"/>
    <n v="0"/>
    <n v="0"/>
    <n v="0"/>
    <n v="0"/>
    <n v="4453985"/>
    <x v="0"/>
    <s v="AK REPUESTOS SASFP-011568-01"/>
    <x v="0"/>
  </r>
  <r>
    <s v="PROMOAMBIENTAL DISTRITO SAS ESP"/>
    <n v="901"/>
    <x v="4"/>
    <x v="4"/>
    <s v="CLE 14 No 55 26"/>
    <n v="7447638"/>
    <n v="16925001"/>
    <n v="20041"/>
    <s v="FP-011831-01"/>
    <s v="FVES 20041 ALARMA DE REVERSO BOMBILLO LA-MPARA KANGO                             "/>
    <d v="2024-04-22T00:00:00"/>
    <x v="18"/>
    <d v="2024-06-19T00:00:00"/>
    <n v="15"/>
    <n v="6374605"/>
    <n v="20240604"/>
    <n v="202406"/>
    <s v="8/06/2024 3:17:58 p.m."/>
    <n v="47"/>
    <s v="31-60"/>
    <s v="PROVEEDORES"/>
    <n v="69"/>
    <n v="0"/>
    <n v="0"/>
    <n v="6374605"/>
    <n v="0"/>
    <n v="0"/>
    <n v="0"/>
    <n v="0"/>
    <n v="6374605"/>
    <x v="0"/>
    <s v="AK REPUESTOS SASFP-011831-01"/>
    <x v="0"/>
  </r>
  <r>
    <s v="PROMOAMBIENTAL DISTRITO SAS ESP"/>
    <n v="901"/>
    <x v="4"/>
    <x v="4"/>
    <s v="CLE 14 No 55 26"/>
    <n v="7447638"/>
    <n v="16925001"/>
    <n v="20146"/>
    <s v="FP-011898-01"/>
    <s v="FVES 20146 BOMBILLO LAMPARA LED CORAZA B-ATERIA                                  "/>
    <d v="2024-04-26T00:00:00"/>
    <x v="19"/>
    <d v="2024-06-25T00:00:00"/>
    <n v="21"/>
    <n v="3249428"/>
    <n v="20240604"/>
    <n v="202406"/>
    <s v="8/06/2024 3:17:58 p.m."/>
    <n v="43"/>
    <s v="31-60"/>
    <s v="PROVEEDORES"/>
    <n v="65"/>
    <n v="0"/>
    <n v="0"/>
    <n v="3249428"/>
    <n v="0"/>
    <n v="0"/>
    <n v="0"/>
    <n v="0"/>
    <n v="3249428"/>
    <x v="0"/>
    <s v="AK REPUESTOS SASFP-011898-01"/>
    <x v="0"/>
  </r>
  <r>
    <s v="PROMOAMBIENTAL DISTRITO SAS ESP"/>
    <n v="901"/>
    <x v="4"/>
    <x v="4"/>
    <s v="CLE 14 No 55 26"/>
    <n v="7447638"/>
    <n v="16925001"/>
    <n v="20181"/>
    <s v="FP-011974-01"/>
    <s v="FVES 20181 LAMPARA LATERAL CONECTOR BOMB-ILLO BATERIA AUTO                       "/>
    <d v="2024-04-29T00:00:00"/>
    <x v="3"/>
    <d v="2024-06-26T00:00:00"/>
    <n v="22"/>
    <n v="2357838"/>
    <n v="20240604"/>
    <n v="202406"/>
    <s v="8/06/2024 3:17:58 p.m."/>
    <n v="40"/>
    <s v="31-60"/>
    <s v="PROVEEDORES"/>
    <n v="62"/>
    <n v="0"/>
    <n v="0"/>
    <n v="2357838"/>
    <n v="0"/>
    <n v="0"/>
    <n v="0"/>
    <n v="0"/>
    <n v="2357838"/>
    <x v="0"/>
    <s v="AK REPUESTOS SASFP-011974-01"/>
    <x v="0"/>
  </r>
  <r>
    <s v="PROMOAMBIENTAL DISTRITO SAS ESP"/>
    <n v="901"/>
    <x v="4"/>
    <x v="4"/>
    <s v="CLE 14 No 55 26"/>
    <n v="7447638"/>
    <n v="16925001"/>
    <n v="20208"/>
    <s v="FP-012013-01"/>
    <s v="FVES 20208 SWITCH UN GOLPE PILOTO       -                                        "/>
    <d v="2024-04-29T00:00:00"/>
    <x v="3"/>
    <d v="2024-06-29T00:00:00"/>
    <n v="25"/>
    <n v="55822"/>
    <n v="20240604"/>
    <n v="202406"/>
    <s v="8/06/2024 3:17:58 p.m."/>
    <n v="40"/>
    <s v="31-60"/>
    <s v="PROVEEDORES"/>
    <n v="62"/>
    <n v="0"/>
    <n v="0"/>
    <n v="55822"/>
    <n v="0"/>
    <n v="0"/>
    <n v="0"/>
    <n v="0"/>
    <n v="55822"/>
    <x v="0"/>
    <s v="AK REPUESTOS SASFP-012013-01"/>
    <x v="0"/>
  </r>
  <r>
    <s v="PROMOAMBIENTAL DISTRITO SAS ESP"/>
    <n v="901"/>
    <x v="4"/>
    <x v="4"/>
    <s v="CLE 14 No 55 26"/>
    <n v="7447638"/>
    <n v="16925001"/>
    <n v="20339"/>
    <s v="FP-012092-01"/>
    <s v="FVES 20339 FUSIBLE MINI TRABAROSCA BATER-IA GANCHO                               "/>
    <d v="2024-05-06T00:00:00"/>
    <x v="20"/>
    <d v="2024-07-03T00:00:00"/>
    <n v="29"/>
    <n v="1598153"/>
    <n v="20240604"/>
    <n v="202406"/>
    <s v="8/06/2024 3:17:58 p.m."/>
    <n v="33"/>
    <s v="31-60"/>
    <s v="PROVEEDORES"/>
    <n v="55"/>
    <n v="0"/>
    <n v="1598153"/>
    <n v="0"/>
    <n v="0"/>
    <n v="0"/>
    <n v="0"/>
    <n v="0"/>
    <n v="1598153"/>
    <x v="0"/>
    <s v="AK REPUESTOS SASFP-012092-01"/>
    <x v="0"/>
  </r>
  <r>
    <s v="PROMOAMBIENTAL DISTRITO SAS ESP"/>
    <n v="901"/>
    <x v="4"/>
    <x v="4"/>
    <s v="CLE 14 No 55 26"/>
    <n v="7447638"/>
    <n v="16925001"/>
    <n v="20334"/>
    <s v="FP-012093-01"/>
    <s v="FVES 20334 LIQUIDO PARA FRENOS  LF900   -                                        "/>
    <d v="2024-05-06T00:00:00"/>
    <x v="20"/>
    <d v="2024-07-03T00:00:00"/>
    <n v="29"/>
    <n v="451084"/>
    <n v="20240604"/>
    <n v="202406"/>
    <s v="8/06/2024 3:17:58 p.m."/>
    <n v="33"/>
    <s v="31-60"/>
    <s v="PROVEEDORES"/>
    <n v="55"/>
    <n v="0"/>
    <n v="451084"/>
    <n v="0"/>
    <n v="0"/>
    <n v="0"/>
    <n v="0"/>
    <n v="0"/>
    <n v="451084"/>
    <x v="0"/>
    <s v="AK REPUESTOS SASFP-012093-01"/>
    <x v="0"/>
  </r>
  <r>
    <s v="PROMOAMBIENTAL DISTRITO SAS ESP"/>
    <n v="901"/>
    <x v="4"/>
    <x v="4"/>
    <s v="CLE 14 No 55 26"/>
    <n v="7447638"/>
    <n v="16925001"/>
    <n v="20362"/>
    <s v="FP-012096-01"/>
    <s v="FVES 20362 FARO INTERNACIONAL DER       -                                        "/>
    <d v="2024-05-06T00:00:00"/>
    <x v="20"/>
    <d v="2024-07-06T00:00:00"/>
    <n v="32"/>
    <n v="1512618"/>
    <n v="20240604"/>
    <n v="202406"/>
    <s v="8/06/2024 3:17:58 p.m."/>
    <n v="33"/>
    <s v="31-60"/>
    <s v="PROVEEDORES"/>
    <n v="55"/>
    <n v="0"/>
    <n v="1512618"/>
    <n v="0"/>
    <n v="0"/>
    <n v="0"/>
    <n v="0"/>
    <n v="0"/>
    <n v="1512618"/>
    <x v="0"/>
    <s v="AK REPUESTOS SASFP-012096-01"/>
    <x v="0"/>
  </r>
  <r>
    <s v="PROMOAMBIENTAL DISTRITO SAS ESP"/>
    <n v="901"/>
    <x v="4"/>
    <x v="4"/>
    <s v="CLE 14 No 55 26"/>
    <n v="7447638"/>
    <n v="16925001"/>
    <n v="20378"/>
    <s v="FP-012141-01"/>
    <s v="FVES 20378 LAMPARA REDONDA 2 1 2 8 LED  -                                        "/>
    <d v="2024-05-08T00:00:00"/>
    <x v="5"/>
    <d v="2024-07-06T00:00:00"/>
    <n v="32"/>
    <n v="1738183"/>
    <n v="20240604"/>
    <n v="202406"/>
    <s v="8/06/2024 3:17:58 p.m."/>
    <n v="31"/>
    <s v="0-30"/>
    <s v="PROVEEDORES"/>
    <n v="53"/>
    <n v="0"/>
    <n v="1738183"/>
    <n v="0"/>
    <n v="0"/>
    <n v="0"/>
    <n v="0"/>
    <n v="0"/>
    <n v="1738183"/>
    <x v="0"/>
    <s v="AK REPUESTOS SASFP-012141-01"/>
    <x v="0"/>
  </r>
  <r>
    <s v="PROMOAMBIENTAL DISTRITO SAS ESP"/>
    <n v="901"/>
    <x v="4"/>
    <x v="4"/>
    <s v="CLE 14 No 55 26"/>
    <n v="7447638"/>
    <n v="16925001"/>
    <n v="20432"/>
    <s v="FP-012165-01"/>
    <s v="FVES 20432 LAMPARA LATERAL OVALADA ALARM-A DE REVERSO                            "/>
    <d v="2024-05-09T00:00:00"/>
    <x v="21"/>
    <d v="2024-07-08T00:00:00"/>
    <n v="34"/>
    <n v="1124897"/>
    <n v="20240604"/>
    <n v="202406"/>
    <s v="8/06/2024 3:17:58 p.m."/>
    <n v="30"/>
    <s v="0-30"/>
    <s v="PROVEEDORES"/>
    <n v="52"/>
    <n v="0"/>
    <n v="1124897"/>
    <n v="0"/>
    <n v="0"/>
    <n v="0"/>
    <n v="0"/>
    <n v="0"/>
    <n v="1124897"/>
    <x v="0"/>
    <s v="AK REPUESTOS SASFP-012165-01"/>
    <x v="0"/>
  </r>
  <r>
    <s v="PROMOAMBIENTAL DISTRITO SAS ESP"/>
    <n v="901"/>
    <x v="4"/>
    <x v="4"/>
    <s v="CLE 14 No 55 26"/>
    <n v="7447638"/>
    <n v="16925001"/>
    <n v="20510"/>
    <s v="FP-012213-01"/>
    <s v="FVES 20510 LAMPARA LED OVALADA          -                                        "/>
    <d v="2024-05-14T00:00:00"/>
    <x v="22"/>
    <d v="2024-07-10T00:00:00"/>
    <n v="36"/>
    <n v="309501"/>
    <n v="20240604"/>
    <n v="202406"/>
    <s v="8/06/2024 3:17:58 p.m."/>
    <n v="25"/>
    <s v="0-30"/>
    <s v="PROVEEDORES"/>
    <n v="47"/>
    <n v="0"/>
    <n v="309501"/>
    <n v="0"/>
    <n v="0"/>
    <n v="0"/>
    <n v="0"/>
    <n v="0"/>
    <n v="309501"/>
    <x v="0"/>
    <s v="AK REPUESTOS SASFP-012213-01"/>
    <x v="0"/>
  </r>
  <r>
    <s v="PROMOAMBIENTAL DISTRITO SAS ESP"/>
    <n v="901"/>
    <x v="4"/>
    <x v="4"/>
    <s v="CLE 14 No 55 26"/>
    <n v="7447638"/>
    <n v="16925001"/>
    <n v="20519"/>
    <s v="FP-012214-01"/>
    <s v="IFXC 327543 SERV INTERNET PREMIUM Y DATA-CENTER"/>
    <d v="2024-05-14T00:00:00"/>
    <x v="22"/>
    <d v="2024-07-10T00:00:00"/>
    <n v="36"/>
    <n v="146310"/>
    <n v="20240604"/>
    <n v="202406"/>
    <s v="8/06/2024 3:17:58 p.m."/>
    <n v="25"/>
    <s v="0-30"/>
    <s v="PROVEEDORES"/>
    <n v="47"/>
    <n v="0"/>
    <n v="146310"/>
    <n v="0"/>
    <n v="0"/>
    <n v="0"/>
    <n v="0"/>
    <n v="0"/>
    <n v="146310"/>
    <x v="0"/>
    <s v="AK REPUESTOS SASFP-012214-01"/>
    <x v="0"/>
  </r>
  <r>
    <s v="PROMOAMBIENTAL DISTRITO SAS ESP"/>
    <n v="901"/>
    <x v="4"/>
    <x v="4"/>
    <s v="CLE 14 No 55 26"/>
    <n v="7447638"/>
    <n v="16925001"/>
    <n v="20601"/>
    <s v="FP-012319-01"/>
    <s v="FVES 20601 GUARDABARRO                  -                                        "/>
    <d v="2024-05-16T00:00:00"/>
    <x v="23"/>
    <d v="2024-07-15T00:00:00"/>
    <n v="41"/>
    <n v="990405"/>
    <n v="20240604"/>
    <n v="202406"/>
    <s v="8/06/2024 3:17:58 p.m."/>
    <n v="23"/>
    <s v="0-30"/>
    <s v="PROVEEDORES"/>
    <n v="45"/>
    <n v="0"/>
    <n v="990405"/>
    <n v="0"/>
    <n v="0"/>
    <n v="0"/>
    <n v="0"/>
    <n v="0"/>
    <n v="990405"/>
    <x v="0"/>
    <s v="AK REPUESTOS SASFP-012319-01"/>
    <x v="0"/>
  </r>
  <r>
    <s v="PROMOAMBIENTAL DISTRITO SAS ESP"/>
    <n v="901"/>
    <x v="4"/>
    <x v="4"/>
    <s v="CLE 14 No 55 26"/>
    <n v="7447638"/>
    <n v="16925001"/>
    <n v="20651"/>
    <s v="FP-012342-01"/>
    <s v="FVES 20651 BOMBILLO WAGNER BL 12V BOMBIL-LO P43                                  "/>
    <d v="2024-05-20T00:00:00"/>
    <x v="6"/>
    <d v="2024-07-17T00:00:00"/>
    <n v="43"/>
    <n v="2821528"/>
    <n v="20240604"/>
    <n v="202406"/>
    <s v="8/06/2024 3:17:58 p.m."/>
    <n v="19"/>
    <s v="0-30"/>
    <s v="PROVEEDORES"/>
    <n v="41"/>
    <n v="0"/>
    <n v="2821528"/>
    <n v="0"/>
    <n v="0"/>
    <n v="0"/>
    <n v="0"/>
    <n v="0"/>
    <n v="2821528"/>
    <x v="0"/>
    <s v="AK REPUESTOS SASFP-012342-01"/>
    <x v="0"/>
  </r>
  <r>
    <s v="PROMOAMBIENTAL DISTRITO SAS ESP"/>
    <n v="901"/>
    <x v="4"/>
    <x v="4"/>
    <s v="CLE 14 No 55 26"/>
    <n v="7447638"/>
    <n v="16925001"/>
    <n v="20682"/>
    <s v="FP-012407-01"/>
    <s v="FVES 20682 LICUADOR AMARILLA MEDIANA    -                                        "/>
    <d v="2024-05-21T00:00:00"/>
    <x v="24"/>
    <d v="2024-07-20T00:00:00"/>
    <n v="46"/>
    <n v="996032"/>
    <n v="20240604"/>
    <n v="202406"/>
    <s v="8/06/2024 3:17:58 p.m."/>
    <n v="18"/>
    <s v="0-30"/>
    <s v="PROVEEDORES"/>
    <n v="40"/>
    <n v="0"/>
    <n v="996032"/>
    <n v="0"/>
    <n v="0"/>
    <n v="0"/>
    <n v="0"/>
    <n v="0"/>
    <n v="996032"/>
    <x v="0"/>
    <s v="AK REPUESTOS SASFP-012407-01"/>
    <x v="0"/>
  </r>
  <r>
    <s v="PROMOAMBIENTAL DISTRITO SAS ESP"/>
    <n v="901"/>
    <x v="4"/>
    <x v="4"/>
    <s v="CLE 14 No 55 26"/>
    <n v="7447638"/>
    <n v="16925001"/>
    <n v="20753"/>
    <s v="FP-012447-01"/>
    <s v="FVES 20753 PITO CORNETA BOMBILLO CORAZA -PLUMILLA                                "/>
    <d v="2024-05-23T00:00:00"/>
    <x v="25"/>
    <d v="2024-07-23T00:00:00"/>
    <n v="49"/>
    <n v="2171462"/>
    <n v="20240604"/>
    <n v="202406"/>
    <s v="8/06/2024 3:17:58 p.m."/>
    <n v="16"/>
    <s v="0-30"/>
    <s v="PROVEEDORES"/>
    <n v="38"/>
    <n v="0"/>
    <n v="2171462"/>
    <n v="0"/>
    <n v="0"/>
    <n v="0"/>
    <n v="0"/>
    <n v="0"/>
    <n v="2171462"/>
    <x v="0"/>
    <s v="AK REPUESTOS SASFP-012447-01"/>
    <x v="0"/>
  </r>
  <r>
    <s v="PROMOAMBIENTAL DISTRITO SAS ESP"/>
    <n v="901"/>
    <x v="4"/>
    <x v="4"/>
    <s v="CLE 14 No 55 26"/>
    <n v="7447638"/>
    <n v="16925001"/>
    <n v="20817"/>
    <s v="FP-012480-01"/>
    <s v="FVES 20817 BOMBILLO WAGNER BL LAMPARA LA-TERAL OVALADA                           "/>
    <d v="2024-05-28T00:00:00"/>
    <x v="26"/>
    <d v="2024-07-27T00:00:00"/>
    <n v="53"/>
    <n v="2601388"/>
    <n v="20240604"/>
    <n v="202406"/>
    <s v="8/06/2024 3:17:58 p.m."/>
    <n v="11"/>
    <s v="0-30"/>
    <s v="PROVEEDORES"/>
    <n v="33"/>
    <n v="0"/>
    <n v="2601388"/>
    <n v="0"/>
    <n v="0"/>
    <n v="0"/>
    <n v="0"/>
    <n v="0"/>
    <n v="2601388"/>
    <x v="0"/>
    <s v="AK REPUESTOS SASFP-012480-01"/>
    <x v="0"/>
  </r>
  <r>
    <s v="PROMOAMBIENTAL DISTRITO SAS ESP"/>
    <n v="901"/>
    <x v="4"/>
    <x v="4"/>
    <s v="CLE 14 No 55 26"/>
    <n v="7447638"/>
    <n v="16925001"/>
    <n v="20886"/>
    <s v="FP-012619-01"/>
    <s v="FVES 20886 FLASHER TIPO PESADO LUBRICANT-E PENETRANTE                            "/>
    <d v="2024-05-31T00:00:00"/>
    <x v="27"/>
    <d v="2024-07-30T00:00:00"/>
    <n v="56"/>
    <n v="1506541"/>
    <n v="20240604"/>
    <n v="202406"/>
    <s v="8/06/2024 3:17:58 p.m."/>
    <n v="8"/>
    <s v="0-30"/>
    <s v="PROVEEDORES"/>
    <n v="30"/>
    <n v="1506541"/>
    <n v="0"/>
    <n v="0"/>
    <n v="0"/>
    <n v="0"/>
    <n v="0"/>
    <n v="0"/>
    <n v="1506541"/>
    <x v="0"/>
    <s v="AK REPUESTOS SASFP-012619-01"/>
    <x v="0"/>
  </r>
  <r>
    <s v="PROMOAMBIENTAL DISTRITO SAS ESP"/>
    <n v="901"/>
    <x v="4"/>
    <x v="4"/>
    <s v="CLE 14 No 55 26"/>
    <n v="7447638"/>
    <n v="16925001"/>
    <n v="20904"/>
    <s v="FP-012642-01"/>
    <s v="FVES 20904 FARO INTERNATION DERECHO     -                                        "/>
    <d v="2024-05-31T00:00:00"/>
    <x v="27"/>
    <d v="2024-08-01T00:00:00"/>
    <n v="57"/>
    <n v="2595311"/>
    <n v="20240604"/>
    <n v="202406"/>
    <s v="8/06/2024 3:17:58 p.m."/>
    <n v="8"/>
    <s v="0-30"/>
    <s v="PROVEEDORES"/>
    <n v="30"/>
    <n v="2595311"/>
    <n v="0"/>
    <n v="0"/>
    <n v="0"/>
    <n v="0"/>
    <n v="0"/>
    <n v="0"/>
    <n v="2595311"/>
    <x v="0"/>
    <s v="AK REPUESTOS SASFP-012642-01"/>
    <x v="0"/>
  </r>
  <r>
    <s v="PROMOAMBIENTAL DISTRITO SAS ESP"/>
    <n v="901"/>
    <x v="4"/>
    <x v="4"/>
    <s v="CLE 14 No 55 26"/>
    <n v="7447638"/>
    <n v="16925001"/>
    <n v="20905"/>
    <s v="FP-012643-01"/>
    <s v="FVES 20905 BOMBILLO FISIBLE LAMPARA     -                                        "/>
    <d v="2024-05-31T00:00:00"/>
    <x v="27"/>
    <d v="2024-08-01T00:00:00"/>
    <n v="57"/>
    <n v="1181170"/>
    <n v="20240604"/>
    <n v="202406"/>
    <s v="8/06/2024 3:17:58 p.m."/>
    <n v="8"/>
    <s v="0-30"/>
    <s v="PROVEEDORES"/>
    <n v="30"/>
    <n v="1181170"/>
    <n v="0"/>
    <n v="0"/>
    <n v="0"/>
    <n v="0"/>
    <n v="0"/>
    <n v="0"/>
    <n v="1181170"/>
    <x v="0"/>
    <s v="AK REPUESTOS SASFP-012643-01"/>
    <x v="0"/>
  </r>
  <r>
    <s v="PROMOAMBIENTAL DISTRITO SAS ESP"/>
    <n v="901"/>
    <x v="5"/>
    <x v="5"/>
    <s v="CR 15 51 05 SUR"/>
    <n v="7447638"/>
    <n v="16925001"/>
    <n v="1609"/>
    <s v="FP-011058-01"/>
    <s v="FE 1609 REPARACION TANQUE COMBUSTIBLE IN-TER 4300                                "/>
    <d v="2024-03-07T00:00:00"/>
    <x v="28"/>
    <d v="2024-05-04T00:00:00"/>
    <n v="-30"/>
    <n v="444736"/>
    <n v="20240604"/>
    <n v="202406"/>
    <s v="8/06/2024 3:17:58 p.m."/>
    <n v="93"/>
    <s v="91-120"/>
    <s v="PROVEEDORES"/>
    <n v="115"/>
    <n v="0"/>
    <n v="0"/>
    <n v="0"/>
    <n v="444736"/>
    <n v="0"/>
    <n v="0"/>
    <n v="0"/>
    <n v="444736"/>
    <x v="0"/>
    <s v="ALBANIL ESLAVA JOSE ABRAHAMFP-011058-01"/>
    <x v="0"/>
  </r>
  <r>
    <s v="PROMOAMBIENTAL DISTRITO SAS ESP"/>
    <n v="901"/>
    <x v="5"/>
    <x v="5"/>
    <s v="CR 15 51 05 SUR"/>
    <n v="7447638"/>
    <n v="16925001"/>
    <n v="1610"/>
    <s v="FP-011062-01"/>
    <s v="FE 1610 REPARACION TANQUE COMBUSTIBLE TR-AKKER                                   "/>
    <d v="2024-03-07T00:00:00"/>
    <x v="28"/>
    <d v="2024-04-04T00:00:00"/>
    <n v="-60"/>
    <n v="389144"/>
    <n v="20240604"/>
    <n v="202406"/>
    <s v="8/06/2024 3:17:58 p.m."/>
    <n v="93"/>
    <s v="91-120"/>
    <s v="PROVEEDORES"/>
    <n v="115"/>
    <n v="0"/>
    <n v="0"/>
    <n v="0"/>
    <n v="389144"/>
    <n v="0"/>
    <n v="0"/>
    <n v="0"/>
    <n v="389144"/>
    <x v="0"/>
    <s v="ALBANIL ESLAVA JOSE ABRAHAMFP-011062-01"/>
    <x v="0"/>
  </r>
  <r>
    <s v="PROMOAMBIENTAL DISTRITO SAS ESP"/>
    <n v="901"/>
    <x v="5"/>
    <x v="5"/>
    <s v="CR 15 51 05 SUR"/>
    <n v="7447638"/>
    <n v="16925001"/>
    <n v="1620"/>
    <s v="FP-011195-01"/>
    <s v="FE 1731 FABRICACION TORNILLO BARREDORA-"/>
    <d v="2024-03-18T00:00:00"/>
    <x v="14"/>
    <d v="2024-04-12T00:00:00"/>
    <n v="-52"/>
    <n v="1890128"/>
    <n v="20240604"/>
    <n v="202406"/>
    <s v="8/06/2024 3:17:58 p.m."/>
    <n v="82"/>
    <s v="61-90"/>
    <s v="PROVEEDORES"/>
    <n v="104"/>
    <n v="0"/>
    <n v="0"/>
    <n v="0"/>
    <n v="1890128"/>
    <n v="0"/>
    <n v="0"/>
    <n v="0"/>
    <n v="1890128"/>
    <x v="0"/>
    <s v="ALBANIL ESLAVA JOSE ABRAHAMFP-011195-01"/>
    <x v="0"/>
  </r>
  <r>
    <s v="PROMOAMBIENTAL DISTRITO SAS ESP"/>
    <n v="901"/>
    <x v="5"/>
    <x v="5"/>
    <s v="CR 15 51 05 SUR"/>
    <n v="7447638"/>
    <n v="16925001"/>
    <n v="1639"/>
    <s v="FP-011421-01"/>
    <s v="FE 1639 REPARACION DE TANQUE DE COMBUSTI-BLE INTER 4300                          "/>
    <d v="2024-03-27T00:00:00"/>
    <x v="0"/>
    <d v="2024-05-26T00:00:00"/>
    <n v="-8"/>
    <n v="611512"/>
    <n v="20240604"/>
    <n v="202406"/>
    <s v="8/06/2024 3:17:58 p.m."/>
    <n v="73"/>
    <s v="61-90"/>
    <s v="PROVEEDORES"/>
    <n v="95"/>
    <n v="0"/>
    <n v="0"/>
    <n v="0"/>
    <n v="611512"/>
    <n v="0"/>
    <n v="0"/>
    <n v="0"/>
    <n v="611512"/>
    <x v="0"/>
    <s v="ALBANIL ESLAVA JOSE ABRAHAMFP-011421-01"/>
    <x v="0"/>
  </r>
  <r>
    <s v="PROMOAMBIENTAL DISTRITO SAS ESP"/>
    <n v="901"/>
    <x v="5"/>
    <x v="5"/>
    <s v="CR 15 51 05 SUR"/>
    <n v="7447638"/>
    <n v="16925001"/>
    <n v="1637"/>
    <s v="FP-011422-01"/>
    <s v="FE 1637 REPARACION TANQUE COMBUSTIBLE IN-TER 7600                                "/>
    <d v="2024-03-27T00:00:00"/>
    <x v="0"/>
    <d v="2024-05-26T00:00:00"/>
    <n v="-8"/>
    <n v="444736"/>
    <n v="20240604"/>
    <n v="202406"/>
    <s v="8/06/2024 3:17:58 p.m."/>
    <n v="73"/>
    <s v="61-90"/>
    <s v="PROVEEDORES"/>
    <n v="95"/>
    <n v="0"/>
    <n v="0"/>
    <n v="0"/>
    <n v="444736"/>
    <n v="0"/>
    <n v="0"/>
    <n v="0"/>
    <n v="444736"/>
    <x v="0"/>
    <s v="ALBANIL ESLAVA JOSE ABRAHAMFP-011422-01"/>
    <x v="0"/>
  </r>
  <r>
    <s v="PROMOAMBIENTAL DISTRITO SAS ESP"/>
    <n v="901"/>
    <x v="5"/>
    <x v="5"/>
    <s v="CR 15 51 05 SUR"/>
    <n v="7447638"/>
    <n v="16925001"/>
    <n v="1638"/>
    <s v="FP-011423-01"/>
    <s v="FE 1638 REPARACION TANQUE COMBUSTIBLE IN-TER 7600                                "/>
    <d v="2024-03-27T00:00:00"/>
    <x v="0"/>
    <d v="2024-05-26T00:00:00"/>
    <n v="-8"/>
    <n v="444736"/>
    <n v="20240604"/>
    <n v="202406"/>
    <s v="8/06/2024 3:17:58 p.m."/>
    <n v="73"/>
    <s v="61-90"/>
    <s v="PROVEEDORES"/>
    <n v="95"/>
    <n v="0"/>
    <n v="0"/>
    <n v="0"/>
    <n v="444736"/>
    <n v="0"/>
    <n v="0"/>
    <n v="0"/>
    <n v="444736"/>
    <x v="0"/>
    <s v="ALBANIL ESLAVA JOSE ABRAHAMFP-011423-01"/>
    <x v="0"/>
  </r>
  <r>
    <s v="PROMOAMBIENTAL DISTRITO SAS ESP"/>
    <n v="901"/>
    <x v="5"/>
    <x v="5"/>
    <s v="CR 15 51 05 SUR"/>
    <n v="7447638"/>
    <n v="16925001"/>
    <n v="1649"/>
    <s v="FP-011537-01"/>
    <s v="FE 1649 REPARACION CARCASA FILTRO DE AIR-E BRODSSON                              "/>
    <d v="2024-04-05T00:00:00"/>
    <x v="29"/>
    <d v="2024-06-04T00:00:00"/>
    <n v="0"/>
    <n v="111184"/>
    <n v="20240604"/>
    <n v="202406"/>
    <s v="8/06/2024 3:17:58 p.m."/>
    <n v="64"/>
    <s v="61-90"/>
    <s v="PROVEEDORES"/>
    <n v="86"/>
    <n v="0"/>
    <n v="0"/>
    <n v="111184"/>
    <n v="0"/>
    <n v="0"/>
    <n v="0"/>
    <n v="0"/>
    <n v="111184"/>
    <x v="0"/>
    <s v="ALBANIL ESLAVA JOSE ABRAHAMFP-011537-01"/>
    <x v="0"/>
  </r>
  <r>
    <s v="PROMOAMBIENTAL DISTRITO SAS ESP"/>
    <n v="901"/>
    <x v="5"/>
    <x v="5"/>
    <s v="CR 15 51 05 SUR"/>
    <n v="7447638"/>
    <n v="16925001"/>
    <n v="1650"/>
    <s v="FP-011543-01"/>
    <s v="FE 1650 SISTEMA SE AUTO CARPADO E INSTAL-ACION VOLQUETA SNY21                    "/>
    <d v="2024-04-05T00:00:00"/>
    <x v="29"/>
    <d v="2024-06-04T00:00:00"/>
    <n v="0"/>
    <n v="2779600"/>
    <n v="20240604"/>
    <n v="202406"/>
    <s v="8/06/2024 3:17:58 p.m."/>
    <n v="64"/>
    <s v="61-90"/>
    <s v="PROVEEDORES"/>
    <n v="86"/>
    <n v="0"/>
    <n v="0"/>
    <n v="2779600"/>
    <n v="0"/>
    <n v="0"/>
    <n v="0"/>
    <n v="0"/>
    <n v="2779600"/>
    <x v="0"/>
    <s v="ALBANIL ESLAVA JOSE ABRAHAMFP-011543-01"/>
    <x v="0"/>
  </r>
  <r>
    <s v="PROMOAMBIENTAL DISTRITO SAS ESP"/>
    <n v="901"/>
    <x v="5"/>
    <x v="5"/>
    <s v="CR 15 51 05 SUR"/>
    <n v="7447638"/>
    <n v="16925001"/>
    <n v="1660"/>
    <s v="FP-011604-01"/>
    <s v="FE 1660 REPARACION BOMPER VEHICULO INTER- 4300                                   "/>
    <d v="2024-04-09T00:00:00"/>
    <x v="30"/>
    <d v="2024-06-08T00:00:00"/>
    <n v="4"/>
    <n v="500328"/>
    <n v="20240604"/>
    <n v="202406"/>
    <s v="8/06/2024 3:17:58 p.m."/>
    <n v="60"/>
    <s v="31-60"/>
    <s v="PROVEEDORES"/>
    <n v="82"/>
    <n v="0"/>
    <n v="0"/>
    <n v="500328"/>
    <n v="0"/>
    <n v="0"/>
    <n v="0"/>
    <n v="0"/>
    <n v="500328"/>
    <x v="0"/>
    <s v="ALBANIL ESLAVA JOSE ABRAHAMFP-011604-01"/>
    <x v="0"/>
  </r>
  <r>
    <s v="PROMOAMBIENTAL DISTRITO SAS ESP"/>
    <n v="901"/>
    <x v="5"/>
    <x v="5"/>
    <s v="CR 15 51 05 SUR"/>
    <n v="7447638"/>
    <n v="16925001"/>
    <n v="1659"/>
    <s v="FP-011605-01"/>
    <s v="FE 1659 REPARACION DE BOMPER VEHICULO IN-TER 4300                                "/>
    <d v="2024-04-09T00:00:00"/>
    <x v="30"/>
    <d v="2024-06-08T00:00:00"/>
    <n v="4"/>
    <n v="500328"/>
    <n v="20240604"/>
    <n v="202406"/>
    <s v="8/06/2024 3:17:58 p.m."/>
    <n v="60"/>
    <s v="31-60"/>
    <s v="PROVEEDORES"/>
    <n v="82"/>
    <n v="0"/>
    <n v="0"/>
    <n v="500328"/>
    <n v="0"/>
    <n v="0"/>
    <n v="0"/>
    <n v="0"/>
    <n v="500328"/>
    <x v="0"/>
    <s v="ALBANIL ESLAVA JOSE ABRAHAMFP-011605-01"/>
    <x v="0"/>
  </r>
  <r>
    <s v="PROMOAMBIENTAL DISTRITO SAS ESP"/>
    <n v="901"/>
    <x v="5"/>
    <x v="5"/>
    <s v="CR 15 51 05 SUR"/>
    <n v="7447638"/>
    <n v="16925001"/>
    <n v="1658"/>
    <s v="FP-011606-01"/>
    <s v="FE 1658 REPOARACION BOMPER INTER 7600   -                                        "/>
    <d v="2024-04-09T00:00:00"/>
    <x v="30"/>
    <d v="2024-06-08T00:00:00"/>
    <n v="4"/>
    <n v="500328"/>
    <n v="20240604"/>
    <n v="202406"/>
    <s v="8/06/2024 3:17:58 p.m."/>
    <n v="60"/>
    <s v="31-60"/>
    <s v="PROVEEDORES"/>
    <n v="82"/>
    <n v="0"/>
    <n v="0"/>
    <n v="500328"/>
    <n v="0"/>
    <n v="0"/>
    <n v="0"/>
    <n v="0"/>
    <n v="500328"/>
    <x v="0"/>
    <s v="ALBANIL ESLAVA JOSE ABRAHAMFP-011606-01"/>
    <x v="0"/>
  </r>
  <r>
    <s v="PROMOAMBIENTAL DISTRITO SAS ESP"/>
    <n v="901"/>
    <x v="5"/>
    <x v="5"/>
    <s v="CR 15 51 05 SUR"/>
    <n v="7447638"/>
    <n v="16925001"/>
    <n v="1657"/>
    <s v="FP-011607-01"/>
    <s v="FE 1657 DEZLIZADORES CEPILLOS TRASEROS B-ARREDORA                                "/>
    <d v="2024-04-09T00:00:00"/>
    <x v="30"/>
    <d v="2024-06-06T00:00:00"/>
    <n v="2"/>
    <n v="573985"/>
    <n v="20240604"/>
    <n v="202406"/>
    <s v="8/06/2024 3:17:58 p.m."/>
    <n v="60"/>
    <s v="31-60"/>
    <s v="PROVEEDORES"/>
    <n v="82"/>
    <n v="0"/>
    <n v="0"/>
    <n v="573985"/>
    <n v="0"/>
    <n v="0"/>
    <n v="0"/>
    <n v="0"/>
    <n v="573985"/>
    <x v="0"/>
    <s v="ALBANIL ESLAVA JOSE ABRAHAMFP-011607-01"/>
    <x v="0"/>
  </r>
  <r>
    <s v="PROMOAMBIENTAL DISTRITO SAS ESP"/>
    <n v="901"/>
    <x v="5"/>
    <x v="5"/>
    <s v="CR 15 51 05 SUR"/>
    <n v="7447638"/>
    <n v="16925001"/>
    <n v="1656"/>
    <s v="FP-011608-01"/>
    <s v="MR 4455 DESLIZADOR BARREDORA-"/>
    <d v="2024-04-09T00:00:00"/>
    <x v="30"/>
    <d v="2024-06-06T00:00:00"/>
    <n v="2"/>
    <n v="213837"/>
    <n v="20240604"/>
    <n v="202406"/>
    <s v="8/06/2024 3:17:58 p.m."/>
    <n v="60"/>
    <s v="31-60"/>
    <s v="PROVEEDORES"/>
    <n v="82"/>
    <n v="0"/>
    <n v="0"/>
    <n v="213837"/>
    <n v="0"/>
    <n v="0"/>
    <n v="0"/>
    <n v="0"/>
    <n v="213837"/>
    <x v="0"/>
    <s v="ALBANIL ESLAVA JOSE ABRAHAMFP-011608-01"/>
    <x v="0"/>
  </r>
  <r>
    <s v="PROMOAMBIENTAL DISTRITO SAS ESP"/>
    <n v="901"/>
    <x v="5"/>
    <x v="5"/>
    <s v="CR 15 51 05 SUR"/>
    <n v="7447638"/>
    <n v="16925001"/>
    <n v="1670"/>
    <s v="FP-011765-01"/>
    <s v="FE 525 RENTA EQUIPO FACTURACION Y CAU-"/>
    <d v="2024-04-16T00:00:00"/>
    <x v="31"/>
    <d v="2024-06-15T00:00:00"/>
    <n v="11"/>
    <n v="1721954"/>
    <n v="20240604"/>
    <n v="202406"/>
    <s v="8/06/2024 3:17:58 p.m."/>
    <n v="53"/>
    <s v="31-60"/>
    <s v="PROVEEDORES"/>
    <n v="75"/>
    <n v="0"/>
    <n v="0"/>
    <n v="1721954"/>
    <n v="0"/>
    <n v="0"/>
    <n v="0"/>
    <n v="0"/>
    <n v="1721954"/>
    <x v="0"/>
    <s v="ALBANIL ESLAVA JOSE ABRAHAMFP-011765-01"/>
    <x v="0"/>
  </r>
  <r>
    <s v="PROMOAMBIENTAL DISTRITO SAS ESP"/>
    <n v="901"/>
    <x v="5"/>
    <x v="5"/>
    <s v="CR 15 51 05 SUR"/>
    <n v="7447638"/>
    <n v="16925001"/>
    <n v="1668"/>
    <s v="FP-011772-01"/>
    <s v="MS 2476 RESORTE PUENTE GRUA GRILLETE DE-3 8 BARREDORA"/>
    <d v="2024-04-17T00:00:00"/>
    <x v="32"/>
    <d v="2024-06-16T00:00:00"/>
    <n v="12"/>
    <n v="444736"/>
    <n v="20240604"/>
    <n v="202406"/>
    <s v="8/06/2024 3:17:58 p.m."/>
    <n v="52"/>
    <s v="31-60"/>
    <s v="PROVEEDORES"/>
    <n v="74"/>
    <n v="0"/>
    <n v="0"/>
    <n v="444736"/>
    <n v="0"/>
    <n v="0"/>
    <n v="0"/>
    <n v="0"/>
    <n v="444736"/>
    <x v="0"/>
    <s v="ALBANIL ESLAVA JOSE ABRAHAMFP-011772-01"/>
    <x v="0"/>
  </r>
  <r>
    <s v="PROMOAMBIENTAL DISTRITO SAS ESP"/>
    <n v="901"/>
    <x v="5"/>
    <x v="5"/>
    <s v="CR 15 51 05 SUR"/>
    <n v="7447638"/>
    <n v="16925001"/>
    <n v="1681"/>
    <s v="FP-011884-01"/>
    <s v="FE 379 PAQUETE LAMINILLAS ACERO CEPILLO-70 CM"/>
    <d v="2024-04-25T00:00:00"/>
    <x v="33"/>
    <d v="2024-06-23T00:00:00"/>
    <n v="19"/>
    <n v="562730"/>
    <n v="20240604"/>
    <n v="202406"/>
    <s v="8/06/2024 3:17:58 p.m."/>
    <n v="44"/>
    <s v="31-60"/>
    <s v="PROVEEDORES"/>
    <n v="66"/>
    <n v="0"/>
    <n v="0"/>
    <n v="562730"/>
    <n v="0"/>
    <n v="0"/>
    <n v="0"/>
    <n v="0"/>
    <n v="562730"/>
    <x v="0"/>
    <s v="ALBANIL ESLAVA JOSE ABRAHAMFP-011884-01"/>
    <x v="0"/>
  </r>
  <r>
    <s v="PROMOAMBIENTAL DISTRITO SAS ESP"/>
    <n v="901"/>
    <x v="5"/>
    <x v="5"/>
    <s v="CR 15 51 05 SUR"/>
    <n v="7447638"/>
    <n v="16925001"/>
    <n v="1695"/>
    <s v="FP-012167-01"/>
    <s v="FE 1695 CAUCHO DESLIZADOR CEPILLO TRASER-O                                       "/>
    <d v="2024-05-09T00:00:00"/>
    <x v="21"/>
    <d v="2024-07-06T00:00:00"/>
    <n v="32"/>
    <n v="573985"/>
    <n v="20240604"/>
    <n v="202406"/>
    <s v="8/06/2024 3:17:58 p.m."/>
    <n v="30"/>
    <s v="0-30"/>
    <s v="PROVEEDORES"/>
    <n v="52"/>
    <n v="0"/>
    <n v="573985"/>
    <n v="0"/>
    <n v="0"/>
    <n v="0"/>
    <n v="0"/>
    <n v="0"/>
    <n v="573985"/>
    <x v="0"/>
    <s v="ALBANIL ESLAVA JOSE ABRAHAMFP-012167-01"/>
    <x v="0"/>
  </r>
  <r>
    <s v="PROMOAMBIENTAL DISTRITO SAS ESP"/>
    <n v="901"/>
    <x v="5"/>
    <x v="5"/>
    <s v="CR 15 51 05 SUR"/>
    <n v="7447638"/>
    <n v="16925001"/>
    <n v="1724"/>
    <s v="FP-012346-01"/>
    <s v="FE 968 ELEMENTOS DE PAPELERIA Y ASEO-"/>
    <d v="2024-05-20T00:00:00"/>
    <x v="6"/>
    <d v="2024-07-17T00:00:00"/>
    <n v="43"/>
    <n v="1147969"/>
    <n v="20240604"/>
    <n v="202406"/>
    <s v="8/06/2024 3:17:58 p.m."/>
    <n v="19"/>
    <s v="0-30"/>
    <s v="PROVEEDORES"/>
    <n v="41"/>
    <n v="0"/>
    <n v="1147969"/>
    <n v="0"/>
    <n v="0"/>
    <n v="0"/>
    <n v="0"/>
    <n v="0"/>
    <n v="1147969"/>
    <x v="0"/>
    <s v="ALBANIL ESLAVA JOSE ABRAHAMFP-012346-01"/>
    <x v="0"/>
  </r>
  <r>
    <s v="PROMOAMBIENTAL DISTRITO SAS ESP"/>
    <n v="901"/>
    <x v="5"/>
    <x v="5"/>
    <s v="CR 15 51 05 SUR"/>
    <n v="7447638"/>
    <n v="16925001"/>
    <n v="1725"/>
    <s v="FP-012350-01"/>
    <s v="FEV 253 REVISION MANTENIMIENTO EXINTORES-"/>
    <d v="2024-05-20T00:00:00"/>
    <x v="6"/>
    <d v="2024-07-17T00:00:00"/>
    <n v="43"/>
    <n v="562730"/>
    <n v="20240604"/>
    <n v="202406"/>
    <s v="8/06/2024 3:17:58 p.m."/>
    <n v="19"/>
    <s v="0-30"/>
    <s v="PROVEEDORES"/>
    <n v="41"/>
    <n v="0"/>
    <n v="562730"/>
    <n v="0"/>
    <n v="0"/>
    <n v="0"/>
    <n v="0"/>
    <n v="0"/>
    <n v="562730"/>
    <x v="0"/>
    <s v="ALBANIL ESLAVA JOSE ABRAHAMFP-012350-01"/>
    <x v="0"/>
  </r>
  <r>
    <s v="PROMOAMBIENTAL DISTRITO SAS ESP"/>
    <n v="901"/>
    <x v="5"/>
    <x v="5"/>
    <s v="CR 15 51 05 SUR"/>
    <n v="7447638"/>
    <n v="16925001"/>
    <n v="1744"/>
    <s v="FP-012481-01"/>
    <s v="FE 1744 REPARACION DE TANQUE COMBUSTIBLE- VEHICULO INTER 7600                    "/>
    <d v="2024-05-28T00:00:00"/>
    <x v="26"/>
    <d v="2024-07-27T00:00:00"/>
    <n v="53"/>
    <n v="722696"/>
    <n v="20240604"/>
    <n v="202406"/>
    <s v="8/06/2024 3:17:58 p.m."/>
    <n v="11"/>
    <s v="0-30"/>
    <s v="PROVEEDORES"/>
    <n v="33"/>
    <n v="0"/>
    <n v="722696"/>
    <n v="0"/>
    <n v="0"/>
    <n v="0"/>
    <n v="0"/>
    <n v="0"/>
    <n v="722696"/>
    <x v="0"/>
    <s v="ALBANIL ESLAVA JOSE ABRAHAMFP-012481-01"/>
    <x v="0"/>
  </r>
  <r>
    <s v="PROMOAMBIENTAL DISTRITO SAS ESP"/>
    <n v="901"/>
    <x v="5"/>
    <x v="5"/>
    <s v="CR 15 51 05 SUR"/>
    <n v="7447638"/>
    <n v="16925001"/>
    <n v="1745"/>
    <s v="FP-012482-01"/>
    <s v="FE 1745 REPARACION BOMPER VEHICULO INTER- 4300                                   "/>
    <d v="2024-05-28T00:00:00"/>
    <x v="26"/>
    <d v="2024-07-27T00:00:00"/>
    <n v="53"/>
    <n v="500328"/>
    <n v="20240604"/>
    <n v="202406"/>
    <s v="8/06/2024 3:17:58 p.m."/>
    <n v="11"/>
    <s v="0-30"/>
    <s v="PROVEEDORES"/>
    <n v="33"/>
    <n v="0"/>
    <n v="500328"/>
    <n v="0"/>
    <n v="0"/>
    <n v="0"/>
    <n v="0"/>
    <n v="0"/>
    <n v="500328"/>
    <x v="0"/>
    <s v="ALBANIL ESLAVA JOSE ABRAHAMFP-012482-01"/>
    <x v="0"/>
  </r>
  <r>
    <s v="PROMOAMBIENTAL DISTRITO SAS ESP"/>
    <n v="901"/>
    <x v="5"/>
    <x v="5"/>
    <s v="CR 15 51 05 SUR"/>
    <n v="7447638"/>
    <n v="16925001"/>
    <n v="1746"/>
    <s v="FP-012483-01"/>
    <s v="FE 1746 REPARACION TANQUE COMBUSTIBLE VE-HICULO INTER 4300                       "/>
    <d v="2024-05-28T00:00:00"/>
    <x v="26"/>
    <d v="2024-07-27T00:00:00"/>
    <n v="53"/>
    <n v="422499"/>
    <n v="20240604"/>
    <n v="202406"/>
    <s v="8/06/2024 3:17:58 p.m."/>
    <n v="11"/>
    <s v="0-30"/>
    <s v="PROVEEDORES"/>
    <n v="33"/>
    <n v="0"/>
    <n v="422499"/>
    <n v="0"/>
    <n v="0"/>
    <n v="0"/>
    <n v="0"/>
    <n v="0"/>
    <n v="422499"/>
    <x v="0"/>
    <s v="ALBANIL ESLAVA JOSE ABRAHAMFP-012483-01"/>
    <x v="0"/>
  </r>
  <r>
    <s v="PROMOAMBIENTAL DISTRITO SAS ESP"/>
    <n v="901"/>
    <x v="5"/>
    <x v="5"/>
    <s v="CR 15 51 05 SUR"/>
    <n v="7447638"/>
    <n v="16925001"/>
    <n v="1747"/>
    <s v="FP-012484-01"/>
    <s v="MR 5296 BLOQUE DE FRENO AMARILLO DUROLIN-E"/>
    <d v="2024-05-28T00:00:00"/>
    <x v="26"/>
    <d v="2024-07-27T00:00:00"/>
    <n v="53"/>
    <n v="422499"/>
    <n v="20240604"/>
    <n v="202406"/>
    <s v="8/06/2024 3:17:58 p.m."/>
    <n v="11"/>
    <s v="0-30"/>
    <s v="PROVEEDORES"/>
    <n v="33"/>
    <n v="0"/>
    <n v="422499"/>
    <n v="0"/>
    <n v="0"/>
    <n v="0"/>
    <n v="0"/>
    <n v="0"/>
    <n v="422499"/>
    <x v="0"/>
    <s v="ALBANIL ESLAVA JOSE ABRAHAMFP-012484-01"/>
    <x v="0"/>
  </r>
  <r>
    <s v="PROMOAMBIENTAL DISTRITO SAS ESP"/>
    <n v="901"/>
    <x v="5"/>
    <x v="5"/>
    <s v="CR 15 51 05 SUR"/>
    <n v="7447638"/>
    <n v="16925001"/>
    <n v="1749"/>
    <s v="FP-012591-01"/>
    <s v="FE 1749 DESLIZADEROS CEPILLOS TRASEROS  -                                        "/>
    <d v="2024-05-30T00:00:00"/>
    <x v="34"/>
    <d v="2024-07-29T00:00:00"/>
    <n v="55"/>
    <n v="956641"/>
    <n v="20240604"/>
    <n v="202406"/>
    <s v="8/06/2024 3:17:58 p.m."/>
    <n v="9"/>
    <s v="0-30"/>
    <s v="PROVEEDORES"/>
    <n v="31"/>
    <n v="0"/>
    <n v="956641"/>
    <n v="0"/>
    <n v="0"/>
    <n v="0"/>
    <n v="0"/>
    <n v="0"/>
    <n v="956641"/>
    <x v="0"/>
    <s v="ALBANIL ESLAVA JOSE ABRAHAMFP-012591-01"/>
    <x v="0"/>
  </r>
  <r>
    <s v="PROMOAMBIENTAL DISTRITO SAS ESP"/>
    <n v="901"/>
    <x v="6"/>
    <x v="6"/>
    <s v="AV CL 57 R SUR 73 I 75"/>
    <n v="7447638"/>
    <n v="16925001"/>
    <n v="6216894"/>
    <s v="FP-011029-01"/>
    <s v="FV 6216894 PROMOAMBIENTE 45 50 CMS BOLSA-                                        "/>
    <d v="2024-03-06T00:00:00"/>
    <x v="35"/>
    <d v="2024-05-01T00:00:00"/>
    <n v="-33"/>
    <n v="4393480"/>
    <n v="20240604"/>
    <n v="202406"/>
    <s v="8/06/2024 3:17:58 p.m."/>
    <n v="94"/>
    <s v="91-120"/>
    <s v="PROVEEDORES"/>
    <n v="116"/>
    <n v="0"/>
    <n v="0"/>
    <n v="0"/>
    <n v="4393480"/>
    <n v="0"/>
    <n v="0"/>
    <n v="0"/>
    <n v="4393480"/>
    <x v="0"/>
    <s v="ALTALENE SASFP-011029-01"/>
    <x v="0"/>
  </r>
  <r>
    <s v="PROMOAMBIENTAL DISTRITO SAS ESP"/>
    <n v="901"/>
    <x v="6"/>
    <x v="6"/>
    <s v="AV CL 57 R SUR 73 I 75"/>
    <n v="7447638"/>
    <n v="16925001"/>
    <n v="6216893"/>
    <s v="FP-011031-01"/>
    <s v="FV 6216893 PROMOAMBIENTE 65 80 BOLSA    -                                        "/>
    <d v="2024-03-06T00:00:00"/>
    <x v="35"/>
    <d v="2024-05-01T00:00:00"/>
    <n v="-33"/>
    <n v="38553620"/>
    <n v="20240604"/>
    <n v="202406"/>
    <s v="8/06/2024 3:17:58 p.m."/>
    <n v="94"/>
    <s v="91-120"/>
    <s v="PROVEEDORES"/>
    <n v="116"/>
    <n v="0"/>
    <n v="0"/>
    <n v="0"/>
    <n v="38553620"/>
    <n v="0"/>
    <n v="0"/>
    <n v="0"/>
    <n v="38553620"/>
    <x v="0"/>
    <s v="ALTALENE SASFP-011031-01"/>
    <x v="0"/>
  </r>
  <r>
    <s v="PROMOAMBIENTAL DISTRITO SAS ESP"/>
    <n v="901"/>
    <x v="6"/>
    <x v="6"/>
    <s v="AV CL 57 R SUR 73 I 75"/>
    <n v="7447638"/>
    <n v="16925001"/>
    <n v="6217079"/>
    <s v="FP-011196-01"/>
    <s v="FV 6217079 PROMOAMBIENTE 65 80 BOLSA    -                                        "/>
    <d v="2024-03-18T00:00:00"/>
    <x v="14"/>
    <d v="2024-05-15T00:00:00"/>
    <n v="-19"/>
    <n v="49682500"/>
    <n v="20240604"/>
    <n v="202406"/>
    <s v="8/06/2024 3:17:58 p.m."/>
    <n v="82"/>
    <s v="61-90"/>
    <s v="PROVEEDORES"/>
    <n v="104"/>
    <n v="0"/>
    <n v="0"/>
    <n v="0"/>
    <n v="49682500"/>
    <n v="0"/>
    <n v="0"/>
    <n v="0"/>
    <n v="49682500"/>
    <x v="0"/>
    <s v="ALTALENE SASFP-011196-01"/>
    <x v="0"/>
  </r>
  <r>
    <s v="PROMOAMBIENTAL DISTRITO SAS ESP"/>
    <n v="901"/>
    <x v="6"/>
    <x v="6"/>
    <s v="AV CL 57 R SUR 73 I 75"/>
    <n v="7447638"/>
    <n v="16925001"/>
    <n v="6217080"/>
    <s v="FP-011197-01"/>
    <s v="FV 6217080 PROMOAMBIENTE 65 80 BOLSA    -                                        "/>
    <d v="2024-03-18T00:00:00"/>
    <x v="14"/>
    <d v="2024-05-15T00:00:00"/>
    <n v="-19"/>
    <n v="11128880"/>
    <n v="20240604"/>
    <n v="202406"/>
    <s v="8/06/2024 3:17:58 p.m."/>
    <n v="82"/>
    <s v="61-90"/>
    <s v="PROVEEDORES"/>
    <n v="104"/>
    <n v="0"/>
    <n v="0"/>
    <n v="0"/>
    <n v="11128880"/>
    <n v="0"/>
    <n v="0"/>
    <n v="0"/>
    <n v="11128880"/>
    <x v="0"/>
    <s v="ALTALENE SASFP-011197-01"/>
    <x v="0"/>
  </r>
  <r>
    <s v="PROMOAMBIENTAL DISTRITO SAS ESP"/>
    <n v="901"/>
    <x v="6"/>
    <x v="6"/>
    <s v="AV CL 57 R SUR 73 I 75"/>
    <n v="7447638"/>
    <n v="16925001"/>
    <n v="6217358"/>
    <s v="FP-011569-01"/>
    <s v="VRYP 2325 INTERRUPTOR DIRECCIONAL AUTOM-"/>
    <d v="2024-04-08T00:00:00"/>
    <x v="17"/>
    <d v="2024-06-05T00:00:00"/>
    <n v="1"/>
    <n v="2782220"/>
    <n v="20240604"/>
    <n v="202406"/>
    <s v="8/06/2024 3:17:58 p.m."/>
    <n v="61"/>
    <s v="61-90"/>
    <s v="PROVEEDORES"/>
    <n v="83"/>
    <n v="0"/>
    <n v="0"/>
    <n v="2782220"/>
    <n v="0"/>
    <n v="0"/>
    <n v="0"/>
    <n v="0"/>
    <n v="2782220"/>
    <x v="0"/>
    <s v="ALTALENE SASFP-011569-01"/>
    <x v="0"/>
  </r>
  <r>
    <s v="PROMOAMBIENTAL DISTRITO SAS ESP"/>
    <n v="901"/>
    <x v="6"/>
    <x v="6"/>
    <s v="AV CL 57 R SUR 73 I 75"/>
    <n v="7447638"/>
    <n v="16925001"/>
    <n v="6217357"/>
    <s v="FP-011570-01"/>
    <s v="FV 6217357 PROMOAMBIENTE                -                                        "/>
    <d v="2024-04-08T00:00:00"/>
    <x v="17"/>
    <d v="2024-06-05T00:00:00"/>
    <n v="1"/>
    <n v="1098370"/>
    <n v="20240604"/>
    <n v="202406"/>
    <s v="8/06/2024 3:17:58 p.m."/>
    <n v="61"/>
    <s v="61-90"/>
    <s v="PROVEEDORES"/>
    <n v="83"/>
    <n v="0"/>
    <n v="0"/>
    <n v="1098370"/>
    <n v="0"/>
    <n v="0"/>
    <n v="0"/>
    <n v="0"/>
    <n v="1098370"/>
    <x v="0"/>
    <s v="ALTALENE SASFP-011570-01"/>
    <x v="0"/>
  </r>
  <r>
    <s v="PROMOAMBIENTAL DISTRITO SAS ESP"/>
    <n v="901"/>
    <x v="6"/>
    <x v="6"/>
    <s v="AV CL 57 R SUR 73 I 75"/>
    <n v="7447638"/>
    <n v="16925001"/>
    <n v="6217356"/>
    <s v="FP-011571-01"/>
    <s v="FV 6217356 PROMOAMBIENTE                -                                        "/>
    <d v="2024-04-08T00:00:00"/>
    <x v="17"/>
    <d v="2024-06-05T00:00:00"/>
    <n v="1"/>
    <n v="3210620"/>
    <n v="20240604"/>
    <n v="202406"/>
    <s v="8/06/2024 3:17:58 p.m."/>
    <n v="61"/>
    <s v="61-90"/>
    <s v="PROVEEDORES"/>
    <n v="83"/>
    <n v="0"/>
    <n v="0"/>
    <n v="3210620"/>
    <n v="0"/>
    <n v="0"/>
    <n v="0"/>
    <n v="0"/>
    <n v="3210620"/>
    <x v="0"/>
    <s v="ALTALENE SASFP-011571-01"/>
    <x v="0"/>
  </r>
  <r>
    <s v="PROMOAMBIENTAL DISTRITO SAS ESP"/>
    <n v="901"/>
    <x v="6"/>
    <x v="6"/>
    <s v="AV CL 57 R SUR 73 I 75"/>
    <n v="7447638"/>
    <n v="16925001"/>
    <n v="6217543"/>
    <s v="FP-011859-01"/>
    <s v="FV 6217543 BOLSA PEQUENAS 45 44 CMS     -                                        "/>
    <d v="2024-04-23T00:00:00"/>
    <x v="36"/>
    <d v="2024-06-22T00:00:00"/>
    <n v="18"/>
    <n v="8850625"/>
    <n v="20240604"/>
    <n v="202406"/>
    <s v="8/06/2024 3:17:58 p.m."/>
    <n v="46"/>
    <s v="31-60"/>
    <s v="PROVEEDORES"/>
    <n v="68"/>
    <n v="0"/>
    <n v="0"/>
    <n v="8850625"/>
    <n v="0"/>
    <n v="0"/>
    <n v="0"/>
    <n v="0"/>
    <n v="8850625"/>
    <x v="0"/>
    <s v="ALTALENE SASFP-011859-01"/>
    <x v="0"/>
  </r>
  <r>
    <s v="PROMOAMBIENTAL DISTRITO SAS ESP"/>
    <n v="901"/>
    <x v="6"/>
    <x v="6"/>
    <s v="AV CL 57 R SUR 73 I 75"/>
    <n v="7447638"/>
    <n v="16925001"/>
    <n v="6217542"/>
    <s v="FP-011860-01"/>
    <s v="FV 6217542 BOLSA GRANDE 63 70           -                                        "/>
    <d v="2024-04-23T00:00:00"/>
    <x v="36"/>
    <d v="2024-06-22T00:00:00"/>
    <n v="18"/>
    <n v="46469500"/>
    <n v="20240604"/>
    <n v="202406"/>
    <s v="8/06/2024 3:17:58 p.m."/>
    <n v="46"/>
    <s v="31-60"/>
    <s v="PROVEEDORES"/>
    <n v="68"/>
    <n v="0"/>
    <n v="0"/>
    <n v="46469500"/>
    <n v="0"/>
    <n v="0"/>
    <n v="0"/>
    <n v="0"/>
    <n v="46469500"/>
    <x v="0"/>
    <s v="ALTALENE SASFP-011860-01"/>
    <x v="0"/>
  </r>
  <r>
    <s v="PROMOAMBIENTAL DISTRITO SAS ESP"/>
    <n v="901"/>
    <x v="6"/>
    <x v="6"/>
    <s v="AV CL 57 R SUR 73 I 75"/>
    <n v="7447638"/>
    <n v="16925001"/>
    <n v="6217541"/>
    <s v="FP-011861-01"/>
    <s v="FV 6217541 BOLSA GARNDE 63 70 CMS       -                                        "/>
    <d v="2024-04-23T00:00:00"/>
    <x v="36"/>
    <d v="2024-06-22T00:00:00"/>
    <n v="18"/>
    <n v="45624600"/>
    <n v="20240604"/>
    <n v="202406"/>
    <s v="8/06/2024 3:17:58 p.m."/>
    <n v="46"/>
    <s v="31-60"/>
    <s v="PROVEEDORES"/>
    <n v="68"/>
    <n v="0"/>
    <n v="0"/>
    <n v="45624600"/>
    <n v="0"/>
    <n v="0"/>
    <n v="0"/>
    <n v="0"/>
    <n v="45624600"/>
    <x v="0"/>
    <s v="ALTALENE SASFP-011861-01"/>
    <x v="0"/>
  </r>
  <r>
    <s v="PROMOAMBIENTAL DISTRITO SAS ESP"/>
    <n v="901"/>
    <x v="6"/>
    <x v="6"/>
    <s v="AV CL 57 R SUR 73 I 75"/>
    <n v="7447638"/>
    <n v="16925001"/>
    <n v="6217590"/>
    <s v="FP-011895-01"/>
    <s v="SEAC 13911 D M MUELLE DELANTERO PARA CAM-BIO HOJA Y CENTRAL"/>
    <d v="2024-04-25T00:00:00"/>
    <x v="33"/>
    <d v="2024-06-25T00:00:00"/>
    <n v="21"/>
    <n v="1190000"/>
    <n v="20240604"/>
    <n v="202406"/>
    <s v="8/06/2024 3:17:58 p.m."/>
    <n v="44"/>
    <s v="31-60"/>
    <s v="PROVEEDORES"/>
    <n v="66"/>
    <n v="0"/>
    <n v="0"/>
    <n v="1190000"/>
    <n v="0"/>
    <n v="0"/>
    <n v="0"/>
    <n v="0"/>
    <n v="1190000"/>
    <x v="0"/>
    <s v="ALTALENE SASFP-011895-01"/>
    <x v="0"/>
  </r>
  <r>
    <s v="PROMOAMBIENTAL DISTRITO SAS ESP"/>
    <n v="901"/>
    <x v="7"/>
    <x v="7"/>
    <s v="CL 86 A 13 42 OF 502"/>
    <n v="7447638"/>
    <n v="16925001"/>
    <n v="69"/>
    <s v="CC-001856-00"/>
    <s v="ASRG 69 REINTEGRO DE COSTOS Y GASTOS CAJ-AS MENORES 8Y20 FEB"/>
    <d v="2023-03-31T00:00:00"/>
    <x v="37"/>
    <d v="2023-05-01T00:00:00"/>
    <n v="-393"/>
    <n v="202458"/>
    <n v="20240604"/>
    <n v="202406"/>
    <s v="8/06/2024 3:17:58 p.m."/>
    <n v="435"/>
    <s v="&gt;360"/>
    <s v="PROVEEDORES"/>
    <n v="457"/>
    <n v="0"/>
    <n v="0"/>
    <n v="0"/>
    <n v="0"/>
    <n v="0"/>
    <n v="0"/>
    <n v="202458"/>
    <n v="202458"/>
    <x v="0"/>
    <s v="ASEO REGIONAL SASCC-001856-00"/>
    <x v="1"/>
  </r>
  <r>
    <s v="PROMOAMBIENTAL DISTRITO SAS ESP"/>
    <n v="901"/>
    <x v="7"/>
    <x v="7"/>
    <s v="CL 86 A 13 42 OF 502"/>
    <n v="7447638"/>
    <n v="16925001"/>
    <n v="73"/>
    <s v="CC-001915-00"/>
    <s v="F ASRG 73 REINTEGRO DE COSTOS Y GASTOS P-ROYECTO 21 3 2023"/>
    <d v="2023-04-18T00:00:00"/>
    <x v="38"/>
    <d v="2023-05-18T00:00:00"/>
    <n v="-376"/>
    <n v="51402"/>
    <n v="20240604"/>
    <n v="202406"/>
    <s v="8/06/2024 3:17:58 p.m."/>
    <n v="417"/>
    <s v="&gt;360"/>
    <s v="PROVEEDORES"/>
    <n v="439"/>
    <n v="0"/>
    <n v="0"/>
    <n v="0"/>
    <n v="0"/>
    <n v="0"/>
    <n v="0"/>
    <n v="51402"/>
    <n v="51402"/>
    <x v="0"/>
    <s v="ASEO REGIONAL SASCC-001915-00"/>
    <x v="1"/>
  </r>
  <r>
    <s v="PROMOAMBIENTAL DISTRITO SAS ESP"/>
    <n v="901"/>
    <x v="7"/>
    <x v="7"/>
    <s v="CL 86 A 13 42 OF 502"/>
    <n v="7447638"/>
    <n v="16925001"/>
    <n v="77"/>
    <s v="CC-001975-00"/>
    <s v="ASGR 77 REINTEGRO GASTOS Y COSTOS 20 04-2023"/>
    <d v="2023-04-30T00:00:00"/>
    <x v="9"/>
    <d v="2023-05-30T00:00:00"/>
    <n v="-364"/>
    <n v="418098"/>
    <n v="20240604"/>
    <n v="202406"/>
    <s v="8/06/2024 3:17:58 p.m."/>
    <n v="405"/>
    <s v="&gt;360"/>
    <s v="PROVEEDORES"/>
    <n v="427"/>
    <n v="0"/>
    <n v="0"/>
    <n v="0"/>
    <n v="0"/>
    <n v="0"/>
    <n v="0"/>
    <n v="418098"/>
    <n v="418098"/>
    <x v="0"/>
    <s v="ASEO REGIONAL SASCC-001975-00"/>
    <x v="1"/>
  </r>
  <r>
    <s v="PROMOAMBIENTAL DISTRITO SAS ESP"/>
    <n v="901"/>
    <x v="8"/>
    <x v="8"/>
    <s v="AV CR 70 98 74"/>
    <n v="7447638"/>
    <n v="16925001"/>
    <n v="21357"/>
    <s v="FP-011036-01"/>
    <s v="FE 438 ALQUILER EQUIPO   TESORERIA-"/>
    <d v="2024-03-06T00:00:00"/>
    <x v="35"/>
    <d v="2024-05-01T00:00:00"/>
    <n v="-33"/>
    <n v="563671"/>
    <n v="20240604"/>
    <n v="202406"/>
    <s v="8/06/2024 3:17:58 p.m."/>
    <n v="94"/>
    <s v="91-120"/>
    <s v="PROVEEDORES"/>
    <n v="116"/>
    <n v="0"/>
    <n v="0"/>
    <n v="0"/>
    <n v="563671"/>
    <n v="0"/>
    <n v="0"/>
    <n v="0"/>
    <n v="563671"/>
    <x v="0"/>
    <s v="AUTO STOK SASFP-011036-01"/>
    <x v="0"/>
  </r>
  <r>
    <s v="PROMOAMBIENTAL DISTRITO SAS ESP"/>
    <n v="901"/>
    <x v="8"/>
    <x v="8"/>
    <s v="AV CR 70 98 74"/>
    <n v="7447638"/>
    <n v="16925001"/>
    <n v="21356"/>
    <s v="FP-011039-01"/>
    <s v="FE 443 ALQUILER EQUIPO RICOH   SERVICIO-AL CLIENTE"/>
    <d v="2024-03-06T00:00:00"/>
    <x v="35"/>
    <d v="2024-05-01T00:00:00"/>
    <n v="-33"/>
    <n v="187128"/>
    <n v="20240604"/>
    <n v="202406"/>
    <s v="8/06/2024 3:17:58 p.m."/>
    <n v="94"/>
    <s v="91-120"/>
    <s v="PROVEEDORES"/>
    <n v="116"/>
    <n v="0"/>
    <n v="0"/>
    <n v="0"/>
    <n v="187128"/>
    <n v="0"/>
    <n v="0"/>
    <n v="0"/>
    <n v="187128"/>
    <x v="0"/>
    <s v="AUTO STOK SASFP-011039-01"/>
    <x v="0"/>
  </r>
  <r>
    <s v="PROMOAMBIENTAL DISTRITO SAS ESP"/>
    <n v="901"/>
    <x v="8"/>
    <x v="8"/>
    <s v="AV CR 70 98 74"/>
    <n v="7447638"/>
    <n v="16925001"/>
    <n v="21358"/>
    <s v="FP-011041-01"/>
    <s v="TC 553 ALQUILER EQUIPOS RICOH-"/>
    <d v="2024-03-06T00:00:00"/>
    <x v="35"/>
    <d v="2024-05-01T00:00:00"/>
    <n v="-33"/>
    <n v="1624970"/>
    <n v="20240604"/>
    <n v="202406"/>
    <s v="8/06/2024 3:17:58 p.m."/>
    <n v="94"/>
    <s v="91-120"/>
    <s v="PROVEEDORES"/>
    <n v="116"/>
    <n v="0"/>
    <n v="0"/>
    <n v="0"/>
    <n v="1624970"/>
    <n v="0"/>
    <n v="0"/>
    <n v="0"/>
    <n v="1624970"/>
    <x v="0"/>
    <s v="AUTO STOK SASFP-011041-01"/>
    <x v="0"/>
  </r>
  <r>
    <s v="PROMOAMBIENTAL DISTRITO SAS ESP"/>
    <n v="901"/>
    <x v="8"/>
    <x v="8"/>
    <s v="AV CR 70 98 74"/>
    <n v="7447638"/>
    <n v="16925001"/>
    <n v="21375"/>
    <s v="FP-011147-01"/>
    <s v="FAD 21375 TAPON CART TAPON CARTE ACEITE -MOTOR                                   "/>
    <d v="2024-03-13T00:00:00"/>
    <x v="12"/>
    <d v="2024-05-08T00:00:00"/>
    <n v="-26"/>
    <n v="23439"/>
    <n v="20240604"/>
    <n v="202406"/>
    <s v="8/06/2024 3:17:58 p.m."/>
    <n v="87"/>
    <s v="61-90"/>
    <s v="PROVEEDORES"/>
    <n v="109"/>
    <n v="0"/>
    <n v="0"/>
    <n v="0"/>
    <n v="23439"/>
    <n v="0"/>
    <n v="0"/>
    <n v="0"/>
    <n v="23439"/>
    <x v="0"/>
    <s v="AUTO STOK SASFP-011147-01"/>
    <x v="0"/>
  </r>
  <r>
    <s v="PROMOAMBIENTAL DISTRITO SAS ESP"/>
    <n v="901"/>
    <x v="8"/>
    <x v="8"/>
    <s v="AV CR 70 98 74"/>
    <n v="7447638"/>
    <n v="16925001"/>
    <n v="21383"/>
    <s v="FP-011148-01"/>
    <s v="FAD 21383 VASO EXPANS  DEPOSITO REFIGERA-NTE                                     "/>
    <d v="2024-03-13T00:00:00"/>
    <x v="12"/>
    <d v="2024-05-12T00:00:00"/>
    <n v="-22"/>
    <n v="190971"/>
    <n v="20240604"/>
    <n v="202406"/>
    <s v="8/06/2024 3:17:58 p.m."/>
    <n v="87"/>
    <s v="61-90"/>
    <s v="PROVEEDORES"/>
    <n v="109"/>
    <n v="0"/>
    <n v="0"/>
    <n v="0"/>
    <n v="190971"/>
    <n v="0"/>
    <n v="0"/>
    <n v="0"/>
    <n v="190971"/>
    <x v="0"/>
    <s v="AUTO STOK SASFP-011148-01"/>
    <x v="0"/>
  </r>
  <r>
    <s v="PROMOAMBIENTAL DISTRITO SAS ESP"/>
    <n v="901"/>
    <x v="8"/>
    <x v="8"/>
    <s v="AV CR 70 98 74"/>
    <n v="7447638"/>
    <n v="16925001"/>
    <n v="21382"/>
    <s v="FP-011149-01"/>
    <s v="FAD 21382 VASO EXPANS  DEPOSITO DE REFIG-ERANTE                                  "/>
    <d v="2024-03-13T00:00:00"/>
    <x v="12"/>
    <d v="2024-05-12T00:00:00"/>
    <n v="-22"/>
    <n v="190971"/>
    <n v="20240604"/>
    <n v="202406"/>
    <s v="8/06/2024 3:17:58 p.m."/>
    <n v="87"/>
    <s v="61-90"/>
    <s v="PROVEEDORES"/>
    <n v="109"/>
    <n v="0"/>
    <n v="0"/>
    <n v="0"/>
    <n v="190971"/>
    <n v="0"/>
    <n v="0"/>
    <n v="0"/>
    <n v="190971"/>
    <x v="0"/>
    <s v="AUTO STOK SASFP-011149-01"/>
    <x v="0"/>
  </r>
  <r>
    <s v="PROMOAMBIENTAL DISTRITO SAS ESP"/>
    <n v="901"/>
    <x v="8"/>
    <x v="8"/>
    <s v="AV CR 70 98 74"/>
    <n v="7447638"/>
    <n v="16925001"/>
    <n v="21392"/>
    <s v="FP-011188-01"/>
    <s v="FAD 21392 TAPON CULAT C2 L2             -                                        "/>
    <d v="2024-03-15T00:00:00"/>
    <x v="13"/>
    <d v="2024-05-14T00:00:00"/>
    <n v="-20"/>
    <n v="47287"/>
    <n v="20240604"/>
    <n v="202406"/>
    <s v="8/06/2024 3:17:58 p.m."/>
    <n v="85"/>
    <s v="61-90"/>
    <s v="PROVEEDORES"/>
    <n v="107"/>
    <n v="0"/>
    <n v="0"/>
    <n v="0"/>
    <n v="47287"/>
    <n v="0"/>
    <n v="0"/>
    <n v="0"/>
    <n v="47287"/>
    <x v="0"/>
    <s v="AUTO STOK SASFP-011188-01"/>
    <x v="0"/>
  </r>
  <r>
    <s v="PROMOAMBIENTAL DISTRITO SAS ESP"/>
    <n v="901"/>
    <x v="8"/>
    <x v="8"/>
    <s v="AV CR 70 98 74"/>
    <n v="7447638"/>
    <n v="16925001"/>
    <n v="21425"/>
    <s v="FP-011339-01"/>
    <s v="FAD 21425 BOM D A  C2 LO NS SA  BOMBA DI-RECCION                                 "/>
    <d v="2024-03-26T00:00:00"/>
    <x v="16"/>
    <d v="2024-05-23T00:00:00"/>
    <n v="-11"/>
    <n v="1920572"/>
    <n v="20240604"/>
    <n v="202406"/>
    <s v="8/06/2024 3:17:58 p.m."/>
    <n v="74"/>
    <s v="61-90"/>
    <s v="PROVEEDORES"/>
    <n v="96"/>
    <n v="0"/>
    <n v="0"/>
    <n v="0"/>
    <n v="1920572"/>
    <n v="0"/>
    <n v="0"/>
    <n v="0"/>
    <n v="1920572"/>
    <x v="0"/>
    <s v="AUTO STOK SASFP-011339-01"/>
    <x v="0"/>
  </r>
  <r>
    <s v="PROMOAMBIENTAL DISTRITO SAS ESP"/>
    <n v="901"/>
    <x v="8"/>
    <x v="8"/>
    <s v="AV CR 70 98 74"/>
    <n v="7447638"/>
    <n v="16925001"/>
    <n v="21450"/>
    <s v="FP-011510-01"/>
    <s v="FAD 21450 BOMBA ACEITE                  -                                        "/>
    <d v="2024-04-04T00:00:00"/>
    <x v="39"/>
    <d v="2024-06-03T00:00:00"/>
    <n v="-1"/>
    <n v="355437"/>
    <n v="20240604"/>
    <n v="202406"/>
    <s v="8/06/2024 3:17:58 p.m."/>
    <n v="65"/>
    <s v="61-90"/>
    <s v="PROVEEDORES"/>
    <n v="87"/>
    <n v="0"/>
    <n v="0"/>
    <n v="355437"/>
    <n v="0"/>
    <n v="0"/>
    <n v="0"/>
    <n v="0"/>
    <n v="355437"/>
    <x v="0"/>
    <s v="AUTO STOK SASFP-011510-01"/>
    <x v="0"/>
  </r>
  <r>
    <s v="PROMOAMBIENTAL DISTRITO SAS ESP"/>
    <n v="901"/>
    <x v="8"/>
    <x v="8"/>
    <s v="AV CR 70 98 74"/>
    <n v="7447638"/>
    <n v="16925001"/>
    <n v="21482"/>
    <s v="FP-011681-01"/>
    <s v="FAD 21482 TAPON CULAT C2                -                                        "/>
    <d v="2024-04-11T00:00:00"/>
    <x v="40"/>
    <d v="2024-06-10T00:00:00"/>
    <n v="6"/>
    <n v="151942"/>
    <n v="20240604"/>
    <n v="202406"/>
    <s v="8/06/2024 3:17:58 p.m."/>
    <n v="58"/>
    <s v="31-60"/>
    <s v="PROVEEDORES"/>
    <n v="80"/>
    <n v="0"/>
    <n v="0"/>
    <n v="151942"/>
    <n v="0"/>
    <n v="0"/>
    <n v="0"/>
    <n v="0"/>
    <n v="151942"/>
    <x v="0"/>
    <s v="AUTO STOK SASFP-011681-01"/>
    <x v="0"/>
  </r>
  <r>
    <s v="PROMOAMBIENTAL DISTRITO SAS ESP"/>
    <n v="901"/>
    <x v="8"/>
    <x v="8"/>
    <s v="AV CR 70 98 74"/>
    <n v="7447638"/>
    <n v="16925001"/>
    <n v="53300"/>
    <s v="FP-011735-01"/>
    <s v="FTD 53300 CONECT PALAN SELE T2 PALAN SEL-EC VELOC KG                             "/>
    <d v="2024-04-15T00:00:00"/>
    <x v="2"/>
    <d v="2024-06-03T00:00:00"/>
    <n v="-1"/>
    <n v="1811113"/>
    <n v="20240604"/>
    <n v="202406"/>
    <s v="8/06/2024 3:17:58 p.m."/>
    <n v="54"/>
    <s v="31-60"/>
    <s v="PROVEEDORES"/>
    <n v="76"/>
    <n v="0"/>
    <n v="0"/>
    <n v="1811113"/>
    <n v="0"/>
    <n v="0"/>
    <n v="0"/>
    <n v="0"/>
    <n v="1811113"/>
    <x v="0"/>
    <s v="AUTO STOK SASFP-011735-01"/>
    <x v="0"/>
  </r>
  <r>
    <s v="PROMOAMBIENTAL DISTRITO SAS ESP"/>
    <n v="901"/>
    <x v="8"/>
    <x v="8"/>
    <s v="AV CR 70 98 74"/>
    <n v="7447638"/>
    <n v="16925001"/>
    <n v="21498"/>
    <s v="FP-011792-01"/>
    <s v="FAD 21498 FILTRO AIRE FILTRO GAS        -                                        "/>
    <d v="2024-04-17T00:00:00"/>
    <x v="32"/>
    <d v="2024-06-16T00:00:00"/>
    <n v="12"/>
    <n v="227656"/>
    <n v="20240604"/>
    <n v="202406"/>
    <s v="8/06/2024 3:17:58 p.m."/>
    <n v="52"/>
    <s v="31-60"/>
    <s v="PROVEEDORES"/>
    <n v="74"/>
    <n v="0"/>
    <n v="0"/>
    <n v="227656"/>
    <n v="0"/>
    <n v="0"/>
    <n v="0"/>
    <n v="0"/>
    <n v="227656"/>
    <x v="0"/>
    <s v="AUTO STOK SASFP-011792-01"/>
    <x v="0"/>
  </r>
  <r>
    <s v="PROMOAMBIENTAL DISTRITO SAS ESP"/>
    <n v="901"/>
    <x v="8"/>
    <x v="8"/>
    <s v="AV CR 70 98 74"/>
    <n v="7447638"/>
    <n v="16925001"/>
    <n v="21503"/>
    <s v="FP-011832-01"/>
    <s v="FAD 21503 VASO EXPANS TAPA VASO         -                                        "/>
    <d v="2024-04-22T00:00:00"/>
    <x v="18"/>
    <d v="2024-06-19T00:00:00"/>
    <n v="15"/>
    <n v="231945"/>
    <n v="20240604"/>
    <n v="202406"/>
    <s v="8/06/2024 3:17:58 p.m."/>
    <n v="47"/>
    <s v="31-60"/>
    <s v="PROVEEDORES"/>
    <n v="69"/>
    <n v="0"/>
    <n v="0"/>
    <n v="231945"/>
    <n v="0"/>
    <n v="0"/>
    <n v="0"/>
    <n v="0"/>
    <n v="231945"/>
    <x v="0"/>
    <s v="AUTO STOK SASFP-011832-01"/>
    <x v="0"/>
  </r>
  <r>
    <s v="PROMOAMBIENTAL DISTRITO SAS ESP"/>
    <n v="901"/>
    <x v="8"/>
    <x v="8"/>
    <s v="AV CR 70 98 74"/>
    <n v="7447638"/>
    <n v="16925001"/>
    <n v="21512"/>
    <s v="FP-011874-01"/>
    <s v="FAD 21512 FILTRO ACITE TT               -                                        "/>
    <d v="2024-04-24T00:00:00"/>
    <x v="41"/>
    <d v="2024-06-22T00:00:00"/>
    <n v="18"/>
    <n v="73025"/>
    <n v="20240604"/>
    <n v="202406"/>
    <s v="8/06/2024 3:17:58 p.m."/>
    <n v="45"/>
    <s v="31-60"/>
    <s v="PROVEEDORES"/>
    <n v="67"/>
    <n v="0"/>
    <n v="0"/>
    <n v="73025"/>
    <n v="0"/>
    <n v="0"/>
    <n v="0"/>
    <n v="0"/>
    <n v="73025"/>
    <x v="0"/>
    <s v="AUTO STOK SASFP-011874-01"/>
    <x v="0"/>
  </r>
  <r>
    <s v="PROMOAMBIENTAL DISTRITO SAS ESP"/>
    <n v="901"/>
    <x v="8"/>
    <x v="8"/>
    <s v="AV CR 70 98 74"/>
    <n v="7447638"/>
    <n v="16925001"/>
    <n v="21519"/>
    <s v="FP-011899-01"/>
    <s v="FEHC 1248 RECUPERACION TECNICA DE ROSCA-Y RECTIFICACION"/>
    <d v="2024-04-26T00:00:00"/>
    <x v="19"/>
    <d v="2024-06-24T00:00:00"/>
    <n v="20"/>
    <n v="718779"/>
    <n v="20240604"/>
    <n v="202406"/>
    <s v="8/06/2024 3:17:58 p.m."/>
    <n v="43"/>
    <s v="31-60"/>
    <s v="PROVEEDORES"/>
    <n v="65"/>
    <n v="0"/>
    <n v="0"/>
    <n v="718779"/>
    <n v="0"/>
    <n v="0"/>
    <n v="0"/>
    <n v="0"/>
    <n v="718779"/>
    <x v="0"/>
    <s v="AUTO STOK SASFP-011899-01"/>
    <x v="0"/>
  </r>
  <r>
    <s v="PROMOAMBIENTAL DISTRITO SAS ESP"/>
    <n v="901"/>
    <x v="8"/>
    <x v="8"/>
    <s v="AV CR 70 98 74"/>
    <n v="7447638"/>
    <n v="16925001"/>
    <n v="21518"/>
    <s v="FP-011900-01"/>
    <s v="P 2112 INFOGRAFIAS 57CM ANCHO X 37 5 DE-ALTO"/>
    <d v="2024-04-26T00:00:00"/>
    <x v="19"/>
    <d v="2024-06-24T00:00:00"/>
    <n v="20"/>
    <n v="193556"/>
    <n v="20240604"/>
    <n v="202406"/>
    <s v="8/06/2024 3:17:58 p.m."/>
    <n v="43"/>
    <s v="31-60"/>
    <s v="PROVEEDORES"/>
    <n v="65"/>
    <n v="0"/>
    <n v="0"/>
    <n v="193556"/>
    <n v="0"/>
    <n v="0"/>
    <n v="0"/>
    <n v="0"/>
    <n v="193556"/>
    <x v="0"/>
    <s v="AUTO STOK SASFP-011900-01"/>
    <x v="0"/>
  </r>
  <r>
    <s v="PROMOAMBIENTAL DISTRITO SAS ESP"/>
    <n v="901"/>
    <x v="8"/>
    <x v="8"/>
    <s v="AV CR 70 98 74"/>
    <n v="7447638"/>
    <n v="16925001"/>
    <n v="21527"/>
    <s v="FP-011975-01"/>
    <s v="FAD 21527 KIT SUSPENSION KG NS          -                                        "/>
    <d v="2024-04-29T00:00:00"/>
    <x v="3"/>
    <d v="2024-06-25T00:00:00"/>
    <n v="21"/>
    <n v="397186"/>
    <n v="20240604"/>
    <n v="202406"/>
    <s v="8/06/2024 3:17:58 p.m."/>
    <n v="40"/>
    <s v="31-60"/>
    <s v="PROVEEDORES"/>
    <n v="62"/>
    <n v="0"/>
    <n v="0"/>
    <n v="397186"/>
    <n v="0"/>
    <n v="0"/>
    <n v="0"/>
    <n v="0"/>
    <n v="397186"/>
    <x v="0"/>
    <s v="AUTO STOK SASFP-011975-01"/>
    <x v="0"/>
  </r>
  <r>
    <s v="PROMOAMBIENTAL DISTRITO SAS ESP"/>
    <n v="901"/>
    <x v="8"/>
    <x v="8"/>
    <s v="AV CR 70 98 74"/>
    <n v="7447638"/>
    <n v="16925001"/>
    <n v="21534"/>
    <s v="FP-011976-01"/>
    <s v="FAD 21534 RETEN CAJA                    -                                        "/>
    <d v="2024-04-29T00:00:00"/>
    <x v="3"/>
    <d v="2024-06-27T00:00:00"/>
    <n v="23"/>
    <n v="218261"/>
    <n v="20240604"/>
    <n v="202406"/>
    <s v="8/06/2024 3:17:58 p.m."/>
    <n v="40"/>
    <s v="31-60"/>
    <s v="PROVEEDORES"/>
    <n v="62"/>
    <n v="0"/>
    <n v="0"/>
    <n v="218261"/>
    <n v="0"/>
    <n v="0"/>
    <n v="0"/>
    <n v="0"/>
    <n v="218261"/>
    <x v="0"/>
    <s v="AUTO STOK SASFP-011976-01"/>
    <x v="0"/>
  </r>
  <r>
    <s v="PROMOAMBIENTAL DISTRITO SAS ESP"/>
    <n v="901"/>
    <x v="8"/>
    <x v="8"/>
    <s v="AV CR 70 98 74"/>
    <n v="7447638"/>
    <n v="16925001"/>
    <n v="21533"/>
    <s v="FP-011977-01"/>
    <s v="FAD 21533 PERA PARA ACEITE              -                                        "/>
    <d v="2024-04-29T00:00:00"/>
    <x v="3"/>
    <d v="2024-06-27T00:00:00"/>
    <n v="23"/>
    <n v="108152"/>
    <n v="20240604"/>
    <n v="202406"/>
    <s v="8/06/2024 3:17:58 p.m."/>
    <n v="40"/>
    <s v="31-60"/>
    <s v="PROVEEDORES"/>
    <n v="62"/>
    <n v="0"/>
    <n v="0"/>
    <n v="108152"/>
    <n v="0"/>
    <n v="0"/>
    <n v="0"/>
    <n v="0"/>
    <n v="108152"/>
    <x v="0"/>
    <s v="AUTO STOK SASFP-011977-01"/>
    <x v="0"/>
  </r>
  <r>
    <s v="PROMOAMBIENTAL DISTRITO SAS ESP"/>
    <n v="901"/>
    <x v="8"/>
    <x v="8"/>
    <s v="AV CR 70 98 74"/>
    <n v="7447638"/>
    <n v="16925001"/>
    <n v="21520"/>
    <s v="FP-011978-01"/>
    <s v="FAD 21520 EJE MANDO CAJA TT BOMBA ACEITE-                                        "/>
    <d v="2024-04-29T00:00:00"/>
    <x v="3"/>
    <d v="2024-06-24T00:00:00"/>
    <n v="20"/>
    <n v="621231"/>
    <n v="20240604"/>
    <n v="202406"/>
    <s v="8/06/2024 3:17:58 p.m."/>
    <n v="40"/>
    <s v="31-60"/>
    <s v="PROVEEDORES"/>
    <n v="62"/>
    <n v="0"/>
    <n v="0"/>
    <n v="621231"/>
    <n v="0"/>
    <n v="0"/>
    <n v="0"/>
    <n v="0"/>
    <n v="621231"/>
    <x v="0"/>
    <s v="AUTO STOK SASFP-011978-01"/>
    <x v="0"/>
  </r>
  <r>
    <s v="PROMOAMBIENTAL DISTRITO SAS ESP"/>
    <n v="901"/>
    <x v="8"/>
    <x v="8"/>
    <s v="AV CR 70 98 74"/>
    <n v="7447638"/>
    <n v="16925001"/>
    <n v="21530"/>
    <s v="FP-012066-01"/>
    <s v="FTR 20542 KIT EMBRAGUE-"/>
    <d v="2024-04-30T00:00:00"/>
    <x v="4"/>
    <d v="2024-06-26T00:00:00"/>
    <n v="22"/>
    <n v="440354"/>
    <n v="20240604"/>
    <n v="202406"/>
    <s v="8/06/2024 3:17:58 p.m."/>
    <n v="39"/>
    <s v="31-60"/>
    <s v="PROVEEDORES"/>
    <n v="61"/>
    <n v="0"/>
    <n v="0"/>
    <n v="440354"/>
    <n v="0"/>
    <n v="0"/>
    <n v="0"/>
    <n v="0"/>
    <n v="440354"/>
    <x v="0"/>
    <s v="AUTO STOK SASFP-012066-01"/>
    <x v="0"/>
  </r>
  <r>
    <s v="PROMOAMBIENTAL DISTRITO SAS ESP"/>
    <n v="901"/>
    <x v="8"/>
    <x v="8"/>
    <s v="AV CR 70 98 74"/>
    <n v="7447638"/>
    <n v="16925001"/>
    <n v="21564"/>
    <s v="FP-012094-01"/>
    <s v="FAD 21564 VASO EXPANS CARCAZ AGU BASE TE-RMOSTATO                                "/>
    <d v="2024-05-06T00:00:00"/>
    <x v="20"/>
    <d v="2024-07-03T00:00:00"/>
    <n v="29"/>
    <n v="1022591"/>
    <n v="20240604"/>
    <n v="202406"/>
    <s v="8/06/2024 3:17:58 p.m."/>
    <n v="33"/>
    <s v="31-60"/>
    <s v="PROVEEDORES"/>
    <n v="55"/>
    <n v="0"/>
    <n v="1022591"/>
    <n v="0"/>
    <n v="0"/>
    <n v="0"/>
    <n v="0"/>
    <n v="0"/>
    <n v="1022591"/>
    <x v="0"/>
    <s v="AUTO STOK SASFP-012094-01"/>
    <x v="0"/>
  </r>
  <r>
    <s v="PROMOAMBIENTAL DISTRITO SAS ESP"/>
    <n v="901"/>
    <x v="8"/>
    <x v="8"/>
    <s v="AV CR 70 98 74"/>
    <n v="7447638"/>
    <n v="16925001"/>
    <n v="21591"/>
    <s v="FP-012146-01"/>
    <s v="FAD 21591 FILTRO ACEITE                 -                                        "/>
    <d v="2024-05-09T00:00:00"/>
    <x v="21"/>
    <d v="2024-07-08T00:00:00"/>
    <n v="34"/>
    <n v="251892"/>
    <n v="20240604"/>
    <n v="202406"/>
    <s v="8/06/2024 3:17:58 p.m."/>
    <n v="30"/>
    <s v="0-30"/>
    <s v="PROVEEDORES"/>
    <n v="52"/>
    <n v="0"/>
    <n v="251892"/>
    <n v="0"/>
    <n v="0"/>
    <n v="0"/>
    <n v="0"/>
    <n v="0"/>
    <n v="251892"/>
    <x v="0"/>
    <s v="AUTO STOK SASFP-012146-01"/>
    <x v="0"/>
  </r>
  <r>
    <s v="PROMOAMBIENTAL DISTRITO SAS ESP"/>
    <n v="901"/>
    <x v="8"/>
    <x v="8"/>
    <s v="AV CR 70 98 74"/>
    <n v="7447638"/>
    <n v="16925001"/>
    <n v="21590"/>
    <s v="FP-012147-01"/>
    <s v="MR 4940 AMORTIGUADOR BARREDORA-"/>
    <d v="2024-05-09T00:00:00"/>
    <x v="21"/>
    <d v="2024-07-08T00:00:00"/>
    <n v="34"/>
    <n v="471660"/>
    <n v="20240604"/>
    <n v="202406"/>
    <s v="8/06/2024 3:17:58 p.m."/>
    <n v="30"/>
    <s v="0-30"/>
    <s v="PROVEEDORES"/>
    <n v="52"/>
    <n v="0"/>
    <n v="471660"/>
    <n v="0"/>
    <n v="0"/>
    <n v="0"/>
    <n v="0"/>
    <n v="0"/>
    <n v="471660"/>
    <x v="0"/>
    <s v="AUTO STOK SASFP-012147-01"/>
    <x v="0"/>
  </r>
  <r>
    <s v="PROMOAMBIENTAL DISTRITO SAS ESP"/>
    <n v="901"/>
    <x v="8"/>
    <x v="8"/>
    <s v="AV CR 70 98 74"/>
    <n v="7447638"/>
    <n v="16925001"/>
    <n v="53536"/>
    <s v="FP-012148-01"/>
    <s v="FTD 53536 MANO DE OBRA GENERAL SOBRE TRA-BAJO                                    "/>
    <d v="2024-05-09T00:00:00"/>
    <x v="21"/>
    <d v="2024-07-02T00:00:00"/>
    <n v="28"/>
    <n v="1461362"/>
    <n v="20240604"/>
    <n v="202406"/>
    <s v="8/06/2024 3:17:58 p.m."/>
    <n v="30"/>
    <s v="0-30"/>
    <s v="PROVEEDORES"/>
    <n v="52"/>
    <n v="0"/>
    <n v="1461362"/>
    <n v="0"/>
    <n v="0"/>
    <n v="0"/>
    <n v="0"/>
    <n v="0"/>
    <n v="1461362"/>
    <x v="0"/>
    <s v="AUTO STOK SASFP-012148-01"/>
    <x v="0"/>
  </r>
  <r>
    <s v="PROMOAMBIENTAL DISTRITO SAS ESP"/>
    <n v="901"/>
    <x v="8"/>
    <x v="8"/>
    <s v="AV CR 70 98 74"/>
    <n v="7447638"/>
    <n v="16925001"/>
    <n v="21583"/>
    <s v="FP-012149-01"/>
    <s v="FAD 21583 FILTRO AIRE LG                -                                        "/>
    <d v="2024-05-09T00:00:00"/>
    <x v="21"/>
    <d v="2024-07-07T00:00:00"/>
    <n v="33"/>
    <n v="210137"/>
    <n v="20240604"/>
    <n v="202406"/>
    <s v="8/06/2024 3:17:58 p.m."/>
    <n v="30"/>
    <s v="0-30"/>
    <s v="PROVEEDORES"/>
    <n v="52"/>
    <n v="0"/>
    <n v="210137"/>
    <n v="0"/>
    <n v="0"/>
    <n v="0"/>
    <n v="0"/>
    <n v="0"/>
    <n v="210137"/>
    <x v="0"/>
    <s v="AUTO STOK SASFP-012149-01"/>
    <x v="0"/>
  </r>
  <r>
    <s v="PROMOAMBIENTAL DISTRITO SAS ESP"/>
    <n v="901"/>
    <x v="8"/>
    <x v="8"/>
    <s v="AV CR 70 98 74"/>
    <n v="7447638"/>
    <n v="16925001"/>
    <n v="21582"/>
    <s v="FP-012150-01"/>
    <s v="FAD 21582 BRAZO IZQUIERDO               -                                        "/>
    <d v="2024-05-09T00:00:00"/>
    <x v="21"/>
    <d v="2024-07-07T00:00:00"/>
    <n v="33"/>
    <n v="2287787"/>
    <n v="20240604"/>
    <n v="202406"/>
    <s v="8/06/2024 3:17:58 p.m."/>
    <n v="30"/>
    <s v="0-30"/>
    <s v="PROVEEDORES"/>
    <n v="52"/>
    <n v="0"/>
    <n v="2287787"/>
    <n v="0"/>
    <n v="0"/>
    <n v="0"/>
    <n v="0"/>
    <n v="0"/>
    <n v="2287787"/>
    <x v="0"/>
    <s v="AUTO STOK SASFP-012150-01"/>
    <x v="0"/>
  </r>
  <r>
    <s v="PROMOAMBIENTAL DISTRITO SAS ESP"/>
    <n v="901"/>
    <x v="8"/>
    <x v="8"/>
    <s v="AV CR 70 98 74"/>
    <n v="7447638"/>
    <n v="16925001"/>
    <n v="21581"/>
    <s v="FP-012151-01"/>
    <s v="FAD 21581 TUBO ENTRADA RADI             -                                        "/>
    <d v="2024-05-09T00:00:00"/>
    <x v="21"/>
    <d v="2024-07-07T00:00:00"/>
    <n v="33"/>
    <n v="300342"/>
    <n v="20240604"/>
    <n v="202406"/>
    <s v="8/06/2024 3:17:58 p.m."/>
    <n v="30"/>
    <s v="0-30"/>
    <s v="PROVEEDORES"/>
    <n v="52"/>
    <n v="0"/>
    <n v="300342"/>
    <n v="0"/>
    <n v="0"/>
    <n v="0"/>
    <n v="0"/>
    <n v="0"/>
    <n v="300342"/>
    <x v="0"/>
    <s v="AUTO STOK SASFP-012151-01"/>
    <x v="0"/>
  </r>
  <r>
    <s v="PROMOAMBIENTAL DISTRITO SAS ESP"/>
    <n v="901"/>
    <x v="8"/>
    <x v="8"/>
    <s v="AV CR 70 98 74"/>
    <n v="7447638"/>
    <n v="16925001"/>
    <n v="21575"/>
    <s v="FP-012152-01"/>
    <s v="FEF 3982 TORNILLO CENTRAL GRAPA GRASA BE-G VARSOL CAMPANA"/>
    <d v="2024-05-09T00:00:00"/>
    <x v="21"/>
    <d v="2024-07-06T00:00:00"/>
    <n v="32"/>
    <n v="251893"/>
    <n v="20240604"/>
    <n v="202406"/>
    <s v="8/06/2024 3:17:58 p.m."/>
    <n v="30"/>
    <s v="0-30"/>
    <s v="PROVEEDORES"/>
    <n v="52"/>
    <n v="0"/>
    <n v="251893"/>
    <n v="0"/>
    <n v="0"/>
    <n v="0"/>
    <n v="0"/>
    <n v="0"/>
    <n v="251893"/>
    <x v="0"/>
    <s v="AUTO STOK SASFP-012152-01"/>
    <x v="0"/>
  </r>
  <r>
    <s v="PROMOAMBIENTAL DISTRITO SAS ESP"/>
    <n v="901"/>
    <x v="8"/>
    <x v="8"/>
    <s v="AV CR 70 98 74"/>
    <n v="7447638"/>
    <n v="16925001"/>
    <n v="21602"/>
    <s v="FP-012215-01"/>
    <s v="FAD 21602 BUJIA C2 KG LG                -                                        "/>
    <d v="2024-05-14T00:00:00"/>
    <x v="22"/>
    <d v="2024-07-10T00:00:00"/>
    <n v="36"/>
    <n v="94763"/>
    <n v="20240604"/>
    <n v="202406"/>
    <s v="8/06/2024 3:17:58 p.m."/>
    <n v="25"/>
    <s v="0-30"/>
    <s v="PROVEEDORES"/>
    <n v="47"/>
    <n v="0"/>
    <n v="94763"/>
    <n v="0"/>
    <n v="0"/>
    <n v="0"/>
    <n v="0"/>
    <n v="0"/>
    <n v="94763"/>
    <x v="0"/>
    <s v="AUTO STOK SASFP-012215-01"/>
    <x v="0"/>
  </r>
  <r>
    <s v="PROMOAMBIENTAL DISTRITO SAS ESP"/>
    <n v="901"/>
    <x v="8"/>
    <x v="8"/>
    <s v="AV CR 70 98 74"/>
    <n v="7447638"/>
    <n v="16925001"/>
    <n v="21599"/>
    <s v="FP-012216-01"/>
    <s v="RT 909 SERV RASTREO SATELITAL MARZO 2021-"/>
    <d v="2024-05-14T00:00:00"/>
    <x v="22"/>
    <d v="2024-07-10T00:00:00"/>
    <n v="36"/>
    <n v="625375"/>
    <n v="20240604"/>
    <n v="202406"/>
    <s v="8/06/2024 3:17:58 p.m."/>
    <n v="25"/>
    <s v="0-30"/>
    <s v="PROVEEDORES"/>
    <n v="47"/>
    <n v="0"/>
    <n v="625375"/>
    <n v="0"/>
    <n v="0"/>
    <n v="0"/>
    <n v="0"/>
    <n v="0"/>
    <n v="625375"/>
    <x v="0"/>
    <s v="AUTO STOK SASFP-012216-01"/>
    <x v="0"/>
  </r>
  <r>
    <s v="PROMOAMBIENTAL DISTRITO SAS ESP"/>
    <n v="901"/>
    <x v="8"/>
    <x v="8"/>
    <s v="AV CR 70 98 74"/>
    <n v="7447638"/>
    <n v="16925001"/>
    <n v="21620"/>
    <s v="FP-012334-01"/>
    <s v="FAD 21620 BUJIA C2                      -                                        "/>
    <d v="2024-05-17T00:00:00"/>
    <x v="42"/>
    <d v="2024-07-16T00:00:00"/>
    <n v="42"/>
    <n v="94763"/>
    <n v="20240604"/>
    <n v="202406"/>
    <s v="8/06/2024 3:17:58 p.m."/>
    <n v="22"/>
    <s v="0-30"/>
    <s v="PROVEEDORES"/>
    <n v="44"/>
    <n v="0"/>
    <n v="94763"/>
    <n v="0"/>
    <n v="0"/>
    <n v="0"/>
    <n v="0"/>
    <n v="0"/>
    <n v="94763"/>
    <x v="0"/>
    <s v="AUTO STOK SASFP-012334-01"/>
    <x v="0"/>
  </r>
  <r>
    <s v="PROMOAMBIENTAL DISTRITO SAS ESP"/>
    <n v="901"/>
    <x v="8"/>
    <x v="8"/>
    <s v="AV CR 70 98 74"/>
    <n v="7447638"/>
    <n v="16925001"/>
    <n v="21621"/>
    <s v="FP-012335-01"/>
    <s v="FEV 285 METROS DE CADENA 3 8-"/>
    <d v="2024-05-17T00:00:00"/>
    <x v="42"/>
    <d v="2024-07-16T00:00:00"/>
    <n v="42"/>
    <n v="303201"/>
    <n v="20240604"/>
    <n v="202406"/>
    <s v="8/06/2024 3:17:58 p.m."/>
    <n v="22"/>
    <s v="0-30"/>
    <s v="PROVEEDORES"/>
    <n v="44"/>
    <n v="0"/>
    <n v="303201"/>
    <n v="0"/>
    <n v="0"/>
    <n v="0"/>
    <n v="0"/>
    <n v="0"/>
    <n v="303201"/>
    <x v="0"/>
    <s v="AUTO STOK SASFP-012335-01"/>
    <x v="0"/>
  </r>
  <r>
    <s v="PROMOAMBIENTAL DISTRITO SAS ESP"/>
    <n v="901"/>
    <x v="8"/>
    <x v="8"/>
    <s v="AV CR 70 98 74"/>
    <n v="7447638"/>
    <n v="16925001"/>
    <n v="21596"/>
    <s v="FP-012383-01"/>
    <s v="FAD 21596 AMORTIGUADOR TRAS KG          -                                        "/>
    <d v="2024-05-20T00:00:00"/>
    <x v="6"/>
    <d v="2024-07-10T00:00:00"/>
    <n v="36"/>
    <n v="459531"/>
    <n v="20240604"/>
    <n v="202406"/>
    <s v="8/06/2024 3:17:58 p.m."/>
    <n v="19"/>
    <s v="0-30"/>
    <s v="PROVEEDORES"/>
    <n v="41"/>
    <n v="0"/>
    <n v="459531"/>
    <n v="0"/>
    <n v="0"/>
    <n v="0"/>
    <n v="0"/>
    <n v="0"/>
    <n v="459531"/>
    <x v="0"/>
    <s v="AUTO STOK SASFP-012383-01"/>
    <x v="0"/>
  </r>
  <r>
    <s v="PROMOAMBIENTAL DISTRITO SAS ESP"/>
    <n v="901"/>
    <x v="8"/>
    <x v="8"/>
    <s v="AV CR 70 98 74"/>
    <n v="7447638"/>
    <n v="16925001"/>
    <n v="21654"/>
    <s v="FP-012451-01"/>
    <s v="F BOTD 114938 COMPRA DE REPUESTOS-"/>
    <d v="2024-05-27T00:00:00"/>
    <x v="7"/>
    <d v="2024-07-24T00:00:00"/>
    <n v="50"/>
    <n v="210137"/>
    <n v="20240604"/>
    <n v="202406"/>
    <s v="8/06/2024 3:17:58 p.m."/>
    <n v="12"/>
    <s v="0-30"/>
    <s v="PROVEEDORES"/>
    <n v="34"/>
    <n v="0"/>
    <n v="210137"/>
    <n v="0"/>
    <n v="0"/>
    <n v="0"/>
    <n v="0"/>
    <n v="0"/>
    <n v="210137"/>
    <x v="0"/>
    <s v="AUTO STOK SASFP-012451-01"/>
    <x v="0"/>
  </r>
  <r>
    <s v="PROMOAMBIENTAL DISTRITO SAS ESP"/>
    <n v="901"/>
    <x v="8"/>
    <x v="8"/>
    <s v="AV CR 70 98 74"/>
    <n v="7447638"/>
    <n v="16925001"/>
    <n v="21655"/>
    <s v="FP-012452-01"/>
    <s v="F BOTD 114929 COMPRA DE REPUESTOS-"/>
    <d v="2024-05-27T00:00:00"/>
    <x v="7"/>
    <d v="2024-07-24T00:00:00"/>
    <n v="50"/>
    <n v="1951614"/>
    <n v="20240604"/>
    <n v="202406"/>
    <s v="8/06/2024 3:17:58 p.m."/>
    <n v="12"/>
    <s v="0-30"/>
    <s v="PROVEEDORES"/>
    <n v="34"/>
    <n v="0"/>
    <n v="1951614"/>
    <n v="0"/>
    <n v="0"/>
    <n v="0"/>
    <n v="0"/>
    <n v="0"/>
    <n v="1951614"/>
    <x v="0"/>
    <s v="AUTO STOK SASFP-012452-01"/>
    <x v="0"/>
  </r>
  <r>
    <s v="PROMOAMBIENTAL DISTRITO SAS ESP"/>
    <n v="901"/>
    <x v="8"/>
    <x v="8"/>
    <s v="AV CR 70 98 74"/>
    <n v="7447638"/>
    <n v="16925001"/>
    <n v="21656"/>
    <s v="FP-012453-01"/>
    <s v="F BOTD114925 COMPRA DE REPUESTOS-"/>
    <d v="2024-05-27T00:00:00"/>
    <x v="7"/>
    <d v="2024-07-24T00:00:00"/>
    <n v="50"/>
    <n v="1405366"/>
    <n v="20240604"/>
    <n v="202406"/>
    <s v="8/06/2024 3:17:58 p.m."/>
    <n v="12"/>
    <s v="0-30"/>
    <s v="PROVEEDORES"/>
    <n v="34"/>
    <n v="0"/>
    <n v="1405366"/>
    <n v="0"/>
    <n v="0"/>
    <n v="0"/>
    <n v="0"/>
    <n v="0"/>
    <n v="1405366"/>
    <x v="0"/>
    <s v="AUTO STOK SASFP-012453-01"/>
    <x v="0"/>
  </r>
  <r>
    <s v="PROMOAMBIENTAL DISTRITO SAS ESP"/>
    <n v="901"/>
    <x v="9"/>
    <x v="9"/>
    <s v="CL 5 77  59"/>
    <n v="7447638"/>
    <n v="16925001"/>
    <n v="34285"/>
    <s v="FP-011198-01"/>
    <s v="WC 34285 LLANTA 295 80 R22 5 X INCITY Z -                                        "/>
    <d v="2024-03-18T00:00:00"/>
    <x v="14"/>
    <d v="2024-05-14T00:00:00"/>
    <n v="-20"/>
    <n v="39210189"/>
    <n v="20240604"/>
    <n v="202406"/>
    <s v="8/06/2024 3:17:58 p.m."/>
    <n v="82"/>
    <s v="61-90"/>
    <s v="PROVEEDORES"/>
    <n v="104"/>
    <n v="0"/>
    <n v="0"/>
    <n v="0"/>
    <n v="39210189"/>
    <n v="0"/>
    <n v="0"/>
    <n v="0"/>
    <n v="39210189"/>
    <x v="0"/>
    <s v="AUTOCENTRO CAPRI SAFP-011198-01"/>
    <x v="0"/>
  </r>
  <r>
    <s v="PROMOAMBIENTAL DISTRITO SAS ESP"/>
    <n v="901"/>
    <x v="9"/>
    <x v="9"/>
    <s v="CL 5 77  59"/>
    <n v="7447638"/>
    <n v="16925001"/>
    <n v="34561"/>
    <s v="FP-011224-01"/>
    <s v="WC 34561 LLANTA 295 80 R22 5 BLACKLION  -                                        "/>
    <d v="2024-03-21T00:00:00"/>
    <x v="15"/>
    <d v="2024-05-20T00:00:00"/>
    <n v="-14"/>
    <n v="37049519"/>
    <n v="20240604"/>
    <n v="202406"/>
    <s v="8/06/2024 3:17:58 p.m."/>
    <n v="79"/>
    <s v="61-90"/>
    <s v="PROVEEDORES"/>
    <n v="101"/>
    <n v="0"/>
    <n v="0"/>
    <n v="0"/>
    <n v="37049519"/>
    <n v="0"/>
    <n v="0"/>
    <n v="0"/>
    <n v="37049519"/>
    <x v="0"/>
    <s v="AUTOCENTRO CAPRI SAFP-011224-01"/>
    <x v="0"/>
  </r>
  <r>
    <s v="PROMOAMBIENTAL DISTRITO SAS ESP"/>
    <n v="901"/>
    <x v="9"/>
    <x v="9"/>
    <s v="CL 5 77  59"/>
    <n v="7447638"/>
    <n v="16925001"/>
    <n v="34664"/>
    <s v="FP-011340-01"/>
    <s v="WC 34664 LLANTA 295 80 R22 5 X INCITY Z -                                        "/>
    <d v="2024-03-26T00:00:00"/>
    <x v="16"/>
    <d v="2024-05-23T00:00:00"/>
    <n v="-11"/>
    <n v="21921925"/>
    <n v="20240604"/>
    <n v="202406"/>
    <s v="8/06/2024 3:17:58 p.m."/>
    <n v="74"/>
    <s v="61-90"/>
    <s v="PROVEEDORES"/>
    <n v="96"/>
    <n v="0"/>
    <n v="0"/>
    <n v="0"/>
    <n v="21921925"/>
    <n v="0"/>
    <n v="0"/>
    <n v="0"/>
    <n v="21921925"/>
    <x v="0"/>
    <s v="AUTOCENTRO CAPRI SAFP-011340-01"/>
    <x v="0"/>
  </r>
  <r>
    <s v="PROMOAMBIENTAL DISTRITO SAS ESP"/>
    <n v="901"/>
    <x v="9"/>
    <x v="9"/>
    <s v="CL 5 77  59"/>
    <n v="7447638"/>
    <n v="16925001"/>
    <n v="34867"/>
    <s v="FP-011491-01"/>
    <s v="WC 34867 LLANTA 295 80 R22 5 BLAKLION   -                                        "/>
    <d v="2024-04-02T00:00:00"/>
    <x v="43"/>
    <d v="2024-06-01T00:00:00"/>
    <n v="-3"/>
    <n v="18524759"/>
    <n v="20240604"/>
    <n v="202406"/>
    <s v="8/06/2024 3:17:58 p.m."/>
    <n v="67"/>
    <s v="61-90"/>
    <s v="PROVEEDORES"/>
    <n v="89"/>
    <n v="0"/>
    <n v="0"/>
    <n v="18524759"/>
    <n v="0"/>
    <n v="0"/>
    <n v="0"/>
    <n v="0"/>
    <n v="18524759"/>
    <x v="0"/>
    <s v="AUTOCENTRO CAPRI SAFP-011491-01"/>
    <x v="0"/>
  </r>
  <r>
    <s v="PROMOAMBIENTAL DISTRITO SAS ESP"/>
    <n v="901"/>
    <x v="9"/>
    <x v="9"/>
    <s v="CL 5 77  59"/>
    <n v="7447638"/>
    <n v="16925001"/>
    <n v="35212"/>
    <s v="FP-011736-01"/>
    <s v="WC 35212 LLANTA 295 80 R22 5 X INICITY Z-                                        "/>
    <d v="2024-04-15T00:00:00"/>
    <x v="2"/>
    <d v="2024-06-12T00:00:00"/>
    <n v="8"/>
    <n v="8768770"/>
    <n v="20240604"/>
    <n v="202406"/>
    <s v="8/06/2024 3:17:58 p.m."/>
    <n v="54"/>
    <s v="31-60"/>
    <s v="PROVEEDORES"/>
    <n v="76"/>
    <n v="0"/>
    <n v="0"/>
    <n v="8768770"/>
    <n v="0"/>
    <n v="0"/>
    <n v="0"/>
    <n v="0"/>
    <n v="8768770"/>
    <x v="0"/>
    <s v="AUTOCENTRO CAPRI SAFP-011736-01"/>
    <x v="0"/>
  </r>
  <r>
    <s v="PROMOAMBIENTAL DISTRITO SAS ESP"/>
    <n v="901"/>
    <x v="9"/>
    <x v="9"/>
    <s v="CL 5 77  59"/>
    <n v="7447638"/>
    <n v="16925001"/>
    <n v="35387"/>
    <s v="FP-011805-01"/>
    <s v="WC 35387 LLANTA 295 80 R22 5 BLACKLION  -                                        "/>
    <d v="2024-04-18T00:00:00"/>
    <x v="44"/>
    <d v="2024-06-16T00:00:00"/>
    <n v="12"/>
    <n v="12349836"/>
    <n v="20240604"/>
    <n v="202406"/>
    <s v="8/06/2024 3:17:58 p.m."/>
    <n v="51"/>
    <s v="31-60"/>
    <s v="PROVEEDORES"/>
    <n v="73"/>
    <n v="0"/>
    <n v="0"/>
    <n v="12349836"/>
    <n v="0"/>
    <n v="0"/>
    <n v="0"/>
    <n v="0"/>
    <n v="12349836"/>
    <x v="0"/>
    <s v="AUTOCENTRO CAPRI SAFP-011805-01"/>
    <x v="0"/>
  </r>
  <r>
    <s v="PROMOAMBIENTAL DISTRITO SAS ESP"/>
    <n v="901"/>
    <x v="9"/>
    <x v="9"/>
    <s v="CL 5 77  59"/>
    <n v="7447638"/>
    <n v="16925001"/>
    <n v="35520"/>
    <s v="FP-011869-01"/>
    <s v="WC 35520 LLANTA 295 80 R22 5 X INCITY   -                                        "/>
    <d v="2024-04-23T00:00:00"/>
    <x v="36"/>
    <d v="2024-06-23T00:00:00"/>
    <n v="19"/>
    <n v="8768770"/>
    <n v="20240604"/>
    <n v="202406"/>
    <s v="8/06/2024 3:17:58 p.m."/>
    <n v="46"/>
    <s v="31-60"/>
    <s v="PROVEEDORES"/>
    <n v="68"/>
    <n v="0"/>
    <n v="0"/>
    <n v="8768770"/>
    <n v="0"/>
    <n v="0"/>
    <n v="0"/>
    <n v="0"/>
    <n v="8768770"/>
    <x v="0"/>
    <s v="AUTOCENTRO CAPRI SAFP-011869-01"/>
    <x v="0"/>
  </r>
  <r>
    <s v="PROMOAMBIENTAL DISTRITO SAS ESP"/>
    <n v="901"/>
    <x v="9"/>
    <x v="9"/>
    <s v="CL 5 77  59"/>
    <n v="7447638"/>
    <n v="16925001"/>
    <n v="35595"/>
    <s v="FP-011901-01"/>
    <s v="WC 35595 LLANATA 295 80 R22 5 X INCITY Z-                                        "/>
    <d v="2024-04-26T00:00:00"/>
    <x v="19"/>
    <d v="2024-06-25T00:00:00"/>
    <n v="21"/>
    <n v="6576576"/>
    <n v="20240604"/>
    <n v="202406"/>
    <s v="8/06/2024 3:17:58 p.m."/>
    <n v="43"/>
    <s v="31-60"/>
    <s v="PROVEEDORES"/>
    <n v="65"/>
    <n v="0"/>
    <n v="0"/>
    <n v="6576576"/>
    <n v="0"/>
    <n v="0"/>
    <n v="0"/>
    <n v="0"/>
    <n v="6576576"/>
    <x v="0"/>
    <s v="AUTOCENTRO CAPRI SAFP-011901-01"/>
    <x v="0"/>
  </r>
  <r>
    <s v="PROMOAMBIENTAL DISTRITO SAS ESP"/>
    <n v="901"/>
    <x v="9"/>
    <x v="9"/>
    <s v="CL 5 77  59"/>
    <n v="7447638"/>
    <n v="16925001"/>
    <n v="36706"/>
    <s v="FP-012623-01"/>
    <s v="WC 36706 LLANTA 295 80 R22 POR INCITY   -                                        "/>
    <d v="2024-05-31T00:00:00"/>
    <x v="27"/>
    <d v="2024-07-30T00:00:00"/>
    <n v="56"/>
    <n v="65765760"/>
    <n v="20240604"/>
    <n v="202406"/>
    <s v="8/06/2024 3:17:58 p.m."/>
    <n v="8"/>
    <s v="0-30"/>
    <s v="PROVEEDORES"/>
    <n v="30"/>
    <n v="65765760"/>
    <n v="0"/>
    <n v="0"/>
    <n v="0"/>
    <n v="0"/>
    <n v="0"/>
    <n v="0"/>
    <n v="65765760"/>
    <x v="0"/>
    <s v="AUTOCENTRO CAPRI SAFP-012623-01"/>
    <x v="0"/>
  </r>
  <r>
    <s v="PROMOAMBIENTAL DISTRITO SAS ESP"/>
    <n v="901"/>
    <x v="10"/>
    <x v="10"/>
    <s v="CARRERA 7 No 24 89 PISO 14"/>
    <n v="7447638"/>
    <n v="16925001"/>
    <n v="111147"/>
    <s v="NA-000023-00"/>
    <s v="RECLAS  SDO CAPITAL POR CREACION DE PROY-ECTO                                    "/>
    <d v="2024-02-26T00:00:00"/>
    <x v="45"/>
    <d v="2025-12-25T00:00:00"/>
    <n v="561"/>
    <n v="7875000000"/>
    <n v="20240604"/>
    <n v="202406"/>
    <s v="8/06/2024 3:17:58 p.m."/>
    <n v="103"/>
    <s v="91-120"/>
    <s v="PROVEEDORES"/>
    <n v="125"/>
    <n v="0"/>
    <n v="0"/>
    <n v="0"/>
    <n v="0"/>
    <n v="7875000000"/>
    <n v="0"/>
    <n v="0"/>
    <n v="7875000000"/>
    <x v="0"/>
    <s v="BANCO COLPATRIA RED MULTIBANCA COLPATRIA SANA-000023-00"/>
    <x v="1"/>
  </r>
  <r>
    <s v="PROMOAMBIENTAL DISTRITO SAS ESP"/>
    <n v="901"/>
    <x v="10"/>
    <x v="10"/>
    <s v="CARRERA 7 No 24 89 PISO 14"/>
    <n v="7447638"/>
    <n v="16925001"/>
    <n v="520"/>
    <s v="NI-000520-00"/>
    <s v="REGISTRO INTERESES X PG CONCILIACION CRE-DITOS Y LEASINGS"/>
    <d v="2023-12-30T00:00:00"/>
    <x v="46"/>
    <d v="2023-12-30T00:00:00"/>
    <n v="-154"/>
    <n v="9911250"/>
    <n v="20240604"/>
    <n v="202406"/>
    <s v="8/06/2024 3:17:58 p.m."/>
    <n v="161"/>
    <s v="121-180"/>
    <s v="PROVEEDORES"/>
    <n v="183"/>
    <n v="0"/>
    <n v="0"/>
    <n v="0"/>
    <n v="0"/>
    <n v="0"/>
    <n v="9911250"/>
    <n v="0"/>
    <n v="9911250"/>
    <x v="0"/>
    <s v="BANCO COLPATRIA RED MULTIBANCA COLPATRIA SANI-000520-00"/>
    <x v="1"/>
  </r>
  <r>
    <s v="PROMOAMBIENTAL DISTRITO SAS ESP"/>
    <n v="901"/>
    <x v="10"/>
    <x v="10"/>
    <s v="CARRERA 7 No 24 89 PISO 14"/>
    <n v="7447638"/>
    <n v="16925001"/>
    <n v="12380"/>
    <s v="RC-000899-00"/>
    <s v="DESEMBOLSO CREDITO COLPATRIA 20608111238-0                                       "/>
    <d v="2024-02-26T00:00:00"/>
    <x v="45"/>
    <d v="2024-08-09T00:00:00"/>
    <n v="65"/>
    <n v="2300000000"/>
    <n v="20240604"/>
    <n v="202406"/>
    <s v="8/06/2024 3:17:58 p.m."/>
    <n v="103"/>
    <s v="91-120"/>
    <s v="PROVEEDORES"/>
    <n v="125"/>
    <n v="0"/>
    <n v="0"/>
    <n v="0"/>
    <n v="0"/>
    <n v="2300000000"/>
    <n v="0"/>
    <n v="0"/>
    <n v="2300000000"/>
    <x v="0"/>
    <s v="BANCO COLPATRIA RED MULTIBANCA COLPATRIA SARC-000899-00"/>
    <x v="1"/>
  </r>
  <r>
    <s v="PROMOAMBIENTAL DISTRITO SAS ESP"/>
    <n v="901"/>
    <x v="11"/>
    <x v="11"/>
    <s v="AV EL DORADO 68 C 61 P 10"/>
    <n v="7447638"/>
    <n v="16925001"/>
    <n v="911155"/>
    <s v="NA-000021-04"/>
    <s v="REEXPRESION ESTADOS FINANCIEROS 2019-"/>
    <d v="2024-02-26T00:00:00"/>
    <x v="45"/>
    <d v="2024-06-23T00:00:00"/>
    <n v="19"/>
    <n v="174585723"/>
    <n v="20240604"/>
    <n v="202406"/>
    <s v="8/06/2024 3:17:58 p.m."/>
    <n v="103"/>
    <s v="91-120"/>
    <s v="PROVEEDORES"/>
    <n v="125"/>
    <n v="0"/>
    <n v="0"/>
    <n v="0"/>
    <n v="0"/>
    <n v="174585723"/>
    <n v="0"/>
    <n v="0"/>
    <n v="174585723"/>
    <x v="0"/>
    <s v="BANCO DAVIVIENDA SANA-000021-04"/>
    <x v="1"/>
  </r>
  <r>
    <s v="PROMOAMBIENTAL DISTRITO SAS ESP"/>
    <n v="901"/>
    <x v="11"/>
    <x v="11"/>
    <s v="AV EL DORADO 68 C 61 P 10"/>
    <n v="7447638"/>
    <n v="16925001"/>
    <n v="981695"/>
    <s v="NA-000021-01"/>
    <s v="REEXPRESION ESTADOS FINANCIEROS 2019-"/>
    <d v="2024-02-26T00:00:00"/>
    <x v="45"/>
    <d v="2025-04-05T00:00:00"/>
    <n v="301"/>
    <n v="744999998"/>
    <n v="20240604"/>
    <n v="202406"/>
    <s v="8/06/2024 3:17:58 p.m."/>
    <n v="103"/>
    <s v="91-120"/>
    <s v="PROVEEDORES"/>
    <n v="125"/>
    <n v="0"/>
    <n v="0"/>
    <n v="0"/>
    <n v="0"/>
    <n v="744999998"/>
    <n v="0"/>
    <n v="0"/>
    <n v="744999998"/>
    <x v="0"/>
    <s v="BANCO DAVIVIENDA SANA-000021-01"/>
    <x v="1"/>
  </r>
  <r>
    <s v="PROMOAMBIENTAL DISTRITO SAS ESP"/>
    <n v="901"/>
    <x v="11"/>
    <x v="11"/>
    <s v="AV EL DORADO 68 C 61 P 10"/>
    <n v="7447638"/>
    <n v="16925001"/>
    <n v="205023"/>
    <s v="NA-000021-00"/>
    <s v="REEXPRESION ESTADOS FINANCIEROS 2019-"/>
    <d v="2024-02-26T00:00:00"/>
    <x v="45"/>
    <d v="2024-09-13T00:00:00"/>
    <n v="99"/>
    <n v="557735037"/>
    <n v="20240604"/>
    <n v="202406"/>
    <s v="8/06/2024 3:17:58 p.m."/>
    <n v="103"/>
    <s v="91-120"/>
    <s v="PROVEEDORES"/>
    <n v="125"/>
    <n v="0"/>
    <n v="0"/>
    <n v="0"/>
    <n v="0"/>
    <n v="557735037"/>
    <n v="0"/>
    <n v="0"/>
    <n v="557735037"/>
    <x v="0"/>
    <s v="BANCO DAVIVIENDA SANA-000021-00"/>
    <x v="1"/>
  </r>
  <r>
    <s v="PROMOAMBIENTAL DISTRITO SAS ESP"/>
    <n v="901"/>
    <x v="11"/>
    <x v="11"/>
    <s v="AV EL DORADO 68 C 61 P 10"/>
    <n v="7447638"/>
    <n v="16925001"/>
    <n v="960400"/>
    <s v="NA-000021-02"/>
    <s v="REEXPRESION ESTADOS FINANCIEROS 2019-"/>
    <d v="2024-02-26T00:00:00"/>
    <x v="45"/>
    <d v="2024-12-29T00:00:00"/>
    <n v="205"/>
    <n v="149960984"/>
    <n v="20240604"/>
    <n v="202406"/>
    <s v="8/06/2024 3:17:58 p.m."/>
    <n v="103"/>
    <s v="91-120"/>
    <s v="PROVEEDORES"/>
    <n v="125"/>
    <n v="0"/>
    <n v="0"/>
    <n v="0"/>
    <n v="0"/>
    <n v="149960984"/>
    <n v="0"/>
    <n v="0"/>
    <n v="149960984"/>
    <x v="0"/>
    <s v="BANCO DAVIVIENDA SANA-000021-02"/>
    <x v="1"/>
  </r>
  <r>
    <s v="PROMOAMBIENTAL DISTRITO SAS ESP"/>
    <n v="901"/>
    <x v="11"/>
    <x v="11"/>
    <s v="AV EL DORADO 68 C 61 P 10"/>
    <n v="7447638"/>
    <n v="16925001"/>
    <n v="161092"/>
    <s v="NA-000025-00"/>
    <s v="RECLAS SDO CAPITAL POR CREACION DE PROYE-CTO                                     "/>
    <d v="2024-02-27T00:00:00"/>
    <x v="47"/>
    <d v="2025-08-24T00:00:00"/>
    <n v="440"/>
    <n v="770195299"/>
    <n v="20240604"/>
    <n v="202406"/>
    <s v="8/06/2024 3:17:58 p.m."/>
    <n v="102"/>
    <s v="91-120"/>
    <s v="PROVEEDORES"/>
    <n v="124"/>
    <n v="0"/>
    <n v="0"/>
    <n v="0"/>
    <n v="0"/>
    <n v="770195299"/>
    <n v="0"/>
    <n v="0"/>
    <n v="770195299"/>
    <x v="0"/>
    <s v="BANCO DAVIVIENDA SANA-000025-00"/>
    <x v="1"/>
  </r>
  <r>
    <s v="PROMOAMBIENTAL DISTRITO SAS ESP"/>
    <n v="901"/>
    <x v="11"/>
    <x v="11"/>
    <s v="AV EL DORADO 68 C 61 P 10"/>
    <n v="7447638"/>
    <n v="16925001"/>
    <s v="            "/>
    <s v="RC-000172-00"/>
    <s v="CREDITO 5023 DAVIVIENDA SEPT 2022 GIRADO-A JAST"/>
    <d v="2022-09-30T00:00:00"/>
    <x v="48"/>
    <d v="2022-09-30T00:00:00"/>
    <n v="-604"/>
    <n v="0.72"/>
    <n v="20240604"/>
    <n v="202406"/>
    <s v="8/06/2024 3:17:58 p.m."/>
    <n v="617"/>
    <s v="&gt;360"/>
    <s v="PROVEEDORES"/>
    <n v="639"/>
    <n v="0"/>
    <n v="0"/>
    <n v="0"/>
    <n v="0"/>
    <n v="0"/>
    <n v="0"/>
    <n v="0.72"/>
    <n v="0.72"/>
    <x v="0"/>
    <s v="BANCO DAVIVIENDA SARC-000172-00"/>
    <x v="1"/>
  </r>
  <r>
    <s v="PROMOAMBIENTAL DISTRITO SAS ESP"/>
    <n v="901"/>
    <x v="11"/>
    <x v="11"/>
    <s v="AV EL DORADO 68 C 61 P 10"/>
    <n v="7447638"/>
    <n v="16925001"/>
    <n v="355"/>
    <s v="RE-000355-00"/>
    <s v="TOSTADAS ARROZ CAMARON ENSALADAS        -                                        "/>
    <d v="2024-02-27T00:00:00"/>
    <x v="47"/>
    <d v="2024-02-27T00:00:00"/>
    <n v="-97"/>
    <n v="3358277"/>
    <n v="20240604"/>
    <n v="202406"/>
    <s v="8/06/2024 3:17:58 p.m."/>
    <n v="102"/>
    <s v="91-120"/>
    <s v="PROVEEDORES"/>
    <n v="124"/>
    <n v="0"/>
    <n v="0"/>
    <n v="0"/>
    <n v="0"/>
    <n v="3358277"/>
    <n v="0"/>
    <n v="0"/>
    <n v="3358277"/>
    <x v="0"/>
    <s v="BANCO DAVIVIENDA SARE-000355-00"/>
    <x v="1"/>
  </r>
  <r>
    <s v="PROMOAMBIENTAL DISTRITO SAS ESP"/>
    <n v="901"/>
    <x v="12"/>
    <x v="12"/>
    <s v="CL 93 A 13 24 P 4"/>
    <n v="7447638"/>
    <n v="16925001"/>
    <s v="167362 30MAY"/>
    <s v="CC-003631-00"/>
    <s v="REGISTRO CUOTA CREDITO 167362 PAGO 30 MA-YO                                      "/>
    <d v="2024-05-14T00:00:00"/>
    <x v="22"/>
    <d v="2024-05-14T00:00:00"/>
    <n v="-20"/>
    <n v="565600599"/>
    <n v="20240604"/>
    <n v="202406"/>
    <s v="8/06/2024 3:17:58 p.m."/>
    <n v="25"/>
    <s v="0-30"/>
    <s v="PROVEEDORES"/>
    <n v="47"/>
    <n v="0"/>
    <n v="565600599"/>
    <n v="0"/>
    <n v="0"/>
    <n v="0"/>
    <n v="0"/>
    <n v="0"/>
    <n v="565600599"/>
    <x v="0"/>
    <s v="BANCO SANTANDER DE NEGOCIOS COLOMBIA SACC-003631-00"/>
    <x v="1"/>
  </r>
  <r>
    <s v="PROMOAMBIENTAL DISTRITO SAS ESP"/>
    <n v="901"/>
    <x v="12"/>
    <x v="12"/>
    <s v="CL 93 A 13 24 P 4"/>
    <n v="7447638"/>
    <n v="16925001"/>
    <s v="229269 4JUN "/>
    <s v="CC-003702-00"/>
    <s v="REGISTRO CUOTA CREDITO 229269 PG 4 JUNIO-                                        "/>
    <d v="2024-05-27T00:00:00"/>
    <x v="7"/>
    <d v="2024-06-04T00:00:00"/>
    <n v="0"/>
    <n v="95163559"/>
    <n v="20240604"/>
    <n v="202406"/>
    <s v="8/06/2024 3:17:58 p.m."/>
    <n v="12"/>
    <s v="0-30"/>
    <s v="PROVEEDORES"/>
    <n v="34"/>
    <n v="0"/>
    <n v="95163559"/>
    <n v="0"/>
    <n v="0"/>
    <n v="0"/>
    <n v="0"/>
    <n v="0"/>
    <n v="95163559"/>
    <x v="0"/>
    <s v="BANCO SANTANDER DE NEGOCIOS COLOMBIA SACC-003702-00"/>
    <x v="1"/>
  </r>
  <r>
    <s v="PROMOAMBIENTAL DISTRITO SAS ESP"/>
    <n v="901"/>
    <x v="12"/>
    <x v="12"/>
    <s v="CL 93 A 13 24 P 4"/>
    <n v="7447638"/>
    <n v="16925001"/>
    <s v="256802 4 JUN"/>
    <s v="CC-003703-00"/>
    <s v="REGISTRO CUOTA CREDITO 256802 PG 4 JUNIO-                                        "/>
    <d v="2024-05-27T00:00:00"/>
    <x v="7"/>
    <d v="2024-06-04T00:00:00"/>
    <n v="0"/>
    <n v="252697288"/>
    <n v="20240604"/>
    <n v="202406"/>
    <s v="8/06/2024 3:17:58 p.m."/>
    <n v="12"/>
    <s v="0-30"/>
    <s v="PROVEEDORES"/>
    <n v="34"/>
    <n v="0"/>
    <n v="252697288"/>
    <n v="0"/>
    <n v="0"/>
    <n v="0"/>
    <n v="0"/>
    <n v="0"/>
    <n v="252697288"/>
    <x v="0"/>
    <s v="BANCO SANTANDER DE NEGOCIOS COLOMBIA SACC-003703-00"/>
    <x v="1"/>
  </r>
  <r>
    <s v="PROMOAMBIENTAL DISTRITO SAS ESP"/>
    <n v="901"/>
    <x v="12"/>
    <x v="12"/>
    <s v="CL 93 A 13 24 P 4"/>
    <n v="7447638"/>
    <n v="16925001"/>
    <s v="240842 14JUN"/>
    <s v="CC-003704-00"/>
    <s v="REGISTRO CUOTA CREDITO 240842 PG 14 JUNI-O                                       "/>
    <d v="2024-05-27T00:00:00"/>
    <x v="7"/>
    <d v="2024-06-14T00:00:00"/>
    <n v="10"/>
    <n v="32000182"/>
    <n v="20240604"/>
    <n v="202406"/>
    <s v="8/06/2024 3:17:58 p.m."/>
    <n v="12"/>
    <s v="0-30"/>
    <s v="PROVEEDORES"/>
    <n v="34"/>
    <n v="0"/>
    <n v="32000182"/>
    <n v="0"/>
    <n v="0"/>
    <n v="0"/>
    <n v="0"/>
    <n v="0"/>
    <n v="32000182"/>
    <x v="0"/>
    <s v="BANCO SANTANDER DE NEGOCIOS COLOMBIA SACC-003704-00"/>
    <x v="1"/>
  </r>
  <r>
    <s v="PROMOAMBIENTAL DISTRITO SAS ESP"/>
    <n v="901"/>
    <x v="12"/>
    <x v="12"/>
    <s v="CL 93 A 13 24 P 4"/>
    <n v="7447638"/>
    <n v="16925001"/>
    <n v="229269"/>
    <s v="NA-000024-01"/>
    <s v="RECLAS  SDO CAPITAL POR CREACION DE PROY-ECTO                                    "/>
    <d v="2024-02-26T00:00:00"/>
    <x v="45"/>
    <d v="2024-06-27T00:00:00"/>
    <n v="23"/>
    <n v="1069444443"/>
    <n v="20240604"/>
    <n v="202406"/>
    <s v="8/06/2024 3:17:58 p.m."/>
    <n v="103"/>
    <s v="91-120"/>
    <s v="PROVEEDORES"/>
    <n v="125"/>
    <n v="0"/>
    <n v="0"/>
    <n v="0"/>
    <n v="0"/>
    <n v="1069444443"/>
    <n v="0"/>
    <n v="0"/>
    <n v="1069444443"/>
    <x v="0"/>
    <s v="BANCO SANTANDER DE NEGOCIOS COLOMBIA SANA-000024-01"/>
    <x v="1"/>
  </r>
  <r>
    <s v="PROMOAMBIENTAL DISTRITO SAS ESP"/>
    <n v="901"/>
    <x v="12"/>
    <x v="12"/>
    <s v="CL 93 A 13 24 P 4"/>
    <n v="7447638"/>
    <n v="16925001"/>
    <n v="240842"/>
    <s v="NA-000024-02"/>
    <s v="RECLAS  SDO CAPITAL POR CREACION DE PROY-ECTO                                    "/>
    <d v="2024-02-26T00:00:00"/>
    <x v="45"/>
    <d v="2025-11-14T00:00:00"/>
    <n v="520"/>
    <n v="425000000"/>
    <n v="20240604"/>
    <n v="202406"/>
    <s v="8/06/2024 3:17:58 p.m."/>
    <n v="103"/>
    <s v="91-120"/>
    <s v="PROVEEDORES"/>
    <n v="125"/>
    <n v="0"/>
    <n v="0"/>
    <n v="0"/>
    <n v="0"/>
    <n v="425000000"/>
    <n v="0"/>
    <n v="0"/>
    <n v="425000000"/>
    <x v="0"/>
    <s v="BANCO SANTANDER DE NEGOCIOS COLOMBIA SANA-000024-02"/>
    <x v="1"/>
  </r>
  <r>
    <s v="PROMOAMBIENTAL DISTRITO SAS ESP"/>
    <n v="901"/>
    <x v="12"/>
    <x v="12"/>
    <s v="CL 93 A 13 24 P 4"/>
    <n v="7447638"/>
    <n v="16925001"/>
    <n v="167362"/>
    <s v="NA-000024-03"/>
    <s v="RECLAS  SDO CAPITAL POR CREACION DE PROY-ECTO                                    "/>
    <d v="2024-02-26T00:00:00"/>
    <x v="45"/>
    <d v="2025-03-30T00:00:00"/>
    <n v="296"/>
    <n v="4964337064"/>
    <n v="20240604"/>
    <n v="202406"/>
    <s v="8/06/2024 3:17:58 p.m."/>
    <n v="103"/>
    <s v="91-120"/>
    <s v="PROVEEDORES"/>
    <n v="125"/>
    <n v="0"/>
    <n v="0"/>
    <n v="0"/>
    <n v="0"/>
    <n v="4964337064"/>
    <n v="0"/>
    <n v="0"/>
    <n v="4964337064"/>
    <x v="0"/>
    <s v="BANCO SANTANDER DE NEGOCIOS COLOMBIA SANA-000024-03"/>
    <x v="1"/>
  </r>
  <r>
    <s v="PROMOAMBIENTAL DISTRITO SAS ESP"/>
    <n v="901"/>
    <x v="12"/>
    <x v="12"/>
    <s v="CL 93 A 13 24 P 4"/>
    <n v="7447638"/>
    <n v="16925001"/>
    <n v="256802"/>
    <s v="NA-000028-11"/>
    <s v="NOVACION CREDITO ANT 1577 NUEVO 256802 B-CO SANTANDER PLAZO E                    "/>
    <d v="2024-04-01T00:00:00"/>
    <x v="49"/>
    <d v="2025-03-02T00:00:00"/>
    <n v="268"/>
    <n v="216666667"/>
    <n v="20240604"/>
    <n v="202406"/>
    <s v="8/06/2024 3:17:58 p.m."/>
    <n v="68"/>
    <s v="61-90"/>
    <s v="PROVEEDORES"/>
    <n v="90"/>
    <n v="0"/>
    <n v="0"/>
    <n v="216666667"/>
    <n v="0"/>
    <n v="0"/>
    <n v="0"/>
    <n v="0"/>
    <n v="216666667"/>
    <x v="0"/>
    <s v="BANCO SANTANDER DE NEGOCIOS COLOMBIA SANA-000028-11"/>
    <x v="1"/>
  </r>
  <r>
    <s v="PROMOAMBIENTAL DISTRITO SAS ESP"/>
    <n v="901"/>
    <x v="12"/>
    <x v="12"/>
    <s v="CL 93 A 13 24 P 4"/>
    <n v="7447638"/>
    <n v="16925001"/>
    <n v="256802"/>
    <s v="NA-000028-04"/>
    <s v="NOVACION CREDITO ANT 1577 NUEVO 256802 B-CO SANTANDER PLAZO E                    "/>
    <d v="2024-04-01T00:00:00"/>
    <x v="49"/>
    <d v="2024-08-02T00:00:00"/>
    <n v="58"/>
    <n v="216666667"/>
    <n v="20240604"/>
    <n v="202406"/>
    <s v="8/06/2024 3:17:58 p.m."/>
    <n v="68"/>
    <s v="61-90"/>
    <s v="PROVEEDORES"/>
    <n v="90"/>
    <n v="0"/>
    <n v="0"/>
    <n v="216666667"/>
    <n v="0"/>
    <n v="0"/>
    <n v="0"/>
    <n v="0"/>
    <n v="216666667"/>
    <x v="0"/>
    <s v="BANCO SANTANDER DE NEGOCIOS COLOMBIA SANA-000028-04"/>
    <x v="1"/>
  </r>
  <r>
    <s v="PROMOAMBIENTAL DISTRITO SAS ESP"/>
    <n v="901"/>
    <x v="12"/>
    <x v="12"/>
    <s v="CL 93 A 13 24 P 4"/>
    <n v="7447638"/>
    <n v="16925001"/>
    <n v="256802"/>
    <s v="NA-000028-09"/>
    <s v="NOVACION CREDITO ANT 1577 NUEVO 256802 B-CO SANTANDER PLAZO E                    "/>
    <d v="2024-04-01T00:00:00"/>
    <x v="49"/>
    <d v="2025-01-02T00:00:00"/>
    <n v="208"/>
    <n v="216666667"/>
    <n v="20240604"/>
    <n v="202406"/>
    <s v="8/06/2024 3:17:58 p.m."/>
    <n v="68"/>
    <s v="61-90"/>
    <s v="PROVEEDORES"/>
    <n v="90"/>
    <n v="0"/>
    <n v="0"/>
    <n v="216666667"/>
    <n v="0"/>
    <n v="0"/>
    <n v="0"/>
    <n v="0"/>
    <n v="216666667"/>
    <x v="0"/>
    <s v="BANCO SANTANDER DE NEGOCIOS COLOMBIA SANA-000028-09"/>
    <x v="1"/>
  </r>
  <r>
    <s v="PROMOAMBIENTAL DISTRITO SAS ESP"/>
    <n v="901"/>
    <x v="12"/>
    <x v="12"/>
    <s v="CL 93 A 13 24 P 4"/>
    <n v="7447638"/>
    <n v="16925001"/>
    <n v="256802"/>
    <s v="NA-000028-10"/>
    <s v="NOVACION CREDITO ANT 1577 NUEVO 256802 B-CO SANTANDER PLAZO E                    "/>
    <d v="2024-04-01T00:00:00"/>
    <x v="49"/>
    <d v="2025-02-02T00:00:00"/>
    <n v="238"/>
    <n v="216666667"/>
    <n v="20240604"/>
    <n v="202406"/>
    <s v="8/06/2024 3:17:58 p.m."/>
    <n v="68"/>
    <s v="61-90"/>
    <s v="PROVEEDORES"/>
    <n v="90"/>
    <n v="0"/>
    <n v="0"/>
    <n v="216666667"/>
    <n v="0"/>
    <n v="0"/>
    <n v="0"/>
    <n v="0"/>
    <n v="216666667"/>
    <x v="0"/>
    <s v="BANCO SANTANDER DE NEGOCIOS COLOMBIA SANA-000028-10"/>
    <x v="1"/>
  </r>
  <r>
    <s v="PROMOAMBIENTAL DISTRITO SAS ESP"/>
    <n v="901"/>
    <x v="12"/>
    <x v="12"/>
    <s v="CL 93 A 13 24 P 4"/>
    <n v="7447638"/>
    <n v="16925001"/>
    <n v="256802"/>
    <s v="NA-000028-07"/>
    <s v="NOVACION CREDITO ANT 1577 NUEVO 256802 B-CO SANTANDER PLAZO E                    "/>
    <d v="2024-04-01T00:00:00"/>
    <x v="49"/>
    <d v="2024-11-02T00:00:00"/>
    <n v="148"/>
    <n v="216666667"/>
    <n v="20240604"/>
    <n v="202406"/>
    <s v="8/06/2024 3:17:58 p.m."/>
    <n v="68"/>
    <s v="61-90"/>
    <s v="PROVEEDORES"/>
    <n v="90"/>
    <n v="0"/>
    <n v="0"/>
    <n v="216666667"/>
    <n v="0"/>
    <n v="0"/>
    <n v="0"/>
    <n v="0"/>
    <n v="216666667"/>
    <x v="0"/>
    <s v="BANCO SANTANDER DE NEGOCIOS COLOMBIA SANA-000028-07"/>
    <x v="1"/>
  </r>
  <r>
    <s v="PROMOAMBIENTAL DISTRITO SAS ESP"/>
    <n v="901"/>
    <x v="12"/>
    <x v="12"/>
    <s v="CL 93 A 13 24 P 4"/>
    <n v="7447638"/>
    <n v="16925001"/>
    <n v="256802"/>
    <s v="NA-000028-05"/>
    <s v="NOVACION CREDITO ANT 1577 NUEVO 256802 B-CO SANTANDER PLAZO E                    "/>
    <d v="2024-04-01T00:00:00"/>
    <x v="49"/>
    <d v="2024-09-02T00:00:00"/>
    <n v="88"/>
    <n v="216666667"/>
    <n v="20240604"/>
    <n v="202406"/>
    <s v="8/06/2024 3:17:58 p.m."/>
    <n v="68"/>
    <s v="61-90"/>
    <s v="PROVEEDORES"/>
    <n v="90"/>
    <n v="0"/>
    <n v="0"/>
    <n v="216666667"/>
    <n v="0"/>
    <n v="0"/>
    <n v="0"/>
    <n v="0"/>
    <n v="216666667"/>
    <x v="0"/>
    <s v="BANCO SANTANDER DE NEGOCIOS COLOMBIA SANA-000028-05"/>
    <x v="1"/>
  </r>
  <r>
    <s v="PROMOAMBIENTAL DISTRITO SAS ESP"/>
    <n v="901"/>
    <x v="12"/>
    <x v="12"/>
    <s v="CL 93 A 13 24 P 4"/>
    <n v="7447638"/>
    <n v="16925001"/>
    <n v="256802"/>
    <s v="NA-000028-08"/>
    <s v="NOVACION CREDITO ANT 1577 NUEVO 256802 B-CO SANTANDER PLAZO E                    "/>
    <d v="2024-04-01T00:00:00"/>
    <x v="49"/>
    <d v="2024-12-02T00:00:00"/>
    <n v="178"/>
    <n v="216666667"/>
    <n v="20240604"/>
    <n v="202406"/>
    <s v="8/06/2024 3:17:58 p.m."/>
    <n v="68"/>
    <s v="61-90"/>
    <s v="PROVEEDORES"/>
    <n v="90"/>
    <n v="0"/>
    <n v="0"/>
    <n v="216666667"/>
    <n v="0"/>
    <n v="0"/>
    <n v="0"/>
    <n v="0"/>
    <n v="216666667"/>
    <x v="0"/>
    <s v="BANCO SANTANDER DE NEGOCIOS COLOMBIA SANA-000028-08"/>
    <x v="1"/>
  </r>
  <r>
    <s v="PROMOAMBIENTAL DISTRITO SAS ESP"/>
    <n v="901"/>
    <x v="12"/>
    <x v="12"/>
    <s v="CL 93 A 13 24 P 4"/>
    <n v="7447638"/>
    <n v="16925001"/>
    <n v="256802"/>
    <s v="NA-000028-06"/>
    <s v="NOVACION CREDITO ANT 1577 NUEVO 256802 B-CO SANTANDER PLAZO E                    "/>
    <d v="2024-04-01T00:00:00"/>
    <x v="49"/>
    <d v="2024-10-02T00:00:00"/>
    <n v="118"/>
    <n v="216666667"/>
    <n v="20240604"/>
    <n v="202406"/>
    <s v="8/06/2024 3:17:58 p.m."/>
    <n v="68"/>
    <s v="61-90"/>
    <s v="PROVEEDORES"/>
    <n v="90"/>
    <n v="0"/>
    <n v="0"/>
    <n v="216666667"/>
    <n v="0"/>
    <n v="0"/>
    <n v="0"/>
    <n v="0"/>
    <n v="216666667"/>
    <x v="0"/>
    <s v="BANCO SANTANDER DE NEGOCIOS COLOMBIA SANA-000028-06"/>
    <x v="1"/>
  </r>
  <r>
    <s v="PROMOAMBIENTAL DISTRITO SAS ESP"/>
    <n v="901"/>
    <x v="12"/>
    <x v="12"/>
    <s v="CL 93 A 13 24 P 4"/>
    <n v="7447638"/>
    <n v="16925001"/>
    <n v="256802"/>
    <s v="NA-000028-12"/>
    <s v="NOVACION CREDITO ANT 1577 NUEVO 256802 B-CO SANTANDER PLAZO E                    "/>
    <d v="2024-04-01T00:00:00"/>
    <x v="49"/>
    <d v="2025-04-02T00:00:00"/>
    <n v="298"/>
    <n v="216666667"/>
    <n v="20240604"/>
    <n v="202406"/>
    <s v="8/06/2024 3:17:58 p.m."/>
    <n v="68"/>
    <s v="61-90"/>
    <s v="PROVEEDORES"/>
    <n v="90"/>
    <n v="0"/>
    <n v="0"/>
    <n v="216666667"/>
    <n v="0"/>
    <n v="0"/>
    <n v="0"/>
    <n v="0"/>
    <n v="216666667"/>
    <x v="0"/>
    <s v="BANCO SANTANDER DE NEGOCIOS COLOMBIA SANA-000028-12"/>
    <x v="1"/>
  </r>
  <r>
    <s v="PROMOAMBIENTAL DISTRITO SAS ESP"/>
    <n v="901"/>
    <x v="12"/>
    <x v="12"/>
    <s v="CL 93 A 13 24 P 4"/>
    <n v="7447638"/>
    <n v="16925001"/>
    <n v="256802"/>
    <s v="NA-000028-03"/>
    <s v="NOVACION CREDITO ANT 1577 NUEVO 256802 B-CO SANTANDER PLAZO E                    "/>
    <d v="2024-04-01T00:00:00"/>
    <x v="49"/>
    <d v="2024-07-02T00:00:00"/>
    <n v="28"/>
    <n v="216666667"/>
    <n v="20240604"/>
    <n v="202406"/>
    <s v="8/06/2024 3:17:58 p.m."/>
    <n v="68"/>
    <s v="61-90"/>
    <s v="PROVEEDORES"/>
    <n v="90"/>
    <n v="0"/>
    <n v="0"/>
    <n v="216666667"/>
    <n v="0"/>
    <n v="0"/>
    <n v="0"/>
    <n v="0"/>
    <n v="216666667"/>
    <x v="0"/>
    <s v="BANCO SANTANDER DE NEGOCIOS COLOMBIA SANA-000028-03"/>
    <x v="1"/>
  </r>
  <r>
    <s v="PROMOAMBIENTAL DISTRITO SAS ESP"/>
    <n v="901"/>
    <x v="13"/>
    <x v="13"/>
    <s v="CRA 48 26 85 TORRE NORTE PISO 1"/>
    <n v="7447638"/>
    <n v="16925001"/>
    <s v="91863 JUN 1 "/>
    <s v="CC-003700-00"/>
    <s v="REGISTRO CUOTA CREDITO 91863 PG 1 JUNIO -                                        "/>
    <d v="2024-05-24T00:00:00"/>
    <x v="50"/>
    <d v="2024-05-24T00:00:00"/>
    <n v="-10"/>
    <n v="475887088"/>
    <n v="20240604"/>
    <n v="202406"/>
    <s v="8/06/2024 3:17:58 p.m."/>
    <n v="15"/>
    <s v="0-30"/>
    <s v="PROVEEDORES"/>
    <n v="37"/>
    <n v="0"/>
    <n v="475887088"/>
    <n v="0"/>
    <n v="0"/>
    <n v="0"/>
    <n v="0"/>
    <n v="0"/>
    <n v="475887088"/>
    <x v="0"/>
    <s v="BANCOLOMBIA SACC-003700-00"/>
    <x v="1"/>
  </r>
  <r>
    <s v="PROMOAMBIENTAL DISTRITO SAS ESP"/>
    <n v="901"/>
    <x v="13"/>
    <x v="13"/>
    <s v="CRA 48 26 85 TORRE NORTE PISO 1"/>
    <n v="7447638"/>
    <n v="16925001"/>
    <n v="272584"/>
    <s v="FC-006152-34"/>
    <s v="LEASING 22584 BANCOLOMBIA CESION PACARIB-E  ACTIVOS FIJOS"/>
    <d v="2021-12-31T00:00:00"/>
    <x v="51"/>
    <d v="2024-06-04T00:00:00"/>
    <n v="0"/>
    <n v="0.24"/>
    <n v="20240604"/>
    <n v="202406"/>
    <s v="8/06/2024 3:17:58 p.m."/>
    <n v="890"/>
    <s v="&gt;360"/>
    <s v="PROVEEDORES"/>
    <n v="912"/>
    <n v="0"/>
    <n v="0"/>
    <n v="0"/>
    <n v="0"/>
    <n v="0"/>
    <n v="0"/>
    <n v="0.24"/>
    <n v="0.24"/>
    <x v="0"/>
    <s v="BANCOLOMBIA SAFC-006152-34"/>
    <x v="1"/>
  </r>
  <r>
    <s v="PROMOAMBIENTAL DISTRITO SAS ESP"/>
    <n v="901"/>
    <x v="13"/>
    <x v="13"/>
    <s v="CRA 48 26 85 TORRE NORTE PISO 1"/>
    <n v="7447638"/>
    <n v="16925001"/>
    <n v="91863"/>
    <s v="NA-000022-00"/>
    <s v="RECLAS  SDO CAPITAL POR CREACION DE PROY-ECTO                                    "/>
    <d v="2024-02-26T00:00:00"/>
    <x v="45"/>
    <d v="2026-06-01T00:00:00"/>
    <n v="717"/>
    <n v="6550095728"/>
    <n v="20240604"/>
    <n v="202406"/>
    <s v="8/06/2024 3:17:58 p.m."/>
    <n v="103"/>
    <s v="91-120"/>
    <s v="PROVEEDORES"/>
    <n v="125"/>
    <n v="0"/>
    <n v="0"/>
    <n v="0"/>
    <n v="0"/>
    <n v="6550095728"/>
    <n v="0"/>
    <n v="0"/>
    <n v="6550095728"/>
    <x v="0"/>
    <s v="BANCOLOMBIA SANA-000022-00"/>
    <x v="1"/>
  </r>
  <r>
    <s v="PROMOAMBIENTAL DISTRITO SAS ESP"/>
    <n v="901"/>
    <x v="13"/>
    <x v="13"/>
    <s v="CRA 48 26 85 TORRE NORTE PISO 1"/>
    <n v="7447638"/>
    <n v="16925001"/>
    <n v="272584"/>
    <s v="NA-000026-00"/>
    <s v="RECLAS SDO CAPITAL POR CREACION DE PROYE-CTO                                     "/>
    <d v="2024-02-27T00:00:00"/>
    <x v="47"/>
    <d v="2024-06-04T00:00:00"/>
    <n v="0"/>
    <n v="91343334"/>
    <n v="20240604"/>
    <n v="202406"/>
    <s v="8/06/2024 3:17:58 p.m."/>
    <n v="102"/>
    <s v="91-120"/>
    <s v="PROVEEDORES"/>
    <n v="124"/>
    <n v="0"/>
    <n v="0"/>
    <n v="0"/>
    <n v="0"/>
    <n v="91343334"/>
    <n v="0"/>
    <n v="0"/>
    <n v="91343334"/>
    <x v="0"/>
    <s v="BANCOLOMBIA SANA-000026-00"/>
    <x v="1"/>
  </r>
  <r>
    <s v="PROMOAMBIENTAL DISTRITO SAS ESP"/>
    <n v="901"/>
    <x v="13"/>
    <x v="13"/>
    <s v="CRA 48 26 85 TORRE NORTE PISO 1"/>
    <n v="7447638"/>
    <n v="16925001"/>
    <n v="520"/>
    <s v="NI-000520-00"/>
    <s v="REGISTRO INTERESES X PG CONCILIACION CRE-DITOS Y LEASINGS"/>
    <d v="2023-12-30T00:00:00"/>
    <x v="46"/>
    <d v="2023-12-30T00:00:00"/>
    <n v="-154"/>
    <n v="5155567"/>
    <n v="20240604"/>
    <n v="202406"/>
    <s v="8/06/2024 3:17:58 p.m."/>
    <n v="161"/>
    <s v="121-180"/>
    <s v="PROVEEDORES"/>
    <n v="183"/>
    <n v="0"/>
    <n v="0"/>
    <n v="0"/>
    <n v="0"/>
    <n v="0"/>
    <n v="5155567"/>
    <n v="0"/>
    <n v="5155567"/>
    <x v="0"/>
    <s v="BANCOLOMBIA SANI-000520-00"/>
    <x v="1"/>
  </r>
  <r>
    <s v="PROMOAMBIENTAL DISTRITO SAS ESP"/>
    <n v="901"/>
    <x v="13"/>
    <x v="13"/>
    <s v="CRA 48 26 85 TORRE NORTE PISO 1"/>
    <n v="7447638"/>
    <n v="16925001"/>
    <n v="375"/>
    <s v="RE-000375-00"/>
    <s v="REEMBOLSO ALTA GERENCIA                 -                                        "/>
    <d v="2024-05-10T00:00:00"/>
    <x v="52"/>
    <d v="2024-05-10T00:00:00"/>
    <n v="-24"/>
    <n v="7105620"/>
    <n v="20240604"/>
    <n v="202406"/>
    <s v="8/06/2024 3:17:58 p.m."/>
    <n v="29"/>
    <s v="0-30"/>
    <s v="PROVEEDORES"/>
    <n v="51"/>
    <n v="0"/>
    <n v="7105620"/>
    <n v="0"/>
    <n v="0"/>
    <n v="0"/>
    <n v="0"/>
    <n v="0"/>
    <n v="7105620"/>
    <x v="0"/>
    <s v="BANCOLOMBIA SARE-000375-00"/>
    <x v="1"/>
  </r>
  <r>
    <s v="PROMOAMBIENTAL DISTRITO SAS ESP"/>
    <n v="901"/>
    <x v="14"/>
    <x v="14"/>
    <s v="CRA 12 F 31A 71"/>
    <n v="7447638"/>
    <n v="16925001"/>
    <n v="382"/>
    <s v="RE-000382-00"/>
    <s v="REINTEGRO PARQUEADERO REUNIONES SEGOVIA -TEMAS TRIBUTARIOS                       "/>
    <d v="2024-05-31T00:00:00"/>
    <x v="27"/>
    <d v="2024-06-02T00:00:00"/>
    <n v="-2"/>
    <n v="60000"/>
    <n v="20240604"/>
    <n v="202406"/>
    <s v="8/06/2024 3:17:58 p.m."/>
    <n v="8"/>
    <s v="0-30"/>
    <s v="PROVEEDORES"/>
    <n v="30"/>
    <n v="60000"/>
    <n v="0"/>
    <n v="0"/>
    <n v="0"/>
    <n v="0"/>
    <n v="0"/>
    <n v="0"/>
    <n v="60000"/>
    <x v="0"/>
    <s v="BAUTISTA HERNANDEZ HECTOR ANDRESRE-000382-00"/>
    <x v="0"/>
  </r>
  <r>
    <s v="PROMOAMBIENTAL DISTRITO SAS ESP"/>
    <n v="901"/>
    <x v="15"/>
    <x v="15"/>
    <s v="CR 55 79 A 65"/>
    <n v="7447638"/>
    <n v="16925001"/>
    <n v="3609"/>
    <s v="FP-011043-01"/>
    <s v="FE 3609 GRIS PERLADO BOMPER             -                                        "/>
    <d v="2024-03-06T00:00:00"/>
    <x v="35"/>
    <d v="2024-05-04T00:00:00"/>
    <n v="-30"/>
    <n v="2491994"/>
    <n v="20240604"/>
    <n v="202406"/>
    <s v="8/06/2024 3:17:58 p.m."/>
    <n v="94"/>
    <s v="91-120"/>
    <s v="PROVEEDORES"/>
    <n v="116"/>
    <n v="0"/>
    <n v="0"/>
    <n v="0"/>
    <n v="2491994"/>
    <n v="0"/>
    <n v="0"/>
    <n v="0"/>
    <n v="2491994"/>
    <x v="0"/>
    <s v="BOTERO DIAZ JUAN GUILLERMOFP-011043-01"/>
    <x v="0"/>
  </r>
  <r>
    <s v="PROMOAMBIENTAL DISTRITO SAS ESP"/>
    <n v="901"/>
    <x v="15"/>
    <x v="15"/>
    <s v="CR 55 79 A 65"/>
    <n v="7447638"/>
    <n v="16925001"/>
    <n v="3652"/>
    <s v="FP-011511-01"/>
    <s v="FE 3652 NEGRO KENWORTH POLIURETANO      -                                        "/>
    <d v="2024-04-04T00:00:00"/>
    <x v="39"/>
    <d v="2024-06-03T00:00:00"/>
    <n v="-1"/>
    <n v="491826"/>
    <n v="20240604"/>
    <n v="202406"/>
    <s v="8/06/2024 3:17:58 p.m."/>
    <n v="65"/>
    <s v="61-90"/>
    <s v="PROVEEDORES"/>
    <n v="87"/>
    <n v="0"/>
    <n v="0"/>
    <n v="491826"/>
    <n v="0"/>
    <n v="0"/>
    <n v="0"/>
    <n v="0"/>
    <n v="491826"/>
    <x v="0"/>
    <s v="BOTERO DIAZ JUAN GUILLERMOFP-011511-01"/>
    <x v="0"/>
  </r>
  <r>
    <s v="PROMOAMBIENTAL DISTRITO SAS ESP"/>
    <n v="901"/>
    <x v="15"/>
    <x v="15"/>
    <s v="CR 55 79 A 65"/>
    <n v="7447638"/>
    <n v="16925001"/>
    <n v="3659"/>
    <s v="FP-011609-01"/>
    <s v="FE 3659 BLANCO INTER PPLIURETANO IMLAR K-IT                                      "/>
    <d v="2024-04-09T00:00:00"/>
    <x v="30"/>
    <d v="2024-06-05T00:00:00"/>
    <n v="1"/>
    <n v="1316788"/>
    <n v="20240604"/>
    <n v="202406"/>
    <s v="8/06/2024 3:17:58 p.m."/>
    <n v="60"/>
    <s v="31-60"/>
    <s v="PROVEEDORES"/>
    <n v="82"/>
    <n v="0"/>
    <n v="0"/>
    <n v="1316788"/>
    <n v="0"/>
    <n v="0"/>
    <n v="0"/>
    <n v="0"/>
    <n v="1316788"/>
    <x v="0"/>
    <s v="BOTERO DIAZ JUAN GUILLERMOFP-011609-01"/>
    <x v="0"/>
  </r>
  <r>
    <s v="PROMOAMBIENTAL DISTRITO SAS ESP"/>
    <n v="901"/>
    <x v="15"/>
    <x v="15"/>
    <s v="CR 55 79 A 65"/>
    <n v="7447638"/>
    <n v="16925001"/>
    <n v="3685"/>
    <s v="FP-011723-01"/>
    <s v="FE 3685 NEGRO KENWORTH POLIURETANO      -                                        "/>
    <d v="2024-04-15T00:00:00"/>
    <x v="2"/>
    <d v="2024-06-12T00:00:00"/>
    <n v="8"/>
    <n v="985678"/>
    <n v="20240604"/>
    <n v="202406"/>
    <s v="8/06/2024 3:17:58 p.m."/>
    <n v="54"/>
    <s v="31-60"/>
    <s v="PROVEEDORES"/>
    <n v="76"/>
    <n v="0"/>
    <n v="0"/>
    <n v="985678"/>
    <n v="0"/>
    <n v="0"/>
    <n v="0"/>
    <n v="0"/>
    <n v="985678"/>
    <x v="0"/>
    <s v="BOTERO DIAZ JUAN GUILLERMOFP-011723-01"/>
    <x v="0"/>
  </r>
  <r>
    <s v="PROMOAMBIENTAL DISTRITO SAS ESP"/>
    <n v="901"/>
    <x v="15"/>
    <x v="15"/>
    <s v="CR 55 79 A 65"/>
    <n v="7447638"/>
    <n v="16925001"/>
    <n v="3696"/>
    <s v="FP-011793-01"/>
    <s v="FE 3696 BLANCO POLIURETANO KENWORT KIT  -                                        "/>
    <d v="2024-04-18T00:00:00"/>
    <x v="44"/>
    <d v="2024-06-17T00:00:00"/>
    <n v="13"/>
    <n v="1316788"/>
    <n v="20240604"/>
    <n v="202406"/>
    <s v="8/06/2024 3:17:58 p.m."/>
    <n v="51"/>
    <s v="31-60"/>
    <s v="PROVEEDORES"/>
    <n v="73"/>
    <n v="0"/>
    <n v="0"/>
    <n v="1316788"/>
    <n v="0"/>
    <n v="0"/>
    <n v="0"/>
    <n v="0"/>
    <n v="1316788"/>
    <x v="0"/>
    <s v="BOTERO DIAZ JUAN GUILLERMOFP-011793-01"/>
    <x v="0"/>
  </r>
  <r>
    <s v="PROMOAMBIENTAL DISTRITO SAS ESP"/>
    <n v="901"/>
    <x v="15"/>
    <x v="15"/>
    <s v="CR 55 79 A 65"/>
    <n v="7447638"/>
    <n v="16925001"/>
    <n v="3708"/>
    <s v="FP-011867-01"/>
    <s v="FE 3708 BLANCO INTER POLIURETANO IMLAR  -                                        "/>
    <d v="2024-04-23T00:00:00"/>
    <x v="36"/>
    <d v="2024-06-22T00:00:00"/>
    <n v="18"/>
    <n v="1316788"/>
    <n v="20240604"/>
    <n v="202406"/>
    <s v="8/06/2024 3:17:58 p.m."/>
    <n v="46"/>
    <s v="31-60"/>
    <s v="PROVEEDORES"/>
    <n v="68"/>
    <n v="0"/>
    <n v="0"/>
    <n v="1316788"/>
    <n v="0"/>
    <n v="0"/>
    <n v="0"/>
    <n v="0"/>
    <n v="1316788"/>
    <x v="0"/>
    <s v="BOTERO DIAZ JUAN GUILLERMOFP-011867-01"/>
    <x v="0"/>
  </r>
  <r>
    <s v="PROMOAMBIENTAL DISTRITO SAS ESP"/>
    <n v="901"/>
    <x v="15"/>
    <x v="15"/>
    <s v="CR 55 79 A 65"/>
    <n v="7447638"/>
    <n v="16925001"/>
    <n v="3725"/>
    <s v="FP-012095-01"/>
    <s v="FVE 7626 GUARDA POLVO LUBRICANTE PENETRA-NTE AMARRE PLASTICO"/>
    <d v="2024-05-06T00:00:00"/>
    <x v="20"/>
    <d v="2024-07-04T00:00:00"/>
    <n v="30"/>
    <n v="1420331"/>
    <n v="20240604"/>
    <n v="202406"/>
    <s v="8/06/2024 3:17:58 p.m."/>
    <n v="33"/>
    <s v="31-60"/>
    <s v="PROVEEDORES"/>
    <n v="55"/>
    <n v="0"/>
    <n v="1420331"/>
    <n v="0"/>
    <n v="0"/>
    <n v="0"/>
    <n v="0"/>
    <n v="0"/>
    <n v="1420331"/>
    <x v="0"/>
    <s v="BOTERO DIAZ JUAN GUILLERMOFP-012095-01"/>
    <x v="0"/>
  </r>
  <r>
    <s v="PROMOAMBIENTAL DISTRITO SAS ESP"/>
    <n v="901"/>
    <x v="15"/>
    <x v="15"/>
    <s v="CR 55 79 A 65"/>
    <n v="7447638"/>
    <n v="16925001"/>
    <n v="3744"/>
    <s v="FP-012217-01"/>
    <s v="FE 3744 BLANCO INTER POLIURETANO IMLAR K-IT                                      "/>
    <d v="2024-05-14T00:00:00"/>
    <x v="22"/>
    <d v="2024-07-09T00:00:00"/>
    <n v="35"/>
    <n v="2130495"/>
    <n v="20240604"/>
    <n v="202406"/>
    <s v="8/06/2024 3:17:58 p.m."/>
    <n v="25"/>
    <s v="0-30"/>
    <s v="PROVEEDORES"/>
    <n v="47"/>
    <n v="0"/>
    <n v="2130495"/>
    <n v="0"/>
    <n v="0"/>
    <n v="0"/>
    <n v="0"/>
    <n v="0"/>
    <n v="2130495"/>
    <x v="0"/>
    <s v="BOTERO DIAZ JUAN GUILLERMOFP-012217-01"/>
    <x v="0"/>
  </r>
  <r>
    <s v="PROMOAMBIENTAL DISTRITO SAS ESP"/>
    <n v="901"/>
    <x v="16"/>
    <x v="16"/>
    <s v="CL 93 B 16 66 OF 406"/>
    <n v="7447638"/>
    <n v="16925001"/>
    <n v="15543"/>
    <s v="FP-011217-01"/>
    <s v="F 89072038 COMPRA LLANTAS R22 5-"/>
    <d v="2024-03-19T00:00:00"/>
    <x v="53"/>
    <d v="2024-05-06T00:00:00"/>
    <n v="-28"/>
    <n v="977816"/>
    <n v="20240604"/>
    <n v="202406"/>
    <s v="8/06/2024 3:17:58 p.m."/>
    <n v="81"/>
    <s v="61-90"/>
    <s v="PROVEEDORES"/>
    <n v="103"/>
    <n v="0"/>
    <n v="0"/>
    <n v="0"/>
    <n v="977816"/>
    <n v="0"/>
    <n v="0"/>
    <n v="0"/>
    <n v="977816"/>
    <x v="0"/>
    <s v="CAFTL SASFP-011217-01"/>
    <x v="0"/>
  </r>
  <r>
    <s v="PROMOAMBIENTAL DISTRITO SAS ESP"/>
    <n v="901"/>
    <x v="16"/>
    <x v="16"/>
    <s v="CL 93 B 16 66 OF 406"/>
    <n v="7447638"/>
    <n v="16925001"/>
    <n v="15616"/>
    <s v="FP-011220-01"/>
    <s v="F 89026410 COMPRA LLANTAS R22 5-"/>
    <d v="2024-03-19T00:00:00"/>
    <x v="53"/>
    <d v="2024-05-12T00:00:00"/>
    <n v="-22"/>
    <n v="412222"/>
    <n v="20240604"/>
    <n v="202406"/>
    <s v="8/06/2024 3:17:58 p.m."/>
    <n v="81"/>
    <s v="61-90"/>
    <s v="PROVEEDORES"/>
    <n v="103"/>
    <n v="0"/>
    <n v="0"/>
    <n v="0"/>
    <n v="412222"/>
    <n v="0"/>
    <n v="0"/>
    <n v="0"/>
    <n v="412222"/>
    <x v="0"/>
    <s v="CAFTL SASFP-011220-01"/>
    <x v="0"/>
  </r>
  <r>
    <s v="PROMOAMBIENTAL DISTRITO SAS ESP"/>
    <n v="901"/>
    <x v="16"/>
    <x v="16"/>
    <s v="CL 93 B 16 66 OF 406"/>
    <n v="7447638"/>
    <n v="16925001"/>
    <n v="15608"/>
    <s v="FP-011222-01"/>
    <s v="F SE 304543 DESPEGADOR LLANTAS CAMION-"/>
    <d v="2024-03-19T00:00:00"/>
    <x v="53"/>
    <d v="2024-05-12T00:00:00"/>
    <n v="-22"/>
    <n v="282797"/>
    <n v="20240604"/>
    <n v="202406"/>
    <s v="8/06/2024 3:17:58 p.m."/>
    <n v="81"/>
    <s v="61-90"/>
    <s v="PROVEEDORES"/>
    <n v="103"/>
    <n v="0"/>
    <n v="0"/>
    <n v="0"/>
    <n v="282797"/>
    <n v="0"/>
    <n v="0"/>
    <n v="0"/>
    <n v="282797"/>
    <x v="0"/>
    <s v="CAFTL SASFP-011222-01"/>
    <x v="0"/>
  </r>
  <r>
    <s v="PROMOAMBIENTAL DISTRITO SAS ESP"/>
    <n v="901"/>
    <x v="16"/>
    <x v="16"/>
    <s v="CL 93 B 16 66 OF 406"/>
    <n v="7447638"/>
    <n v="16925001"/>
    <n v="15609"/>
    <s v="FP-011225-01"/>
    <s v="F SE 304544 KIT PALANCAS DE MONTAJE-"/>
    <d v="2024-03-21T00:00:00"/>
    <x v="15"/>
    <d v="2024-05-12T00:00:00"/>
    <n v="-22"/>
    <n v="282797"/>
    <n v="20240604"/>
    <n v="202406"/>
    <s v="8/06/2024 3:17:58 p.m."/>
    <n v="79"/>
    <s v="61-90"/>
    <s v="PROVEEDORES"/>
    <n v="101"/>
    <n v="0"/>
    <n v="0"/>
    <n v="0"/>
    <n v="282797"/>
    <n v="0"/>
    <n v="0"/>
    <n v="0"/>
    <n v="282797"/>
    <x v="0"/>
    <s v="CAFTL SASFP-011225-01"/>
    <x v="0"/>
  </r>
  <r>
    <s v="PROMOAMBIENTAL DISTRITO SAS ESP"/>
    <n v="901"/>
    <x v="16"/>
    <x v="16"/>
    <s v="CL 93 B 16 66 OF 406"/>
    <n v="7447638"/>
    <n v="16925001"/>
    <n v="15610"/>
    <s v="FP-011226-01"/>
    <s v="F 89027229 SERV REENCAUCHE-"/>
    <d v="2024-03-21T00:00:00"/>
    <x v="15"/>
    <d v="2024-05-12T00:00:00"/>
    <n v="-22"/>
    <n v="282797"/>
    <n v="20240604"/>
    <n v="202406"/>
    <s v="8/06/2024 3:17:58 p.m."/>
    <n v="79"/>
    <s v="61-90"/>
    <s v="PROVEEDORES"/>
    <n v="101"/>
    <n v="0"/>
    <n v="0"/>
    <n v="0"/>
    <n v="282797"/>
    <n v="0"/>
    <n v="0"/>
    <n v="0"/>
    <n v="282797"/>
    <x v="0"/>
    <s v="CAFTL SASFP-011226-01"/>
    <x v="0"/>
  </r>
  <r>
    <s v="PROMOAMBIENTAL DISTRITO SAS ESP"/>
    <n v="901"/>
    <x v="16"/>
    <x v="16"/>
    <s v="CL 93 B 16 66 OF 406"/>
    <n v="7447638"/>
    <n v="16925001"/>
    <n v="15611"/>
    <s v="FP-011227-01"/>
    <s v="CA 15611 SERVICIO REVISION TECNICOMECANI-CA CDA INTECO                           "/>
    <d v="2024-03-21T00:00:00"/>
    <x v="15"/>
    <d v="2024-05-12T00:00:00"/>
    <n v="-22"/>
    <n v="282797"/>
    <n v="20240604"/>
    <n v="202406"/>
    <s v="8/06/2024 3:17:58 p.m."/>
    <n v="79"/>
    <s v="61-90"/>
    <s v="PROVEEDORES"/>
    <n v="101"/>
    <n v="0"/>
    <n v="0"/>
    <n v="0"/>
    <n v="282797"/>
    <n v="0"/>
    <n v="0"/>
    <n v="0"/>
    <n v="282797"/>
    <x v="0"/>
    <s v="CAFTL SASFP-011227-01"/>
    <x v="0"/>
  </r>
  <r>
    <s v="PROMOAMBIENTAL DISTRITO SAS ESP"/>
    <n v="901"/>
    <x v="16"/>
    <x v="16"/>
    <s v="CL 93 B 16 66 OF 406"/>
    <n v="7447638"/>
    <n v="16925001"/>
    <n v="15612"/>
    <s v="FP-011228-01"/>
    <s v="FE 5333 PEGANTE VULCANIZANTE PASTA DE MO-NTAJE"/>
    <d v="2024-03-21T00:00:00"/>
    <x v="15"/>
    <d v="2024-05-12T00:00:00"/>
    <n v="-22"/>
    <n v="412222"/>
    <n v="20240604"/>
    <n v="202406"/>
    <s v="8/06/2024 3:17:58 p.m."/>
    <n v="79"/>
    <s v="61-90"/>
    <s v="PROVEEDORES"/>
    <n v="101"/>
    <n v="0"/>
    <n v="0"/>
    <n v="0"/>
    <n v="412222"/>
    <n v="0"/>
    <n v="0"/>
    <n v="0"/>
    <n v="412222"/>
    <x v="0"/>
    <s v="CAFTL SASFP-011228-01"/>
    <x v="0"/>
  </r>
  <r>
    <s v="PROMOAMBIENTAL DISTRITO SAS ESP"/>
    <n v="901"/>
    <x v="16"/>
    <x v="16"/>
    <s v="CL 93 B 16 66 OF 406"/>
    <n v="7447638"/>
    <n v="16925001"/>
    <n v="15617"/>
    <s v="FP-011301-01"/>
    <s v="F A0367 BOTA SEGURIDAD PUNTERA T 37   38-"/>
    <d v="2024-03-22T00:00:00"/>
    <x v="54"/>
    <d v="2024-05-12T00:00:00"/>
    <n v="-22"/>
    <n v="412022"/>
    <n v="20240604"/>
    <n v="202406"/>
    <s v="8/06/2024 3:17:58 p.m."/>
    <n v="78"/>
    <s v="61-90"/>
    <s v="PROVEEDORES"/>
    <n v="100"/>
    <n v="0"/>
    <n v="0"/>
    <n v="0"/>
    <n v="412022"/>
    <n v="0"/>
    <n v="0"/>
    <n v="0"/>
    <n v="412022"/>
    <x v="0"/>
    <s v="CAFTL SASFP-011301-01"/>
    <x v="0"/>
  </r>
  <r>
    <s v="PROMOAMBIENTAL DISTRITO SAS ESP"/>
    <n v="901"/>
    <x v="16"/>
    <x v="16"/>
    <s v="CL 93 B 16 66 OF 406"/>
    <n v="7447638"/>
    <n v="16925001"/>
    <n v="15621"/>
    <s v="FP-011302-01"/>
    <s v="FE 89 REPARACION UNIDAD DELANTERA-"/>
    <d v="2024-03-22T00:00:00"/>
    <x v="54"/>
    <d v="2024-05-12T00:00:00"/>
    <n v="-22"/>
    <n v="292186"/>
    <n v="20240604"/>
    <n v="202406"/>
    <s v="8/06/2024 3:17:58 p.m."/>
    <n v="78"/>
    <s v="61-90"/>
    <s v="PROVEEDORES"/>
    <n v="100"/>
    <n v="0"/>
    <n v="0"/>
    <n v="0"/>
    <n v="292186"/>
    <n v="0"/>
    <n v="0"/>
    <n v="0"/>
    <n v="292186"/>
    <x v="0"/>
    <s v="CAFTL SASFP-011302-01"/>
    <x v="0"/>
  </r>
  <r>
    <s v="PROMOAMBIENTAL DISTRITO SAS ESP"/>
    <n v="901"/>
    <x v="16"/>
    <x v="16"/>
    <s v="CL 93 B 16 66 OF 406"/>
    <n v="7447638"/>
    <n v="16925001"/>
    <n v="15613"/>
    <s v="FP-011341-01"/>
    <s v="F 1076 SERV EXTRACCION TORNILLO   RECUPE-RACION TORNILLO"/>
    <d v="2024-03-26T00:00:00"/>
    <x v="16"/>
    <d v="2024-05-12T00:00:00"/>
    <n v="-22"/>
    <n v="45654"/>
    <n v="20240604"/>
    <n v="202406"/>
    <s v="8/06/2024 3:17:58 p.m."/>
    <n v="74"/>
    <s v="61-90"/>
    <s v="PROVEEDORES"/>
    <n v="96"/>
    <n v="0"/>
    <n v="0"/>
    <n v="0"/>
    <n v="45654"/>
    <n v="0"/>
    <n v="0"/>
    <n v="0"/>
    <n v="45654"/>
    <x v="0"/>
    <s v="CAFTL SASFP-011341-01"/>
    <x v="0"/>
  </r>
  <r>
    <s v="PROMOAMBIENTAL DISTRITO SAS ESP"/>
    <n v="901"/>
    <x v="16"/>
    <x v="16"/>
    <s v="CL 93 B 16 66 OF 406"/>
    <n v="7447638"/>
    <n v="16925001"/>
    <n v="15747"/>
    <s v="FP-011467-01"/>
    <s v="F 3626 COMPRA TORNILLO CENTRAL   TUERCA-ALTA   SOPORTE CARDA"/>
    <d v="2024-03-27T00:00:00"/>
    <x v="0"/>
    <d v="2024-05-26T00:00:00"/>
    <n v="-8"/>
    <n v="412221"/>
    <n v="20240604"/>
    <n v="202406"/>
    <s v="8/06/2024 3:17:58 p.m."/>
    <n v="73"/>
    <s v="61-90"/>
    <s v="PROVEEDORES"/>
    <n v="95"/>
    <n v="0"/>
    <n v="0"/>
    <n v="0"/>
    <n v="412221"/>
    <n v="0"/>
    <n v="0"/>
    <n v="0"/>
    <n v="412221"/>
    <x v="0"/>
    <s v="CAFTL SASFP-011467-01"/>
    <x v="0"/>
  </r>
  <r>
    <s v="PROMOAMBIENTAL DISTRITO SAS ESP"/>
    <n v="901"/>
    <x v="16"/>
    <x v="16"/>
    <s v="CL 93 B 16 66 OF 406"/>
    <n v="7447638"/>
    <n v="16925001"/>
    <n v="15614"/>
    <s v="FP-011482-01"/>
    <s v="FEDV 138 MASCARILLA INDUSTRIAL-"/>
    <d v="2024-03-27T00:00:00"/>
    <x v="0"/>
    <d v="2024-05-12T00:00:00"/>
    <n v="-22"/>
    <n v="412222"/>
    <n v="20240604"/>
    <n v="202406"/>
    <s v="8/06/2024 3:17:58 p.m."/>
    <n v="73"/>
    <s v="61-90"/>
    <s v="PROVEEDORES"/>
    <n v="95"/>
    <n v="0"/>
    <n v="0"/>
    <n v="0"/>
    <n v="412222"/>
    <n v="0"/>
    <n v="0"/>
    <n v="0"/>
    <n v="412222"/>
    <x v="0"/>
    <s v="CAFTL SASFP-011482-01"/>
    <x v="0"/>
  </r>
  <r>
    <s v="PROMOAMBIENTAL DISTRITO SAS ESP"/>
    <n v="901"/>
    <x v="16"/>
    <x v="16"/>
    <s v="CL 93 B 16 66 OF 406"/>
    <n v="7447638"/>
    <n v="16925001"/>
    <n v="15781"/>
    <s v="FP-011610-01"/>
    <s v="CR 577440 PINZA PORTA ELECTRODO-"/>
    <d v="2024-04-09T00:00:00"/>
    <x v="30"/>
    <d v="2024-06-02T00:00:00"/>
    <n v="-2"/>
    <n v="412222"/>
    <n v="20240604"/>
    <n v="202406"/>
    <s v="8/06/2024 3:17:58 p.m."/>
    <n v="60"/>
    <s v="31-60"/>
    <s v="PROVEEDORES"/>
    <n v="82"/>
    <n v="0"/>
    <n v="0"/>
    <n v="412222"/>
    <n v="0"/>
    <n v="0"/>
    <n v="0"/>
    <n v="0"/>
    <n v="412222"/>
    <x v="0"/>
    <s v="CAFTL SASFP-011610-01"/>
    <x v="0"/>
  </r>
  <r>
    <s v="PROMOAMBIENTAL DISTRITO SAS ESP"/>
    <n v="901"/>
    <x v="16"/>
    <x v="16"/>
    <s v="CL 93 B 16 66 OF 406"/>
    <n v="7447638"/>
    <n v="16925001"/>
    <n v="15776"/>
    <s v="FP-011611-01"/>
    <s v="ST 28585 ALQUILER RADIO PORTATIL MOTOROL-A"/>
    <d v="2024-04-09T00:00:00"/>
    <x v="30"/>
    <d v="2024-06-02T00:00:00"/>
    <n v="-2"/>
    <n v="412222"/>
    <n v="20240604"/>
    <n v="202406"/>
    <s v="8/06/2024 3:17:58 p.m."/>
    <n v="60"/>
    <s v="31-60"/>
    <s v="PROVEEDORES"/>
    <n v="82"/>
    <n v="0"/>
    <n v="0"/>
    <n v="412222"/>
    <n v="0"/>
    <n v="0"/>
    <n v="0"/>
    <n v="0"/>
    <n v="412222"/>
    <x v="0"/>
    <s v="CAFTL SASFP-011611-01"/>
    <x v="0"/>
  </r>
  <r>
    <s v="PROMOAMBIENTAL DISTRITO SAS ESP"/>
    <n v="901"/>
    <x v="16"/>
    <x v="16"/>
    <s v="CL 93 B 16 66 OF 406"/>
    <n v="7447638"/>
    <n v="16925001"/>
    <n v="15775"/>
    <s v="FP-011612-01"/>
    <s v="F 608 SERV POR RECAUDO DE CARTERA-"/>
    <d v="2024-04-09T00:00:00"/>
    <x v="30"/>
    <d v="2024-06-02T00:00:00"/>
    <n v="-2"/>
    <n v="412222"/>
    <n v="20240604"/>
    <n v="202406"/>
    <s v="8/06/2024 3:17:58 p.m."/>
    <n v="60"/>
    <s v="31-60"/>
    <s v="PROVEEDORES"/>
    <n v="82"/>
    <n v="0"/>
    <n v="0"/>
    <n v="412222"/>
    <n v="0"/>
    <n v="0"/>
    <n v="0"/>
    <n v="0"/>
    <n v="412222"/>
    <x v="0"/>
    <s v="CAFTL SASFP-011612-01"/>
    <x v="0"/>
  </r>
  <r>
    <s v="PROMOAMBIENTAL DISTRITO SAS ESP"/>
    <n v="901"/>
    <x v="16"/>
    <x v="16"/>
    <s v="CL 93 B 16 66 OF 406"/>
    <n v="7447638"/>
    <n v="16925001"/>
    <n v="15773"/>
    <s v="FP-011613-01"/>
    <s v="F P 2098 INSTALACION LOGOS Y CALCOMANIA-"/>
    <d v="2024-04-09T00:00:00"/>
    <x v="30"/>
    <d v="2024-06-02T00:00:00"/>
    <n v="-2"/>
    <n v="412222"/>
    <n v="20240604"/>
    <n v="202406"/>
    <s v="8/06/2024 3:17:58 p.m."/>
    <n v="60"/>
    <s v="31-60"/>
    <s v="PROVEEDORES"/>
    <n v="82"/>
    <n v="0"/>
    <n v="0"/>
    <n v="412222"/>
    <n v="0"/>
    <n v="0"/>
    <n v="0"/>
    <n v="0"/>
    <n v="412222"/>
    <x v="0"/>
    <s v="CAFTL SASFP-011613-01"/>
    <x v="0"/>
  </r>
  <r>
    <s v="PROMOAMBIENTAL DISTRITO SAS ESP"/>
    <n v="901"/>
    <x v="16"/>
    <x v="16"/>
    <s v="CL 93 B 16 66 OF 406"/>
    <n v="7447638"/>
    <n v="16925001"/>
    <n v="15772"/>
    <s v="FP-011614-01"/>
    <s v="F 1874 SERV REPARACION PASADOR CAJA 8909-"/>
    <d v="2024-04-09T00:00:00"/>
    <x v="30"/>
    <d v="2024-06-02T00:00:00"/>
    <n v="-2"/>
    <n v="412222"/>
    <n v="20240604"/>
    <n v="202406"/>
    <s v="8/06/2024 3:17:58 p.m."/>
    <n v="60"/>
    <s v="31-60"/>
    <s v="PROVEEDORES"/>
    <n v="82"/>
    <n v="0"/>
    <n v="0"/>
    <n v="412222"/>
    <n v="0"/>
    <n v="0"/>
    <n v="0"/>
    <n v="0"/>
    <n v="412222"/>
    <x v="0"/>
    <s v="CAFTL SASFP-011614-01"/>
    <x v="0"/>
  </r>
  <r>
    <s v="PROMOAMBIENTAL DISTRITO SAS ESP"/>
    <n v="901"/>
    <x v="16"/>
    <x v="16"/>
    <s v="CL 93 B 16 66 OF 406"/>
    <n v="7447638"/>
    <n v="16925001"/>
    <n v="15770"/>
    <s v="FP-011615-01"/>
    <s v="SE 304866 ALINEACION CAMION BALANCEO CAM-IONETA"/>
    <d v="2024-04-09T00:00:00"/>
    <x v="30"/>
    <d v="2024-06-01T00:00:00"/>
    <n v="-3"/>
    <n v="412222"/>
    <n v="20240604"/>
    <n v="202406"/>
    <s v="8/06/2024 3:17:58 p.m."/>
    <n v="60"/>
    <s v="31-60"/>
    <s v="PROVEEDORES"/>
    <n v="82"/>
    <n v="0"/>
    <n v="0"/>
    <n v="412222"/>
    <n v="0"/>
    <n v="0"/>
    <n v="0"/>
    <n v="0"/>
    <n v="412222"/>
    <x v="0"/>
    <s v="CAFTL SASFP-011615-01"/>
    <x v="0"/>
  </r>
  <r>
    <s v="PROMOAMBIENTAL DISTRITO SAS ESP"/>
    <n v="901"/>
    <x v="16"/>
    <x v="16"/>
    <s v="CL 93 B 16 66 OF 406"/>
    <n v="7447638"/>
    <n v="16925001"/>
    <n v="15769"/>
    <s v="FP-011616-01"/>
    <s v="F 3159 COMPRA PLATO SINCRONIZADOR 18-"/>
    <d v="2024-04-09T00:00:00"/>
    <x v="30"/>
    <d v="2024-06-01T00:00:00"/>
    <n v="-3"/>
    <n v="282797"/>
    <n v="20240604"/>
    <n v="202406"/>
    <s v="8/06/2024 3:17:58 p.m."/>
    <n v="60"/>
    <s v="31-60"/>
    <s v="PROVEEDORES"/>
    <n v="82"/>
    <n v="0"/>
    <n v="0"/>
    <n v="282797"/>
    <n v="0"/>
    <n v="0"/>
    <n v="0"/>
    <n v="0"/>
    <n v="282797"/>
    <x v="0"/>
    <s v="CAFTL SASFP-011616-01"/>
    <x v="0"/>
  </r>
  <r>
    <s v="PROMOAMBIENTAL DISTRITO SAS ESP"/>
    <n v="901"/>
    <x v="16"/>
    <x v="16"/>
    <s v="CL 93 B 16 66 OF 406"/>
    <n v="7447638"/>
    <n v="16925001"/>
    <n v="15768"/>
    <s v="FP-011617-01"/>
    <s v="ST 28587 ALQUILER RADIO MOVIL MOTOROLA-"/>
    <d v="2024-04-09T00:00:00"/>
    <x v="30"/>
    <d v="2024-06-01T00:00:00"/>
    <n v="-3"/>
    <n v="412222"/>
    <n v="20240604"/>
    <n v="202406"/>
    <s v="8/06/2024 3:17:58 p.m."/>
    <n v="60"/>
    <s v="31-60"/>
    <s v="PROVEEDORES"/>
    <n v="82"/>
    <n v="0"/>
    <n v="0"/>
    <n v="412222"/>
    <n v="0"/>
    <n v="0"/>
    <n v="0"/>
    <n v="0"/>
    <n v="412222"/>
    <x v="0"/>
    <s v="CAFTL SASFP-011617-01"/>
    <x v="0"/>
  </r>
  <r>
    <s v="PROMOAMBIENTAL DISTRITO SAS ESP"/>
    <n v="901"/>
    <x v="16"/>
    <x v="16"/>
    <s v="CL 93 B 16 66 OF 406"/>
    <n v="7447638"/>
    <n v="16925001"/>
    <n v="15851"/>
    <s v="FP-011817-01"/>
    <s v="F 1064 COMPRA TALADRO PARCUTOR   JUEGO C-OPAS CUADRANTE"/>
    <d v="2024-04-19T00:00:00"/>
    <x v="55"/>
    <d v="2024-06-10T00:00:00"/>
    <n v="6"/>
    <n v="412222"/>
    <n v="20240604"/>
    <n v="202406"/>
    <s v="8/06/2024 3:17:58 p.m."/>
    <n v="50"/>
    <s v="31-60"/>
    <s v="PROVEEDORES"/>
    <n v="72"/>
    <n v="0"/>
    <n v="0"/>
    <n v="412222"/>
    <n v="0"/>
    <n v="0"/>
    <n v="0"/>
    <n v="0"/>
    <n v="412222"/>
    <x v="0"/>
    <s v="CAFTL SASFP-011817-01"/>
    <x v="0"/>
  </r>
  <r>
    <s v="PROMOAMBIENTAL DISTRITO SAS ESP"/>
    <n v="901"/>
    <x v="16"/>
    <x v="16"/>
    <s v="CL 93 B 16 66 OF 406"/>
    <n v="7447638"/>
    <n v="16925001"/>
    <n v="15863"/>
    <s v="FP-011818-01"/>
    <s v="F 5412 PUBLICACION TARIFAS PROMOAMBIENTA-L DISTRITO"/>
    <d v="2024-04-19T00:00:00"/>
    <x v="55"/>
    <d v="2024-06-10T00:00:00"/>
    <n v="6"/>
    <n v="371906"/>
    <n v="20240604"/>
    <n v="202406"/>
    <s v="8/06/2024 3:17:58 p.m."/>
    <n v="50"/>
    <s v="31-60"/>
    <s v="PROVEEDORES"/>
    <n v="72"/>
    <n v="0"/>
    <n v="0"/>
    <n v="371906"/>
    <n v="0"/>
    <n v="0"/>
    <n v="0"/>
    <n v="0"/>
    <n v="371906"/>
    <x v="0"/>
    <s v="CAFTL SASFP-011818-01"/>
    <x v="0"/>
  </r>
  <r>
    <s v="PROMOAMBIENTAL DISTRITO SAS ESP"/>
    <n v="901"/>
    <x v="16"/>
    <x v="16"/>
    <s v="CL 93 B 16 66 OF 406"/>
    <n v="7447638"/>
    <n v="16925001"/>
    <n v="16000"/>
    <s v="FP-011902-01"/>
    <s v="MD 3517 BOTA CUERO OPERATIVO-"/>
    <d v="2024-04-26T00:00:00"/>
    <x v="19"/>
    <d v="2024-06-25T00:00:00"/>
    <n v="21"/>
    <n v="1236666"/>
    <n v="20240604"/>
    <n v="202406"/>
    <s v="8/06/2024 3:17:58 p.m."/>
    <n v="43"/>
    <s v="31-60"/>
    <s v="PROVEEDORES"/>
    <n v="65"/>
    <n v="0"/>
    <n v="0"/>
    <n v="1236666"/>
    <n v="0"/>
    <n v="0"/>
    <n v="0"/>
    <n v="0"/>
    <n v="1236666"/>
    <x v="0"/>
    <s v="CAFTL SASFP-011902-01"/>
    <x v="0"/>
  </r>
  <r>
    <s v="PROMOAMBIENTAL DISTRITO SAS ESP"/>
    <n v="901"/>
    <x v="16"/>
    <x v="16"/>
    <s v="CL 93 B 16 66 OF 406"/>
    <n v="7447638"/>
    <n v="16925001"/>
    <n v="16023"/>
    <s v="FP-012170-01"/>
    <s v="F 89033589 SERV REENCAUCHE R22 5-"/>
    <d v="2024-05-09T00:00:00"/>
    <x v="21"/>
    <d v="2024-07-02T00:00:00"/>
    <n v="28"/>
    <n v="412222"/>
    <n v="20240604"/>
    <n v="202406"/>
    <s v="8/06/2024 3:17:58 p.m."/>
    <n v="30"/>
    <s v="0-30"/>
    <s v="PROVEEDORES"/>
    <n v="52"/>
    <n v="0"/>
    <n v="412222"/>
    <n v="0"/>
    <n v="0"/>
    <n v="0"/>
    <n v="0"/>
    <n v="0"/>
    <n v="412222"/>
    <x v="0"/>
    <s v="CAFTL SASFP-012170-01"/>
    <x v="0"/>
  </r>
  <r>
    <s v="PROMOAMBIENTAL DISTRITO SAS ESP"/>
    <n v="901"/>
    <x v="16"/>
    <x v="16"/>
    <s v="CL 93 B 16 66 OF 406"/>
    <n v="7447638"/>
    <n v="16925001"/>
    <n v="16024"/>
    <s v="FP-012172-01"/>
    <s v="RC 1053 MANGUERA R2 3 4 Y ADAPTADOR-"/>
    <d v="2024-05-09T00:00:00"/>
    <x v="21"/>
    <d v="2024-07-02T00:00:00"/>
    <n v="28"/>
    <n v="412222"/>
    <n v="20240604"/>
    <n v="202406"/>
    <s v="8/06/2024 3:17:58 p.m."/>
    <n v="30"/>
    <s v="0-30"/>
    <s v="PROVEEDORES"/>
    <n v="52"/>
    <n v="0"/>
    <n v="412222"/>
    <n v="0"/>
    <n v="0"/>
    <n v="0"/>
    <n v="0"/>
    <n v="0"/>
    <n v="412222"/>
    <x v="0"/>
    <s v="CAFTL SASFP-012172-01"/>
    <x v="0"/>
  </r>
  <r>
    <s v="PROMOAMBIENTAL DISTRITO SAS ESP"/>
    <n v="901"/>
    <x v="16"/>
    <x v="16"/>
    <s v="CL 93 B 16 66 OF 406"/>
    <n v="7447638"/>
    <n v="16925001"/>
    <n v="16020"/>
    <s v="FP-012174-01"/>
    <s v="ST 28644 ALQUILER RADIO MOTOROLA FEB 202-1"/>
    <d v="2024-05-09T00:00:00"/>
    <x v="21"/>
    <d v="2024-07-02T00:00:00"/>
    <n v="28"/>
    <n v="412222"/>
    <n v="20240604"/>
    <n v="202406"/>
    <s v="8/06/2024 3:17:58 p.m."/>
    <n v="30"/>
    <s v="0-30"/>
    <s v="PROVEEDORES"/>
    <n v="52"/>
    <n v="0"/>
    <n v="412222"/>
    <n v="0"/>
    <n v="0"/>
    <n v="0"/>
    <n v="0"/>
    <n v="0"/>
    <n v="412222"/>
    <x v="0"/>
    <s v="CAFTL SASFP-012174-01"/>
    <x v="0"/>
  </r>
  <r>
    <s v="PROMOAMBIENTAL DISTRITO SAS ESP"/>
    <n v="901"/>
    <x v="16"/>
    <x v="16"/>
    <s v="CL 93 B 16 66 OF 406"/>
    <n v="7447638"/>
    <n v="16925001"/>
    <n v="16132"/>
    <s v="FP-012320-01"/>
    <s v="F A 0376 PUNTO ECOLOGICO 85 X 20 SENALET-ICA KIT DE DERRAME"/>
    <d v="2024-05-16T00:00:00"/>
    <x v="23"/>
    <d v="2024-07-14T00:00:00"/>
    <n v="40"/>
    <n v="412222"/>
    <n v="20240604"/>
    <n v="202406"/>
    <s v="8/06/2024 3:17:58 p.m."/>
    <n v="23"/>
    <s v="0-30"/>
    <s v="PROVEEDORES"/>
    <n v="45"/>
    <n v="0"/>
    <n v="412222"/>
    <n v="0"/>
    <n v="0"/>
    <n v="0"/>
    <n v="0"/>
    <n v="0"/>
    <n v="412222"/>
    <x v="0"/>
    <s v="CAFTL SASFP-012320-01"/>
    <x v="0"/>
  </r>
  <r>
    <s v="PROMOAMBIENTAL DISTRITO SAS ESP"/>
    <n v="901"/>
    <x v="16"/>
    <x v="16"/>
    <s v="CL 93 B 16 66 OF 406"/>
    <n v="7447638"/>
    <n v="16925001"/>
    <n v="16134"/>
    <s v="FP-012321-01"/>
    <s v="CA 16134 SERV REVISION TECNICOMECANICA C-DA VEHICULO ESN 124                     "/>
    <d v="2024-05-16T00:00:00"/>
    <x v="23"/>
    <d v="2024-07-14T00:00:00"/>
    <n v="40"/>
    <n v="282797"/>
    <n v="20240604"/>
    <n v="202406"/>
    <s v="8/06/2024 3:17:58 p.m."/>
    <n v="23"/>
    <s v="0-30"/>
    <s v="PROVEEDORES"/>
    <n v="45"/>
    <n v="0"/>
    <n v="282797"/>
    <n v="0"/>
    <n v="0"/>
    <n v="0"/>
    <n v="0"/>
    <n v="0"/>
    <n v="282797"/>
    <x v="0"/>
    <s v="CAFTL SASFP-012321-01"/>
    <x v="0"/>
  </r>
  <r>
    <s v="PROMOAMBIENTAL DISTRITO SAS ESP"/>
    <n v="901"/>
    <x v="16"/>
    <x v="16"/>
    <s v="CL 93 B 16 66 OF 406"/>
    <n v="7447638"/>
    <n v="16925001"/>
    <n v="16025"/>
    <s v="FP-012323-01"/>
    <s v="SEAC 14671 TORNILLO BUJE SOPORTE MOTOR H-OJA 22 56 ARANDELA"/>
    <d v="2024-05-16T00:00:00"/>
    <x v="23"/>
    <d v="2024-07-02T00:00:00"/>
    <n v="28"/>
    <n v="412222"/>
    <n v="20240604"/>
    <n v="202406"/>
    <s v="8/06/2024 3:17:58 p.m."/>
    <n v="23"/>
    <s v="0-30"/>
    <s v="PROVEEDORES"/>
    <n v="45"/>
    <n v="0"/>
    <n v="412222"/>
    <n v="0"/>
    <n v="0"/>
    <n v="0"/>
    <n v="0"/>
    <n v="0"/>
    <n v="412222"/>
    <x v="0"/>
    <s v="CAFTL SASFP-012323-01"/>
    <x v="0"/>
  </r>
  <r>
    <s v="PROMOAMBIENTAL DISTRITO SAS ESP"/>
    <n v="901"/>
    <x v="16"/>
    <x v="16"/>
    <s v="CL 93 B 16 66 OF 406"/>
    <n v="7447638"/>
    <n v="16925001"/>
    <n v="16210"/>
    <s v="FP-012454-01"/>
    <s v="F BOTD114924 COMPRA DE REPUESTOS-"/>
    <d v="2024-05-27T00:00:00"/>
    <x v="7"/>
    <d v="2024-07-21T00:00:00"/>
    <n v="47"/>
    <n v="282797"/>
    <n v="20240604"/>
    <n v="202406"/>
    <s v="8/06/2024 3:17:58 p.m."/>
    <n v="12"/>
    <s v="0-30"/>
    <s v="PROVEEDORES"/>
    <n v="34"/>
    <n v="0"/>
    <n v="282797"/>
    <n v="0"/>
    <n v="0"/>
    <n v="0"/>
    <n v="0"/>
    <n v="0"/>
    <n v="282797"/>
    <x v="0"/>
    <s v="CAFTL SASFP-012454-01"/>
    <x v="0"/>
  </r>
  <r>
    <s v="PROMOAMBIENTAL DISTRITO SAS ESP"/>
    <n v="901"/>
    <x v="16"/>
    <x v="16"/>
    <s v="CL 93 B 16 66 OF 406"/>
    <n v="7447638"/>
    <n v="16925001"/>
    <n v="16211"/>
    <s v="FP-012455-01"/>
    <s v="F BOTD 114923 COPMRA DE REPUESTOS-"/>
    <d v="2024-05-27T00:00:00"/>
    <x v="7"/>
    <d v="2024-07-21T00:00:00"/>
    <n v="47"/>
    <n v="412222"/>
    <n v="20240604"/>
    <n v="202406"/>
    <s v="8/06/2024 3:17:58 p.m."/>
    <n v="12"/>
    <s v="0-30"/>
    <s v="PROVEEDORES"/>
    <n v="34"/>
    <n v="0"/>
    <n v="412222"/>
    <n v="0"/>
    <n v="0"/>
    <n v="0"/>
    <n v="0"/>
    <n v="0"/>
    <n v="412222"/>
    <x v="0"/>
    <s v="CAFTL SASFP-012455-01"/>
    <x v="0"/>
  </r>
  <r>
    <s v="PROMOAMBIENTAL DISTRITO SAS ESP"/>
    <n v="901"/>
    <x v="17"/>
    <x v="17"/>
    <s v="KM  104 VIA BOGOTA   GIRARDOT"/>
    <n v="7447638"/>
    <n v="16925001"/>
    <n v="32515178"/>
    <s v="DS-000731-01"/>
    <s v="CTA DE COBRO 32515178 SUMINISTRO DE BONO-S                                       "/>
    <d v="2024-05-30T00:00:00"/>
    <x v="34"/>
    <d v="2024-07-09T00:00:00"/>
    <n v="35"/>
    <n v="50870000"/>
    <n v="20240604"/>
    <n v="202406"/>
    <s v="8/06/2024 3:17:58 p.m."/>
    <n v="9"/>
    <s v="0-30"/>
    <s v="PROVEEDORES"/>
    <n v="31"/>
    <n v="0"/>
    <n v="50870000"/>
    <n v="0"/>
    <n v="0"/>
    <n v="0"/>
    <n v="0"/>
    <n v="0"/>
    <n v="50870000"/>
    <x v="0"/>
    <s v="CAJA COLOMBIANA DE SUBSIDIO FAMILIAR COLSUBSIDIODS-000731-01"/>
    <x v="0"/>
  </r>
  <r>
    <s v="PROMOAMBIENTAL DISTRITO SAS ESP"/>
    <n v="901"/>
    <x v="17"/>
    <x v="17"/>
    <s v="KM  104 VIA BOGOTA   GIRARDOT"/>
    <n v="7447638"/>
    <n v="16925001"/>
    <n v="1742929"/>
    <s v="FP-012184-01"/>
    <s v="FVE 7782 LIQUIDO PARA FRENOS-"/>
    <d v="2024-05-10T00:00:00"/>
    <x v="52"/>
    <d v="2024-07-03T00:00:00"/>
    <n v="29"/>
    <n v="2720000"/>
    <n v="20240604"/>
    <n v="202406"/>
    <s v="8/06/2024 3:17:58 p.m."/>
    <n v="29"/>
    <s v="0-30"/>
    <s v="PROVEEDORES"/>
    <n v="51"/>
    <n v="0"/>
    <n v="2720000"/>
    <n v="0"/>
    <n v="0"/>
    <n v="0"/>
    <n v="0"/>
    <n v="0"/>
    <n v="2720000"/>
    <x v="0"/>
    <s v="CAJA COLOMBIANA DE SUBSIDIO FAMILIAR COLSUBSIDIOFP-012184-01"/>
    <x v="0"/>
  </r>
  <r>
    <s v="PROMOAMBIENTAL DISTRITO SAS ESP"/>
    <n v="901"/>
    <x v="18"/>
    <x v="18"/>
    <s v="CR 34 13 A 253"/>
    <n v="7447638"/>
    <n v="16925001"/>
    <n v="94540"/>
    <s v="FP-011632-01"/>
    <s v="F 1517 ALQUILER PLANTA ELECTRICA-"/>
    <d v="2024-04-10T00:00:00"/>
    <x v="1"/>
    <d v="2024-06-08T00:00:00"/>
    <n v="4"/>
    <n v="5862090"/>
    <n v="20240604"/>
    <n v="202406"/>
    <s v="8/06/2024 3:17:58 p.m."/>
    <n v="59"/>
    <s v="31-60"/>
    <s v="PROVEEDORES"/>
    <n v="81"/>
    <n v="0"/>
    <n v="0"/>
    <n v="5862090"/>
    <n v="0"/>
    <n v="0"/>
    <n v="0"/>
    <n v="0"/>
    <n v="5862090"/>
    <x v="0"/>
    <s v="CALZATODO SAFP-011632-01"/>
    <x v="0"/>
  </r>
  <r>
    <s v="PROMOAMBIENTAL DISTRITO SAS ESP"/>
    <n v="901"/>
    <x v="18"/>
    <x v="18"/>
    <s v="CR 34 13 A 253"/>
    <n v="7447638"/>
    <n v="16925001"/>
    <n v="94528"/>
    <s v="FP-011633-01"/>
    <s v="ST 28581 ALQUILER RADIO MOTOROLA-"/>
    <d v="2024-04-10T00:00:00"/>
    <x v="1"/>
    <d v="2024-06-08T00:00:00"/>
    <n v="4"/>
    <n v="426967"/>
    <n v="20240604"/>
    <n v="202406"/>
    <s v="8/06/2024 3:17:58 p.m."/>
    <n v="59"/>
    <s v="31-60"/>
    <s v="PROVEEDORES"/>
    <n v="81"/>
    <n v="0"/>
    <n v="0"/>
    <n v="426967"/>
    <n v="0"/>
    <n v="0"/>
    <n v="0"/>
    <n v="0"/>
    <n v="426967"/>
    <x v="0"/>
    <s v="CALZATODO SAFP-011633-01"/>
    <x v="0"/>
  </r>
  <r>
    <s v="PROMOAMBIENTAL DISTRITO SAS ESP"/>
    <n v="901"/>
    <x v="18"/>
    <x v="18"/>
    <s v="CR 34 13 A 253"/>
    <n v="7447638"/>
    <n v="16925001"/>
    <n v="94546"/>
    <s v="FP-011794-01"/>
    <s v="F 19557 COMPRA TORNILLO S M EMPAQUE SOBR-ETAPA CAJA FULLER"/>
    <d v="2024-04-18T00:00:00"/>
    <x v="44"/>
    <d v="2024-06-18T00:00:00"/>
    <n v="14"/>
    <n v="450000"/>
    <n v="20240604"/>
    <n v="202406"/>
    <s v="8/06/2024 3:17:58 p.m."/>
    <n v="51"/>
    <s v="31-60"/>
    <s v="PROVEEDORES"/>
    <n v="73"/>
    <n v="0"/>
    <n v="0"/>
    <n v="450000"/>
    <n v="0"/>
    <n v="0"/>
    <n v="0"/>
    <n v="0"/>
    <n v="450000"/>
    <x v="0"/>
    <s v="CALZATODO SAFP-011794-01"/>
    <x v="0"/>
  </r>
  <r>
    <s v="PROMOAMBIENTAL DISTRITO SAS ESP"/>
    <n v="901"/>
    <x v="18"/>
    <x v="18"/>
    <s v="CR 34 13 A 253"/>
    <n v="7447638"/>
    <n v="16925001"/>
    <n v="94545"/>
    <s v="FP-011795-01"/>
    <s v="F 89031271 COMPRA LLANTAS 295 80 R22 5-"/>
    <d v="2024-04-18T00:00:00"/>
    <x v="44"/>
    <d v="2024-06-08T00:00:00"/>
    <n v="4"/>
    <n v="900000"/>
    <n v="20240604"/>
    <n v="202406"/>
    <s v="8/06/2024 3:17:58 p.m."/>
    <n v="51"/>
    <s v="31-60"/>
    <s v="PROVEEDORES"/>
    <n v="73"/>
    <n v="0"/>
    <n v="0"/>
    <n v="900000"/>
    <n v="0"/>
    <n v="0"/>
    <n v="0"/>
    <n v="0"/>
    <n v="900000"/>
    <x v="0"/>
    <s v="CALZATODO SAFP-011795-01"/>
    <x v="0"/>
  </r>
  <r>
    <s v="PROMOAMBIENTAL DISTRITO SAS ESP"/>
    <n v="901"/>
    <x v="18"/>
    <x v="18"/>
    <s v="CR 34 13 A 253"/>
    <n v="7447638"/>
    <n v="16925001"/>
    <n v="95766"/>
    <s v="FP-012267-01"/>
    <s v="F 114252 COMPRA TAPA RADIADOR METALICA-"/>
    <d v="2024-05-15T00:00:00"/>
    <x v="56"/>
    <d v="2024-07-09T00:00:00"/>
    <n v="35"/>
    <n v="721687"/>
    <n v="20240604"/>
    <n v="202406"/>
    <s v="8/06/2024 3:17:58 p.m."/>
    <n v="24"/>
    <s v="0-30"/>
    <s v="PROVEEDORES"/>
    <n v="46"/>
    <n v="0"/>
    <n v="721687"/>
    <n v="0"/>
    <n v="0"/>
    <n v="0"/>
    <n v="0"/>
    <n v="0"/>
    <n v="721687"/>
    <x v="0"/>
    <s v="CALZATODO SAFP-012267-01"/>
    <x v="0"/>
  </r>
  <r>
    <s v="PROMOAMBIENTAL DISTRITO SAS ESP"/>
    <n v="901"/>
    <x v="19"/>
    <x v="19"/>
    <s v="AV  CL  26  68  D  35"/>
    <n v="7447638"/>
    <n v="16925001"/>
    <n v="6288995"/>
    <s v="CC-003304-00"/>
    <s v="CERTIFICACION CONSTITUCION Y GERENCIA   -                                        "/>
    <d v="2024-02-19T00:00:00"/>
    <x v="57"/>
    <d v="2024-04-19T00:00:00"/>
    <n v="-45"/>
    <n v="7900"/>
    <n v="20240604"/>
    <n v="202406"/>
    <s v="8/06/2024 3:17:58 p.m."/>
    <n v="110"/>
    <s v="91-120"/>
    <s v="PROVEEDORES"/>
    <n v="132"/>
    <n v="0"/>
    <n v="0"/>
    <n v="0"/>
    <n v="0"/>
    <n v="7900"/>
    <n v="0"/>
    <n v="0"/>
    <n v="7900"/>
    <x v="0"/>
    <s v="CAMARA DE COMERCIO DE BOGOTACC-003304-00"/>
    <x v="1"/>
  </r>
  <r>
    <s v="PROMOAMBIENTAL DISTRITO SAS ESP"/>
    <n v="901"/>
    <x v="20"/>
    <x v="20"/>
    <s v="CL  29 NORTE    6 A 40"/>
    <n v="7447638"/>
    <n v="16925001"/>
    <n v="732387"/>
    <s v="FP-012548-01"/>
    <s v="FE 1117 SUMINISTRO ESPEJOS-"/>
    <d v="2024-05-28T00:00:00"/>
    <x v="26"/>
    <d v="2024-07-27T00:00:00"/>
    <n v="53"/>
    <n v="16374198"/>
    <n v="20240604"/>
    <n v="202406"/>
    <s v="8/06/2024 3:17:58 p.m."/>
    <n v="11"/>
    <s v="0-30"/>
    <s v="PROVEEDORES"/>
    <n v="33"/>
    <n v="0"/>
    <n v="16374198"/>
    <n v="0"/>
    <n v="0"/>
    <n v="0"/>
    <n v="0"/>
    <n v="0"/>
    <n v="16374198"/>
    <x v="0"/>
    <s v="CARVAJAL ESPACIOS SASFP-012548-01"/>
    <x v="0"/>
  </r>
  <r>
    <s v="PROMOAMBIENTAL DISTRITO SAS ESP"/>
    <n v="901"/>
    <x v="21"/>
    <x v="21"/>
    <s v="CLE 92 SUR N 1C 13"/>
    <n v="7447638"/>
    <n v="16925001"/>
    <n v="733"/>
    <s v="DS-000733-00"/>
    <m/>
    <d v="2024-06-04T00:00:00"/>
    <x v="10"/>
    <d v="2024-06-05T00:00:00"/>
    <n v="1"/>
    <n v="1251463"/>
    <n v="20240604"/>
    <n v="202406"/>
    <s v="8/06/2024 3:17:58 p.m."/>
    <n v="4"/>
    <s v="0-30"/>
    <s v="PROVEEDORES"/>
    <n v="26"/>
    <n v="1251463"/>
    <n v="0"/>
    <n v="0"/>
    <n v="0"/>
    <n v="0"/>
    <n v="0"/>
    <n v="0"/>
    <n v="1251463"/>
    <x v="0"/>
    <s v="CASTRO CUESTA NUMAELDS-000733-00"/>
    <x v="0"/>
  </r>
  <r>
    <s v="PROMOAMBIENTAL DISTRITO SAS ESP"/>
    <n v="901"/>
    <x v="22"/>
    <x v="22"/>
    <s v="CL 65 G 77 J 32"/>
    <n v="7447638"/>
    <n v="16925001"/>
    <n v="5041"/>
    <s v="FP-011124-01"/>
    <s v="F 667 SERV BAJAR RUEDAS CAMBIO RETENEDOR-"/>
    <d v="2024-03-11T00:00:00"/>
    <x v="58"/>
    <d v="2024-05-07T00:00:00"/>
    <n v="-27"/>
    <n v="857150"/>
    <n v="20240604"/>
    <n v="202406"/>
    <s v="8/06/2024 3:17:58 p.m."/>
    <n v="89"/>
    <s v="61-90"/>
    <s v="PROVEEDORES"/>
    <n v="111"/>
    <n v="0"/>
    <n v="0"/>
    <n v="0"/>
    <n v="857150"/>
    <n v="0"/>
    <n v="0"/>
    <n v="0"/>
    <n v="857150"/>
    <x v="0"/>
    <s v="CAUCHOS BOSA D C SIMA SASFP-011124-01"/>
    <x v="0"/>
  </r>
  <r>
    <s v="PROMOAMBIENTAL DISTRITO SAS ESP"/>
    <n v="901"/>
    <x v="22"/>
    <x v="22"/>
    <s v="CL 65 G 77 J 32"/>
    <n v="7447638"/>
    <n v="16925001"/>
    <n v="5042"/>
    <s v="FP-011131-01"/>
    <s v="F 650 SERV TORQUEAR MUELLE E1 Y E2 DELAN-TERO Y TRASERO"/>
    <d v="2024-03-11T00:00:00"/>
    <x v="58"/>
    <d v="2024-05-07T00:00:00"/>
    <n v="-27"/>
    <n v="1283024"/>
    <n v="20240604"/>
    <n v="202406"/>
    <s v="8/06/2024 3:17:58 p.m."/>
    <n v="89"/>
    <s v="61-90"/>
    <s v="PROVEEDORES"/>
    <n v="111"/>
    <n v="0"/>
    <n v="0"/>
    <n v="0"/>
    <n v="1283024"/>
    <n v="0"/>
    <n v="0"/>
    <n v="0"/>
    <n v="1283024"/>
    <x v="0"/>
    <s v="CAUCHOS BOSA D C SIMA SASFP-011131-01"/>
    <x v="0"/>
  </r>
  <r>
    <s v="PROMOAMBIENTAL DISTRITO SAS ESP"/>
    <n v="901"/>
    <x v="22"/>
    <x v="22"/>
    <s v="CL 65 G 77 J 32"/>
    <n v="7447638"/>
    <n v="16925001"/>
    <n v="5043"/>
    <s v="FP-011132-01"/>
    <s v="F 663 SERV BAJAR MUELLE DELANTERO CAMBIO-HOJA TC"/>
    <d v="2024-03-11T00:00:00"/>
    <x v="58"/>
    <d v="2024-05-07T00:00:00"/>
    <n v="-27"/>
    <n v="906135"/>
    <n v="20240604"/>
    <n v="202406"/>
    <s v="8/06/2024 3:17:58 p.m."/>
    <n v="89"/>
    <s v="61-90"/>
    <s v="PROVEEDORES"/>
    <n v="111"/>
    <n v="0"/>
    <n v="0"/>
    <n v="0"/>
    <n v="906135"/>
    <n v="0"/>
    <n v="0"/>
    <n v="0"/>
    <n v="906135"/>
    <x v="0"/>
    <s v="CAUCHOS BOSA D C SIMA SASFP-011132-01"/>
    <x v="0"/>
  </r>
  <r>
    <s v="PROMOAMBIENTAL DISTRITO SAS ESP"/>
    <n v="901"/>
    <x v="22"/>
    <x v="22"/>
    <s v="CL 65 G 77 J 32"/>
    <n v="7447638"/>
    <n v="16925001"/>
    <n v="5219"/>
    <s v="FP-012268-01"/>
    <s v="F 01848792 SERV ARMADO 24 HRS MARZO 2021-"/>
    <d v="2024-05-15T00:00:00"/>
    <x v="56"/>
    <d v="2024-07-09T00:00:00"/>
    <n v="35"/>
    <n v="1032728"/>
    <n v="20240604"/>
    <n v="202406"/>
    <s v="8/06/2024 3:17:58 p.m."/>
    <n v="24"/>
    <s v="0-30"/>
    <s v="PROVEEDORES"/>
    <n v="46"/>
    <n v="0"/>
    <n v="1032728"/>
    <n v="0"/>
    <n v="0"/>
    <n v="0"/>
    <n v="0"/>
    <n v="0"/>
    <n v="1032728"/>
    <x v="0"/>
    <s v="CAUCHOS BOSA D C SIMA SASFP-012268-01"/>
    <x v="0"/>
  </r>
  <r>
    <s v="PROMOAMBIENTAL DISTRITO SAS ESP"/>
    <n v="901"/>
    <x v="22"/>
    <x v="22"/>
    <s v="CL 65 G 77 J 32"/>
    <n v="7447638"/>
    <n v="16925001"/>
    <n v="5220"/>
    <s v="FP-012269-01"/>
    <s v="F 01848791 SERV ARMADO 24 HRS MES MARZO-2021"/>
    <d v="2024-05-15T00:00:00"/>
    <x v="56"/>
    <d v="2024-07-09T00:00:00"/>
    <n v="35"/>
    <n v="166569"/>
    <n v="20240604"/>
    <n v="202406"/>
    <s v="8/06/2024 3:17:58 p.m."/>
    <n v="24"/>
    <s v="0-30"/>
    <s v="PROVEEDORES"/>
    <n v="46"/>
    <n v="0"/>
    <n v="166569"/>
    <n v="0"/>
    <n v="0"/>
    <n v="0"/>
    <n v="0"/>
    <n v="0"/>
    <n v="166569"/>
    <x v="0"/>
    <s v="CAUCHOS BOSA D C SIMA SASFP-012269-01"/>
    <x v="0"/>
  </r>
  <r>
    <s v="PROMOAMBIENTAL DISTRITO SAS ESP"/>
    <n v="901"/>
    <x v="22"/>
    <x v="22"/>
    <s v="CL 65 G 77 J 32"/>
    <n v="7447638"/>
    <n v="16925001"/>
    <n v="5221"/>
    <s v="FP-012270-01"/>
    <s v="F 01848790 SERV ARMADO 24 HRS MES MARZO-2021"/>
    <d v="2024-05-15T00:00:00"/>
    <x v="56"/>
    <d v="2024-07-09T00:00:00"/>
    <n v="35"/>
    <n v="999414"/>
    <n v="20240604"/>
    <n v="202406"/>
    <s v="8/06/2024 3:17:58 p.m."/>
    <n v="24"/>
    <s v="0-30"/>
    <s v="PROVEEDORES"/>
    <n v="46"/>
    <n v="0"/>
    <n v="999414"/>
    <n v="0"/>
    <n v="0"/>
    <n v="0"/>
    <n v="0"/>
    <n v="0"/>
    <n v="999414"/>
    <x v="0"/>
    <s v="CAUCHOS BOSA D C SIMA SASFP-012270-01"/>
    <x v="0"/>
  </r>
  <r>
    <s v="PROMOAMBIENTAL DISTRITO SAS ESP"/>
    <n v="901"/>
    <x v="22"/>
    <x v="22"/>
    <s v="CL 65 G 77 J 32"/>
    <n v="7447638"/>
    <n v="16925001"/>
    <n v="5223"/>
    <s v="FP-012271-01"/>
    <s v="F 01848789 SERV ARMADO 24 HRS MES MARZO-2021"/>
    <d v="2024-05-15T00:00:00"/>
    <x v="56"/>
    <d v="2024-07-09T00:00:00"/>
    <n v="35"/>
    <n v="1299238"/>
    <n v="20240604"/>
    <n v="202406"/>
    <s v="8/06/2024 3:17:58 p.m."/>
    <n v="24"/>
    <s v="0-30"/>
    <s v="PROVEEDORES"/>
    <n v="46"/>
    <n v="0"/>
    <n v="1299238"/>
    <n v="0"/>
    <n v="0"/>
    <n v="0"/>
    <n v="0"/>
    <n v="0"/>
    <n v="1299238"/>
    <x v="0"/>
    <s v="CAUCHOS BOSA D C SIMA SASFP-012271-01"/>
    <x v="0"/>
  </r>
  <r>
    <s v="PROMOAMBIENTAL DISTRITO SAS ESP"/>
    <n v="901"/>
    <x v="22"/>
    <x v="22"/>
    <s v="CL 65 G 77 J 32"/>
    <n v="7447638"/>
    <n v="16925001"/>
    <n v="5224"/>
    <s v="FP-012273-01"/>
    <s v="F 1160 COMPRA BOLSA GRIS 65 X 80 CM-"/>
    <d v="2024-05-15T00:00:00"/>
    <x v="56"/>
    <d v="2024-07-09T00:00:00"/>
    <n v="35"/>
    <n v="1537987"/>
    <n v="20240604"/>
    <n v="202406"/>
    <s v="8/06/2024 3:17:58 p.m."/>
    <n v="24"/>
    <s v="0-30"/>
    <s v="PROVEEDORES"/>
    <n v="46"/>
    <n v="0"/>
    <n v="1537987"/>
    <n v="0"/>
    <n v="0"/>
    <n v="0"/>
    <n v="0"/>
    <n v="0"/>
    <n v="1537987"/>
    <x v="0"/>
    <s v="CAUCHOS BOSA D C SIMA SASFP-012273-01"/>
    <x v="0"/>
  </r>
  <r>
    <s v="PROMOAMBIENTAL DISTRITO SAS ESP"/>
    <n v="901"/>
    <x v="22"/>
    <x v="22"/>
    <s v="CL 65 G 77 J 32"/>
    <n v="7447638"/>
    <n v="16925001"/>
    <n v="5222"/>
    <s v="FP-012275-01"/>
    <s v="F 7971 COMPRA BOMBILLO H7 24V 70 W-"/>
    <d v="2024-05-15T00:00:00"/>
    <x v="56"/>
    <d v="2024-07-09T00:00:00"/>
    <n v="35"/>
    <n v="166569"/>
    <n v="20240604"/>
    <n v="202406"/>
    <s v="8/06/2024 3:17:58 p.m."/>
    <n v="24"/>
    <s v="0-30"/>
    <s v="PROVEEDORES"/>
    <n v="46"/>
    <n v="0"/>
    <n v="166569"/>
    <n v="0"/>
    <n v="0"/>
    <n v="0"/>
    <n v="0"/>
    <n v="0"/>
    <n v="166569"/>
    <x v="0"/>
    <s v="CAUCHOS BOSA D C SIMA SASFP-012275-01"/>
    <x v="0"/>
  </r>
  <r>
    <s v="PROMOAMBIENTAL DISTRITO SAS ESP"/>
    <n v="901"/>
    <x v="22"/>
    <x v="22"/>
    <s v="CL 65 G 77 J 32"/>
    <n v="7447638"/>
    <n v="16925001"/>
    <n v="5264"/>
    <s v="FP-012456-01"/>
    <s v="F BOTD114922 COMPRA DE REPUESTOS-"/>
    <d v="2024-05-27T00:00:00"/>
    <x v="7"/>
    <d v="2024-07-24T00:00:00"/>
    <n v="50"/>
    <n v="566335"/>
    <n v="20240604"/>
    <n v="202406"/>
    <s v="8/06/2024 3:17:58 p.m."/>
    <n v="12"/>
    <s v="0-30"/>
    <s v="PROVEEDORES"/>
    <n v="34"/>
    <n v="0"/>
    <n v="566335"/>
    <n v="0"/>
    <n v="0"/>
    <n v="0"/>
    <n v="0"/>
    <n v="0"/>
    <n v="566335"/>
    <x v="0"/>
    <s v="CAUCHOS BOSA D C SIMA SASFP-012456-01"/>
    <x v="0"/>
  </r>
  <r>
    <s v="PROMOAMBIENTAL DISTRITO SAS ESP"/>
    <n v="901"/>
    <x v="23"/>
    <x v="23"/>
    <s v="CR 73 57 15"/>
    <n v="7447638"/>
    <n v="16925001"/>
    <n v="1"/>
    <s v="FP-011294-01"/>
    <s v="FEV 205 REV EXTINTOR MANOMETRO VALVULA C-ILINDRO VENTA EXTINT"/>
    <d v="2024-03-22T00:00:00"/>
    <x v="54"/>
    <d v="2024-05-21T00:00:00"/>
    <n v="-13"/>
    <n v="777176"/>
    <n v="20240604"/>
    <n v="202406"/>
    <s v="8/06/2024 3:17:58 p.m."/>
    <n v="78"/>
    <s v="61-90"/>
    <s v="PROVEEDORES"/>
    <n v="100"/>
    <n v="0"/>
    <n v="0"/>
    <n v="0"/>
    <n v="777176"/>
    <n v="0"/>
    <n v="0"/>
    <n v="0"/>
    <n v="777176"/>
    <x v="0"/>
    <s v="CHUQUENPLAST S A SFP-011294-01"/>
    <x v="0"/>
  </r>
  <r>
    <s v="PROMOAMBIENTAL DISTRITO SAS ESP"/>
    <n v="901"/>
    <x v="23"/>
    <x v="23"/>
    <s v="CR 73 57 15"/>
    <n v="7447638"/>
    <n v="16925001"/>
    <n v="2"/>
    <s v="FP-011299-01"/>
    <s v="RC 1022 SUMINISTRO DE MANGUERAS-"/>
    <d v="2024-03-22T00:00:00"/>
    <x v="54"/>
    <d v="2024-05-21T00:00:00"/>
    <n v="-13"/>
    <n v="1045130"/>
    <n v="20240604"/>
    <n v="202406"/>
    <s v="8/06/2024 3:17:58 p.m."/>
    <n v="78"/>
    <s v="61-90"/>
    <s v="PROVEEDORES"/>
    <n v="100"/>
    <n v="0"/>
    <n v="0"/>
    <n v="0"/>
    <n v="1045130"/>
    <n v="0"/>
    <n v="0"/>
    <n v="0"/>
    <n v="1045130"/>
    <x v="0"/>
    <s v="CHUQUENPLAST S A SFP-011299-01"/>
    <x v="0"/>
  </r>
  <r>
    <s v="PROMOAMBIENTAL DISTRITO SAS ESP"/>
    <n v="901"/>
    <x v="23"/>
    <x v="23"/>
    <s v="CR 73 57 15"/>
    <n v="7447638"/>
    <n v="16925001"/>
    <n v="3"/>
    <s v="FP-011303-01"/>
    <s v="CF3 SERVICIO MANTENIMIENTO ASIENTO CONDU-CTOR                                    "/>
    <d v="2024-03-22T00:00:00"/>
    <x v="54"/>
    <d v="2024-05-21T00:00:00"/>
    <n v="-13"/>
    <n v="355789"/>
    <n v="20240604"/>
    <n v="202406"/>
    <s v="8/06/2024 3:17:58 p.m."/>
    <n v="78"/>
    <s v="61-90"/>
    <s v="PROVEEDORES"/>
    <n v="100"/>
    <n v="0"/>
    <n v="0"/>
    <n v="0"/>
    <n v="355789"/>
    <n v="0"/>
    <n v="0"/>
    <n v="0"/>
    <n v="355789"/>
    <x v="0"/>
    <s v="CHUQUENPLAST S A SFP-011303-01"/>
    <x v="0"/>
  </r>
  <r>
    <s v="PROMOAMBIENTAL DISTRITO SAS ESP"/>
    <n v="901"/>
    <x v="23"/>
    <x v="23"/>
    <s v="CR 73 57 15"/>
    <n v="7447638"/>
    <n v="16925001"/>
    <n v="5"/>
    <s v="FP-011304-01"/>
    <s v="CFE 5 SERVICIO DE MANTENIMIENTO ASIENTO -CONDUCTOR                               "/>
    <d v="2024-03-22T00:00:00"/>
    <x v="54"/>
    <d v="2024-05-21T00:00:00"/>
    <n v="-13"/>
    <n v="1333096"/>
    <n v="20240604"/>
    <n v="202406"/>
    <s v="8/06/2024 3:17:58 p.m."/>
    <n v="78"/>
    <s v="61-90"/>
    <s v="PROVEEDORES"/>
    <n v="100"/>
    <n v="0"/>
    <n v="0"/>
    <n v="0"/>
    <n v="1333096"/>
    <n v="0"/>
    <n v="0"/>
    <n v="0"/>
    <n v="1333096"/>
    <x v="0"/>
    <s v="CHUQUENPLAST S A SFP-011304-01"/>
    <x v="0"/>
  </r>
  <r>
    <s v="PROMOAMBIENTAL DISTRITO SAS ESP"/>
    <n v="901"/>
    <x v="23"/>
    <x v="23"/>
    <s v="CR 73 57 15"/>
    <n v="7447638"/>
    <n v="16925001"/>
    <n v="6"/>
    <s v="FP-011305-01"/>
    <s v="CFE 6 SERVICIO DE MANTENIMIENTO R M  ASI-ENTO CONDUCTOR                          "/>
    <d v="2024-03-22T00:00:00"/>
    <x v="54"/>
    <d v="2024-05-21T00:00:00"/>
    <n v="-13"/>
    <n v="355789"/>
    <n v="20240604"/>
    <n v="202406"/>
    <s v="8/06/2024 3:17:58 p.m."/>
    <n v="78"/>
    <s v="61-90"/>
    <s v="PROVEEDORES"/>
    <n v="100"/>
    <n v="0"/>
    <n v="0"/>
    <n v="0"/>
    <n v="355789"/>
    <n v="0"/>
    <n v="0"/>
    <n v="0"/>
    <n v="355789"/>
    <x v="0"/>
    <s v="CHUQUENPLAST S A SFP-011305-01"/>
    <x v="0"/>
  </r>
  <r>
    <s v="PROMOAMBIENTAL DISTRITO SAS ESP"/>
    <n v="901"/>
    <x v="23"/>
    <x v="23"/>
    <s v="CR 73 57 15"/>
    <n v="7447638"/>
    <n v="16925001"/>
    <n v="7"/>
    <s v="FP-011306-01"/>
    <s v="SEAC 12679 JUEGO SPLINDER GRASA AZUL RE-TENEDOR"/>
    <d v="2024-03-22T00:00:00"/>
    <x v="54"/>
    <d v="2024-05-21T00:00:00"/>
    <n v="-13"/>
    <n v="355789"/>
    <n v="20240604"/>
    <n v="202406"/>
    <s v="8/06/2024 3:17:58 p.m."/>
    <n v="78"/>
    <s v="61-90"/>
    <s v="PROVEEDORES"/>
    <n v="100"/>
    <n v="0"/>
    <n v="0"/>
    <n v="0"/>
    <n v="355789"/>
    <n v="0"/>
    <n v="0"/>
    <n v="0"/>
    <n v="355789"/>
    <x v="0"/>
    <s v="CHUQUENPLAST S A SFP-011306-01"/>
    <x v="0"/>
  </r>
  <r>
    <s v="PROMOAMBIENTAL DISTRITO SAS ESP"/>
    <n v="901"/>
    <x v="23"/>
    <x v="23"/>
    <s v="CR 73 57 15"/>
    <n v="7447638"/>
    <n v="16925001"/>
    <n v="8"/>
    <s v="FP-011307-01"/>
    <s v="SEAC   12671 QUIMICOS ALOJATODO ROST ROD-AJA"/>
    <d v="2024-03-22T00:00:00"/>
    <x v="54"/>
    <d v="2024-05-21T00:00:00"/>
    <n v="-13"/>
    <n v="239045"/>
    <n v="20240604"/>
    <n v="202406"/>
    <s v="8/06/2024 3:17:58 p.m."/>
    <n v="78"/>
    <s v="61-90"/>
    <s v="PROVEEDORES"/>
    <n v="100"/>
    <n v="0"/>
    <n v="0"/>
    <n v="0"/>
    <n v="239045"/>
    <n v="0"/>
    <n v="0"/>
    <n v="0"/>
    <n v="239045"/>
    <x v="0"/>
    <s v="CHUQUENPLAST S A SFP-011307-01"/>
    <x v="0"/>
  </r>
  <r>
    <s v="PROMOAMBIENTAL DISTRITO SAS ESP"/>
    <n v="901"/>
    <x v="23"/>
    <x v="23"/>
    <s v="CR 73 57 15"/>
    <n v="7447638"/>
    <n v="16925001"/>
    <n v="9"/>
    <s v="FP-011308-01"/>
    <s v="FUZ 1223 CARDAN BOMBAHIDRAULICA YOKI PEQ-UENO"/>
    <d v="2024-03-22T00:00:00"/>
    <x v="54"/>
    <d v="2024-05-21T00:00:00"/>
    <n v="-13"/>
    <n v="800525"/>
    <n v="20240604"/>
    <n v="202406"/>
    <s v="8/06/2024 3:17:58 p.m."/>
    <n v="78"/>
    <s v="61-90"/>
    <s v="PROVEEDORES"/>
    <n v="100"/>
    <n v="0"/>
    <n v="0"/>
    <n v="0"/>
    <n v="800525"/>
    <n v="0"/>
    <n v="0"/>
    <n v="0"/>
    <n v="800525"/>
    <x v="0"/>
    <s v="CHUQUENPLAST S A SFP-011308-01"/>
    <x v="0"/>
  </r>
  <r>
    <s v="PROMOAMBIENTAL DISTRITO SAS ESP"/>
    <n v="901"/>
    <x v="23"/>
    <x v="23"/>
    <s v="CR 73 57 15"/>
    <n v="7447638"/>
    <n v="16925001"/>
    <n v="10"/>
    <s v="FP-011309-01"/>
    <s v="FUZ 1192 YOKI DIFERENCIAL INTER 7600-"/>
    <d v="2024-03-22T00:00:00"/>
    <x v="54"/>
    <d v="2024-05-15T00:00:00"/>
    <n v="-19"/>
    <n v="355789"/>
    <n v="20240604"/>
    <n v="202406"/>
    <s v="8/06/2024 3:17:58 p.m."/>
    <n v="78"/>
    <s v="61-90"/>
    <s v="PROVEEDORES"/>
    <n v="100"/>
    <n v="0"/>
    <n v="0"/>
    <n v="0"/>
    <n v="355789"/>
    <n v="0"/>
    <n v="0"/>
    <n v="0"/>
    <n v="355789"/>
    <x v="0"/>
    <s v="CHUQUENPLAST S A SFP-011309-01"/>
    <x v="0"/>
  </r>
  <r>
    <s v="PROMOAMBIENTAL DISTRITO SAS ESP"/>
    <n v="901"/>
    <x v="23"/>
    <x v="23"/>
    <s v="CR 73 57 15"/>
    <n v="7447638"/>
    <n v="16925001"/>
    <n v="11"/>
    <s v="FP-011310-01"/>
    <s v="FUZ 1193 M OBRA REPARACION CAJA TRANSMIS-ION"/>
    <d v="2024-03-22T00:00:00"/>
    <x v="54"/>
    <d v="2024-05-21T00:00:00"/>
    <n v="-13"/>
    <n v="1045130"/>
    <n v="20240604"/>
    <n v="202406"/>
    <s v="8/06/2024 3:17:58 p.m."/>
    <n v="78"/>
    <s v="61-90"/>
    <s v="PROVEEDORES"/>
    <n v="100"/>
    <n v="0"/>
    <n v="0"/>
    <n v="0"/>
    <n v="1045130"/>
    <n v="0"/>
    <n v="0"/>
    <n v="0"/>
    <n v="1045130"/>
    <x v="0"/>
    <s v="CHUQUENPLAST S A SFP-011310-01"/>
    <x v="0"/>
  </r>
  <r>
    <s v="PROMOAMBIENTAL DISTRITO SAS ESP"/>
    <n v="901"/>
    <x v="23"/>
    <x v="23"/>
    <s v="CR 73 57 15"/>
    <n v="7447638"/>
    <n v="16925001"/>
    <n v="14"/>
    <s v="FP-011342-01"/>
    <s v="F 3392 COMPRA TENEDOR 38 52 8 SIMCA PONY-"/>
    <d v="2024-03-26T00:00:00"/>
    <x v="16"/>
    <d v="2024-05-21T00:00:00"/>
    <n v="-13"/>
    <n v="100066"/>
    <n v="20240604"/>
    <n v="202406"/>
    <s v="8/06/2024 3:17:58 p.m."/>
    <n v="74"/>
    <s v="61-90"/>
    <s v="PROVEEDORES"/>
    <n v="96"/>
    <n v="0"/>
    <n v="0"/>
    <n v="0"/>
    <n v="100066"/>
    <n v="0"/>
    <n v="0"/>
    <n v="0"/>
    <n v="100066"/>
    <x v="0"/>
    <s v="CHUQUENPLAST S A SFP-011342-01"/>
    <x v="0"/>
  </r>
  <r>
    <s v="PROMOAMBIENTAL DISTRITO SAS ESP"/>
    <n v="901"/>
    <x v="23"/>
    <x v="23"/>
    <s v="CR 73 57 15"/>
    <n v="7447638"/>
    <n v="16925001"/>
    <n v="15"/>
    <s v="FP-011343-01"/>
    <s v="F 3018 SERV RECTIFICACION VOLANTE   EXTR-ACCION TORNILLO"/>
    <d v="2024-03-26T00:00:00"/>
    <x v="16"/>
    <d v="2024-05-21T00:00:00"/>
    <n v="-13"/>
    <n v="643755"/>
    <n v="20240604"/>
    <n v="202406"/>
    <s v="8/06/2024 3:17:58 p.m."/>
    <n v="74"/>
    <s v="61-90"/>
    <s v="PROVEEDORES"/>
    <n v="96"/>
    <n v="0"/>
    <n v="0"/>
    <n v="0"/>
    <n v="643755"/>
    <n v="0"/>
    <n v="0"/>
    <n v="0"/>
    <n v="643755"/>
    <x v="0"/>
    <s v="CHUQUENPLAST S A SFP-011343-01"/>
    <x v="0"/>
  </r>
  <r>
    <s v="PROMOAMBIENTAL DISTRITO SAS ESP"/>
    <n v="901"/>
    <x v="23"/>
    <x v="23"/>
    <s v="CR 73 57 15"/>
    <n v="7447638"/>
    <n v="16925001"/>
    <n v="12"/>
    <s v="FP-011344-01"/>
    <s v="RC 1027 ADAPTADOR MANGUERAS R2 3 4-"/>
    <d v="2024-03-26T00:00:00"/>
    <x v="16"/>
    <d v="2024-05-21T00:00:00"/>
    <n v="-13"/>
    <n v="643755"/>
    <n v="20240604"/>
    <n v="202406"/>
    <s v="8/06/2024 3:17:58 p.m."/>
    <n v="74"/>
    <s v="61-90"/>
    <s v="PROVEEDORES"/>
    <n v="96"/>
    <n v="0"/>
    <n v="0"/>
    <n v="0"/>
    <n v="643755"/>
    <n v="0"/>
    <n v="0"/>
    <n v="0"/>
    <n v="643755"/>
    <x v="0"/>
    <s v="CHUQUENPLAST S A SFP-011344-01"/>
    <x v="0"/>
  </r>
  <r>
    <s v="PROMOAMBIENTAL DISTRITO SAS ESP"/>
    <n v="901"/>
    <x v="23"/>
    <x v="23"/>
    <s v="CR 73 57 15"/>
    <n v="7447638"/>
    <n v="16925001"/>
    <n v="16"/>
    <s v="FP-011345-01"/>
    <s v="F 2998 SERV RECTIFICAR VOLANTE-"/>
    <d v="2024-03-26T00:00:00"/>
    <x v="16"/>
    <d v="2024-05-21T00:00:00"/>
    <n v="-13"/>
    <n v="355789"/>
    <n v="20240604"/>
    <n v="202406"/>
    <s v="8/06/2024 3:17:58 p.m."/>
    <n v="74"/>
    <s v="61-90"/>
    <s v="PROVEEDORES"/>
    <n v="96"/>
    <n v="0"/>
    <n v="0"/>
    <n v="0"/>
    <n v="355789"/>
    <n v="0"/>
    <n v="0"/>
    <n v="0"/>
    <n v="355789"/>
    <x v="0"/>
    <s v="CHUQUENPLAST S A SFP-011345-01"/>
    <x v="0"/>
  </r>
  <r>
    <s v="PROMOAMBIENTAL DISTRITO SAS ESP"/>
    <n v="901"/>
    <x v="23"/>
    <x v="23"/>
    <s v="CR 73 57 15"/>
    <n v="7447638"/>
    <n v="16925001"/>
    <n v="17"/>
    <s v="FP-011346-01"/>
    <s v="F 3023 SERV CAMBIO KIT EMBRAGUE-"/>
    <d v="2024-03-26T00:00:00"/>
    <x v="16"/>
    <d v="2024-05-21T00:00:00"/>
    <n v="-13"/>
    <n v="671551"/>
    <n v="20240604"/>
    <n v="202406"/>
    <s v="8/06/2024 3:17:58 p.m."/>
    <n v="74"/>
    <s v="61-90"/>
    <s v="PROVEEDORES"/>
    <n v="96"/>
    <n v="0"/>
    <n v="0"/>
    <n v="0"/>
    <n v="671551"/>
    <n v="0"/>
    <n v="0"/>
    <n v="0"/>
    <n v="671551"/>
    <x v="0"/>
    <s v="CHUQUENPLAST S A SFP-011346-01"/>
    <x v="0"/>
  </r>
  <r>
    <s v="PROMOAMBIENTAL DISTRITO SAS ESP"/>
    <n v="901"/>
    <x v="23"/>
    <x v="23"/>
    <s v="CR 73 57 15"/>
    <n v="7447638"/>
    <n v="16925001"/>
    <n v="18"/>
    <s v="FP-011347-01"/>
    <s v="F 3013 SERV REPARACION CAJA TRANSMISION-"/>
    <d v="2024-03-26T00:00:00"/>
    <x v="16"/>
    <d v="2024-05-21T00:00:00"/>
    <n v="-13"/>
    <n v="777176"/>
    <n v="20240604"/>
    <n v="202406"/>
    <s v="8/06/2024 3:17:58 p.m."/>
    <n v="74"/>
    <s v="61-90"/>
    <s v="PROVEEDORES"/>
    <n v="96"/>
    <n v="0"/>
    <n v="0"/>
    <n v="0"/>
    <n v="777176"/>
    <n v="0"/>
    <n v="0"/>
    <n v="0"/>
    <n v="777176"/>
    <x v="0"/>
    <s v="CHUQUENPLAST S A SFP-011347-01"/>
    <x v="0"/>
  </r>
  <r>
    <s v="PROMOAMBIENTAL DISTRITO SAS ESP"/>
    <n v="901"/>
    <x v="23"/>
    <x v="23"/>
    <s v="CR 73 57 15"/>
    <n v="7447638"/>
    <n v="16925001"/>
    <n v="19"/>
    <s v="FP-011348-01"/>
    <s v="F 3012 SERV REPARACION TRANSMISION-"/>
    <d v="2024-03-26T00:00:00"/>
    <x v="16"/>
    <d v="2024-05-21T00:00:00"/>
    <n v="-13"/>
    <n v="643755"/>
    <n v="20240604"/>
    <n v="202406"/>
    <s v="8/06/2024 3:17:58 p.m."/>
    <n v="74"/>
    <s v="61-90"/>
    <s v="PROVEEDORES"/>
    <n v="96"/>
    <n v="0"/>
    <n v="0"/>
    <n v="0"/>
    <n v="643755"/>
    <n v="0"/>
    <n v="0"/>
    <n v="0"/>
    <n v="643755"/>
    <x v="0"/>
    <s v="CHUQUENPLAST S A SFP-011348-01"/>
    <x v="0"/>
  </r>
  <r>
    <s v="PROMOAMBIENTAL DISTRITO SAS ESP"/>
    <n v="901"/>
    <x v="23"/>
    <x v="23"/>
    <s v="CR 73 57 15"/>
    <n v="7447638"/>
    <n v="16925001"/>
    <n v="20"/>
    <s v="FP-011349-01"/>
    <s v="F 708 BAJAR MUELLE CAMBIO TENSORES Y MAN-GUERAS SERV REMACHAD"/>
    <d v="2024-03-26T00:00:00"/>
    <x v="16"/>
    <d v="2024-05-21T00:00:00"/>
    <n v="-13"/>
    <n v="643755"/>
    <n v="20240604"/>
    <n v="202406"/>
    <s v="8/06/2024 3:17:58 p.m."/>
    <n v="74"/>
    <s v="61-90"/>
    <s v="PROVEEDORES"/>
    <n v="96"/>
    <n v="0"/>
    <n v="0"/>
    <n v="0"/>
    <n v="643755"/>
    <n v="0"/>
    <n v="0"/>
    <n v="0"/>
    <n v="643755"/>
    <x v="0"/>
    <s v="CHUQUENPLAST S A SFP-011349-01"/>
    <x v="0"/>
  </r>
  <r>
    <s v="PROMOAMBIENTAL DISTRITO SAS ESP"/>
    <n v="901"/>
    <x v="23"/>
    <x v="23"/>
    <s v="CR 73 57 15"/>
    <n v="7447638"/>
    <n v="16925001"/>
    <n v="21"/>
    <s v="FP-011350-01"/>
    <s v="F 12672 SERV CAMBIO PERCHA SUSPENSION TR-ASERA"/>
    <d v="2024-03-26T00:00:00"/>
    <x v="16"/>
    <d v="2024-05-21T00:00:00"/>
    <n v="-13"/>
    <n v="689341"/>
    <n v="20240604"/>
    <n v="202406"/>
    <s v="8/06/2024 3:17:58 p.m."/>
    <n v="74"/>
    <s v="61-90"/>
    <s v="PROVEEDORES"/>
    <n v="96"/>
    <n v="0"/>
    <n v="0"/>
    <n v="0"/>
    <n v="689341"/>
    <n v="0"/>
    <n v="0"/>
    <n v="0"/>
    <n v="689341"/>
    <x v="0"/>
    <s v="CHUQUENPLAST S A SFP-011350-01"/>
    <x v="0"/>
  </r>
  <r>
    <s v="PROMOAMBIENTAL DISTRITO SAS ESP"/>
    <n v="901"/>
    <x v="23"/>
    <x v="23"/>
    <s v="CR 73 57 15"/>
    <n v="7447638"/>
    <n v="16925001"/>
    <n v="22"/>
    <s v="FP-011351-01"/>
    <s v="F 101 SERV MANO OBRA SOBRE MOTOR Y SERV-DOMICILI O"/>
    <d v="2024-03-26T00:00:00"/>
    <x v="16"/>
    <d v="2024-05-21T00:00:00"/>
    <n v="-13"/>
    <n v="689341"/>
    <n v="20240604"/>
    <n v="202406"/>
    <s v="8/06/2024 3:17:58 p.m."/>
    <n v="74"/>
    <s v="61-90"/>
    <s v="PROVEEDORES"/>
    <n v="96"/>
    <n v="0"/>
    <n v="0"/>
    <n v="0"/>
    <n v="689341"/>
    <n v="0"/>
    <n v="0"/>
    <n v="0"/>
    <n v="689341"/>
    <x v="0"/>
    <s v="CHUQUENPLAST S A SFP-011351-01"/>
    <x v="0"/>
  </r>
  <r>
    <s v="PROMOAMBIENTAL DISTRITO SAS ESP"/>
    <n v="901"/>
    <x v="23"/>
    <x v="23"/>
    <s v="CR 73 57 15"/>
    <n v="7447638"/>
    <n v="16925001"/>
    <n v="23"/>
    <s v="FP-011352-01"/>
    <s v="F 304658 SERV ALINEACION CAMION-"/>
    <d v="2024-03-26T00:00:00"/>
    <x v="16"/>
    <d v="2024-05-21T00:00:00"/>
    <n v="-13"/>
    <n v="489210"/>
    <n v="20240604"/>
    <n v="202406"/>
    <s v="8/06/2024 3:17:58 p.m."/>
    <n v="74"/>
    <s v="61-90"/>
    <s v="PROVEEDORES"/>
    <n v="96"/>
    <n v="0"/>
    <n v="0"/>
    <n v="0"/>
    <n v="489210"/>
    <n v="0"/>
    <n v="0"/>
    <n v="0"/>
    <n v="489210"/>
    <x v="0"/>
    <s v="CHUQUENPLAST S A SFP-011352-01"/>
    <x v="0"/>
  </r>
  <r>
    <s v="PROMOAMBIENTAL DISTRITO SAS ESP"/>
    <n v="901"/>
    <x v="23"/>
    <x v="23"/>
    <s v="CR 73 57 15"/>
    <n v="7447638"/>
    <n v="16925001"/>
    <n v="24"/>
    <s v="FP-011492-01"/>
    <s v="F 12703 MANTO SISTEMA HIDRAULICO CAMBIO-EMPAQUETADURA"/>
    <d v="2024-04-02T00:00:00"/>
    <x v="43"/>
    <d v="2024-06-01T00:00:00"/>
    <n v="-3"/>
    <n v="355789"/>
    <n v="20240604"/>
    <n v="202406"/>
    <s v="8/06/2024 3:17:58 p.m."/>
    <n v="67"/>
    <s v="61-90"/>
    <s v="PROVEEDORES"/>
    <n v="89"/>
    <n v="0"/>
    <n v="0"/>
    <n v="355789"/>
    <n v="0"/>
    <n v="0"/>
    <n v="0"/>
    <n v="0"/>
    <n v="355789"/>
    <x v="0"/>
    <s v="CHUQUENPLAST S A SFP-011492-01"/>
    <x v="0"/>
  </r>
  <r>
    <s v="PROMOAMBIENTAL DISTRITO SAS ESP"/>
    <n v="901"/>
    <x v="23"/>
    <x v="23"/>
    <s v="CR 73 57 15"/>
    <n v="7447638"/>
    <n v="16925001"/>
    <n v="27"/>
    <s v="FP-011600-01"/>
    <s v="F E001 47788 BOTA WORKMAN SAFETY-"/>
    <d v="2024-04-09T00:00:00"/>
    <x v="30"/>
    <d v="2024-06-04T00:00:00"/>
    <n v="0"/>
    <n v="777176"/>
    <n v="20240604"/>
    <n v="202406"/>
    <s v="8/06/2024 3:17:58 p.m."/>
    <n v="60"/>
    <s v="31-60"/>
    <s v="PROVEEDORES"/>
    <n v="82"/>
    <n v="0"/>
    <n v="0"/>
    <n v="777176"/>
    <n v="0"/>
    <n v="0"/>
    <n v="0"/>
    <n v="0"/>
    <n v="777176"/>
    <x v="0"/>
    <s v="CHUQUENPLAST S A SFP-011600-01"/>
    <x v="0"/>
  </r>
  <r>
    <s v="PROMOAMBIENTAL DISTRITO SAS ESP"/>
    <n v="901"/>
    <x v="23"/>
    <x v="23"/>
    <s v="CR 73 57 15"/>
    <n v="7447638"/>
    <n v="16925001"/>
    <n v="26"/>
    <s v="FP-011601-01"/>
    <s v="VRBO 9987 SELLO DE CAUCHO EMPAQUE TOLVA-"/>
    <d v="2024-04-09T00:00:00"/>
    <x v="30"/>
    <d v="2024-06-04T00:00:00"/>
    <n v="0"/>
    <n v="643755"/>
    <n v="20240604"/>
    <n v="202406"/>
    <s v="8/06/2024 3:17:58 p.m."/>
    <n v="60"/>
    <s v="31-60"/>
    <s v="PROVEEDORES"/>
    <n v="82"/>
    <n v="0"/>
    <n v="0"/>
    <n v="643755"/>
    <n v="0"/>
    <n v="0"/>
    <n v="0"/>
    <n v="0"/>
    <n v="643755"/>
    <x v="0"/>
    <s v="CHUQUENPLAST S A SFP-011601-01"/>
    <x v="0"/>
  </r>
  <r>
    <s v="PROMOAMBIENTAL DISTRITO SAS ESP"/>
    <n v="901"/>
    <x v="23"/>
    <x v="23"/>
    <s v="CR 73 57 15"/>
    <n v="7447638"/>
    <n v="16925001"/>
    <n v="25"/>
    <s v="FP-011602-01"/>
    <s v="F 725 SERV BAJAR RUEDAS PARA REVISAR FRE-NO"/>
    <d v="2024-04-09T00:00:00"/>
    <x v="30"/>
    <d v="2024-06-04T00:00:00"/>
    <n v="0"/>
    <n v="643755"/>
    <n v="20240604"/>
    <n v="202406"/>
    <s v="8/06/2024 3:17:58 p.m."/>
    <n v="60"/>
    <s v="31-60"/>
    <s v="PROVEEDORES"/>
    <n v="82"/>
    <n v="0"/>
    <n v="0"/>
    <n v="643755"/>
    <n v="0"/>
    <n v="0"/>
    <n v="0"/>
    <n v="0"/>
    <n v="643755"/>
    <x v="0"/>
    <s v="CHUQUENPLAST S A SFP-011602-01"/>
    <x v="0"/>
  </r>
  <r>
    <s v="PROMOAMBIENTAL DISTRITO SAS ESP"/>
    <n v="901"/>
    <x v="23"/>
    <x v="23"/>
    <s v="CR 73 57 15"/>
    <n v="7447638"/>
    <n v="16925001"/>
    <n v="30"/>
    <s v="FP-011603-01"/>
    <s v="SEAC 13025 HOJ A 55 029 TORNILLO 1 2X10-FRENO"/>
    <d v="2024-04-09T00:00:00"/>
    <x v="30"/>
    <d v="2024-06-04T00:00:00"/>
    <n v="0"/>
    <n v="777176"/>
    <n v="20240604"/>
    <n v="202406"/>
    <s v="8/06/2024 3:17:58 p.m."/>
    <n v="60"/>
    <s v="31-60"/>
    <s v="PROVEEDORES"/>
    <n v="82"/>
    <n v="0"/>
    <n v="0"/>
    <n v="777176"/>
    <n v="0"/>
    <n v="0"/>
    <n v="0"/>
    <n v="0"/>
    <n v="777176"/>
    <x v="0"/>
    <s v="CHUQUENPLAST S A SFP-011603-01"/>
    <x v="0"/>
  </r>
  <r>
    <s v="PROMOAMBIENTAL DISTRITO SAS ESP"/>
    <n v="901"/>
    <x v="23"/>
    <x v="23"/>
    <s v="CR 73 57 15"/>
    <n v="7447638"/>
    <n v="16925001"/>
    <n v="33"/>
    <s v="FP-011618-01"/>
    <s v="F 19276 COMPRA EJE TOMA   PINON 6TA-"/>
    <d v="2024-04-09T00:00:00"/>
    <x v="30"/>
    <d v="2024-06-04T00:00:00"/>
    <n v="0"/>
    <n v="355789"/>
    <n v="20240604"/>
    <n v="202406"/>
    <s v="8/06/2024 3:17:58 p.m."/>
    <n v="60"/>
    <s v="31-60"/>
    <s v="PROVEEDORES"/>
    <n v="82"/>
    <n v="0"/>
    <n v="0"/>
    <n v="355789"/>
    <n v="0"/>
    <n v="0"/>
    <n v="0"/>
    <n v="0"/>
    <n v="355789"/>
    <x v="0"/>
    <s v="CHUQUENPLAST S A SFP-011618-01"/>
    <x v="0"/>
  </r>
  <r>
    <s v="PROMOAMBIENTAL DISTRITO SAS ESP"/>
    <n v="901"/>
    <x v="23"/>
    <x v="23"/>
    <s v="CR 73 57 15"/>
    <n v="7447638"/>
    <n v="16925001"/>
    <n v="32"/>
    <s v="FP-011619-01"/>
    <s v="FE 21 REPARACIONES LOCATIVAS-"/>
    <d v="2024-04-09T00:00:00"/>
    <x v="30"/>
    <d v="2024-06-04T00:00:00"/>
    <n v="0"/>
    <n v="355789"/>
    <n v="20240604"/>
    <n v="202406"/>
    <s v="8/06/2024 3:17:58 p.m."/>
    <n v="60"/>
    <s v="31-60"/>
    <s v="PROVEEDORES"/>
    <n v="82"/>
    <n v="0"/>
    <n v="0"/>
    <n v="355789"/>
    <n v="0"/>
    <n v="0"/>
    <n v="0"/>
    <n v="0"/>
    <n v="355789"/>
    <x v="0"/>
    <s v="CHUQUENPLAST S A SFP-011619-01"/>
    <x v="0"/>
  </r>
  <r>
    <s v="PROMOAMBIENTAL DISTRITO SAS ESP"/>
    <n v="901"/>
    <x v="23"/>
    <x v="23"/>
    <s v="CR 73 57 15"/>
    <n v="7447638"/>
    <n v="16925001"/>
    <n v="31"/>
    <s v="FP-011620-01"/>
    <s v="F 19268 COMPRA CAMPANA ESCUALIZACION-"/>
    <d v="2024-04-09T00:00:00"/>
    <x v="30"/>
    <d v="2024-06-04T00:00:00"/>
    <n v="0"/>
    <n v="643755"/>
    <n v="20240604"/>
    <n v="202406"/>
    <s v="8/06/2024 3:17:58 p.m."/>
    <n v="60"/>
    <s v="31-60"/>
    <s v="PROVEEDORES"/>
    <n v="82"/>
    <n v="0"/>
    <n v="0"/>
    <n v="643755"/>
    <n v="0"/>
    <n v="0"/>
    <n v="0"/>
    <n v="0"/>
    <n v="643755"/>
    <x v="0"/>
    <s v="CHUQUENPLAST S A SFP-011620-01"/>
    <x v="0"/>
  </r>
  <r>
    <s v="PROMOAMBIENTAL DISTRITO SAS ESP"/>
    <n v="901"/>
    <x v="23"/>
    <x v="23"/>
    <s v="CR 73 57 15"/>
    <n v="7447638"/>
    <n v="16925001"/>
    <n v="29"/>
    <s v="FP-011621-01"/>
    <s v="ST 28582 ALQUILER RADIO MOVIL-"/>
    <d v="2024-04-09T00:00:00"/>
    <x v="30"/>
    <d v="2024-06-04T00:00:00"/>
    <n v="0"/>
    <n v="643755"/>
    <n v="20240604"/>
    <n v="202406"/>
    <s v="8/06/2024 3:17:58 p.m."/>
    <n v="60"/>
    <s v="31-60"/>
    <s v="PROVEEDORES"/>
    <n v="82"/>
    <n v="0"/>
    <n v="0"/>
    <n v="643755"/>
    <n v="0"/>
    <n v="0"/>
    <n v="0"/>
    <n v="0"/>
    <n v="643755"/>
    <x v="0"/>
    <s v="CHUQUENPLAST S A SFP-011621-01"/>
    <x v="0"/>
  </r>
  <r>
    <s v="PROMOAMBIENTAL DISTRITO SAS ESP"/>
    <n v="901"/>
    <x v="23"/>
    <x v="23"/>
    <s v="CR 73 57 15"/>
    <n v="7447638"/>
    <n v="16925001"/>
    <n v="28"/>
    <s v="FP-011622-01"/>
    <s v="LV 29 LAVADO BASICO COMPACTADORES Y AMPL-IROLLERS"/>
    <d v="2024-04-09T00:00:00"/>
    <x v="30"/>
    <d v="2024-06-04T00:00:00"/>
    <n v="0"/>
    <n v="287966"/>
    <n v="20240604"/>
    <n v="202406"/>
    <s v="8/06/2024 3:17:58 p.m."/>
    <n v="60"/>
    <s v="31-60"/>
    <s v="PROVEEDORES"/>
    <n v="82"/>
    <n v="0"/>
    <n v="0"/>
    <n v="287966"/>
    <n v="0"/>
    <n v="0"/>
    <n v="0"/>
    <n v="0"/>
    <n v="287966"/>
    <x v="0"/>
    <s v="CHUQUENPLAST S A SFP-011622-01"/>
    <x v="0"/>
  </r>
  <r>
    <s v="PROMOAMBIENTAL DISTRITO SAS ESP"/>
    <n v="901"/>
    <x v="23"/>
    <x v="23"/>
    <s v="CR 73 57 15"/>
    <n v="7447638"/>
    <n v="16925001"/>
    <n v="34"/>
    <s v="FP-011634-01"/>
    <s v="F 277 SERV REPARACION SISTEMA HIDRAULICO-"/>
    <d v="2024-04-10T00:00:00"/>
    <x v="1"/>
    <d v="2024-06-04T00:00:00"/>
    <n v="0"/>
    <n v="977307"/>
    <n v="20240604"/>
    <n v="202406"/>
    <s v="8/06/2024 3:17:58 p.m."/>
    <n v="59"/>
    <s v="31-60"/>
    <s v="PROVEEDORES"/>
    <n v="81"/>
    <n v="0"/>
    <n v="0"/>
    <n v="977307"/>
    <n v="0"/>
    <n v="0"/>
    <n v="0"/>
    <n v="0"/>
    <n v="977307"/>
    <x v="0"/>
    <s v="CHUQUENPLAST S A SFP-011634-01"/>
    <x v="0"/>
  </r>
  <r>
    <s v="PROMOAMBIENTAL DISTRITO SAS ESP"/>
    <n v="901"/>
    <x v="23"/>
    <x v="23"/>
    <s v="CR 73 57 15"/>
    <n v="7447638"/>
    <n v="16925001"/>
    <n v="35"/>
    <s v="FP-011635-01"/>
    <s v="F 278 COMPRA PASADOR CILINDRO BARRIDO FA-NALCA 25 Y"/>
    <d v="2024-04-10T00:00:00"/>
    <x v="1"/>
    <d v="2024-06-04T00:00:00"/>
    <n v="0"/>
    <n v="287966"/>
    <n v="20240604"/>
    <n v="202406"/>
    <s v="8/06/2024 3:17:58 p.m."/>
    <n v="59"/>
    <s v="31-60"/>
    <s v="PROVEEDORES"/>
    <n v="81"/>
    <n v="0"/>
    <n v="0"/>
    <n v="287966"/>
    <n v="0"/>
    <n v="0"/>
    <n v="0"/>
    <n v="0"/>
    <n v="287966"/>
    <x v="0"/>
    <s v="CHUQUENPLAST S A SFP-011635-01"/>
    <x v="0"/>
  </r>
  <r>
    <s v="PROMOAMBIENTAL DISTRITO SAS ESP"/>
    <n v="901"/>
    <x v="23"/>
    <x v="23"/>
    <s v="CR 73 57 15"/>
    <n v="7447638"/>
    <n v="16925001"/>
    <n v="36"/>
    <s v="FP-011773-01"/>
    <s v="FE 5248 T XTENSER L 100 REFRIG ROJO-"/>
    <d v="2024-04-17T00:00:00"/>
    <x v="32"/>
    <d v="2024-06-15T00:00:00"/>
    <n v="11"/>
    <n v="689341"/>
    <n v="20240604"/>
    <n v="202406"/>
    <s v="8/06/2024 3:17:58 p.m."/>
    <n v="52"/>
    <s v="31-60"/>
    <s v="PROVEEDORES"/>
    <n v="74"/>
    <n v="0"/>
    <n v="0"/>
    <n v="689341"/>
    <n v="0"/>
    <n v="0"/>
    <n v="0"/>
    <n v="0"/>
    <n v="689341"/>
    <x v="0"/>
    <s v="CHUQUENPLAST S A SFP-011773-01"/>
    <x v="0"/>
  </r>
  <r>
    <s v="PROMOAMBIENTAL DISTRITO SAS ESP"/>
    <n v="901"/>
    <x v="23"/>
    <x v="23"/>
    <s v="CR 73 57 15"/>
    <n v="7447638"/>
    <n v="16925001"/>
    <n v="37"/>
    <s v="FP-011774-01"/>
    <s v="FTR 19710 DEPOSITO AUXILIAR RADIADOR-"/>
    <d v="2024-04-17T00:00:00"/>
    <x v="32"/>
    <d v="2024-06-15T00:00:00"/>
    <n v="11"/>
    <n v="355789"/>
    <n v="20240604"/>
    <n v="202406"/>
    <s v="8/06/2024 3:17:58 p.m."/>
    <n v="52"/>
    <s v="31-60"/>
    <s v="PROVEEDORES"/>
    <n v="74"/>
    <n v="0"/>
    <n v="0"/>
    <n v="355789"/>
    <n v="0"/>
    <n v="0"/>
    <n v="0"/>
    <n v="0"/>
    <n v="355789"/>
    <x v="0"/>
    <s v="CHUQUENPLAST S A SFP-011774-01"/>
    <x v="0"/>
  </r>
  <r>
    <s v="PROMOAMBIENTAL DISTRITO SAS ESP"/>
    <n v="901"/>
    <x v="23"/>
    <x v="23"/>
    <s v="CR 73 57 15"/>
    <n v="7447638"/>
    <n v="16925001"/>
    <n v="38"/>
    <s v="FP-011775-01"/>
    <s v="F AN 1237 KILO OXIGENO Y MEZCLA-"/>
    <d v="2024-04-17T00:00:00"/>
    <x v="32"/>
    <d v="2024-06-15T00:00:00"/>
    <n v="11"/>
    <n v="766057"/>
    <n v="20240604"/>
    <n v="202406"/>
    <s v="8/06/2024 3:17:58 p.m."/>
    <n v="52"/>
    <s v="31-60"/>
    <s v="PROVEEDORES"/>
    <n v="74"/>
    <n v="0"/>
    <n v="0"/>
    <n v="766057"/>
    <n v="0"/>
    <n v="0"/>
    <n v="0"/>
    <n v="0"/>
    <n v="766057"/>
    <x v="0"/>
    <s v="CHUQUENPLAST S A SFP-011775-01"/>
    <x v="0"/>
  </r>
  <r>
    <s v="PROMOAMBIENTAL DISTRITO SAS ESP"/>
    <n v="901"/>
    <x v="23"/>
    <x v="23"/>
    <s v="CR 73 57 15"/>
    <n v="7447638"/>
    <n v="16925001"/>
    <n v="39"/>
    <s v="FP-011776-01"/>
    <s v="CTA C 372 CABOS BARRIDO DE CALLES-"/>
    <d v="2024-04-17T00:00:00"/>
    <x v="32"/>
    <d v="2024-06-15T00:00:00"/>
    <n v="11"/>
    <n v="643755"/>
    <n v="20240604"/>
    <n v="202406"/>
    <s v="8/06/2024 3:17:58 p.m."/>
    <n v="52"/>
    <s v="31-60"/>
    <s v="PROVEEDORES"/>
    <n v="74"/>
    <n v="0"/>
    <n v="0"/>
    <n v="643755"/>
    <n v="0"/>
    <n v="0"/>
    <n v="0"/>
    <n v="0"/>
    <n v="643755"/>
    <x v="0"/>
    <s v="CHUQUENPLAST S A SFP-011776-01"/>
    <x v="0"/>
  </r>
  <r>
    <s v="PROMOAMBIENTAL DISTRITO SAS ESP"/>
    <n v="901"/>
    <x v="23"/>
    <x v="23"/>
    <s v="CR 73 57 15"/>
    <n v="7447638"/>
    <n v="16925001"/>
    <n v="40"/>
    <s v="FP-011777-01"/>
    <s v="SAQ 169 GUANTES EN VAQUETA ING REFORZADO-"/>
    <d v="2024-04-17T00:00:00"/>
    <x v="32"/>
    <d v="2024-06-15T00:00:00"/>
    <n v="11"/>
    <n v="771617"/>
    <n v="20240604"/>
    <n v="202406"/>
    <s v="8/06/2024 3:17:58 p.m."/>
    <n v="52"/>
    <s v="31-60"/>
    <s v="PROVEEDORES"/>
    <n v="74"/>
    <n v="0"/>
    <n v="0"/>
    <n v="771617"/>
    <n v="0"/>
    <n v="0"/>
    <n v="0"/>
    <n v="0"/>
    <n v="771617"/>
    <x v="0"/>
    <s v="CHUQUENPLAST S A SFP-011777-01"/>
    <x v="0"/>
  </r>
  <r>
    <s v="PROMOAMBIENTAL DISTRITO SAS ESP"/>
    <n v="901"/>
    <x v="23"/>
    <x v="23"/>
    <s v="CR 73 57 15"/>
    <n v="7447638"/>
    <n v="16925001"/>
    <n v="41"/>
    <s v="FP-011778-01"/>
    <s v="SAQ 171 GUANTES EN VAQUETA ING REFORZADO-"/>
    <d v="2024-04-17T00:00:00"/>
    <x v="32"/>
    <d v="2024-06-15T00:00:00"/>
    <n v="11"/>
    <n v="489210"/>
    <n v="20240604"/>
    <n v="202406"/>
    <s v="8/06/2024 3:17:58 p.m."/>
    <n v="52"/>
    <s v="31-60"/>
    <s v="PROVEEDORES"/>
    <n v="74"/>
    <n v="0"/>
    <n v="0"/>
    <n v="489210"/>
    <n v="0"/>
    <n v="0"/>
    <n v="0"/>
    <n v="0"/>
    <n v="489210"/>
    <x v="0"/>
    <s v="CHUQUENPLAST S A SFP-011778-01"/>
    <x v="0"/>
  </r>
  <r>
    <s v="PROMOAMBIENTAL DISTRITO SAS ESP"/>
    <n v="901"/>
    <x v="23"/>
    <x v="23"/>
    <s v="CR 73 57 15"/>
    <n v="7447638"/>
    <n v="16925001"/>
    <n v="42"/>
    <s v="FP-011779-01"/>
    <s v="PC 1122 BOLSA GRIS CON IMPRESION 65 X 80-CM"/>
    <d v="2024-04-17T00:00:00"/>
    <x v="32"/>
    <d v="2024-06-15T00:00:00"/>
    <n v="11"/>
    <n v="355789"/>
    <n v="20240604"/>
    <n v="202406"/>
    <s v="8/06/2024 3:17:58 p.m."/>
    <n v="52"/>
    <s v="31-60"/>
    <s v="PROVEEDORES"/>
    <n v="74"/>
    <n v="0"/>
    <n v="0"/>
    <n v="355789"/>
    <n v="0"/>
    <n v="0"/>
    <n v="0"/>
    <n v="0"/>
    <n v="355789"/>
    <x v="0"/>
    <s v="CHUQUENPLAST S A SFP-011779-01"/>
    <x v="0"/>
  </r>
  <r>
    <s v="PROMOAMBIENTAL DISTRITO SAS ESP"/>
    <n v="901"/>
    <x v="23"/>
    <x v="23"/>
    <s v="CR 73 57 15"/>
    <n v="7447638"/>
    <n v="16925001"/>
    <n v="43"/>
    <s v="FP-011876-01"/>
    <s v="RC 1034 MANGUERA R2 1 4 Y ADAPTADOR 7 8-"/>
    <d v="2024-04-24T00:00:00"/>
    <x v="41"/>
    <d v="2024-06-19T00:00:00"/>
    <n v="15"/>
    <n v="4654162"/>
    <n v="20240604"/>
    <n v="202406"/>
    <s v="8/06/2024 3:17:58 p.m."/>
    <n v="45"/>
    <s v="31-60"/>
    <s v="PROVEEDORES"/>
    <n v="67"/>
    <n v="0"/>
    <n v="0"/>
    <n v="4654162"/>
    <n v="0"/>
    <n v="0"/>
    <n v="0"/>
    <n v="0"/>
    <n v="4654162"/>
    <x v="0"/>
    <s v="CHUQUENPLAST S A SFP-011876-01"/>
    <x v="0"/>
  </r>
  <r>
    <s v="PROMOAMBIENTAL DISTRITO SAS ESP"/>
    <n v="901"/>
    <x v="23"/>
    <x v="23"/>
    <s v="CR 73 57 15"/>
    <n v="7447638"/>
    <n v="16925001"/>
    <n v="46"/>
    <s v="FP-011916-01"/>
    <s v="F 346472 COMPRA POLIBLER POLIURETANO BLA-NCO"/>
    <d v="2024-04-26T00:00:00"/>
    <x v="19"/>
    <d v="2024-06-23T00:00:00"/>
    <n v="19"/>
    <n v="689341"/>
    <n v="20240604"/>
    <n v="202406"/>
    <s v="8/06/2024 3:17:58 p.m."/>
    <n v="43"/>
    <s v="31-60"/>
    <s v="PROVEEDORES"/>
    <n v="65"/>
    <n v="0"/>
    <n v="0"/>
    <n v="689341"/>
    <n v="0"/>
    <n v="0"/>
    <n v="0"/>
    <n v="0"/>
    <n v="689341"/>
    <x v="0"/>
    <s v="CHUQUENPLAST S A SFP-011916-01"/>
    <x v="0"/>
  </r>
  <r>
    <s v="PROMOAMBIENTAL DISTRITO SAS ESP"/>
    <n v="901"/>
    <x v="23"/>
    <x v="23"/>
    <s v="CR 73 57 15"/>
    <n v="7447638"/>
    <n v="16925001"/>
    <n v="45"/>
    <s v="FP-011917-01"/>
    <s v="F 5314 COMPRA MALLA TIPO TRIANGULO-"/>
    <d v="2024-04-26T00:00:00"/>
    <x v="19"/>
    <d v="2024-06-23T00:00:00"/>
    <n v="19"/>
    <n v="689341"/>
    <n v="20240604"/>
    <n v="202406"/>
    <s v="8/06/2024 3:17:58 p.m."/>
    <n v="43"/>
    <s v="31-60"/>
    <s v="PROVEEDORES"/>
    <n v="65"/>
    <n v="0"/>
    <n v="0"/>
    <n v="689341"/>
    <n v="0"/>
    <n v="0"/>
    <n v="0"/>
    <n v="0"/>
    <n v="689341"/>
    <x v="0"/>
    <s v="CHUQUENPLAST S A SFP-011917-01"/>
    <x v="0"/>
  </r>
  <r>
    <s v="PROMOAMBIENTAL DISTRITO SAS ESP"/>
    <n v="901"/>
    <x v="23"/>
    <x v="23"/>
    <s v="CR 73 57 15"/>
    <n v="7447638"/>
    <n v="16925001"/>
    <n v="44"/>
    <s v="FP-011918-01"/>
    <s v="F 112958 COMPRA BUJE BARRA TORQUE XTRB-"/>
    <d v="2024-04-26T00:00:00"/>
    <x v="19"/>
    <d v="2024-06-23T00:00:00"/>
    <n v="19"/>
    <n v="689341"/>
    <n v="20240604"/>
    <n v="202406"/>
    <s v="8/06/2024 3:17:58 p.m."/>
    <n v="43"/>
    <s v="31-60"/>
    <s v="PROVEEDORES"/>
    <n v="65"/>
    <n v="0"/>
    <n v="0"/>
    <n v="689341"/>
    <n v="0"/>
    <n v="0"/>
    <n v="0"/>
    <n v="0"/>
    <n v="689341"/>
    <x v="0"/>
    <s v="CHUQUENPLAST S A SFP-011918-01"/>
    <x v="0"/>
  </r>
  <r>
    <s v="PROMOAMBIENTAL DISTRITO SAS ESP"/>
    <n v="901"/>
    <x v="23"/>
    <x v="23"/>
    <s v="CR 73 57 15"/>
    <n v="7447638"/>
    <n v="16925001"/>
    <n v="56"/>
    <s v="FP-012128-01"/>
    <s v="FE 0791 ESPEJOS MEDIANOS-"/>
    <d v="2024-05-08T00:00:00"/>
    <x v="5"/>
    <d v="2024-07-03T00:00:00"/>
    <n v="29"/>
    <n v="689341"/>
    <n v="20240604"/>
    <n v="202406"/>
    <s v="8/06/2024 3:17:58 p.m."/>
    <n v="31"/>
    <s v="0-30"/>
    <s v="PROVEEDORES"/>
    <n v="53"/>
    <n v="0"/>
    <n v="689341"/>
    <n v="0"/>
    <n v="0"/>
    <n v="0"/>
    <n v="0"/>
    <n v="0"/>
    <n v="689341"/>
    <x v="0"/>
    <s v="CHUQUENPLAST S A SFP-012128-01"/>
    <x v="0"/>
  </r>
  <r>
    <s v="PROMOAMBIENTAL DISTRITO SAS ESP"/>
    <n v="901"/>
    <x v="23"/>
    <x v="23"/>
    <s v="CR 73 57 15"/>
    <n v="7447638"/>
    <n v="16925001"/>
    <n v="55"/>
    <s v="FP-012129-01"/>
    <s v="FE 17 CEPILLO CARRETERO SIN CABO-"/>
    <d v="2024-05-08T00:00:00"/>
    <x v="5"/>
    <d v="2024-07-03T00:00:00"/>
    <n v="29"/>
    <n v="489210"/>
    <n v="20240604"/>
    <n v="202406"/>
    <s v="8/06/2024 3:17:58 p.m."/>
    <n v="31"/>
    <s v="0-30"/>
    <s v="PROVEEDORES"/>
    <n v="53"/>
    <n v="0"/>
    <n v="489210"/>
    <n v="0"/>
    <n v="0"/>
    <n v="0"/>
    <n v="0"/>
    <n v="0"/>
    <n v="489210"/>
    <x v="0"/>
    <s v="CHUQUENPLAST S A SFP-012129-01"/>
    <x v="0"/>
  </r>
  <r>
    <s v="PROMOAMBIENTAL DISTRITO SAS ESP"/>
    <n v="901"/>
    <x v="23"/>
    <x v="23"/>
    <s v="CR 73 57 15"/>
    <n v="7447638"/>
    <n v="16925001"/>
    <n v="54"/>
    <s v="FP-012130-01"/>
    <s v="MR 4885 PERNO CON TUERCA DE 1X4-"/>
    <d v="2024-05-08T00:00:00"/>
    <x v="5"/>
    <d v="2024-07-03T00:00:00"/>
    <n v="29"/>
    <n v="689341"/>
    <n v="20240604"/>
    <n v="202406"/>
    <s v="8/06/2024 3:17:58 p.m."/>
    <n v="31"/>
    <s v="0-30"/>
    <s v="PROVEEDORES"/>
    <n v="53"/>
    <n v="0"/>
    <n v="689341"/>
    <n v="0"/>
    <n v="0"/>
    <n v="0"/>
    <n v="0"/>
    <n v="0"/>
    <n v="689341"/>
    <x v="0"/>
    <s v="CHUQUENPLAST S A SFP-012130-01"/>
    <x v="0"/>
  </r>
  <r>
    <s v="PROMOAMBIENTAL DISTRITO SAS ESP"/>
    <n v="901"/>
    <x v="23"/>
    <x v="23"/>
    <s v="CR 73 57 15"/>
    <n v="7447638"/>
    <n v="16925001"/>
    <n v="53"/>
    <s v="FP-012131-01"/>
    <s v="PM 294 VACUNAS HEPATITIS B Y TOXOIDE TET-ANICO"/>
    <d v="2024-05-08T00:00:00"/>
    <x v="5"/>
    <d v="2024-07-03T00:00:00"/>
    <n v="29"/>
    <n v="355789"/>
    <n v="20240604"/>
    <n v="202406"/>
    <s v="8/06/2024 3:17:58 p.m."/>
    <n v="31"/>
    <s v="0-30"/>
    <s v="PROVEEDORES"/>
    <n v="53"/>
    <n v="0"/>
    <n v="355789"/>
    <n v="0"/>
    <n v="0"/>
    <n v="0"/>
    <n v="0"/>
    <n v="0"/>
    <n v="355789"/>
    <x v="0"/>
    <s v="CHUQUENPLAST S A SFP-012131-01"/>
    <x v="0"/>
  </r>
  <r>
    <s v="PROMOAMBIENTAL DISTRITO SAS ESP"/>
    <n v="901"/>
    <x v="23"/>
    <x v="23"/>
    <s v="CR 73 57 15"/>
    <n v="7447638"/>
    <n v="16925001"/>
    <n v="52"/>
    <s v="FP-012132-01"/>
    <s v="F 89033542 COMPRA LLANTAS R 16  5-"/>
    <d v="2024-05-08T00:00:00"/>
    <x v="5"/>
    <d v="2024-07-03T00:00:00"/>
    <n v="29"/>
    <n v="643755"/>
    <n v="20240604"/>
    <n v="202406"/>
    <s v="8/06/2024 3:17:58 p.m."/>
    <n v="31"/>
    <s v="0-30"/>
    <s v="PROVEEDORES"/>
    <n v="53"/>
    <n v="0"/>
    <n v="643755"/>
    <n v="0"/>
    <n v="0"/>
    <n v="0"/>
    <n v="0"/>
    <n v="0"/>
    <n v="643755"/>
    <x v="0"/>
    <s v="CHUQUENPLAST S A SFP-012132-01"/>
    <x v="0"/>
  </r>
  <r>
    <s v="PROMOAMBIENTAL DISTRITO SAS ESP"/>
    <n v="901"/>
    <x v="23"/>
    <x v="23"/>
    <s v="CR 73 57 15"/>
    <n v="7447638"/>
    <n v="16925001"/>
    <n v="51"/>
    <s v="FP-012133-01"/>
    <s v="FE 2022 REPARACION BRAZO SOPORTE MOTOR-"/>
    <d v="2024-05-08T00:00:00"/>
    <x v="5"/>
    <d v="2024-07-02T00:00:00"/>
    <n v="28"/>
    <n v="355789"/>
    <n v="20240604"/>
    <n v="202406"/>
    <s v="8/06/2024 3:17:58 p.m."/>
    <n v="31"/>
    <s v="0-30"/>
    <s v="PROVEEDORES"/>
    <n v="53"/>
    <n v="0"/>
    <n v="355789"/>
    <n v="0"/>
    <n v="0"/>
    <n v="0"/>
    <n v="0"/>
    <n v="0"/>
    <n v="355789"/>
    <x v="0"/>
    <s v="CHUQUENPLAST S A SFP-012133-01"/>
    <x v="0"/>
  </r>
  <r>
    <s v="PROMOAMBIENTAL DISTRITO SAS ESP"/>
    <n v="901"/>
    <x v="23"/>
    <x v="23"/>
    <s v="CR 73 57 15"/>
    <n v="7447638"/>
    <n v="16925001"/>
    <n v="50"/>
    <s v="FP-012134-01"/>
    <s v="FEP 5608 AMORTIGUADOR-"/>
    <d v="2024-05-08T00:00:00"/>
    <x v="5"/>
    <d v="2024-07-02T00:00:00"/>
    <n v="28"/>
    <n v="689341"/>
    <n v="20240604"/>
    <n v="202406"/>
    <s v="8/06/2024 3:17:58 p.m."/>
    <n v="31"/>
    <s v="0-30"/>
    <s v="PROVEEDORES"/>
    <n v="53"/>
    <n v="0"/>
    <n v="689341"/>
    <n v="0"/>
    <n v="0"/>
    <n v="0"/>
    <n v="0"/>
    <n v="0"/>
    <n v="689341"/>
    <x v="0"/>
    <s v="CHUQUENPLAST S A SFP-012134-01"/>
    <x v="0"/>
  </r>
  <r>
    <s v="PROMOAMBIENTAL DISTRITO SAS ESP"/>
    <n v="901"/>
    <x v="23"/>
    <x v="23"/>
    <s v="CR 73 57 15"/>
    <n v="7447638"/>
    <n v="16925001"/>
    <n v="49"/>
    <s v="FP-012136-01"/>
    <s v="MR 4963 ESPARRAGO EJE TUERCA ALTA WASA Y-CONO"/>
    <d v="2024-05-08T00:00:00"/>
    <x v="5"/>
    <d v="2024-07-02T00:00:00"/>
    <n v="28"/>
    <n v="689341"/>
    <n v="20240604"/>
    <n v="202406"/>
    <s v="8/06/2024 3:17:58 p.m."/>
    <n v="31"/>
    <s v="0-30"/>
    <s v="PROVEEDORES"/>
    <n v="53"/>
    <n v="0"/>
    <n v="689341"/>
    <n v="0"/>
    <n v="0"/>
    <n v="0"/>
    <n v="0"/>
    <n v="0"/>
    <n v="689341"/>
    <x v="0"/>
    <s v="CHUQUENPLAST S A SFP-012136-01"/>
    <x v="0"/>
  </r>
  <r>
    <s v="PROMOAMBIENTAL DISTRITO SAS ESP"/>
    <n v="901"/>
    <x v="23"/>
    <x v="23"/>
    <s v="CR 73 57 15"/>
    <n v="7447638"/>
    <n v="16925001"/>
    <n v="48"/>
    <s v="FP-012137-01"/>
    <s v="CFE 48 SERVICIO DE MANTENIMIENTO        -                                        "/>
    <d v="2024-05-08T00:00:00"/>
    <x v="5"/>
    <d v="2024-07-02T00:00:00"/>
    <n v="28"/>
    <n v="355789"/>
    <n v="20240604"/>
    <n v="202406"/>
    <s v="8/06/2024 3:17:58 p.m."/>
    <n v="31"/>
    <s v="0-30"/>
    <s v="PROVEEDORES"/>
    <n v="53"/>
    <n v="0"/>
    <n v="355789"/>
    <n v="0"/>
    <n v="0"/>
    <n v="0"/>
    <n v="0"/>
    <n v="0"/>
    <n v="355789"/>
    <x v="0"/>
    <s v="CHUQUENPLAST S A SFP-012137-01"/>
    <x v="0"/>
  </r>
  <r>
    <s v="PROMOAMBIENTAL DISTRITO SAS ESP"/>
    <n v="901"/>
    <x v="23"/>
    <x v="23"/>
    <s v="CR 73 57 15"/>
    <n v="7447638"/>
    <n v="16925001"/>
    <n v="47"/>
    <s v="FP-012138-01"/>
    <s v="F 10501 MEMORIA RAM 8GB DDR4-"/>
    <d v="2024-05-08T00:00:00"/>
    <x v="5"/>
    <d v="2024-07-02T00:00:00"/>
    <n v="28"/>
    <n v="383584"/>
    <n v="20240604"/>
    <n v="202406"/>
    <s v="8/06/2024 3:17:58 p.m."/>
    <n v="31"/>
    <s v="0-30"/>
    <s v="PROVEEDORES"/>
    <n v="53"/>
    <n v="0"/>
    <n v="383584"/>
    <n v="0"/>
    <n v="0"/>
    <n v="0"/>
    <n v="0"/>
    <n v="0"/>
    <n v="383584"/>
    <x v="0"/>
    <s v="CHUQUENPLAST S A SFP-012138-01"/>
    <x v="0"/>
  </r>
  <r>
    <s v="PROMOAMBIENTAL DISTRITO SAS ESP"/>
    <n v="901"/>
    <x v="23"/>
    <x v="23"/>
    <s v="CR 73 57 15"/>
    <n v="7447638"/>
    <n v="16925001"/>
    <n v="62"/>
    <s v="FP-012261-01"/>
    <s v="F 3495 COMPRA TAPA CAJA VELOCIDADES-"/>
    <d v="2024-05-14T00:00:00"/>
    <x v="22"/>
    <d v="2024-07-09T00:00:00"/>
    <n v="35"/>
    <n v="766057"/>
    <n v="20240604"/>
    <n v="202406"/>
    <s v="8/06/2024 3:17:58 p.m."/>
    <n v="25"/>
    <s v="0-30"/>
    <s v="PROVEEDORES"/>
    <n v="47"/>
    <n v="0"/>
    <n v="766057"/>
    <n v="0"/>
    <n v="0"/>
    <n v="0"/>
    <n v="0"/>
    <n v="0"/>
    <n v="766057"/>
    <x v="0"/>
    <s v="CHUQUENPLAST S A SFP-012261-01"/>
    <x v="0"/>
  </r>
  <r>
    <s v="PROMOAMBIENTAL DISTRITO SAS ESP"/>
    <n v="901"/>
    <x v="23"/>
    <x v="23"/>
    <s v="CR 73 57 15"/>
    <n v="7447638"/>
    <n v="16925001"/>
    <n v="61"/>
    <s v="FP-012262-01"/>
    <s v="F 7621 MANTO CILINDRO BARRIDO FANALCA-"/>
    <d v="2024-05-14T00:00:00"/>
    <x v="22"/>
    <d v="2024-07-09T00:00:00"/>
    <n v="35"/>
    <n v="643755"/>
    <n v="20240604"/>
    <n v="202406"/>
    <s v="8/06/2024 3:17:58 p.m."/>
    <n v="25"/>
    <s v="0-30"/>
    <s v="PROVEEDORES"/>
    <n v="47"/>
    <n v="0"/>
    <n v="643755"/>
    <n v="0"/>
    <n v="0"/>
    <n v="0"/>
    <n v="0"/>
    <n v="0"/>
    <n v="643755"/>
    <x v="0"/>
    <s v="CHUQUENPLAST S A SFP-012262-01"/>
    <x v="0"/>
  </r>
  <r>
    <s v="PROMOAMBIENTAL DISTRITO SAS ESP"/>
    <n v="901"/>
    <x v="23"/>
    <x v="23"/>
    <s v="CR 73 57 15"/>
    <n v="7447638"/>
    <n v="16925001"/>
    <n v="60"/>
    <s v="FP-012263-01"/>
    <s v="F 7613 SERV REPARACION CILINDROS HIDRAUL-ICOS"/>
    <d v="2024-05-14T00:00:00"/>
    <x v="22"/>
    <d v="2024-07-09T00:00:00"/>
    <n v="35"/>
    <n v="689341"/>
    <n v="20240604"/>
    <n v="202406"/>
    <s v="8/06/2024 3:17:58 p.m."/>
    <n v="25"/>
    <s v="0-30"/>
    <s v="PROVEEDORES"/>
    <n v="47"/>
    <n v="0"/>
    <n v="689341"/>
    <n v="0"/>
    <n v="0"/>
    <n v="0"/>
    <n v="0"/>
    <n v="0"/>
    <n v="689341"/>
    <x v="0"/>
    <s v="CHUQUENPLAST S A SFP-012263-01"/>
    <x v="0"/>
  </r>
  <r>
    <s v="PROMOAMBIENTAL DISTRITO SAS ESP"/>
    <n v="901"/>
    <x v="23"/>
    <x v="23"/>
    <s v="CR 73 57 15"/>
    <n v="7447638"/>
    <n v="16925001"/>
    <n v="59"/>
    <s v="FP-012264-01"/>
    <s v="F 28685 ARRENDAMIENTO ESPACIO PARA REPET-IDOR EN CERRO MOCHUE"/>
    <d v="2024-05-14T00:00:00"/>
    <x v="22"/>
    <d v="2024-07-09T00:00:00"/>
    <n v="35"/>
    <n v="643755"/>
    <n v="20240604"/>
    <n v="202406"/>
    <s v="8/06/2024 3:17:58 p.m."/>
    <n v="25"/>
    <s v="0-30"/>
    <s v="PROVEEDORES"/>
    <n v="47"/>
    <n v="0"/>
    <n v="643755"/>
    <n v="0"/>
    <n v="0"/>
    <n v="0"/>
    <n v="0"/>
    <n v="0"/>
    <n v="643755"/>
    <x v="0"/>
    <s v="CHUQUENPLAST S A SFP-012264-01"/>
    <x v="0"/>
  </r>
  <r>
    <s v="PROMOAMBIENTAL DISTRITO SAS ESP"/>
    <n v="901"/>
    <x v="23"/>
    <x v="23"/>
    <s v="CR 73 57 15"/>
    <n v="7447638"/>
    <n v="16925001"/>
    <n v="58"/>
    <s v="FP-012265-01"/>
    <s v="F 801 SERV REPARACION DIFERENCIAL-"/>
    <d v="2024-05-14T00:00:00"/>
    <x v="22"/>
    <d v="2024-07-09T00:00:00"/>
    <n v="35"/>
    <n v="689341"/>
    <n v="20240604"/>
    <n v="202406"/>
    <s v="8/06/2024 3:17:58 p.m."/>
    <n v="25"/>
    <s v="0-30"/>
    <s v="PROVEEDORES"/>
    <n v="47"/>
    <n v="0"/>
    <n v="689341"/>
    <n v="0"/>
    <n v="0"/>
    <n v="0"/>
    <n v="0"/>
    <n v="0"/>
    <n v="689341"/>
    <x v="0"/>
    <s v="CHUQUENPLAST S A SFP-012265-01"/>
    <x v="0"/>
  </r>
  <r>
    <s v="PROMOAMBIENTAL DISTRITO SAS ESP"/>
    <n v="901"/>
    <x v="23"/>
    <x v="23"/>
    <s v="CR 73 57 15"/>
    <n v="7447638"/>
    <n v="16925001"/>
    <n v="57"/>
    <s v="FP-012266-01"/>
    <s v="F 4043 COMPRA TUERCA SPEED 210508-"/>
    <d v="2024-05-14T00:00:00"/>
    <x v="22"/>
    <d v="2024-07-09T00:00:00"/>
    <n v="35"/>
    <n v="643755"/>
    <n v="20240604"/>
    <n v="202406"/>
    <s v="8/06/2024 3:17:58 p.m."/>
    <n v="25"/>
    <s v="0-30"/>
    <s v="PROVEEDORES"/>
    <n v="47"/>
    <n v="0"/>
    <n v="643755"/>
    <n v="0"/>
    <n v="0"/>
    <n v="0"/>
    <n v="0"/>
    <n v="0"/>
    <n v="643755"/>
    <x v="0"/>
    <s v="CHUQUENPLAST S A SFP-012266-01"/>
    <x v="0"/>
  </r>
  <r>
    <s v="PROMOAMBIENTAL DISTRITO SAS ESP"/>
    <n v="901"/>
    <x v="23"/>
    <x v="23"/>
    <s v="CR 73 57 15"/>
    <n v="7447638"/>
    <n v="16925001"/>
    <n v="65"/>
    <s v="FP-012477-01"/>
    <s v="FEV 259094 ALISTAMIENTO Y CIRCULACION SO-BRES ENER 2021"/>
    <d v="2024-05-27T00:00:00"/>
    <x v="7"/>
    <d v="2024-07-23T00:00:00"/>
    <n v="49"/>
    <n v="1822305"/>
    <n v="20240604"/>
    <n v="202406"/>
    <s v="8/06/2024 3:17:58 p.m."/>
    <n v="12"/>
    <s v="0-30"/>
    <s v="PROVEEDORES"/>
    <n v="34"/>
    <n v="0"/>
    <n v="1822305"/>
    <n v="0"/>
    <n v="0"/>
    <n v="0"/>
    <n v="0"/>
    <n v="0"/>
    <n v="1822305"/>
    <x v="0"/>
    <s v="CHUQUENPLAST S A SFP-012477-01"/>
    <x v="0"/>
  </r>
  <r>
    <s v="PROMOAMBIENTAL DISTRITO SAS ESP"/>
    <n v="901"/>
    <x v="23"/>
    <x v="23"/>
    <s v="CR 73 57 15"/>
    <n v="7447638"/>
    <n v="16925001"/>
    <n v="64"/>
    <s v="FP-012478-01"/>
    <s v="F FET813 SERVICIO DE MANTOD DE VEH-"/>
    <d v="2024-05-27T00:00:00"/>
    <x v="7"/>
    <d v="2024-07-22T00:00:00"/>
    <n v="48"/>
    <n v="1010662"/>
    <n v="20240604"/>
    <n v="202406"/>
    <s v="8/06/2024 3:17:58 p.m."/>
    <n v="12"/>
    <s v="0-30"/>
    <s v="PROVEEDORES"/>
    <n v="34"/>
    <n v="0"/>
    <n v="1010662"/>
    <n v="0"/>
    <n v="0"/>
    <n v="0"/>
    <n v="0"/>
    <n v="0"/>
    <n v="1010662"/>
    <x v="0"/>
    <s v="CHUQUENPLAST S A SFP-012478-01"/>
    <x v="0"/>
  </r>
  <r>
    <s v="PROMOAMBIENTAL DISTRITO SAS ESP"/>
    <n v="901"/>
    <x v="23"/>
    <x v="23"/>
    <s v="CR 73 57 15"/>
    <n v="7447638"/>
    <n v="16925001"/>
    <n v="66"/>
    <s v="FP-012479-01"/>
    <s v="F FET812  SERVICIO DE MANTO DE VEH-"/>
    <d v="2024-05-27T00:00:00"/>
    <x v="7"/>
    <d v="2024-07-23T00:00:00"/>
    <n v="49"/>
    <n v="1845654"/>
    <n v="20240604"/>
    <n v="202406"/>
    <s v="8/06/2024 3:17:58 p.m."/>
    <n v="12"/>
    <s v="0-30"/>
    <s v="PROVEEDORES"/>
    <n v="34"/>
    <n v="0"/>
    <n v="1845654"/>
    <n v="0"/>
    <n v="0"/>
    <n v="0"/>
    <n v="0"/>
    <n v="0"/>
    <n v="1845654"/>
    <x v="0"/>
    <s v="CHUQUENPLAST S A SFP-012479-01"/>
    <x v="0"/>
  </r>
  <r>
    <s v="PROMOAMBIENTAL DISTRITO SAS ESP"/>
    <n v="901"/>
    <x v="23"/>
    <x v="23"/>
    <s v="CR 73 57 15"/>
    <n v="7447638"/>
    <n v="16925001"/>
    <n v="68"/>
    <s v="FP-012485-01"/>
    <s v="MR 5344 BLOQUE DE FRENO AMARILLO DUROLIN-E"/>
    <d v="2024-05-28T00:00:00"/>
    <x v="26"/>
    <d v="2024-07-27T00:00:00"/>
    <n v="53"/>
    <n v="2265930"/>
    <n v="20240604"/>
    <n v="202406"/>
    <s v="8/06/2024 3:17:58 p.m."/>
    <n v="11"/>
    <s v="0-30"/>
    <s v="PROVEEDORES"/>
    <n v="33"/>
    <n v="0"/>
    <n v="2265930"/>
    <n v="0"/>
    <n v="0"/>
    <n v="0"/>
    <n v="0"/>
    <n v="0"/>
    <n v="2265930"/>
    <x v="0"/>
    <s v="CHUQUENPLAST S A SFP-012485-01"/>
    <x v="0"/>
  </r>
  <r>
    <s v="PROMOAMBIENTAL DISTRITO SAS ESP"/>
    <n v="901"/>
    <x v="23"/>
    <x v="23"/>
    <s v="CR 73 57 15"/>
    <n v="7447638"/>
    <n v="16925001"/>
    <n v="70"/>
    <s v="FP-012624-01"/>
    <s v="SE 305677 TARRAJAS SAGAGUSANILLOS DOBLE-SERVICIO"/>
    <d v="2024-05-31T00:00:00"/>
    <x v="27"/>
    <d v="2024-07-30T00:00:00"/>
    <n v="56"/>
    <n v="1760042"/>
    <n v="20240604"/>
    <n v="202406"/>
    <s v="8/06/2024 3:17:58 p.m."/>
    <n v="8"/>
    <s v="0-30"/>
    <s v="PROVEEDORES"/>
    <n v="30"/>
    <n v="1760042"/>
    <n v="0"/>
    <n v="0"/>
    <n v="0"/>
    <n v="0"/>
    <n v="0"/>
    <n v="0"/>
    <n v="1760042"/>
    <x v="0"/>
    <s v="CHUQUENPLAST S A SFP-012624-01"/>
    <x v="0"/>
  </r>
  <r>
    <s v="PROMOAMBIENTAL DISTRITO SAS ESP"/>
    <n v="901"/>
    <x v="24"/>
    <x v="24"/>
    <s v="TV 60 114A 55"/>
    <n v="7447638"/>
    <n v="16925001"/>
    <n v="17116093"/>
    <s v="CC-003205-00"/>
    <s v="EV   17116093 CTA 42728498 CAMBIO DE SIM-CARD"/>
    <d v="2024-01-31T00:00:00"/>
    <x v="59"/>
    <d v="2024-02-02T00:00:00"/>
    <n v="-122"/>
    <n v="8000"/>
    <n v="20240604"/>
    <n v="202406"/>
    <s v="8/06/2024 3:17:58 p.m."/>
    <n v="129"/>
    <s v="121-180"/>
    <s v="PROVEEDORES"/>
    <n v="151"/>
    <n v="0"/>
    <n v="0"/>
    <n v="0"/>
    <n v="0"/>
    <n v="8000"/>
    <n v="0"/>
    <n v="0"/>
    <n v="8000"/>
    <x v="0"/>
    <s v="COLOMBIA TELECOMUNICACIONES SA ESPCC-003205-00"/>
    <x v="1"/>
  </r>
  <r>
    <s v="PROMOAMBIENTAL DISTRITO SAS ESP"/>
    <n v="901"/>
    <x v="24"/>
    <x v="24"/>
    <s v="TV 60 114A 55"/>
    <n v="7447638"/>
    <n v="16925001"/>
    <n v="242552268"/>
    <s v="CC-003727-00"/>
    <m/>
    <d v="2024-06-04T00:00:00"/>
    <x v="10"/>
    <d v="2024-06-05T00:00:00"/>
    <n v="1"/>
    <n v="8733404"/>
    <n v="20240604"/>
    <n v="202406"/>
    <s v="8/06/2024 3:17:58 p.m."/>
    <n v="4"/>
    <s v="0-30"/>
    <s v="PROVEEDORES"/>
    <n v="26"/>
    <n v="8733404"/>
    <n v="0"/>
    <n v="0"/>
    <n v="0"/>
    <n v="0"/>
    <n v="0"/>
    <n v="0"/>
    <n v="8733404"/>
    <x v="0"/>
    <s v="COLOMBIA TELECOMUNICACIONES SA ESPCC-003727-00"/>
    <x v="1"/>
  </r>
  <r>
    <s v="PROMOAMBIENTAL DISTRITO SAS ESP"/>
    <n v="901"/>
    <x v="25"/>
    <x v="25"/>
    <s v="AUT NORTE BOGOTA CHIA K M 20 LT C"/>
    <n v="7447638"/>
    <n v="16925001"/>
    <n v="30912"/>
    <s v="FP-012457-01"/>
    <s v="VCH 30912 FILTRO COMBUSTIBLE INSUMO DE L-IMPIEZA                                 "/>
    <d v="2024-05-27T00:00:00"/>
    <x v="7"/>
    <d v="2024-07-10T00:00:00"/>
    <n v="36"/>
    <n v="6039086"/>
    <n v="20240604"/>
    <n v="202406"/>
    <s v="8/06/2024 3:17:58 p.m."/>
    <n v="12"/>
    <s v="0-30"/>
    <s v="PROVEEDORES"/>
    <n v="34"/>
    <n v="0"/>
    <n v="6039086"/>
    <n v="0"/>
    <n v="0"/>
    <n v="0"/>
    <n v="0"/>
    <n v="0"/>
    <n v="6039086"/>
    <x v="0"/>
    <s v="COLWAGEN S A SFP-012457-01"/>
    <x v="0"/>
  </r>
  <r>
    <s v="PROMOAMBIENTAL DISTRITO SAS ESP"/>
    <n v="901"/>
    <x v="26"/>
    <x v="26"/>
    <s v="CL 11 SUR 50 50"/>
    <n v="7447638"/>
    <n v="16925001"/>
    <n v="1004718"/>
    <s v="FP-011018-01"/>
    <s v="F 46185 COMPRA BOTA TAURO-"/>
    <d v="2024-03-05T00:00:00"/>
    <x v="60"/>
    <d v="2024-05-04T00:00:00"/>
    <n v="-30"/>
    <n v="971421"/>
    <n v="20240604"/>
    <n v="202406"/>
    <s v="8/06/2024 3:17:58 p.m."/>
    <n v="95"/>
    <s v="91-120"/>
    <s v="PROVEEDORES"/>
    <n v="117"/>
    <n v="0"/>
    <n v="0"/>
    <n v="0"/>
    <n v="971421"/>
    <n v="0"/>
    <n v="0"/>
    <n v="0"/>
    <n v="971421"/>
    <x v="0"/>
    <s v="COMERCIAL INTERNACIONAL DE EQUIPOS Y MAQUINARIA SFP-011018-01"/>
    <x v="0"/>
  </r>
  <r>
    <s v="PROMOAMBIENTAL DISTRITO SAS ESP"/>
    <n v="901"/>
    <x v="26"/>
    <x v="26"/>
    <s v="CL 11 SUR 50 50"/>
    <n v="7447638"/>
    <n v="16925001"/>
    <n v="1004717"/>
    <s v="FP-011019-01"/>
    <s v="F 46094 COMPRA BOTA PODEROSA-"/>
    <d v="2024-03-05T00:00:00"/>
    <x v="60"/>
    <d v="2024-05-04T00:00:00"/>
    <n v="-30"/>
    <n v="1825888"/>
    <n v="20240604"/>
    <n v="202406"/>
    <s v="8/06/2024 3:17:58 p.m."/>
    <n v="95"/>
    <s v="91-120"/>
    <s v="PROVEEDORES"/>
    <n v="117"/>
    <n v="0"/>
    <n v="0"/>
    <n v="0"/>
    <n v="1825888"/>
    <n v="0"/>
    <n v="0"/>
    <n v="0"/>
    <n v="1825888"/>
    <x v="0"/>
    <s v="COMERCIAL INTERNACIONAL DE EQUIPOS Y MAQUINARIA SFP-011019-01"/>
    <x v="0"/>
  </r>
  <r>
    <s v="PROMOAMBIENTAL DISTRITO SAS ESP"/>
    <n v="901"/>
    <x v="26"/>
    <x v="26"/>
    <s v="CL 11 SUR 50 50"/>
    <n v="7447638"/>
    <n v="16925001"/>
    <n v="1004712"/>
    <s v="FP-011020-01"/>
    <s v="F 260 COMPRA LLAVES CILINDROS PUERTAS-"/>
    <d v="2024-03-05T00:00:00"/>
    <x v="60"/>
    <d v="2024-05-04T00:00:00"/>
    <n v="-30"/>
    <n v="505807"/>
    <n v="20240604"/>
    <n v="202406"/>
    <s v="8/06/2024 3:17:58 p.m."/>
    <n v="95"/>
    <s v="91-120"/>
    <s v="PROVEEDORES"/>
    <n v="117"/>
    <n v="0"/>
    <n v="0"/>
    <n v="0"/>
    <n v="505807"/>
    <n v="0"/>
    <n v="0"/>
    <n v="0"/>
    <n v="505807"/>
    <x v="0"/>
    <s v="COMERCIAL INTERNACIONAL DE EQUIPOS Y MAQUINARIA SFP-011020-01"/>
    <x v="0"/>
  </r>
  <r>
    <s v="PROMOAMBIENTAL DISTRITO SAS ESP"/>
    <n v="901"/>
    <x v="26"/>
    <x v="26"/>
    <s v="CL 11 SUR 50 50"/>
    <n v="7447638"/>
    <n v="16925001"/>
    <n v="1004719"/>
    <s v="FP-011021-01"/>
    <s v="F 262 SERV CERRAJERIA EXTRACCION LLAVE-"/>
    <d v="2024-03-05T00:00:00"/>
    <x v="60"/>
    <d v="2024-05-05T00:00:00"/>
    <n v="-29"/>
    <n v="1401630"/>
    <n v="20240604"/>
    <n v="202406"/>
    <s v="8/06/2024 3:17:58 p.m."/>
    <n v="95"/>
    <s v="91-120"/>
    <s v="PROVEEDORES"/>
    <n v="117"/>
    <n v="0"/>
    <n v="0"/>
    <n v="0"/>
    <n v="1401630"/>
    <n v="0"/>
    <n v="0"/>
    <n v="0"/>
    <n v="1401630"/>
    <x v="0"/>
    <s v="COMERCIAL INTERNACIONAL DE EQUIPOS Y MAQUINARIA SFP-011021-01"/>
    <x v="0"/>
  </r>
  <r>
    <s v="PROMOAMBIENTAL DISTRITO SAS ESP"/>
    <n v="901"/>
    <x v="26"/>
    <x v="26"/>
    <s v="CL 11 SUR 50 50"/>
    <n v="7447638"/>
    <n v="16925001"/>
    <n v="1004698"/>
    <s v="FP-011022-01"/>
    <s v="F 261 SERV DUPLICADO LLAVES-"/>
    <d v="2024-03-05T00:00:00"/>
    <x v="60"/>
    <d v="2024-05-04T00:00:00"/>
    <n v="-30"/>
    <n v="339553"/>
    <n v="20240604"/>
    <n v="202406"/>
    <s v="8/06/2024 3:17:58 p.m."/>
    <n v="95"/>
    <s v="91-120"/>
    <s v="PROVEEDORES"/>
    <n v="117"/>
    <n v="0"/>
    <n v="0"/>
    <n v="0"/>
    <n v="339553"/>
    <n v="0"/>
    <n v="0"/>
    <n v="0"/>
    <n v="339553"/>
    <x v="0"/>
    <s v="COMERCIAL INTERNACIONAL DE EQUIPOS Y MAQUINARIA SFP-011022-01"/>
    <x v="0"/>
  </r>
  <r>
    <s v="PROMOAMBIENTAL DISTRITO SAS ESP"/>
    <n v="901"/>
    <x v="26"/>
    <x v="26"/>
    <s v="CL 11 SUR 50 50"/>
    <n v="7447638"/>
    <n v="16925001"/>
    <n v="1004716"/>
    <s v="FP-011023-01"/>
    <s v="F 2068 SERV REENCAUCHE LLANTAS-"/>
    <d v="2024-03-05T00:00:00"/>
    <x v="60"/>
    <d v="2024-05-04T00:00:00"/>
    <n v="-30"/>
    <n v="339553"/>
    <n v="20240604"/>
    <n v="202406"/>
    <s v="8/06/2024 3:17:58 p.m."/>
    <n v="95"/>
    <s v="91-120"/>
    <s v="PROVEEDORES"/>
    <n v="117"/>
    <n v="0"/>
    <n v="0"/>
    <n v="0"/>
    <n v="339553"/>
    <n v="0"/>
    <n v="0"/>
    <n v="0"/>
    <n v="339553"/>
    <x v="0"/>
    <s v="COMERCIAL INTERNACIONAL DE EQUIPOS Y MAQUINARIA SFP-011023-01"/>
    <x v="0"/>
  </r>
  <r>
    <s v="PROMOAMBIENTAL DISTRITO SAS ESP"/>
    <n v="901"/>
    <x v="26"/>
    <x v="26"/>
    <s v="CL 11 SUR 50 50"/>
    <n v="7447638"/>
    <n v="16925001"/>
    <n v="1004703"/>
    <s v="FP-011046-01"/>
    <s v="FE 583 ELEMENTOS PAPELERIA-"/>
    <d v="2024-03-06T00:00:00"/>
    <x v="35"/>
    <d v="2024-05-04T00:00:00"/>
    <n v="-30"/>
    <n v="912035"/>
    <n v="20240604"/>
    <n v="202406"/>
    <s v="8/06/2024 3:17:58 p.m."/>
    <n v="94"/>
    <s v="91-120"/>
    <s v="PROVEEDORES"/>
    <n v="116"/>
    <n v="0"/>
    <n v="0"/>
    <n v="0"/>
    <n v="912035"/>
    <n v="0"/>
    <n v="0"/>
    <n v="0"/>
    <n v="912035"/>
    <x v="0"/>
    <s v="COMERCIAL INTERNACIONAL DE EQUIPOS Y MAQUINARIA SFP-011046-01"/>
    <x v="0"/>
  </r>
  <r>
    <s v="PROMOAMBIENTAL DISTRITO SAS ESP"/>
    <n v="901"/>
    <x v="26"/>
    <x v="26"/>
    <s v="CL 11 SUR 50 50"/>
    <n v="7447638"/>
    <n v="16925001"/>
    <n v="1004702"/>
    <s v="FP-011047-01"/>
    <s v="SE 304388 ROTACIONES CAMION MONTAJE LLAN-TAS DESPINCHE LLANTA"/>
    <d v="2024-03-06T00:00:00"/>
    <x v="35"/>
    <d v="2024-05-04T00:00:00"/>
    <n v="-30"/>
    <n v="1471896"/>
    <n v="20240604"/>
    <n v="202406"/>
    <s v="8/06/2024 3:17:58 p.m."/>
    <n v="94"/>
    <s v="91-120"/>
    <s v="PROVEEDORES"/>
    <n v="116"/>
    <n v="0"/>
    <n v="0"/>
    <n v="0"/>
    <n v="1471896"/>
    <n v="0"/>
    <n v="0"/>
    <n v="0"/>
    <n v="1471896"/>
    <x v="0"/>
    <s v="COMERCIAL INTERNACIONAL DE EQUIPOS Y MAQUINARIA SFP-011047-01"/>
    <x v="0"/>
  </r>
  <r>
    <s v="PROMOAMBIENTAL DISTRITO SAS ESP"/>
    <n v="901"/>
    <x v="26"/>
    <x v="26"/>
    <s v="CL 11 SUR 50 50"/>
    <n v="7447638"/>
    <n v="16925001"/>
    <n v="1004715"/>
    <s v="FP-011048-01"/>
    <s v="SE 304386 ALINEACION CAMION ROTACIONES C-AMION BALANCEO"/>
    <d v="2024-03-06T00:00:00"/>
    <x v="35"/>
    <d v="2024-05-04T00:00:00"/>
    <n v="-30"/>
    <n v="497301"/>
    <n v="20240604"/>
    <n v="202406"/>
    <s v="8/06/2024 3:17:58 p.m."/>
    <n v="94"/>
    <s v="91-120"/>
    <s v="PROVEEDORES"/>
    <n v="116"/>
    <n v="0"/>
    <n v="0"/>
    <n v="0"/>
    <n v="497301"/>
    <n v="0"/>
    <n v="0"/>
    <n v="0"/>
    <n v="497301"/>
    <x v="0"/>
    <s v="COMERCIAL INTERNACIONAL DE EQUIPOS Y MAQUINARIA SFP-011048-01"/>
    <x v="0"/>
  </r>
  <r>
    <s v="PROMOAMBIENTAL DISTRITO SAS ESP"/>
    <n v="901"/>
    <x v="26"/>
    <x v="26"/>
    <s v="CL 11 SUR 50 50"/>
    <n v="7447638"/>
    <n v="16925001"/>
    <n v="1004699"/>
    <s v="FP-011049-01"/>
    <s v="F 23034 CAUCHO PATIN LARGO Y PATIN CORTO-JUEGO CERDAS CEPILL"/>
    <d v="2024-03-06T00:00:00"/>
    <x v="35"/>
    <d v="2024-05-04T00:00:00"/>
    <n v="-30"/>
    <n v="377949"/>
    <n v="20240604"/>
    <n v="202406"/>
    <s v="8/06/2024 3:17:58 p.m."/>
    <n v="94"/>
    <s v="91-120"/>
    <s v="PROVEEDORES"/>
    <n v="116"/>
    <n v="0"/>
    <n v="0"/>
    <n v="0"/>
    <n v="377949"/>
    <n v="0"/>
    <n v="0"/>
    <n v="0"/>
    <n v="377949"/>
    <x v="0"/>
    <s v="COMERCIAL INTERNACIONAL DE EQUIPOS Y MAQUINARIA SFP-011049-01"/>
    <x v="0"/>
  </r>
  <r>
    <s v="PROMOAMBIENTAL DISTRITO SAS ESP"/>
    <n v="901"/>
    <x v="26"/>
    <x v="26"/>
    <s v="CL 11 SUR 50 50"/>
    <n v="7447638"/>
    <n v="16925001"/>
    <n v="1004713"/>
    <s v="FP-011050-01"/>
    <s v="FTR 17077 AJUSTE HOUSING DIFERENCIAL SPI-CER INTER 4700"/>
    <d v="2024-03-06T00:00:00"/>
    <x v="35"/>
    <d v="2024-05-04T00:00:00"/>
    <n v="-30"/>
    <n v="2604672"/>
    <n v="20240604"/>
    <n v="202406"/>
    <s v="8/06/2024 3:17:58 p.m."/>
    <n v="94"/>
    <s v="91-120"/>
    <s v="PROVEEDORES"/>
    <n v="116"/>
    <n v="0"/>
    <n v="0"/>
    <n v="0"/>
    <n v="2604672"/>
    <n v="0"/>
    <n v="0"/>
    <n v="0"/>
    <n v="2604672"/>
    <x v="0"/>
    <s v="COMERCIAL INTERNACIONAL DE EQUIPOS Y MAQUINARIA SFP-011050-01"/>
    <x v="0"/>
  </r>
  <r>
    <s v="PROMOAMBIENTAL DISTRITO SAS ESP"/>
    <n v="901"/>
    <x v="26"/>
    <x v="26"/>
    <s v="CL 11 SUR 50 50"/>
    <n v="7447638"/>
    <n v="16925001"/>
    <n v="1004710"/>
    <s v="FP-011051-01"/>
    <s v="FTR 17074 PINON TOMA FUERZA EMPAQUE TOMA-FUERZA 8 HUECOS"/>
    <d v="2024-03-06T00:00:00"/>
    <x v="35"/>
    <d v="2024-05-04T00:00:00"/>
    <n v="-30"/>
    <n v="1302336"/>
    <n v="20240604"/>
    <n v="202406"/>
    <s v="8/06/2024 3:17:58 p.m."/>
    <n v="94"/>
    <s v="91-120"/>
    <s v="PROVEEDORES"/>
    <n v="116"/>
    <n v="0"/>
    <n v="0"/>
    <n v="0"/>
    <n v="1302336"/>
    <n v="0"/>
    <n v="0"/>
    <n v="0"/>
    <n v="1302336"/>
    <x v="0"/>
    <s v="COMERCIAL INTERNACIONAL DE EQUIPOS Y MAQUINARIA SFP-011051-01"/>
    <x v="0"/>
  </r>
  <r>
    <s v="PROMOAMBIENTAL DISTRITO SAS ESP"/>
    <n v="901"/>
    <x v="26"/>
    <x v="26"/>
    <s v="CL 11 SUR 50 50"/>
    <n v="7447638"/>
    <n v="16925001"/>
    <n v="1004704"/>
    <s v="FP-011052-01"/>
    <s v="FE 3339 LAMINA 1 8 LAMINA 3 16 ANGULO 1-8 PLATINA 1 8"/>
    <d v="2024-03-06T00:00:00"/>
    <x v="35"/>
    <d v="2024-05-04T00:00:00"/>
    <n v="-30"/>
    <n v="250414"/>
    <n v="20240604"/>
    <n v="202406"/>
    <s v="8/06/2024 3:17:58 p.m."/>
    <n v="94"/>
    <s v="91-120"/>
    <s v="PROVEEDORES"/>
    <n v="116"/>
    <n v="0"/>
    <n v="0"/>
    <n v="0"/>
    <n v="250414"/>
    <n v="0"/>
    <n v="0"/>
    <n v="0"/>
    <n v="250414"/>
    <x v="0"/>
    <s v="COMERCIAL INTERNACIONAL DE EQUIPOS Y MAQUINARIA SFP-011052-01"/>
    <x v="0"/>
  </r>
  <r>
    <s v="PROMOAMBIENTAL DISTRITO SAS ESP"/>
    <n v="901"/>
    <x v="26"/>
    <x v="26"/>
    <s v="CL 11 SUR 50 50"/>
    <n v="7447638"/>
    <n v="16925001"/>
    <n v="1004691"/>
    <s v="FP-011053-01"/>
    <s v="F HC 250 CILINDRO PALA BARRIDO-"/>
    <d v="2024-03-06T00:00:00"/>
    <x v="35"/>
    <d v="2024-05-04T00:00:00"/>
    <n v="-30"/>
    <n v="458017"/>
    <n v="20240604"/>
    <n v="202406"/>
    <s v="8/06/2024 3:17:58 p.m."/>
    <n v="94"/>
    <s v="91-120"/>
    <s v="PROVEEDORES"/>
    <n v="116"/>
    <n v="0"/>
    <n v="0"/>
    <n v="0"/>
    <n v="458017"/>
    <n v="0"/>
    <n v="0"/>
    <n v="0"/>
    <n v="458017"/>
    <x v="0"/>
    <s v="COMERCIAL INTERNACIONAL DE EQUIPOS Y MAQUINARIA SFP-011053-01"/>
    <x v="0"/>
  </r>
  <r>
    <s v="PROMOAMBIENTAL DISTRITO SAS ESP"/>
    <n v="901"/>
    <x v="26"/>
    <x v="26"/>
    <s v="CL 11 SUR 50 50"/>
    <n v="7447638"/>
    <n v="16925001"/>
    <n v="1004688"/>
    <s v="FP-011054-01"/>
    <s v="F 89025305 LLANTAS R 17 5 235 75-"/>
    <d v="2024-03-06T00:00:00"/>
    <x v="35"/>
    <d v="2024-05-04T00:00:00"/>
    <n v="-30"/>
    <n v="47181"/>
    <n v="20240604"/>
    <n v="202406"/>
    <s v="8/06/2024 3:17:58 p.m."/>
    <n v="94"/>
    <s v="91-120"/>
    <s v="PROVEEDORES"/>
    <n v="116"/>
    <n v="0"/>
    <n v="0"/>
    <n v="0"/>
    <n v="47181"/>
    <n v="0"/>
    <n v="0"/>
    <n v="0"/>
    <n v="47181"/>
    <x v="0"/>
    <s v="COMERCIAL INTERNACIONAL DE EQUIPOS Y MAQUINARIA SFP-011054-01"/>
    <x v="0"/>
  </r>
  <r>
    <s v="PROMOAMBIENTAL DISTRITO SAS ESP"/>
    <n v="901"/>
    <x v="26"/>
    <x v="26"/>
    <s v="CL 11 SUR 50 50"/>
    <n v="7447638"/>
    <n v="16925001"/>
    <n v="1004709"/>
    <s v="FP-011055-01"/>
    <s v="F 169854 COMPRA FILTRO AIRE SECUNDARIO-"/>
    <d v="2024-03-06T00:00:00"/>
    <x v="35"/>
    <d v="2024-05-04T00:00:00"/>
    <n v="-30"/>
    <n v="27789"/>
    <n v="20240604"/>
    <n v="202406"/>
    <s v="8/06/2024 3:17:58 p.m."/>
    <n v="94"/>
    <s v="91-120"/>
    <s v="PROVEEDORES"/>
    <n v="116"/>
    <n v="0"/>
    <n v="0"/>
    <n v="0"/>
    <n v="27789"/>
    <n v="0"/>
    <n v="0"/>
    <n v="0"/>
    <n v="27789"/>
    <x v="0"/>
    <s v="COMERCIAL INTERNACIONAL DE EQUIPOS Y MAQUINARIA SFP-011055-01"/>
    <x v="0"/>
  </r>
  <r>
    <s v="PROMOAMBIENTAL DISTRITO SAS ESP"/>
    <n v="901"/>
    <x v="26"/>
    <x v="26"/>
    <s v="CL 11 SUR 50 50"/>
    <n v="7447638"/>
    <n v="16925001"/>
    <n v="50758"/>
    <s v="FP-011056-01"/>
    <s v="FE 4621 SHELL TELLUS S2 MX 68 GRANEL-"/>
    <d v="2024-03-06T00:00:00"/>
    <x v="35"/>
    <d v="2024-05-04T00:00:00"/>
    <n v="-30"/>
    <n v="1169437"/>
    <n v="20240604"/>
    <n v="202406"/>
    <s v="8/06/2024 3:17:58 p.m."/>
    <n v="94"/>
    <s v="91-120"/>
    <s v="PROVEEDORES"/>
    <n v="116"/>
    <n v="0"/>
    <n v="0"/>
    <n v="0"/>
    <n v="1169437"/>
    <n v="0"/>
    <n v="0"/>
    <n v="0"/>
    <n v="1169437"/>
    <x v="0"/>
    <s v="COMERCIAL INTERNACIONAL DE EQUIPOS Y MAQUINARIA SFP-011056-01"/>
    <x v="0"/>
  </r>
  <r>
    <s v="PROMOAMBIENTAL DISTRITO SAS ESP"/>
    <n v="901"/>
    <x v="26"/>
    <x v="26"/>
    <s v="CL 11 SUR 50 50"/>
    <n v="7447638"/>
    <n v="16925001"/>
    <n v="1004874"/>
    <s v="FP-011133-01"/>
    <s v="F 662 SERV CAMBIO KIT SPLINDER-"/>
    <d v="2024-03-11T00:00:00"/>
    <x v="58"/>
    <d v="2024-05-08T00:00:00"/>
    <n v="-26"/>
    <n v="2211815"/>
    <n v="20240604"/>
    <n v="202406"/>
    <s v="8/06/2024 3:17:58 p.m."/>
    <n v="89"/>
    <s v="61-90"/>
    <s v="PROVEEDORES"/>
    <n v="111"/>
    <n v="0"/>
    <n v="0"/>
    <n v="0"/>
    <n v="2211815"/>
    <n v="0"/>
    <n v="0"/>
    <n v="0"/>
    <n v="2211815"/>
    <x v="0"/>
    <s v="COMERCIAL INTERNACIONAL DE EQUIPOS Y MAQUINARIA SFP-011133-01"/>
    <x v="0"/>
  </r>
  <r>
    <s v="PROMOAMBIENTAL DISTRITO SAS ESP"/>
    <n v="901"/>
    <x v="26"/>
    <x v="26"/>
    <s v="CL 11 SUR 50 50"/>
    <n v="7447638"/>
    <n v="16925001"/>
    <n v="1004873"/>
    <s v="FP-011134-01"/>
    <s v="F 661 SERV BAJAR MUELLE TRASERO CAMBIO H-OJA TC"/>
    <d v="2024-03-11T00:00:00"/>
    <x v="58"/>
    <d v="2024-05-08T00:00:00"/>
    <n v="-26"/>
    <n v="2211815"/>
    <n v="20240604"/>
    <n v="202406"/>
    <s v="8/06/2024 3:17:58 p.m."/>
    <n v="89"/>
    <s v="61-90"/>
    <s v="PROVEEDORES"/>
    <n v="111"/>
    <n v="0"/>
    <n v="0"/>
    <n v="0"/>
    <n v="2211815"/>
    <n v="0"/>
    <n v="0"/>
    <n v="0"/>
    <n v="2211815"/>
    <x v="0"/>
    <s v="COMERCIAL INTERNACIONAL DE EQUIPOS Y MAQUINARIA SFP-011134-01"/>
    <x v="0"/>
  </r>
  <r>
    <s v="PROMOAMBIENTAL DISTRITO SAS ESP"/>
    <n v="901"/>
    <x v="26"/>
    <x v="26"/>
    <s v="CL 11 SUR 50 50"/>
    <n v="7447638"/>
    <n v="16925001"/>
    <n v="1004933"/>
    <s v="FP-011150-01"/>
    <s v="F 626 COMPRA ELEMENTOS DE ASEO Y CAFETER-IA"/>
    <d v="2024-03-13T00:00:00"/>
    <x v="12"/>
    <d v="2024-05-11T00:00:00"/>
    <n v="-23"/>
    <n v="745202"/>
    <n v="20240604"/>
    <n v="202406"/>
    <s v="8/06/2024 3:17:58 p.m."/>
    <n v="87"/>
    <s v="61-90"/>
    <s v="PROVEEDORES"/>
    <n v="109"/>
    <n v="0"/>
    <n v="0"/>
    <n v="0"/>
    <n v="745202"/>
    <n v="0"/>
    <n v="0"/>
    <n v="0"/>
    <n v="745202"/>
    <x v="0"/>
    <s v="COMERCIAL INTERNACIONAL DE EQUIPOS Y MAQUINARIA SFP-011150-01"/>
    <x v="0"/>
  </r>
  <r>
    <s v="PROMOAMBIENTAL DISTRITO SAS ESP"/>
    <n v="901"/>
    <x v="26"/>
    <x v="26"/>
    <s v="CL 11 SUR 50 50"/>
    <n v="7447638"/>
    <n v="16925001"/>
    <n v="1004925"/>
    <s v="FP-011151-01"/>
    <s v="F 50 SERV CORTE CESPED   PODA ARBOLES SA-N CRISTO USME SUMAPA"/>
    <d v="2024-03-13T00:00:00"/>
    <x v="12"/>
    <d v="2024-05-11T00:00:00"/>
    <n v="-23"/>
    <n v="2211815"/>
    <n v="20240604"/>
    <n v="202406"/>
    <s v="8/06/2024 3:17:58 p.m."/>
    <n v="87"/>
    <s v="61-90"/>
    <s v="PROVEEDORES"/>
    <n v="109"/>
    <n v="0"/>
    <n v="0"/>
    <n v="0"/>
    <n v="2211815"/>
    <n v="0"/>
    <n v="0"/>
    <n v="0"/>
    <n v="2211815"/>
    <x v="0"/>
    <s v="COMERCIAL INTERNACIONAL DE EQUIPOS Y MAQUINARIA SFP-011151-01"/>
    <x v="0"/>
  </r>
  <r>
    <s v="PROMOAMBIENTAL DISTRITO SAS ESP"/>
    <n v="901"/>
    <x v="26"/>
    <x v="26"/>
    <s v="CL 11 SUR 50 50"/>
    <n v="7447638"/>
    <n v="16925001"/>
    <n v="1004928"/>
    <s v="FP-011152-01"/>
    <s v="F 2937 SERV REPARACION CAJA TRANSMICION-"/>
    <d v="2024-03-13T00:00:00"/>
    <x v="12"/>
    <d v="2024-05-11T00:00:00"/>
    <n v="-23"/>
    <n v="943242"/>
    <n v="20240604"/>
    <n v="202406"/>
    <s v="8/06/2024 3:17:58 p.m."/>
    <n v="87"/>
    <s v="61-90"/>
    <s v="PROVEEDORES"/>
    <n v="109"/>
    <n v="0"/>
    <n v="0"/>
    <n v="0"/>
    <n v="943242"/>
    <n v="0"/>
    <n v="0"/>
    <n v="0"/>
    <n v="943242"/>
    <x v="0"/>
    <s v="COMERCIAL INTERNACIONAL DE EQUIPOS Y MAQUINARIA SFP-011152-01"/>
    <x v="0"/>
  </r>
  <r>
    <s v="PROMOAMBIENTAL DISTRITO SAS ESP"/>
    <n v="901"/>
    <x v="26"/>
    <x v="26"/>
    <s v="CL 11 SUR 50 50"/>
    <n v="7447638"/>
    <n v="16925001"/>
    <n v="1004941"/>
    <s v="FP-011153-01"/>
    <s v="F 2942 SERV REPARACION CAJA VELOCIDADES-"/>
    <d v="2024-03-13T00:00:00"/>
    <x v="12"/>
    <d v="2024-05-11T00:00:00"/>
    <n v="-23"/>
    <n v="2211815"/>
    <n v="20240604"/>
    <n v="202406"/>
    <s v="8/06/2024 3:17:58 p.m."/>
    <n v="87"/>
    <s v="61-90"/>
    <s v="PROVEEDORES"/>
    <n v="109"/>
    <n v="0"/>
    <n v="0"/>
    <n v="0"/>
    <n v="2211815"/>
    <n v="0"/>
    <n v="0"/>
    <n v="0"/>
    <n v="2211815"/>
    <x v="0"/>
    <s v="COMERCIAL INTERNACIONAL DE EQUIPOS Y MAQUINARIA SFP-011153-01"/>
    <x v="0"/>
  </r>
  <r>
    <s v="PROMOAMBIENTAL DISTRITO SAS ESP"/>
    <n v="901"/>
    <x v="26"/>
    <x v="26"/>
    <s v="CL 11 SUR 50 50"/>
    <n v="7447638"/>
    <n v="16925001"/>
    <n v="1004952"/>
    <s v="FP-011154-01"/>
    <s v="F 647 SERV CAMBIO SPLINDER TORQUEAR MUEL-LE"/>
    <d v="2024-03-13T00:00:00"/>
    <x v="12"/>
    <d v="2024-05-11T00:00:00"/>
    <n v="-23"/>
    <n v="218655"/>
    <n v="20240604"/>
    <n v="202406"/>
    <s v="8/06/2024 3:17:58 p.m."/>
    <n v="87"/>
    <s v="61-90"/>
    <s v="PROVEEDORES"/>
    <n v="109"/>
    <n v="0"/>
    <n v="0"/>
    <n v="0"/>
    <n v="218655"/>
    <n v="0"/>
    <n v="0"/>
    <n v="0"/>
    <n v="218655"/>
    <x v="0"/>
    <s v="COMERCIAL INTERNACIONAL DE EQUIPOS Y MAQUINARIA SFP-011154-01"/>
    <x v="0"/>
  </r>
  <r>
    <s v="PROMOAMBIENTAL DISTRITO SAS ESP"/>
    <n v="901"/>
    <x v="26"/>
    <x v="26"/>
    <s v="CL 11 SUR 50 50"/>
    <n v="7447638"/>
    <n v="16925001"/>
    <n v="1005054"/>
    <s v="FP-011185-01"/>
    <s v="FE8 394 VALORACION PSICOMOTRIZ PARA COND-UCTORES"/>
    <d v="2024-03-15T00:00:00"/>
    <x v="13"/>
    <d v="2024-05-13T00:00:00"/>
    <n v="-21"/>
    <n v="400038"/>
    <n v="20240604"/>
    <n v="202406"/>
    <s v="8/06/2024 3:17:58 p.m."/>
    <n v="85"/>
    <s v="61-90"/>
    <s v="PROVEEDORES"/>
    <n v="107"/>
    <n v="0"/>
    <n v="0"/>
    <n v="0"/>
    <n v="400038"/>
    <n v="0"/>
    <n v="0"/>
    <n v="0"/>
    <n v="400038"/>
    <x v="0"/>
    <s v="COMERCIAL INTERNACIONAL DE EQUIPOS Y MAQUINARIA SFP-011185-01"/>
    <x v="0"/>
  </r>
  <r>
    <s v="PROMOAMBIENTAL DISTRITO SAS ESP"/>
    <n v="901"/>
    <x v="26"/>
    <x v="26"/>
    <s v="CL 11 SUR 50 50"/>
    <n v="7447638"/>
    <n v="16925001"/>
    <n v="1005164"/>
    <s v="FP-011193-01"/>
    <s v="FE 1767 FABRICACION E INSTALACION LAMINA-S REFUERZO"/>
    <d v="2024-03-18T00:00:00"/>
    <x v="14"/>
    <d v="2024-05-15T00:00:00"/>
    <n v="-19"/>
    <n v="2686830"/>
    <n v="20240604"/>
    <n v="202406"/>
    <s v="8/06/2024 3:17:58 p.m."/>
    <n v="82"/>
    <s v="61-90"/>
    <s v="PROVEEDORES"/>
    <n v="104"/>
    <n v="0"/>
    <n v="0"/>
    <n v="0"/>
    <n v="2686830"/>
    <n v="0"/>
    <n v="0"/>
    <n v="0"/>
    <n v="2686830"/>
    <x v="0"/>
    <s v="COMERCIAL INTERNACIONAL DE EQUIPOS Y MAQUINARIA SFP-011193-01"/>
    <x v="0"/>
  </r>
  <r>
    <s v="PROMOAMBIENTAL DISTRITO SAS ESP"/>
    <n v="901"/>
    <x v="26"/>
    <x v="26"/>
    <s v="CL 11 SUR 50 50"/>
    <n v="7447638"/>
    <n v="16925001"/>
    <n v="1005148"/>
    <s v="FP-011194-01"/>
    <s v="FUZ 1130 CARDAN BOMBA HIDRAULICA YOKI PE-QUENO"/>
    <d v="2024-03-18T00:00:00"/>
    <x v="14"/>
    <d v="2024-05-15T00:00:00"/>
    <n v="-19"/>
    <n v="1411835"/>
    <n v="20240604"/>
    <n v="202406"/>
    <s v="8/06/2024 3:17:58 p.m."/>
    <n v="82"/>
    <s v="61-90"/>
    <s v="PROVEEDORES"/>
    <n v="104"/>
    <n v="0"/>
    <n v="0"/>
    <n v="0"/>
    <n v="1411835"/>
    <n v="0"/>
    <n v="0"/>
    <n v="0"/>
    <n v="1411835"/>
    <x v="0"/>
    <s v="COMERCIAL INTERNACIONAL DE EQUIPOS Y MAQUINARIA SFP-011194-01"/>
    <x v="0"/>
  </r>
  <r>
    <s v="PROMOAMBIENTAL DISTRITO SAS ESP"/>
    <n v="901"/>
    <x v="26"/>
    <x v="26"/>
    <s v="CL 11 SUR 50 50"/>
    <n v="7447638"/>
    <n v="16925001"/>
    <n v="1005109"/>
    <s v="FP-011199-01"/>
    <s v="FE 6923 HIDROBLUE GRANEL X LITRO-"/>
    <d v="2024-03-19T00:00:00"/>
    <x v="53"/>
    <d v="2024-05-19T00:00:00"/>
    <n v="-15"/>
    <n v="60083712"/>
    <n v="20240604"/>
    <n v="202406"/>
    <s v="8/06/2024 3:17:58 p.m."/>
    <n v="81"/>
    <s v="61-90"/>
    <s v="PROVEEDORES"/>
    <n v="103"/>
    <n v="0"/>
    <n v="0"/>
    <n v="0"/>
    <n v="60083712"/>
    <n v="0"/>
    <n v="0"/>
    <n v="0"/>
    <n v="60083712"/>
    <x v="0"/>
    <s v="COMERCIAL INTERNACIONAL DE EQUIPOS Y MAQUINARIA SFP-011199-01"/>
    <x v="0"/>
  </r>
  <r>
    <s v="PROMOAMBIENTAL DISTRITO SAS ESP"/>
    <n v="901"/>
    <x v="26"/>
    <x v="26"/>
    <s v="CL 11 SUR 50 50"/>
    <n v="7447638"/>
    <n v="16925001"/>
    <n v="1006741"/>
    <s v="FP-011229-01"/>
    <s v="FE 4777 ENGRASADOR NEUMATICA ADAPTADOR 3-4 X 7 8"/>
    <d v="2024-03-21T00:00:00"/>
    <x v="15"/>
    <d v="2024-05-18T00:00:00"/>
    <n v="-16"/>
    <n v="52641226"/>
    <n v="20240604"/>
    <n v="202406"/>
    <s v="8/06/2024 3:17:58 p.m."/>
    <n v="79"/>
    <s v="61-90"/>
    <s v="PROVEEDORES"/>
    <n v="101"/>
    <n v="0"/>
    <n v="0"/>
    <n v="0"/>
    <n v="52641226"/>
    <n v="0"/>
    <n v="0"/>
    <n v="0"/>
    <n v="52641226"/>
    <x v="0"/>
    <s v="COMERCIAL INTERNACIONAL DE EQUIPOS Y MAQUINARIA SFP-011229-01"/>
    <x v="0"/>
  </r>
  <r>
    <s v="PROMOAMBIENTAL DISTRITO SAS ESP"/>
    <n v="901"/>
    <x v="26"/>
    <x v="26"/>
    <s v="CL 11 SUR 50 50"/>
    <n v="7447638"/>
    <n v="16925001"/>
    <n v="1005563"/>
    <s v="FP-011447-01"/>
    <s v="FE 29 SERV PODA ARBOLES 1 30 DICIEMBRE 2-020"/>
    <d v="2024-03-27T00:00:00"/>
    <x v="0"/>
    <d v="2024-05-26T00:00:00"/>
    <n v="-8"/>
    <n v="2211815"/>
    <n v="20240604"/>
    <n v="202406"/>
    <s v="8/06/2024 3:17:58 p.m."/>
    <n v="73"/>
    <s v="61-90"/>
    <s v="PROVEEDORES"/>
    <n v="95"/>
    <n v="0"/>
    <n v="0"/>
    <n v="0"/>
    <n v="2211815"/>
    <n v="0"/>
    <n v="0"/>
    <n v="0"/>
    <n v="2211815"/>
    <x v="0"/>
    <s v="COMERCIAL INTERNACIONAL DE EQUIPOS Y MAQUINARIA SFP-011447-01"/>
    <x v="0"/>
  </r>
  <r>
    <s v="PROMOAMBIENTAL DISTRITO SAS ESP"/>
    <n v="901"/>
    <x v="26"/>
    <x v="26"/>
    <s v="CL 11 SUR 50 50"/>
    <n v="7447638"/>
    <n v="16925001"/>
    <n v="1005566"/>
    <s v="FP-011448-01"/>
    <s v="CM 13708 GORRA TIPO CHAVO HOMBRE-"/>
    <d v="2024-03-27T00:00:00"/>
    <x v="0"/>
    <d v="2024-05-26T00:00:00"/>
    <n v="-8"/>
    <n v="2211815"/>
    <n v="20240604"/>
    <n v="202406"/>
    <s v="8/06/2024 3:17:58 p.m."/>
    <n v="73"/>
    <s v="61-90"/>
    <s v="PROVEEDORES"/>
    <n v="95"/>
    <n v="0"/>
    <n v="0"/>
    <n v="0"/>
    <n v="2211815"/>
    <n v="0"/>
    <n v="0"/>
    <n v="0"/>
    <n v="2211815"/>
    <x v="0"/>
    <s v="COMERCIAL INTERNACIONAL DE EQUIPOS Y MAQUINARIA SFP-011448-01"/>
    <x v="0"/>
  </r>
  <r>
    <s v="PROMOAMBIENTAL DISTRITO SAS ESP"/>
    <n v="901"/>
    <x v="26"/>
    <x v="26"/>
    <s v="CL 11 SUR 50 50"/>
    <n v="7447638"/>
    <n v="16925001"/>
    <n v="1005561"/>
    <s v="FP-011449-01"/>
    <s v="F E001 47589 BOTA TAURO-"/>
    <d v="2024-03-27T00:00:00"/>
    <x v="0"/>
    <d v="2024-05-26T00:00:00"/>
    <n v="-8"/>
    <n v="2211815"/>
    <n v="20240604"/>
    <n v="202406"/>
    <s v="8/06/2024 3:17:58 p.m."/>
    <n v="73"/>
    <s v="61-90"/>
    <s v="PROVEEDORES"/>
    <n v="95"/>
    <n v="0"/>
    <n v="0"/>
    <n v="0"/>
    <n v="2211815"/>
    <n v="0"/>
    <n v="0"/>
    <n v="0"/>
    <n v="2211815"/>
    <x v="0"/>
    <s v="COMERCIAL INTERNACIONAL DE EQUIPOS Y MAQUINARIA SFP-011449-01"/>
    <x v="0"/>
  </r>
  <r>
    <s v="PROMOAMBIENTAL DISTRITO SAS ESP"/>
    <n v="901"/>
    <x v="26"/>
    <x v="26"/>
    <s v="CL 11 SUR 50 50"/>
    <n v="7447638"/>
    <n v="16925001"/>
    <n v="1005565"/>
    <s v="FP-011450-01"/>
    <s v="FVE 6938 CUERPO VALVULA DE PURGA SECADOR-"/>
    <d v="2024-03-27T00:00:00"/>
    <x v="0"/>
    <d v="2024-05-26T00:00:00"/>
    <n v="-8"/>
    <n v="2313360"/>
    <n v="20240604"/>
    <n v="202406"/>
    <s v="8/06/2024 3:17:58 p.m."/>
    <n v="73"/>
    <s v="61-90"/>
    <s v="PROVEEDORES"/>
    <n v="95"/>
    <n v="0"/>
    <n v="0"/>
    <n v="0"/>
    <n v="2313360"/>
    <n v="0"/>
    <n v="0"/>
    <n v="0"/>
    <n v="2313360"/>
    <x v="0"/>
    <s v="COMERCIAL INTERNACIONAL DE EQUIPOS Y MAQUINARIA SFP-011450-01"/>
    <x v="0"/>
  </r>
  <r>
    <s v="PROMOAMBIENTAL DISTRITO SAS ESP"/>
    <n v="901"/>
    <x v="26"/>
    <x v="26"/>
    <s v="CL 11 SUR 50 50"/>
    <n v="7447638"/>
    <n v="16925001"/>
    <n v="1005570"/>
    <s v="FP-011452-01"/>
    <s v="BOGA 1005570B CRUCE FRENO MOTOR ISM CORR-EA EN V                                 "/>
    <d v="2024-03-27T00:00:00"/>
    <x v="0"/>
    <d v="2024-05-26T00:00:00"/>
    <n v="-8"/>
    <n v="29593682"/>
    <n v="20240604"/>
    <n v="202406"/>
    <s v="8/06/2024 3:17:58 p.m."/>
    <n v="73"/>
    <s v="61-90"/>
    <s v="PROVEEDORES"/>
    <n v="95"/>
    <n v="0"/>
    <n v="0"/>
    <n v="0"/>
    <n v="29593682"/>
    <n v="0"/>
    <n v="0"/>
    <n v="0"/>
    <n v="29593682"/>
    <x v="0"/>
    <s v="COMERCIAL INTERNACIONAL DE EQUIPOS Y MAQUINARIA SFP-011452-01"/>
    <x v="0"/>
  </r>
  <r>
    <s v="PROMOAMBIENTAL DISTRITO SAS ESP"/>
    <n v="901"/>
    <x v="26"/>
    <x v="26"/>
    <s v="CL 11 SUR 50 50"/>
    <n v="7447638"/>
    <n v="16925001"/>
    <n v="1005567"/>
    <s v="FP-011454-01"/>
    <s v="F 686 COMPRA BISTURI METALICO GRANDE   A-RCHIVADOR AZ  REGLA"/>
    <d v="2024-03-27T00:00:00"/>
    <x v="0"/>
    <d v="2024-05-26T00:00:00"/>
    <n v="-8"/>
    <n v="1748881"/>
    <n v="20240604"/>
    <n v="202406"/>
    <s v="8/06/2024 3:17:58 p.m."/>
    <n v="73"/>
    <s v="61-90"/>
    <s v="PROVEEDORES"/>
    <n v="95"/>
    <n v="0"/>
    <n v="0"/>
    <n v="0"/>
    <n v="1748881"/>
    <n v="0"/>
    <n v="0"/>
    <n v="0"/>
    <n v="1748881"/>
    <x v="0"/>
    <s v="COMERCIAL INTERNACIONAL DE EQUIPOS Y MAQUINARIA SFP-011454-01"/>
    <x v="0"/>
  </r>
  <r>
    <s v="PROMOAMBIENTAL DISTRITO SAS ESP"/>
    <n v="901"/>
    <x v="26"/>
    <x v="26"/>
    <s v="CL 11 SUR 50 50"/>
    <n v="7447638"/>
    <n v="16925001"/>
    <n v="1005564"/>
    <s v="FP-011455-01"/>
    <s v="F 1970077942 PAQUETE BASICO ELEMPLEO COM-"/>
    <d v="2024-03-27T00:00:00"/>
    <x v="0"/>
    <d v="2024-05-26T00:00:00"/>
    <n v="-8"/>
    <n v="27238624"/>
    <n v="20240604"/>
    <n v="202406"/>
    <s v="8/06/2024 3:17:58 p.m."/>
    <n v="73"/>
    <s v="61-90"/>
    <s v="PROVEEDORES"/>
    <n v="95"/>
    <n v="0"/>
    <n v="0"/>
    <n v="0"/>
    <n v="27238624"/>
    <n v="0"/>
    <n v="0"/>
    <n v="0"/>
    <n v="27238624"/>
    <x v="0"/>
    <s v="COMERCIAL INTERNACIONAL DE EQUIPOS Y MAQUINARIA SFP-011455-01"/>
    <x v="0"/>
  </r>
  <r>
    <s v="PROMOAMBIENTAL DISTRITO SAS ESP"/>
    <n v="901"/>
    <x v="26"/>
    <x v="26"/>
    <s v="CL 11 SUR 50 50"/>
    <n v="7447638"/>
    <n v="16925001"/>
    <n v="1005558"/>
    <s v="FP-011457-01"/>
    <s v="F 13344 COMPRA TORNILLOS  COMPRA TUERCAS-ARANDELAS"/>
    <d v="2024-03-27T00:00:00"/>
    <x v="0"/>
    <d v="2024-05-26T00:00:00"/>
    <n v="-8"/>
    <n v="588655"/>
    <n v="20240604"/>
    <n v="202406"/>
    <s v="8/06/2024 3:17:58 p.m."/>
    <n v="73"/>
    <s v="61-90"/>
    <s v="PROVEEDORES"/>
    <n v="95"/>
    <n v="0"/>
    <n v="0"/>
    <n v="0"/>
    <n v="588655"/>
    <n v="0"/>
    <n v="0"/>
    <n v="0"/>
    <n v="588655"/>
    <x v="0"/>
    <s v="COMERCIAL INTERNACIONAL DE EQUIPOS Y MAQUINARIA SFP-011457-01"/>
    <x v="0"/>
  </r>
  <r>
    <s v="PROMOAMBIENTAL DISTRITO SAS ESP"/>
    <n v="901"/>
    <x v="26"/>
    <x v="26"/>
    <s v="CL 11 SUR 50 50"/>
    <n v="7447638"/>
    <n v="16925001"/>
    <n v="1005553"/>
    <s v="FP-011458-01"/>
    <s v="F 13345 MANTO SISTEMA SUSPENSION   CAMBI-O HOJA MUELLE"/>
    <d v="2024-03-27T00:00:00"/>
    <x v="0"/>
    <d v="2024-05-26T00:00:00"/>
    <n v="-8"/>
    <n v="838486"/>
    <n v="20240604"/>
    <n v="202406"/>
    <s v="8/06/2024 3:17:58 p.m."/>
    <n v="73"/>
    <s v="61-90"/>
    <s v="PROVEEDORES"/>
    <n v="95"/>
    <n v="0"/>
    <n v="0"/>
    <n v="0"/>
    <n v="838486"/>
    <n v="0"/>
    <n v="0"/>
    <n v="0"/>
    <n v="838486"/>
    <x v="0"/>
    <s v="COMERCIAL INTERNACIONAL DE EQUIPOS Y MAQUINARIA SFP-011458-01"/>
    <x v="0"/>
  </r>
  <r>
    <s v="PROMOAMBIENTAL DISTRITO SAS ESP"/>
    <n v="901"/>
    <x v="26"/>
    <x v="26"/>
    <s v="CL 11 SUR 50 50"/>
    <n v="7447638"/>
    <n v="16925001"/>
    <n v="1005568"/>
    <s v="FP-011460-01"/>
    <s v="F 727 SERV RASTREO SATELITAL ENERO 2021-"/>
    <d v="2024-03-27T00:00:00"/>
    <x v="0"/>
    <d v="2024-05-26T00:00:00"/>
    <n v="-8"/>
    <n v="72093515"/>
    <n v="20240604"/>
    <n v="202406"/>
    <s v="8/06/2024 3:17:58 p.m."/>
    <n v="73"/>
    <s v="61-90"/>
    <s v="PROVEEDORES"/>
    <n v="95"/>
    <n v="0"/>
    <n v="0"/>
    <n v="0"/>
    <n v="72093515"/>
    <n v="0"/>
    <n v="0"/>
    <n v="0"/>
    <n v="72093515"/>
    <x v="0"/>
    <s v="COMERCIAL INTERNACIONAL DE EQUIPOS Y MAQUINARIA SFP-011460-01"/>
    <x v="0"/>
  </r>
  <r>
    <s v="PROMOAMBIENTAL DISTRITO SAS ESP"/>
    <n v="901"/>
    <x v="26"/>
    <x v="26"/>
    <s v="CL 11 SUR 50 50"/>
    <n v="7447638"/>
    <n v="16925001"/>
    <n v="1006041"/>
    <s v="FP-011712-01"/>
    <s v="FVE 7276 LIQUIDO PARA FRENOS GANCHO CAPO-T FARO PLUMILLAS"/>
    <d v="2024-04-12T00:00:00"/>
    <x v="61"/>
    <d v="2024-06-12T00:00:00"/>
    <n v="8"/>
    <n v="69698589"/>
    <n v="20240604"/>
    <n v="202406"/>
    <s v="8/06/2024 3:17:58 p.m."/>
    <n v="57"/>
    <s v="31-60"/>
    <s v="PROVEEDORES"/>
    <n v="79"/>
    <n v="0"/>
    <n v="0"/>
    <n v="69698589"/>
    <n v="0"/>
    <n v="0"/>
    <n v="0"/>
    <n v="0"/>
    <n v="69698589"/>
    <x v="0"/>
    <s v="COMERCIAL INTERNACIONAL DE EQUIPOS Y MAQUINARIA SFP-011712-01"/>
    <x v="0"/>
  </r>
  <r>
    <s v="PROMOAMBIENTAL DISTRITO SAS ESP"/>
    <n v="901"/>
    <x v="26"/>
    <x v="26"/>
    <s v="CL 11 SUR 50 50"/>
    <n v="7447638"/>
    <n v="16925001"/>
    <n v="1005997"/>
    <s v="FP-011713-01"/>
    <s v="FV 6204729 BOLSA PROMOAMBIENTE 65 80 CMS-"/>
    <d v="2024-04-12T00:00:00"/>
    <x v="61"/>
    <d v="2024-06-11T00:00:00"/>
    <n v="7"/>
    <n v="1501304"/>
    <n v="20240604"/>
    <n v="202406"/>
    <s v="8/06/2024 3:17:58 p.m."/>
    <n v="57"/>
    <s v="31-60"/>
    <s v="PROVEEDORES"/>
    <n v="79"/>
    <n v="0"/>
    <n v="0"/>
    <n v="1501304"/>
    <n v="0"/>
    <n v="0"/>
    <n v="0"/>
    <n v="0"/>
    <n v="1501304"/>
    <x v="0"/>
    <s v="COMERCIAL INTERNACIONAL DE EQUIPOS Y MAQUINARIA SFP-011713-01"/>
    <x v="0"/>
  </r>
  <r>
    <s v="PROMOAMBIENTAL DISTRITO SAS ESP"/>
    <n v="901"/>
    <x v="26"/>
    <x v="26"/>
    <s v="CL 11 SUR 50 50"/>
    <n v="7447638"/>
    <n v="16925001"/>
    <n v="1006040"/>
    <s v="FP-011717-01"/>
    <s v="F 92 COMPRA TORNILLO CIERRE PORTALON-"/>
    <d v="2024-04-12T00:00:00"/>
    <x v="61"/>
    <d v="2024-06-12T00:00:00"/>
    <n v="8"/>
    <n v="3642923"/>
    <n v="20240604"/>
    <n v="202406"/>
    <s v="8/06/2024 3:17:58 p.m."/>
    <n v="57"/>
    <s v="31-60"/>
    <s v="PROVEEDORES"/>
    <n v="79"/>
    <n v="0"/>
    <n v="0"/>
    <n v="3642923"/>
    <n v="0"/>
    <n v="0"/>
    <n v="0"/>
    <n v="0"/>
    <n v="3642923"/>
    <x v="0"/>
    <s v="COMERCIAL INTERNACIONAL DE EQUIPOS Y MAQUINARIA SFP-011717-01"/>
    <x v="0"/>
  </r>
  <r>
    <s v="PROMOAMBIENTAL DISTRITO SAS ESP"/>
    <n v="901"/>
    <x v="26"/>
    <x v="26"/>
    <s v="CL 11 SUR 50 50"/>
    <n v="7447638"/>
    <n v="16925001"/>
    <n v="1005998"/>
    <s v="FP-011724-01"/>
    <s v="F 171505 COMPRA EMBRAGUE COMPLETO 70C 16-17"/>
    <d v="2024-04-15T00:00:00"/>
    <x v="2"/>
    <d v="2024-06-11T00:00:00"/>
    <n v="7"/>
    <n v="868986"/>
    <n v="20240604"/>
    <n v="202406"/>
    <s v="8/06/2024 3:17:58 p.m."/>
    <n v="54"/>
    <s v="31-60"/>
    <s v="PROVEEDORES"/>
    <n v="76"/>
    <n v="0"/>
    <n v="0"/>
    <n v="868986"/>
    <n v="0"/>
    <n v="0"/>
    <n v="0"/>
    <n v="0"/>
    <n v="868986"/>
    <x v="0"/>
    <s v="COMERCIAL INTERNACIONAL DE EQUIPOS Y MAQUINARIA SFP-011724-01"/>
    <x v="0"/>
  </r>
  <r>
    <s v="PROMOAMBIENTAL DISTRITO SAS ESP"/>
    <n v="901"/>
    <x v="26"/>
    <x v="26"/>
    <s v="CL 11 SUR 50 50"/>
    <n v="7447638"/>
    <n v="16925001"/>
    <n v="1006010"/>
    <s v="FP-011725-01"/>
    <s v="F 417 COMPRA JUEGO PASTILLAS DEL TRAKKER-"/>
    <d v="2024-04-15T00:00:00"/>
    <x v="2"/>
    <d v="2024-06-11T00:00:00"/>
    <n v="7"/>
    <n v="1401630"/>
    <n v="20240604"/>
    <n v="202406"/>
    <s v="8/06/2024 3:17:58 p.m."/>
    <n v="54"/>
    <s v="31-60"/>
    <s v="PROVEEDORES"/>
    <n v="76"/>
    <n v="0"/>
    <n v="0"/>
    <n v="1401630"/>
    <n v="0"/>
    <n v="0"/>
    <n v="0"/>
    <n v="0"/>
    <n v="1401630"/>
    <x v="0"/>
    <s v="COMERCIAL INTERNACIONAL DE EQUIPOS Y MAQUINARIA SFP-011725-01"/>
    <x v="0"/>
  </r>
  <r>
    <s v="PROMOAMBIENTAL DISTRITO SAS ESP"/>
    <n v="901"/>
    <x v="26"/>
    <x v="26"/>
    <s v="CL 11 SUR 50 50"/>
    <n v="7447638"/>
    <n v="16925001"/>
    <n v="1006039"/>
    <s v="FP-011726-01"/>
    <s v="F 577529 COMPRA PROBADOR DE CIRCUITOS 6V-Y 12 V"/>
    <d v="2024-04-15T00:00:00"/>
    <x v="2"/>
    <d v="2024-06-12T00:00:00"/>
    <n v="8"/>
    <n v="995078"/>
    <n v="20240604"/>
    <n v="202406"/>
    <s v="8/06/2024 3:17:58 p.m."/>
    <n v="54"/>
    <s v="31-60"/>
    <s v="PROVEEDORES"/>
    <n v="76"/>
    <n v="0"/>
    <n v="0"/>
    <n v="995078"/>
    <n v="0"/>
    <n v="0"/>
    <n v="0"/>
    <n v="0"/>
    <n v="995078"/>
    <x v="0"/>
    <s v="COMERCIAL INTERNACIONAL DE EQUIPOS Y MAQUINARIA SFP-011726-01"/>
    <x v="0"/>
  </r>
  <r>
    <s v="PROMOAMBIENTAL DISTRITO SAS ESP"/>
    <n v="901"/>
    <x v="26"/>
    <x v="26"/>
    <s v="CL 11 SUR 50 50"/>
    <n v="7447638"/>
    <n v="16925001"/>
    <n v="1006574"/>
    <s v="FP-011903-01"/>
    <s v="CR 578164 CINTA SENALIZACION DE 500 MT X-4  PELIGRO"/>
    <d v="2024-04-26T00:00:00"/>
    <x v="19"/>
    <d v="2024-06-25T00:00:00"/>
    <n v="21"/>
    <n v="359056"/>
    <n v="20240604"/>
    <n v="202406"/>
    <s v="8/06/2024 3:17:58 p.m."/>
    <n v="43"/>
    <s v="31-60"/>
    <s v="PROVEEDORES"/>
    <n v="65"/>
    <n v="0"/>
    <n v="0"/>
    <n v="359056"/>
    <n v="0"/>
    <n v="0"/>
    <n v="0"/>
    <n v="0"/>
    <n v="359056"/>
    <x v="0"/>
    <s v="COMERCIAL INTERNACIONAL DE EQUIPOS Y MAQUINARIA SFP-011903-01"/>
    <x v="0"/>
  </r>
  <r>
    <s v="PROMOAMBIENTAL DISTRITO SAS ESP"/>
    <n v="901"/>
    <x v="26"/>
    <x v="26"/>
    <s v="CL 11 SUR 50 50"/>
    <n v="7447638"/>
    <n v="16925001"/>
    <n v="1006548"/>
    <s v="FP-011904-01"/>
    <s v="FE 837 BRAZALETE REFLECTIVO GUIA CLASIFI-CADORA NORMA A Z"/>
    <d v="2024-04-26T00:00:00"/>
    <x v="19"/>
    <d v="2024-06-25T00:00:00"/>
    <n v="21"/>
    <n v="1338750"/>
    <n v="20240604"/>
    <n v="202406"/>
    <s v="8/06/2024 3:17:58 p.m."/>
    <n v="43"/>
    <s v="31-60"/>
    <s v="PROVEEDORES"/>
    <n v="65"/>
    <n v="0"/>
    <n v="0"/>
    <n v="1338750"/>
    <n v="0"/>
    <n v="0"/>
    <n v="0"/>
    <n v="0"/>
    <n v="1338750"/>
    <x v="0"/>
    <s v="COMERCIAL INTERNACIONAL DE EQUIPOS Y MAQUINARIA SFP-011904-01"/>
    <x v="0"/>
  </r>
  <r>
    <s v="PROMOAMBIENTAL DISTRITO SAS ESP"/>
    <n v="901"/>
    <x v="26"/>
    <x v="26"/>
    <s v="CL 11 SUR 50 50"/>
    <n v="7447638"/>
    <n v="16925001"/>
    <n v="1006555"/>
    <s v="FP-011905-01"/>
    <s v="FE 836 ELEMENTOS DE PAPELERIA-"/>
    <d v="2024-04-26T00:00:00"/>
    <x v="19"/>
    <d v="2024-06-25T00:00:00"/>
    <n v="21"/>
    <n v="2126463"/>
    <n v="20240604"/>
    <n v="202406"/>
    <s v="8/06/2024 3:17:58 p.m."/>
    <n v="43"/>
    <s v="31-60"/>
    <s v="PROVEEDORES"/>
    <n v="65"/>
    <n v="0"/>
    <n v="0"/>
    <n v="2126463"/>
    <n v="0"/>
    <n v="0"/>
    <n v="0"/>
    <n v="0"/>
    <n v="2126463"/>
    <x v="0"/>
    <s v="COMERCIAL INTERNACIONAL DE EQUIPOS Y MAQUINARIA SFP-011905-01"/>
    <x v="0"/>
  </r>
  <r>
    <s v="PROMOAMBIENTAL DISTRITO SAS ESP"/>
    <n v="901"/>
    <x v="26"/>
    <x v="26"/>
    <s v="CL 11 SUR 50 50"/>
    <n v="7447638"/>
    <n v="16925001"/>
    <n v="1006559"/>
    <s v="FP-011906-01"/>
    <s v="FE 835 ELEMENTOS DE PAPELERIA-"/>
    <d v="2024-04-26T00:00:00"/>
    <x v="19"/>
    <d v="2024-06-25T00:00:00"/>
    <n v="21"/>
    <n v="299468"/>
    <n v="20240604"/>
    <n v="202406"/>
    <s v="8/06/2024 3:17:58 p.m."/>
    <n v="43"/>
    <s v="31-60"/>
    <s v="PROVEEDORES"/>
    <n v="65"/>
    <n v="0"/>
    <n v="0"/>
    <n v="299468"/>
    <n v="0"/>
    <n v="0"/>
    <n v="0"/>
    <n v="0"/>
    <n v="299468"/>
    <x v="0"/>
    <s v="COMERCIAL INTERNACIONAL DE EQUIPOS Y MAQUINARIA SFP-011906-01"/>
    <x v="0"/>
  </r>
  <r>
    <s v="PROMOAMBIENTAL DISTRITO SAS ESP"/>
    <n v="901"/>
    <x v="26"/>
    <x v="26"/>
    <s v="CL 11 SUR 50 50"/>
    <n v="7447638"/>
    <n v="16925001"/>
    <n v="1006550"/>
    <s v="FP-011907-01"/>
    <s v="FE 839 ELEMENTOS DE ASEO-"/>
    <d v="2024-04-26T00:00:00"/>
    <x v="19"/>
    <d v="2024-06-25T00:00:00"/>
    <n v="21"/>
    <n v="89440242"/>
    <n v="20240604"/>
    <n v="202406"/>
    <s v="8/06/2024 3:17:58 p.m."/>
    <n v="43"/>
    <s v="31-60"/>
    <s v="PROVEEDORES"/>
    <n v="65"/>
    <n v="0"/>
    <n v="0"/>
    <n v="89440242"/>
    <n v="0"/>
    <n v="0"/>
    <n v="0"/>
    <n v="0"/>
    <n v="89440242"/>
    <x v="0"/>
    <s v="COMERCIAL INTERNACIONAL DE EQUIPOS Y MAQUINARIA SFP-011907-01"/>
    <x v="0"/>
  </r>
  <r>
    <s v="PROMOAMBIENTAL DISTRITO SAS ESP"/>
    <n v="901"/>
    <x v="26"/>
    <x v="26"/>
    <s v="CL 11 SUR 50 50"/>
    <n v="7447638"/>
    <n v="16925001"/>
    <n v="1006580"/>
    <s v="FP-011908-01"/>
    <s v="BOGA 1006580 CONTANTO TAPA PITO 4300    -                                        "/>
    <d v="2024-04-26T00:00:00"/>
    <x v="19"/>
    <d v="2024-06-25T00:00:00"/>
    <n v="21"/>
    <n v="527955"/>
    <n v="20240604"/>
    <n v="202406"/>
    <s v="8/06/2024 3:17:58 p.m."/>
    <n v="43"/>
    <s v="31-60"/>
    <s v="PROVEEDORES"/>
    <n v="65"/>
    <n v="0"/>
    <n v="0"/>
    <n v="527955"/>
    <n v="0"/>
    <n v="0"/>
    <n v="0"/>
    <n v="0"/>
    <n v="527955"/>
    <x v="0"/>
    <s v="COMERCIAL INTERNACIONAL DE EQUIPOS Y MAQUINARIA SFP-011908-01"/>
    <x v="0"/>
  </r>
  <r>
    <s v="PROMOAMBIENTAL DISTRITO SAS ESP"/>
    <n v="901"/>
    <x v="26"/>
    <x v="26"/>
    <s v="CL 11 SUR 50 50"/>
    <n v="7447638"/>
    <n v="16925001"/>
    <n v="1006564"/>
    <s v="FP-011909-01"/>
    <s v="FVE 1063 TUBO REDONDO 1 1 4 DOBLADO PASO-DESCANSO LAMINA"/>
    <d v="2024-04-26T00:00:00"/>
    <x v="19"/>
    <d v="2024-06-25T00:00:00"/>
    <n v="21"/>
    <n v="281487"/>
    <n v="20240604"/>
    <n v="202406"/>
    <s v="8/06/2024 3:17:58 p.m."/>
    <n v="43"/>
    <s v="31-60"/>
    <s v="PROVEEDORES"/>
    <n v="65"/>
    <n v="0"/>
    <n v="0"/>
    <n v="281487"/>
    <n v="0"/>
    <n v="0"/>
    <n v="0"/>
    <n v="0"/>
    <n v="281487"/>
    <x v="0"/>
    <s v="COMERCIAL INTERNACIONAL DE EQUIPOS Y MAQUINARIA SFP-011909-01"/>
    <x v="0"/>
  </r>
  <r>
    <s v="PROMOAMBIENTAL DISTRITO SAS ESP"/>
    <n v="901"/>
    <x v="26"/>
    <x v="26"/>
    <s v="CL 11 SUR 50 50"/>
    <n v="7447638"/>
    <n v="16925001"/>
    <n v="1006568"/>
    <s v="FP-011910-01"/>
    <s v="FVE 1062 TUBO REDONDO 1 1 4 DOBLADO BAST-ON PLATINA HR"/>
    <d v="2024-04-26T00:00:00"/>
    <x v="19"/>
    <d v="2024-06-25T00:00:00"/>
    <n v="21"/>
    <n v="281487"/>
    <n v="20240604"/>
    <n v="202406"/>
    <s v="8/06/2024 3:17:58 p.m."/>
    <n v="43"/>
    <s v="31-60"/>
    <s v="PROVEEDORES"/>
    <n v="65"/>
    <n v="0"/>
    <n v="0"/>
    <n v="281487"/>
    <n v="0"/>
    <n v="0"/>
    <n v="0"/>
    <n v="0"/>
    <n v="281487"/>
    <x v="0"/>
    <s v="COMERCIAL INTERNACIONAL DE EQUIPOS Y MAQUINARIA SFP-011910-01"/>
    <x v="0"/>
  </r>
  <r>
    <s v="PROMOAMBIENTAL DISTRITO SAS ESP"/>
    <n v="901"/>
    <x v="26"/>
    <x v="26"/>
    <s v="CL 11 SUR 50 50"/>
    <n v="7447638"/>
    <n v="16925001"/>
    <n v="1006572"/>
    <s v="FP-011911-01"/>
    <s v="FVE 7468 RECIBIDO DE CINTURON TERINAL DE-OJO 1 4"/>
    <d v="2024-04-26T00:00:00"/>
    <x v="19"/>
    <d v="2024-06-25T00:00:00"/>
    <n v="21"/>
    <n v="1583866"/>
    <n v="20240604"/>
    <n v="202406"/>
    <s v="8/06/2024 3:17:58 p.m."/>
    <n v="43"/>
    <s v="31-60"/>
    <s v="PROVEEDORES"/>
    <n v="65"/>
    <n v="0"/>
    <n v="0"/>
    <n v="1583866"/>
    <n v="0"/>
    <n v="0"/>
    <n v="0"/>
    <n v="0"/>
    <n v="1583866"/>
    <x v="0"/>
    <s v="COMERCIAL INTERNACIONAL DE EQUIPOS Y MAQUINARIA SFP-011911-01"/>
    <x v="0"/>
  </r>
  <r>
    <s v="PROMOAMBIENTAL DISTRITO SAS ESP"/>
    <n v="901"/>
    <x v="26"/>
    <x v="26"/>
    <s v="CL 11 SUR 50 50"/>
    <n v="7447638"/>
    <n v="16925001"/>
    <n v="1006577"/>
    <s v="FP-011912-01"/>
    <s v="BOGA 1006577 CRUCETA FRENO MOTOR ISM    -                                        "/>
    <d v="2024-04-26T00:00:00"/>
    <x v="19"/>
    <d v="2024-06-25T00:00:00"/>
    <n v="21"/>
    <n v="283315"/>
    <n v="20240604"/>
    <n v="202406"/>
    <s v="8/06/2024 3:17:58 p.m."/>
    <n v="43"/>
    <s v="31-60"/>
    <s v="PROVEEDORES"/>
    <n v="65"/>
    <n v="0"/>
    <n v="0"/>
    <n v="283315"/>
    <n v="0"/>
    <n v="0"/>
    <n v="0"/>
    <n v="0"/>
    <n v="283315"/>
    <x v="0"/>
    <s v="COMERCIAL INTERNACIONAL DE EQUIPOS Y MAQUINARIA SFP-011912-01"/>
    <x v="0"/>
  </r>
  <r>
    <s v="PROMOAMBIENTAL DISTRITO SAS ESP"/>
    <n v="901"/>
    <x v="26"/>
    <x v="26"/>
    <s v="CL 11 SUR 50 50"/>
    <n v="7447638"/>
    <n v="16925001"/>
    <n v="1006573"/>
    <s v="FP-011913-01"/>
    <s v="BOGA 1006573 CONTACTO TAPA PITO 4300    -                                        "/>
    <d v="2024-04-26T00:00:00"/>
    <x v="19"/>
    <d v="2024-06-25T00:00:00"/>
    <n v="21"/>
    <n v="527955"/>
    <n v="20240604"/>
    <n v="202406"/>
    <s v="8/06/2024 3:17:58 p.m."/>
    <n v="43"/>
    <s v="31-60"/>
    <s v="PROVEEDORES"/>
    <n v="65"/>
    <n v="0"/>
    <n v="0"/>
    <n v="527955"/>
    <n v="0"/>
    <n v="0"/>
    <n v="0"/>
    <n v="0"/>
    <n v="527955"/>
    <x v="0"/>
    <s v="COMERCIAL INTERNACIONAL DE EQUIPOS Y MAQUINARIA SFP-011913-01"/>
    <x v="0"/>
  </r>
  <r>
    <s v="PROMOAMBIENTAL DISTRITO SAS ESP"/>
    <n v="901"/>
    <x v="26"/>
    <x v="26"/>
    <s v="CL 11 SUR 50 50"/>
    <n v="7447638"/>
    <n v="16925001"/>
    <n v="1006596"/>
    <s v="FP-011914-01"/>
    <s v="F 10478 ALQUILER MENSUAL EQUIPOS-"/>
    <d v="2024-04-26T00:00:00"/>
    <x v="19"/>
    <d v="2024-06-25T00:00:00"/>
    <n v="21"/>
    <n v="737533"/>
    <n v="20240604"/>
    <n v="202406"/>
    <s v="8/06/2024 3:17:58 p.m."/>
    <n v="43"/>
    <s v="31-60"/>
    <s v="PROVEEDORES"/>
    <n v="65"/>
    <n v="0"/>
    <n v="0"/>
    <n v="737533"/>
    <n v="0"/>
    <n v="0"/>
    <n v="0"/>
    <n v="0"/>
    <n v="737533"/>
    <x v="0"/>
    <s v="COMERCIAL INTERNACIONAL DE EQUIPOS Y MAQUINARIA SFP-011914-01"/>
    <x v="0"/>
  </r>
  <r>
    <s v="PROMOAMBIENTAL DISTRITO SAS ESP"/>
    <n v="901"/>
    <x v="26"/>
    <x v="26"/>
    <s v="CL 11 SUR 50 50"/>
    <n v="7447638"/>
    <n v="16925001"/>
    <n v="1006571"/>
    <s v="FP-011915-01"/>
    <s v="F 10 COMPRA CEPILLOS SIN CABO-"/>
    <d v="2024-04-26T00:00:00"/>
    <x v="19"/>
    <d v="2024-06-25T00:00:00"/>
    <n v="21"/>
    <n v="1522791"/>
    <n v="20240604"/>
    <n v="202406"/>
    <s v="8/06/2024 3:17:58 p.m."/>
    <n v="43"/>
    <s v="31-60"/>
    <s v="PROVEEDORES"/>
    <n v="65"/>
    <n v="0"/>
    <n v="0"/>
    <n v="1522791"/>
    <n v="0"/>
    <n v="0"/>
    <n v="0"/>
    <n v="0"/>
    <n v="1522791"/>
    <x v="0"/>
    <s v="COMERCIAL INTERNACIONAL DE EQUIPOS Y MAQUINARIA SFP-011915-01"/>
    <x v="0"/>
  </r>
  <r>
    <s v="PROMOAMBIENTAL DISTRITO SAS ESP"/>
    <n v="901"/>
    <x v="26"/>
    <x v="26"/>
    <s v="CL 11 SUR 50 50"/>
    <n v="7447638"/>
    <n v="16925001"/>
    <n v="1006595"/>
    <s v="FP-011940-01"/>
    <s v="FE 5326 SHELL RIMULA R4 X 15W40-"/>
    <d v="2024-04-26T00:00:00"/>
    <x v="19"/>
    <d v="2024-06-25T00:00:00"/>
    <n v="21"/>
    <n v="1871751"/>
    <n v="20240604"/>
    <n v="202406"/>
    <s v="8/06/2024 3:17:58 p.m."/>
    <n v="43"/>
    <s v="31-60"/>
    <s v="PROVEEDORES"/>
    <n v="65"/>
    <n v="0"/>
    <n v="0"/>
    <n v="1871751"/>
    <n v="0"/>
    <n v="0"/>
    <n v="0"/>
    <n v="0"/>
    <n v="1871751"/>
    <x v="0"/>
    <s v="COMERCIAL INTERNACIONAL DE EQUIPOS Y MAQUINARIA SFP-011940-01"/>
    <x v="0"/>
  </r>
  <r>
    <s v="PROMOAMBIENTAL DISTRITO SAS ESP"/>
    <n v="901"/>
    <x v="26"/>
    <x v="26"/>
    <s v="CL 11 SUR 50 50"/>
    <n v="7447638"/>
    <n v="16925001"/>
    <n v="1006565"/>
    <s v="FP-011942-01"/>
    <s v="FET 751 CAMBIO RATCHES TORQUEAR MUELLE G-RADUAR FRENOS"/>
    <d v="2024-04-26T00:00:00"/>
    <x v="19"/>
    <d v="2024-06-25T00:00:00"/>
    <n v="21"/>
    <n v="885046"/>
    <n v="20240604"/>
    <n v="202406"/>
    <s v="8/06/2024 3:17:58 p.m."/>
    <n v="43"/>
    <s v="31-60"/>
    <s v="PROVEEDORES"/>
    <n v="65"/>
    <n v="0"/>
    <n v="0"/>
    <n v="885046"/>
    <n v="0"/>
    <n v="0"/>
    <n v="0"/>
    <n v="0"/>
    <n v="885046"/>
    <x v="0"/>
    <s v="COMERCIAL INTERNACIONAL DE EQUIPOS Y MAQUINARIA SFP-011942-01"/>
    <x v="0"/>
  </r>
  <r>
    <s v="PROMOAMBIENTAL DISTRITO SAS ESP"/>
    <n v="901"/>
    <x v="26"/>
    <x v="26"/>
    <s v="CL 11 SUR 50 50"/>
    <n v="7447638"/>
    <n v="16925001"/>
    <n v="1006599"/>
    <s v="FP-011943-01"/>
    <s v="FET 750 BAJAR RUEDAS ENCARRILAR MUELLES-CAMBIO EMPAQUE EJE"/>
    <d v="2024-04-26T00:00:00"/>
    <x v="19"/>
    <d v="2024-06-26T00:00:00"/>
    <n v="22"/>
    <n v="1403072"/>
    <n v="20240604"/>
    <n v="202406"/>
    <s v="8/06/2024 3:17:58 p.m."/>
    <n v="43"/>
    <s v="31-60"/>
    <s v="PROVEEDORES"/>
    <n v="65"/>
    <n v="0"/>
    <n v="0"/>
    <n v="1403072"/>
    <n v="0"/>
    <n v="0"/>
    <n v="0"/>
    <n v="0"/>
    <n v="1403072"/>
    <x v="0"/>
    <s v="COMERCIAL INTERNACIONAL DE EQUIPOS Y MAQUINARIA SFP-011943-01"/>
    <x v="0"/>
  </r>
  <r>
    <s v="PROMOAMBIENTAL DISTRITO SAS ESP"/>
    <n v="901"/>
    <x v="26"/>
    <x v="26"/>
    <s v="CL 11 SUR 50 50"/>
    <n v="7447638"/>
    <n v="16925001"/>
    <n v="1006624"/>
    <s v="FP-011949-01"/>
    <s v="FEF 3834 BLOQUES F 4707 XP WI E ROJO-"/>
    <d v="2024-04-26T00:00:00"/>
    <x v="19"/>
    <d v="2024-06-26T00:00:00"/>
    <n v="22"/>
    <n v="2265543"/>
    <n v="20240604"/>
    <n v="202406"/>
    <s v="8/06/2024 3:17:58 p.m."/>
    <n v="43"/>
    <s v="31-60"/>
    <s v="PROVEEDORES"/>
    <n v="65"/>
    <n v="0"/>
    <n v="0"/>
    <n v="2265543"/>
    <n v="0"/>
    <n v="0"/>
    <n v="0"/>
    <n v="0"/>
    <n v="2265543"/>
    <x v="0"/>
    <s v="COMERCIAL INTERNACIONAL DE EQUIPOS Y MAQUINARIA SFP-011949-01"/>
    <x v="0"/>
  </r>
  <r>
    <s v="PROMOAMBIENTAL DISTRITO SAS ESP"/>
    <n v="901"/>
    <x v="26"/>
    <x v="26"/>
    <s v="CL 11 SUR 50 50"/>
    <n v="7447638"/>
    <n v="16925001"/>
    <n v="1006561"/>
    <s v="FP-011950-01"/>
    <s v="CTA C 9 SERV TAPIZADO SILLA CAMBIO MODUL-O ASIENTO"/>
    <d v="2024-04-26T00:00:00"/>
    <x v="19"/>
    <d v="2024-06-25T00:00:00"/>
    <n v="21"/>
    <n v="770360"/>
    <n v="20240604"/>
    <n v="202406"/>
    <s v="8/06/2024 3:17:58 p.m."/>
    <n v="43"/>
    <s v="31-60"/>
    <s v="PROVEEDORES"/>
    <n v="65"/>
    <n v="0"/>
    <n v="0"/>
    <n v="770360"/>
    <n v="0"/>
    <n v="0"/>
    <n v="0"/>
    <n v="0"/>
    <n v="770360"/>
    <x v="0"/>
    <s v="COMERCIAL INTERNACIONAL DE EQUIPOS Y MAQUINARIA SFP-011950-01"/>
    <x v="0"/>
  </r>
  <r>
    <s v="PROMOAMBIENTAL DISTRITO SAS ESP"/>
    <n v="901"/>
    <x v="26"/>
    <x v="26"/>
    <s v="CL 11 SUR 50 50"/>
    <n v="7447638"/>
    <n v="16925001"/>
    <n v="1006582"/>
    <s v="FP-011952-01"/>
    <s v="BOGA 1006582 ESPEJOP RETROVISOR IZQUIERD-O                                       "/>
    <d v="2024-04-26T00:00:00"/>
    <x v="19"/>
    <d v="2024-06-25T00:00:00"/>
    <n v="21"/>
    <n v="1969612"/>
    <n v="20240604"/>
    <n v="202406"/>
    <s v="8/06/2024 3:17:58 p.m."/>
    <n v="43"/>
    <s v="31-60"/>
    <s v="PROVEEDORES"/>
    <n v="65"/>
    <n v="0"/>
    <n v="0"/>
    <n v="1969612"/>
    <n v="0"/>
    <n v="0"/>
    <n v="0"/>
    <n v="0"/>
    <n v="1969612"/>
    <x v="0"/>
    <s v="COMERCIAL INTERNACIONAL DE EQUIPOS Y MAQUINARIA SFP-011952-01"/>
    <x v="0"/>
  </r>
  <r>
    <s v="PROMOAMBIENTAL DISTRITO SAS ESP"/>
    <n v="901"/>
    <x v="26"/>
    <x v="26"/>
    <s v="CL 11 SUR 50 50"/>
    <n v="7447638"/>
    <n v="16925001"/>
    <n v="1006590"/>
    <s v="FP-011954-01"/>
    <s v="BOGA 1006590 TERMOSTATO MOTOR ISM       -                                        "/>
    <d v="2024-04-26T00:00:00"/>
    <x v="19"/>
    <d v="2024-06-25T00:00:00"/>
    <n v="21"/>
    <n v="186973"/>
    <n v="20240604"/>
    <n v="202406"/>
    <s v="8/06/2024 3:17:58 p.m."/>
    <n v="43"/>
    <s v="31-60"/>
    <s v="PROVEEDORES"/>
    <n v="65"/>
    <n v="0"/>
    <n v="0"/>
    <n v="186973"/>
    <n v="0"/>
    <n v="0"/>
    <n v="0"/>
    <n v="0"/>
    <n v="186973"/>
    <x v="0"/>
    <s v="COMERCIAL INTERNACIONAL DE EQUIPOS Y MAQUINARIA SFP-011954-01"/>
    <x v="0"/>
  </r>
  <r>
    <s v="PROMOAMBIENTAL DISTRITO SAS ESP"/>
    <n v="901"/>
    <x v="26"/>
    <x v="26"/>
    <s v="CL 11 SUR 50 50"/>
    <n v="7447638"/>
    <n v="16925001"/>
    <n v="1006563"/>
    <s v="FP-011957-01"/>
    <s v="FG 54594 SERV CONTROL PLAGAS MES OCTUBRE-"/>
    <d v="2024-04-26T00:00:00"/>
    <x v="19"/>
    <d v="2024-06-25T00:00:00"/>
    <n v="21"/>
    <n v="186973"/>
    <n v="20240604"/>
    <n v="202406"/>
    <s v="8/06/2024 3:17:58 p.m."/>
    <n v="43"/>
    <s v="31-60"/>
    <s v="PROVEEDORES"/>
    <n v="65"/>
    <n v="0"/>
    <n v="0"/>
    <n v="186973"/>
    <n v="0"/>
    <n v="0"/>
    <n v="0"/>
    <n v="0"/>
    <n v="186973"/>
    <x v="0"/>
    <s v="COMERCIAL INTERNACIONAL DE EQUIPOS Y MAQUINARIA SFP-011957-01"/>
    <x v="0"/>
  </r>
  <r>
    <s v="PROMOAMBIENTAL DISTRITO SAS ESP"/>
    <n v="901"/>
    <x v="26"/>
    <x v="26"/>
    <s v="CL 11 SUR 50 50"/>
    <n v="7447638"/>
    <n v="16925001"/>
    <n v="1006586"/>
    <s v="FP-011959-01"/>
    <s v="BOGA 1006586 TAPA CABRILLA 4300         -                                        "/>
    <d v="2024-04-26T00:00:00"/>
    <x v="19"/>
    <d v="2024-06-25T00:00:00"/>
    <n v="21"/>
    <n v="377949"/>
    <n v="20240604"/>
    <n v="202406"/>
    <s v="8/06/2024 3:17:58 p.m."/>
    <n v="43"/>
    <s v="31-60"/>
    <s v="PROVEEDORES"/>
    <n v="65"/>
    <n v="0"/>
    <n v="0"/>
    <n v="377949"/>
    <n v="0"/>
    <n v="0"/>
    <n v="0"/>
    <n v="0"/>
    <n v="377949"/>
    <x v="0"/>
    <s v="COMERCIAL INTERNACIONAL DE EQUIPOS Y MAQUINARIA SFP-011959-01"/>
    <x v="0"/>
  </r>
  <r>
    <s v="PROMOAMBIENTAL DISTRITO SAS ESP"/>
    <n v="901"/>
    <x v="26"/>
    <x v="26"/>
    <s v="CL 11 SUR 50 50"/>
    <n v="7447638"/>
    <n v="16925001"/>
    <n v="1006579"/>
    <s v="FP-011960-01"/>
    <s v="BOGA 1006579 RETENEDOR VALVULA          -                                        "/>
    <d v="2024-04-26T00:00:00"/>
    <x v="19"/>
    <d v="2024-06-25T00:00:00"/>
    <n v="21"/>
    <n v="51451"/>
    <n v="20240604"/>
    <n v="202406"/>
    <s v="8/06/2024 3:17:58 p.m."/>
    <n v="43"/>
    <s v="31-60"/>
    <s v="PROVEEDORES"/>
    <n v="65"/>
    <n v="0"/>
    <n v="0"/>
    <n v="51451"/>
    <n v="0"/>
    <n v="0"/>
    <n v="0"/>
    <n v="0"/>
    <n v="51451"/>
    <x v="0"/>
    <s v="COMERCIAL INTERNACIONAL DE EQUIPOS Y MAQUINARIA SFP-011960-01"/>
    <x v="0"/>
  </r>
  <r>
    <s v="PROMOAMBIENTAL DISTRITO SAS ESP"/>
    <n v="901"/>
    <x v="26"/>
    <x v="26"/>
    <s v="CL 11 SUR 50 50"/>
    <n v="7447638"/>
    <n v="16925001"/>
    <n v="1006576"/>
    <s v="FP-011968-01"/>
    <s v="MR 4796 VALVULA PURGA SECADOR-"/>
    <d v="2024-04-26T00:00:00"/>
    <x v="19"/>
    <d v="2024-06-25T00:00:00"/>
    <n v="21"/>
    <n v="446107"/>
    <n v="20240604"/>
    <n v="202406"/>
    <s v="8/06/2024 3:17:58 p.m."/>
    <n v="43"/>
    <s v="31-60"/>
    <s v="PROVEEDORES"/>
    <n v="65"/>
    <n v="0"/>
    <n v="0"/>
    <n v="446107"/>
    <n v="0"/>
    <n v="0"/>
    <n v="0"/>
    <n v="0"/>
    <n v="446107"/>
    <x v="0"/>
    <s v="COMERCIAL INTERNACIONAL DE EQUIPOS Y MAQUINARIA SFP-011968-01"/>
    <x v="0"/>
  </r>
  <r>
    <s v="PROMOAMBIENTAL DISTRITO SAS ESP"/>
    <n v="901"/>
    <x v="26"/>
    <x v="26"/>
    <s v="CL 11 SUR 50 50"/>
    <n v="7447638"/>
    <n v="16925001"/>
    <n v="1006598"/>
    <s v="FP-011971-01"/>
    <s v="FE 907 ELEMENTOS DE PAPELERIA-"/>
    <d v="2024-04-26T00:00:00"/>
    <x v="19"/>
    <d v="2024-06-25T00:00:00"/>
    <n v="21"/>
    <n v="436125"/>
    <n v="20240604"/>
    <n v="202406"/>
    <s v="8/06/2024 3:17:58 p.m."/>
    <n v="43"/>
    <s v="31-60"/>
    <s v="PROVEEDORES"/>
    <n v="65"/>
    <n v="0"/>
    <n v="0"/>
    <n v="436125"/>
    <n v="0"/>
    <n v="0"/>
    <n v="0"/>
    <n v="0"/>
    <n v="436125"/>
    <x v="0"/>
    <s v="COMERCIAL INTERNACIONAL DE EQUIPOS Y MAQUINARIA SFP-011971-01"/>
    <x v="0"/>
  </r>
  <r>
    <s v="PROMOAMBIENTAL DISTRITO SAS ESP"/>
    <n v="901"/>
    <x v="26"/>
    <x v="26"/>
    <s v="CL 11 SUR 50 50"/>
    <n v="7447638"/>
    <n v="16925001"/>
    <n v="1006583"/>
    <s v="FP-011972-01"/>
    <s v="BOTD 113118 INSTALACION DE FUELLES Y TOP-ES"/>
    <d v="2024-04-26T00:00:00"/>
    <x v="19"/>
    <d v="2024-06-25T00:00:00"/>
    <n v="21"/>
    <n v="199520"/>
    <n v="20240604"/>
    <n v="202406"/>
    <s v="8/06/2024 3:17:58 p.m."/>
    <n v="43"/>
    <s v="31-60"/>
    <s v="PROVEEDORES"/>
    <n v="65"/>
    <n v="0"/>
    <n v="0"/>
    <n v="199520"/>
    <n v="0"/>
    <n v="0"/>
    <n v="0"/>
    <n v="0"/>
    <n v="199520"/>
    <x v="0"/>
    <s v="COMERCIAL INTERNACIONAL DE EQUIPOS Y MAQUINARIA SFP-011972-01"/>
    <x v="0"/>
  </r>
  <r>
    <s v="PROMOAMBIENTAL DISTRITO SAS ESP"/>
    <n v="901"/>
    <x v="26"/>
    <x v="26"/>
    <s v="CL 11 SUR 50 50"/>
    <n v="7447638"/>
    <n v="16925001"/>
    <n v="1006557"/>
    <s v="FP-011979-01"/>
    <s v="F 299 COMPRA PATIN CAJA MCNELIUS-"/>
    <d v="2024-04-29T00:00:00"/>
    <x v="3"/>
    <d v="2024-06-25T00:00:00"/>
    <n v="21"/>
    <n v="1623954"/>
    <n v="20240604"/>
    <n v="202406"/>
    <s v="8/06/2024 3:17:58 p.m."/>
    <n v="40"/>
    <s v="31-60"/>
    <s v="PROVEEDORES"/>
    <n v="62"/>
    <n v="0"/>
    <n v="0"/>
    <n v="1623954"/>
    <n v="0"/>
    <n v="0"/>
    <n v="0"/>
    <n v="0"/>
    <n v="1623954"/>
    <x v="0"/>
    <s v="COMERCIAL INTERNACIONAL DE EQUIPOS Y MAQUINARIA SFP-011979-01"/>
    <x v="0"/>
  </r>
  <r>
    <s v="PROMOAMBIENTAL DISTRITO SAS ESP"/>
    <n v="901"/>
    <x v="26"/>
    <x v="26"/>
    <s v="CL 11 SUR 50 50"/>
    <n v="7447638"/>
    <n v="16925001"/>
    <n v="1006558"/>
    <s v="FP-011980-01"/>
    <s v="F 300 COMPRA PASADOR PLACA BARRIDO MCNEL-IUS"/>
    <d v="2024-04-29T00:00:00"/>
    <x v="3"/>
    <d v="2024-06-25T00:00:00"/>
    <n v="21"/>
    <n v="352959"/>
    <n v="20240604"/>
    <n v="202406"/>
    <s v="8/06/2024 3:17:58 p.m."/>
    <n v="40"/>
    <s v="31-60"/>
    <s v="PROVEEDORES"/>
    <n v="62"/>
    <n v="0"/>
    <n v="0"/>
    <n v="352959"/>
    <n v="0"/>
    <n v="0"/>
    <n v="0"/>
    <n v="0"/>
    <n v="352959"/>
    <x v="0"/>
    <s v="COMERCIAL INTERNACIONAL DE EQUIPOS Y MAQUINARIA SFP-011980-01"/>
    <x v="0"/>
  </r>
  <r>
    <s v="PROMOAMBIENTAL DISTRITO SAS ESP"/>
    <n v="901"/>
    <x v="26"/>
    <x v="26"/>
    <s v="CL 11 SUR 50 50"/>
    <n v="7447638"/>
    <n v="16925001"/>
    <n v="1006560"/>
    <s v="FP-011981-01"/>
    <s v="F 10495 ALQUILER MENSUAL EQUIPO DE ESCRI-TORIO"/>
    <d v="2024-04-29T00:00:00"/>
    <x v="3"/>
    <d v="2024-06-25T00:00:00"/>
    <n v="21"/>
    <n v="1134289"/>
    <n v="20240604"/>
    <n v="202406"/>
    <s v="8/06/2024 3:17:58 p.m."/>
    <n v="40"/>
    <s v="31-60"/>
    <s v="PROVEEDORES"/>
    <n v="62"/>
    <n v="0"/>
    <n v="0"/>
    <n v="1134289"/>
    <n v="0"/>
    <n v="0"/>
    <n v="0"/>
    <n v="0"/>
    <n v="1134289"/>
    <x v="0"/>
    <s v="COMERCIAL INTERNACIONAL DE EQUIPOS Y MAQUINARIA SFP-011981-01"/>
    <x v="0"/>
  </r>
  <r>
    <s v="PROMOAMBIENTAL DISTRITO SAS ESP"/>
    <n v="901"/>
    <x v="26"/>
    <x v="26"/>
    <s v="CL 11 SUR 50 50"/>
    <n v="7447638"/>
    <n v="16925001"/>
    <n v="1006569"/>
    <s v="FP-011982-01"/>
    <s v="F 10494 ALQUILER MENSUAL EQUIPO ESCRITOR-IO CORE I5"/>
    <d v="2024-04-29T00:00:00"/>
    <x v="3"/>
    <d v="2024-06-25T00:00:00"/>
    <n v="21"/>
    <n v="705918"/>
    <n v="20240604"/>
    <n v="202406"/>
    <s v="8/06/2024 3:17:58 p.m."/>
    <n v="40"/>
    <s v="31-60"/>
    <s v="PROVEEDORES"/>
    <n v="62"/>
    <n v="0"/>
    <n v="0"/>
    <n v="705918"/>
    <n v="0"/>
    <n v="0"/>
    <n v="0"/>
    <n v="0"/>
    <n v="705918"/>
    <x v="0"/>
    <s v="COMERCIAL INTERNACIONAL DE EQUIPOS Y MAQUINARIA SFP-011982-01"/>
    <x v="0"/>
  </r>
  <r>
    <s v="PROMOAMBIENTAL DISTRITO SAS ESP"/>
    <n v="901"/>
    <x v="26"/>
    <x v="26"/>
    <s v="CL 11 SUR 50 50"/>
    <n v="7447638"/>
    <n v="16925001"/>
    <n v="1006612"/>
    <s v="FP-011983-01"/>
    <s v="F 10487 COMPRA DISPLAY PANTALLA PARA POR-TATIL"/>
    <d v="2024-04-29T00:00:00"/>
    <x v="3"/>
    <d v="2024-06-26T00:00:00"/>
    <n v="22"/>
    <n v="701536"/>
    <n v="20240604"/>
    <n v="202406"/>
    <s v="8/06/2024 3:17:58 p.m."/>
    <n v="40"/>
    <s v="31-60"/>
    <s v="PROVEEDORES"/>
    <n v="62"/>
    <n v="0"/>
    <n v="0"/>
    <n v="701536"/>
    <n v="0"/>
    <n v="0"/>
    <n v="0"/>
    <n v="0"/>
    <n v="701536"/>
    <x v="0"/>
    <s v="COMERCIAL INTERNACIONAL DE EQUIPOS Y MAQUINARIA SFP-011983-01"/>
    <x v="0"/>
  </r>
  <r>
    <s v="PROMOAMBIENTAL DISTRITO SAS ESP"/>
    <n v="901"/>
    <x v="26"/>
    <x v="26"/>
    <s v="CL 11 SUR 50 50"/>
    <n v="7447638"/>
    <n v="16925001"/>
    <n v="1006562"/>
    <s v="FP-011984-01"/>
    <s v="F 4818 SERV REMACHE DE FRENOS AMARILLO D-UROLINE"/>
    <d v="2024-04-29T00:00:00"/>
    <x v="3"/>
    <d v="2024-06-25T00:00:00"/>
    <n v="21"/>
    <n v="1058876"/>
    <n v="20240604"/>
    <n v="202406"/>
    <s v="8/06/2024 3:17:58 p.m."/>
    <n v="40"/>
    <s v="31-60"/>
    <s v="PROVEEDORES"/>
    <n v="62"/>
    <n v="0"/>
    <n v="0"/>
    <n v="1058876"/>
    <n v="0"/>
    <n v="0"/>
    <n v="0"/>
    <n v="0"/>
    <n v="1058876"/>
    <x v="0"/>
    <s v="COMERCIAL INTERNACIONAL DE EQUIPOS Y MAQUINARIA SFP-011984-01"/>
    <x v="0"/>
  </r>
  <r>
    <s v="PROMOAMBIENTAL DISTRITO SAS ESP"/>
    <n v="901"/>
    <x v="26"/>
    <x v="26"/>
    <s v="CL 11 SUR 50 50"/>
    <n v="7447638"/>
    <n v="16925001"/>
    <n v="1006566"/>
    <s v="FP-011985-01"/>
    <s v="F 4820 COMPRA ESPARRAGO CON TUERCA Y ARA-NDELA"/>
    <d v="2024-04-29T00:00:00"/>
    <x v="3"/>
    <d v="2024-06-25T00:00:00"/>
    <n v="21"/>
    <n v="1643142"/>
    <n v="20240604"/>
    <n v="202406"/>
    <s v="8/06/2024 3:17:58 p.m."/>
    <n v="40"/>
    <s v="31-60"/>
    <s v="PROVEEDORES"/>
    <n v="62"/>
    <n v="0"/>
    <n v="0"/>
    <n v="1643142"/>
    <n v="0"/>
    <n v="0"/>
    <n v="0"/>
    <n v="0"/>
    <n v="1643142"/>
    <x v="0"/>
    <s v="COMERCIAL INTERNACIONAL DE EQUIPOS Y MAQUINARIA SFP-011985-01"/>
    <x v="0"/>
  </r>
  <r>
    <s v="PROMOAMBIENTAL DISTRITO SAS ESP"/>
    <n v="901"/>
    <x v="26"/>
    <x v="26"/>
    <s v="CL 11 SUR 50 50"/>
    <n v="7447638"/>
    <n v="16925001"/>
    <n v="1006567"/>
    <s v="FP-011986-01"/>
    <s v="F 7043 SERV REPARACION TOMA FUERZA-"/>
    <d v="2024-04-29T00:00:00"/>
    <x v="3"/>
    <d v="2024-06-25T00:00:00"/>
    <n v="21"/>
    <n v="63665"/>
    <n v="20240604"/>
    <n v="202406"/>
    <s v="8/06/2024 3:17:58 p.m."/>
    <n v="40"/>
    <s v="31-60"/>
    <s v="PROVEEDORES"/>
    <n v="62"/>
    <n v="0"/>
    <n v="0"/>
    <n v="63665"/>
    <n v="0"/>
    <n v="0"/>
    <n v="0"/>
    <n v="0"/>
    <n v="63665"/>
    <x v="0"/>
    <s v="COMERCIAL INTERNACIONAL DE EQUIPOS Y MAQUINARIA SFP-011986-01"/>
    <x v="0"/>
  </r>
  <r>
    <s v="PROMOAMBIENTAL DISTRITO SAS ESP"/>
    <n v="901"/>
    <x v="26"/>
    <x v="26"/>
    <s v="CL 11 SUR 50 50"/>
    <n v="7447638"/>
    <n v="16925001"/>
    <n v="1006581"/>
    <s v="FP-011987-01"/>
    <s v="F 7044 COMPRA KIT REPARACION BOMBA DE P5-1"/>
    <d v="2024-04-29T00:00:00"/>
    <x v="3"/>
    <d v="2024-06-25T00:00:00"/>
    <n v="21"/>
    <n v="1070423"/>
    <n v="20240604"/>
    <n v="202406"/>
    <s v="8/06/2024 3:17:58 p.m."/>
    <n v="40"/>
    <s v="31-60"/>
    <s v="PROVEEDORES"/>
    <n v="62"/>
    <n v="0"/>
    <n v="0"/>
    <n v="1070423"/>
    <n v="0"/>
    <n v="0"/>
    <n v="0"/>
    <n v="0"/>
    <n v="1070423"/>
    <x v="0"/>
    <s v="COMERCIAL INTERNACIONAL DE EQUIPOS Y MAQUINARIA SFP-011987-01"/>
    <x v="0"/>
  </r>
  <r>
    <s v="PROMOAMBIENTAL DISTRITO SAS ESP"/>
    <n v="901"/>
    <x v="26"/>
    <x v="26"/>
    <s v="CL 11 SUR 50 50"/>
    <n v="7447638"/>
    <n v="16925001"/>
    <n v="1006584"/>
    <s v="FP-011988-01"/>
    <s v="F 776 SERV TORQUEAR MUELLE E1  BAJAR MUE-LLE"/>
    <d v="2024-04-29T00:00:00"/>
    <x v="3"/>
    <d v="2024-06-25T00:00:00"/>
    <n v="21"/>
    <n v="38380"/>
    <n v="20240604"/>
    <n v="202406"/>
    <s v="8/06/2024 3:17:58 p.m."/>
    <n v="40"/>
    <s v="31-60"/>
    <s v="PROVEEDORES"/>
    <n v="62"/>
    <n v="0"/>
    <n v="0"/>
    <n v="38380"/>
    <n v="0"/>
    <n v="0"/>
    <n v="0"/>
    <n v="0"/>
    <n v="38380"/>
    <x v="0"/>
    <s v="COMERCIAL INTERNACIONAL DE EQUIPOS Y MAQUINARIA SFP-011988-01"/>
    <x v="0"/>
  </r>
  <r>
    <s v="PROMOAMBIENTAL DISTRITO SAS ESP"/>
    <n v="901"/>
    <x v="26"/>
    <x v="26"/>
    <s v="CL 11 SUR 50 50"/>
    <n v="7447638"/>
    <n v="16925001"/>
    <n v="1006602"/>
    <s v="FP-011989-01"/>
    <s v="F 27 SERV LAVADO COMPACTADOR DOBLE-"/>
    <d v="2024-04-29T00:00:00"/>
    <x v="3"/>
    <d v="2024-06-26T00:00:00"/>
    <n v="22"/>
    <n v="821571"/>
    <n v="20240604"/>
    <n v="202406"/>
    <s v="8/06/2024 3:17:58 p.m."/>
    <n v="40"/>
    <s v="31-60"/>
    <s v="PROVEEDORES"/>
    <n v="62"/>
    <n v="0"/>
    <n v="0"/>
    <n v="821571"/>
    <n v="0"/>
    <n v="0"/>
    <n v="0"/>
    <n v="0"/>
    <n v="821571"/>
    <x v="0"/>
    <s v="COMERCIAL INTERNACIONAL DE EQUIPOS Y MAQUINARIA SFP-011989-01"/>
    <x v="0"/>
  </r>
  <r>
    <s v="PROMOAMBIENTAL DISTRITO SAS ESP"/>
    <n v="901"/>
    <x v="26"/>
    <x v="26"/>
    <s v="CL 11 SUR 50 50"/>
    <n v="7447638"/>
    <n v="16925001"/>
    <n v="1006614"/>
    <s v="FP-011990-01"/>
    <s v="F 5449 COMPRA CAMARA AIRE TIPO 30 DOBLE-NEGRA"/>
    <d v="2024-04-29T00:00:00"/>
    <x v="3"/>
    <d v="2024-06-25T00:00:00"/>
    <n v="21"/>
    <n v="860656"/>
    <n v="20240604"/>
    <n v="202406"/>
    <s v="8/06/2024 3:17:58 p.m."/>
    <n v="40"/>
    <s v="31-60"/>
    <s v="PROVEEDORES"/>
    <n v="62"/>
    <n v="0"/>
    <n v="0"/>
    <n v="860656"/>
    <n v="0"/>
    <n v="0"/>
    <n v="0"/>
    <n v="0"/>
    <n v="860656"/>
    <x v="0"/>
    <s v="COMERCIAL INTERNACIONAL DE EQUIPOS Y MAQUINARIA SFP-011990-01"/>
    <x v="0"/>
  </r>
  <r>
    <s v="PROMOAMBIENTAL DISTRITO SAS ESP"/>
    <n v="901"/>
    <x v="26"/>
    <x v="26"/>
    <s v="CL 11 SUR 50 50"/>
    <n v="7447638"/>
    <n v="16925001"/>
    <n v="1006613"/>
    <s v="FP-011991-01"/>
    <s v="F 578589 COMPRA RODILLO FELPA PARA PINTU-RA"/>
    <d v="2024-04-29T00:00:00"/>
    <x v="3"/>
    <d v="2024-06-26T00:00:00"/>
    <n v="22"/>
    <n v="3614654"/>
    <n v="20240604"/>
    <n v="202406"/>
    <s v="8/06/2024 3:17:58 p.m."/>
    <n v="40"/>
    <s v="31-60"/>
    <s v="PROVEEDORES"/>
    <n v="62"/>
    <n v="0"/>
    <n v="0"/>
    <n v="3614654"/>
    <n v="0"/>
    <n v="0"/>
    <n v="0"/>
    <n v="0"/>
    <n v="3614654"/>
    <x v="0"/>
    <s v="COMERCIAL INTERNACIONAL DE EQUIPOS Y MAQUINARIA SFP-011991-01"/>
    <x v="0"/>
  </r>
  <r>
    <s v="PROMOAMBIENTAL DISTRITO SAS ESP"/>
    <n v="901"/>
    <x v="26"/>
    <x v="26"/>
    <s v="CL 11 SUR 50 50"/>
    <n v="7447638"/>
    <n v="16925001"/>
    <n v="1006625"/>
    <s v="FP-011992-01"/>
    <s v="F 578591 COMPRA RASTRILLO PLASTICO-"/>
    <d v="2024-04-29T00:00:00"/>
    <x v="3"/>
    <d v="2024-06-26T00:00:00"/>
    <n v="22"/>
    <n v="2265543"/>
    <n v="20240604"/>
    <n v="202406"/>
    <s v="8/06/2024 3:17:58 p.m."/>
    <n v="40"/>
    <s v="31-60"/>
    <s v="PROVEEDORES"/>
    <n v="62"/>
    <n v="0"/>
    <n v="0"/>
    <n v="2265543"/>
    <n v="0"/>
    <n v="0"/>
    <n v="0"/>
    <n v="0"/>
    <n v="2265543"/>
    <x v="0"/>
    <s v="COMERCIAL INTERNACIONAL DE EQUIPOS Y MAQUINARIA SFP-011992-01"/>
    <x v="0"/>
  </r>
  <r>
    <s v="PROMOAMBIENTAL DISTRITO SAS ESP"/>
    <n v="901"/>
    <x v="26"/>
    <x v="26"/>
    <s v="CL 11 SUR 50 50"/>
    <n v="7447638"/>
    <n v="16925001"/>
    <n v="1006594"/>
    <s v="FP-011993-01"/>
    <s v="F 578592 COMPRA GUANTE G10 NITRILO-"/>
    <d v="2024-04-29T00:00:00"/>
    <x v="3"/>
    <d v="2024-06-25T00:00:00"/>
    <n v="21"/>
    <n v="224110"/>
    <n v="20240604"/>
    <n v="202406"/>
    <s v="8/06/2024 3:17:58 p.m."/>
    <n v="40"/>
    <s v="31-60"/>
    <s v="PROVEEDORES"/>
    <n v="62"/>
    <n v="0"/>
    <n v="0"/>
    <n v="224110"/>
    <n v="0"/>
    <n v="0"/>
    <n v="0"/>
    <n v="0"/>
    <n v="224110"/>
    <x v="0"/>
    <s v="COMERCIAL INTERNACIONAL DE EQUIPOS Y MAQUINARIA SFP-011993-01"/>
    <x v="0"/>
  </r>
  <r>
    <s v="PROMOAMBIENTAL DISTRITO SAS ESP"/>
    <n v="901"/>
    <x v="26"/>
    <x v="26"/>
    <s v="CL 11 SUR 50 50"/>
    <n v="7447638"/>
    <n v="16925001"/>
    <n v="1006770"/>
    <s v="FP-012086-01"/>
    <s v="F 1041 COMPRA PORTA EMPAQUE VERTICAL-"/>
    <d v="2024-05-03T00:00:00"/>
    <x v="62"/>
    <d v="2024-07-02T00:00:00"/>
    <n v="28"/>
    <n v="770360"/>
    <n v="20240604"/>
    <n v="202406"/>
    <s v="8/06/2024 3:17:58 p.m."/>
    <n v="36"/>
    <s v="31-60"/>
    <s v="PROVEEDORES"/>
    <n v="58"/>
    <n v="0"/>
    <n v="770360"/>
    <n v="0"/>
    <n v="0"/>
    <n v="0"/>
    <n v="0"/>
    <n v="0"/>
    <n v="770360"/>
    <x v="0"/>
    <s v="COMERCIAL INTERNACIONAL DE EQUIPOS Y MAQUINARIA SFP-012086-01"/>
    <x v="0"/>
  </r>
  <r>
    <s v="PROMOAMBIENTAL DISTRITO SAS ESP"/>
    <n v="901"/>
    <x v="26"/>
    <x v="26"/>
    <s v="CL 11 SUR 50 50"/>
    <n v="7447638"/>
    <n v="16925001"/>
    <n v="1006769"/>
    <s v="FP-012087-01"/>
    <s v="F 305349 COMPRA EXTENSION DE VALVULA MET-ALICA 3"/>
    <d v="2024-05-03T00:00:00"/>
    <x v="62"/>
    <d v="2024-07-02T00:00:00"/>
    <n v="28"/>
    <n v="1139770"/>
    <n v="20240604"/>
    <n v="202406"/>
    <s v="8/06/2024 3:17:58 p.m."/>
    <n v="36"/>
    <s v="31-60"/>
    <s v="PROVEEDORES"/>
    <n v="58"/>
    <n v="0"/>
    <n v="1139770"/>
    <n v="0"/>
    <n v="0"/>
    <n v="0"/>
    <n v="0"/>
    <n v="0"/>
    <n v="1139770"/>
    <x v="0"/>
    <s v="COMERCIAL INTERNACIONAL DE EQUIPOS Y MAQUINARIA SFP-012087-01"/>
    <x v="0"/>
  </r>
  <r>
    <s v="PROMOAMBIENTAL DISTRITO SAS ESP"/>
    <n v="901"/>
    <x v="26"/>
    <x v="26"/>
    <s v="CL 11 SUR 50 50"/>
    <n v="7447638"/>
    <n v="16925001"/>
    <n v="1006768"/>
    <s v="FP-012088-01"/>
    <s v="CTA 378 COMPRA COBOS PARA EL CEPILLO-"/>
    <d v="2024-05-03T00:00:00"/>
    <x v="62"/>
    <d v="2024-07-02T00:00:00"/>
    <n v="28"/>
    <n v="81225"/>
    <n v="20240604"/>
    <n v="202406"/>
    <s v="8/06/2024 3:17:58 p.m."/>
    <n v="36"/>
    <s v="31-60"/>
    <s v="PROVEEDORES"/>
    <n v="58"/>
    <n v="0"/>
    <n v="81225"/>
    <n v="0"/>
    <n v="0"/>
    <n v="0"/>
    <n v="0"/>
    <n v="0"/>
    <n v="81225"/>
    <x v="0"/>
    <s v="COMERCIAL INTERNACIONAL DE EQUIPOS Y MAQUINARIA SFP-012088-01"/>
    <x v="0"/>
  </r>
  <r>
    <s v="PROMOAMBIENTAL DISTRITO SAS ESP"/>
    <n v="901"/>
    <x v="26"/>
    <x v="26"/>
    <s v="CL 11 SUR 50 50"/>
    <n v="7447638"/>
    <n v="16925001"/>
    <n v="1006767"/>
    <s v="FP-012089-01"/>
    <s v="F 769 SERV POR RECAUDO CARTERA-"/>
    <d v="2024-05-03T00:00:00"/>
    <x v="62"/>
    <d v="2024-07-02T00:00:00"/>
    <n v="28"/>
    <n v="798081"/>
    <n v="20240604"/>
    <n v="202406"/>
    <s v="8/06/2024 3:17:58 p.m."/>
    <n v="36"/>
    <s v="31-60"/>
    <s v="PROVEEDORES"/>
    <n v="58"/>
    <n v="0"/>
    <n v="798081"/>
    <n v="0"/>
    <n v="0"/>
    <n v="0"/>
    <n v="0"/>
    <n v="0"/>
    <n v="798081"/>
    <x v="0"/>
    <s v="COMERCIAL INTERNACIONAL DE EQUIPOS Y MAQUINARIA SFP-012089-01"/>
    <x v="0"/>
  </r>
  <r>
    <s v="PROMOAMBIENTAL DISTRITO SAS ESP"/>
    <n v="901"/>
    <x v="26"/>
    <x v="26"/>
    <s v="CL 11 SUR 50 50"/>
    <n v="7447638"/>
    <n v="16925001"/>
    <n v="1006838"/>
    <s v="FP-012097-01"/>
    <s v="FET 779 BAJAR MUELLE TORQUEAR MUELLE CAM-BIO PERNOS"/>
    <d v="2024-05-06T00:00:00"/>
    <x v="20"/>
    <d v="2024-07-03T00:00:00"/>
    <n v="29"/>
    <n v="748700"/>
    <n v="20240604"/>
    <n v="202406"/>
    <s v="8/06/2024 3:17:58 p.m."/>
    <n v="33"/>
    <s v="31-60"/>
    <s v="PROVEEDORES"/>
    <n v="55"/>
    <n v="0"/>
    <n v="748700"/>
    <n v="0"/>
    <n v="0"/>
    <n v="0"/>
    <n v="0"/>
    <n v="0"/>
    <n v="748700"/>
    <x v="0"/>
    <s v="COMERCIAL INTERNACIONAL DE EQUIPOS Y MAQUINARIA SFP-012097-01"/>
    <x v="0"/>
  </r>
  <r>
    <s v="PROMOAMBIENTAL DISTRITO SAS ESP"/>
    <n v="901"/>
    <x v="26"/>
    <x v="26"/>
    <s v="CL 11 SUR 50 50"/>
    <n v="7447638"/>
    <n v="16925001"/>
    <n v="1006852"/>
    <s v="FP-012098-01"/>
    <s v="FET 780 BAJAR MUELLE TORQUEAR MUELLE SER-V DE PRENSA"/>
    <d v="2024-05-06T00:00:00"/>
    <x v="20"/>
    <d v="2024-07-04T00:00:00"/>
    <n v="30"/>
    <n v="1944521"/>
    <n v="20240604"/>
    <n v="202406"/>
    <s v="8/06/2024 3:17:58 p.m."/>
    <n v="33"/>
    <s v="31-60"/>
    <s v="PROVEEDORES"/>
    <n v="55"/>
    <n v="0"/>
    <n v="1944521"/>
    <n v="0"/>
    <n v="0"/>
    <n v="0"/>
    <n v="0"/>
    <n v="0"/>
    <n v="1944521"/>
    <x v="0"/>
    <s v="COMERCIAL INTERNACIONAL DE EQUIPOS Y MAQUINARIA SFP-012098-01"/>
    <x v="0"/>
  </r>
  <r>
    <s v="PROMOAMBIENTAL DISTRITO SAS ESP"/>
    <n v="901"/>
    <x v="26"/>
    <x v="26"/>
    <s v="CL 11 SUR 50 50"/>
    <n v="7447638"/>
    <n v="16925001"/>
    <n v="1006854"/>
    <s v="FP-012099-01"/>
    <s v="FET 781 BAJAR TENSORA CAMBIO BUJE TORQUE-AR MUELLE"/>
    <d v="2024-05-06T00:00:00"/>
    <x v="20"/>
    <d v="2024-07-04T00:00:00"/>
    <n v="30"/>
    <n v="770360"/>
    <n v="20240604"/>
    <n v="202406"/>
    <s v="8/06/2024 3:17:58 p.m."/>
    <n v="33"/>
    <s v="31-60"/>
    <s v="PROVEEDORES"/>
    <n v="55"/>
    <n v="0"/>
    <n v="770360"/>
    <n v="0"/>
    <n v="0"/>
    <n v="0"/>
    <n v="0"/>
    <n v="0"/>
    <n v="770360"/>
    <x v="0"/>
    <s v="COMERCIAL INTERNACIONAL DE EQUIPOS Y MAQUINARIA SFP-012099-01"/>
    <x v="0"/>
  </r>
  <r>
    <s v="PROMOAMBIENTAL DISTRITO SAS ESP"/>
    <n v="901"/>
    <x v="26"/>
    <x v="26"/>
    <s v="CL 11 SUR 50 50"/>
    <n v="7447638"/>
    <n v="16925001"/>
    <n v="1006853"/>
    <s v="FP-012100-01"/>
    <s v="FET 782 BAJAR RUEDAS REVISAR FRENO-"/>
    <d v="2024-05-06T00:00:00"/>
    <x v="20"/>
    <d v="2024-07-04T00:00:00"/>
    <n v="30"/>
    <n v="770360"/>
    <n v="20240604"/>
    <n v="202406"/>
    <s v="8/06/2024 3:17:58 p.m."/>
    <n v="33"/>
    <s v="31-60"/>
    <s v="PROVEEDORES"/>
    <n v="55"/>
    <n v="0"/>
    <n v="770360"/>
    <n v="0"/>
    <n v="0"/>
    <n v="0"/>
    <n v="0"/>
    <n v="0"/>
    <n v="770360"/>
    <x v="0"/>
    <s v="COMERCIAL INTERNACIONAL DE EQUIPOS Y MAQUINARIA SFP-012100-01"/>
    <x v="0"/>
  </r>
  <r>
    <s v="PROMOAMBIENTAL DISTRITO SAS ESP"/>
    <n v="901"/>
    <x v="26"/>
    <x v="26"/>
    <s v="CL 11 SUR 50 50"/>
    <n v="7447638"/>
    <n v="16925001"/>
    <n v="1006862"/>
    <s v="FP-012101-01"/>
    <s v="FEF 3911 INTERNATIONAL 4300 TORNILLO CEN-TRAL TUERCA ALTA"/>
    <d v="2024-05-06T00:00:00"/>
    <x v="20"/>
    <d v="2024-07-04T00:00:00"/>
    <n v="30"/>
    <n v="218655"/>
    <n v="20240604"/>
    <n v="202406"/>
    <s v="8/06/2024 3:17:58 p.m."/>
    <n v="33"/>
    <s v="31-60"/>
    <s v="PROVEEDORES"/>
    <n v="55"/>
    <n v="0"/>
    <n v="218655"/>
    <n v="0"/>
    <n v="0"/>
    <n v="0"/>
    <n v="0"/>
    <n v="0"/>
    <n v="218655"/>
    <x v="0"/>
    <s v="COMERCIAL INTERNACIONAL DE EQUIPOS Y MAQUINARIA SFP-012101-01"/>
    <x v="0"/>
  </r>
  <r>
    <s v="PROMOAMBIENTAL DISTRITO SAS ESP"/>
    <n v="901"/>
    <x v="26"/>
    <x v="26"/>
    <s v="CL 11 SUR 50 50"/>
    <n v="7447638"/>
    <n v="16925001"/>
    <n v="1006908"/>
    <s v="FP-012123-01"/>
    <s v="FE 6178 PARCHE RADIAL-"/>
    <d v="2024-05-08T00:00:00"/>
    <x v="5"/>
    <d v="2024-07-06T00:00:00"/>
    <n v="32"/>
    <n v="770360"/>
    <n v="20240604"/>
    <n v="202406"/>
    <s v="8/06/2024 3:17:58 p.m."/>
    <n v="31"/>
    <s v="0-30"/>
    <s v="PROVEEDORES"/>
    <n v="53"/>
    <n v="0"/>
    <n v="770360"/>
    <n v="0"/>
    <n v="0"/>
    <n v="0"/>
    <n v="0"/>
    <n v="0"/>
    <n v="770360"/>
    <x v="0"/>
    <s v="COMERCIAL INTERNACIONAL DE EQUIPOS Y MAQUINARIA SFP-012123-01"/>
    <x v="0"/>
  </r>
  <r>
    <s v="PROMOAMBIENTAL DISTRITO SAS ESP"/>
    <n v="901"/>
    <x v="26"/>
    <x v="26"/>
    <s v="CL 11 SUR 50 50"/>
    <n v="7447638"/>
    <n v="16925001"/>
    <n v="1006944"/>
    <s v="FP-012124-01"/>
    <s v="KFET 1199 DISCO FRENO PASTILLAS FRENO CA-MBIO RADIADOR"/>
    <d v="2024-05-08T00:00:00"/>
    <x v="5"/>
    <d v="2024-07-07T00:00:00"/>
    <n v="33"/>
    <n v="1629062"/>
    <n v="20240604"/>
    <n v="202406"/>
    <s v="8/06/2024 3:17:58 p.m."/>
    <n v="31"/>
    <s v="0-30"/>
    <s v="PROVEEDORES"/>
    <n v="53"/>
    <n v="0"/>
    <n v="1629062"/>
    <n v="0"/>
    <n v="0"/>
    <n v="0"/>
    <n v="0"/>
    <n v="0"/>
    <n v="1629062"/>
    <x v="0"/>
    <s v="COMERCIAL INTERNACIONAL DE EQUIPOS Y MAQUINARIA SFP-012124-01"/>
    <x v="0"/>
  </r>
  <r>
    <s v="PROMOAMBIENTAL DISTRITO SAS ESP"/>
    <n v="901"/>
    <x v="26"/>
    <x v="26"/>
    <s v="CL 11 SUR 50 50"/>
    <n v="7447638"/>
    <n v="16925001"/>
    <n v="1006921"/>
    <s v="FP-012125-01"/>
    <s v="KFET 1198 POLEA ALTERNADOR KIT ACCESORIO-S TAPON CULATA"/>
    <d v="2024-05-08T00:00:00"/>
    <x v="5"/>
    <d v="2024-07-07T00:00:00"/>
    <n v="33"/>
    <n v="1990518"/>
    <n v="20240604"/>
    <n v="202406"/>
    <s v="8/06/2024 3:17:58 p.m."/>
    <n v="31"/>
    <s v="0-30"/>
    <s v="PROVEEDORES"/>
    <n v="53"/>
    <n v="0"/>
    <n v="1990518"/>
    <n v="0"/>
    <n v="0"/>
    <n v="0"/>
    <n v="0"/>
    <n v="0"/>
    <n v="1990518"/>
    <x v="0"/>
    <s v="COMERCIAL INTERNACIONAL DE EQUIPOS Y MAQUINARIA SFP-012125-01"/>
    <x v="0"/>
  </r>
  <r>
    <s v="PROMOAMBIENTAL DISTRITO SAS ESP"/>
    <n v="901"/>
    <x v="26"/>
    <x v="26"/>
    <s v="CL 11 SUR 50 50"/>
    <n v="7447638"/>
    <n v="16925001"/>
    <n v="1006934"/>
    <s v="FP-012126-01"/>
    <s v="FEV 255 ARANDELA 3 8 TORNILLO TUERCA ESP-ARRAGO"/>
    <d v="2024-05-08T00:00:00"/>
    <x v="5"/>
    <d v="2024-07-07T00:00:00"/>
    <n v="33"/>
    <n v="9780129"/>
    <n v="20240604"/>
    <n v="202406"/>
    <s v="8/06/2024 3:17:58 p.m."/>
    <n v="31"/>
    <s v="0-30"/>
    <s v="PROVEEDORES"/>
    <n v="53"/>
    <n v="0"/>
    <n v="9780129"/>
    <n v="0"/>
    <n v="0"/>
    <n v="0"/>
    <n v="0"/>
    <n v="0"/>
    <n v="9780129"/>
    <x v="0"/>
    <s v="COMERCIAL INTERNACIONAL DE EQUIPOS Y MAQUINARIA SFP-012126-01"/>
    <x v="0"/>
  </r>
  <r>
    <s v="PROMOAMBIENTAL DISTRITO SAS ESP"/>
    <n v="901"/>
    <x v="26"/>
    <x v="26"/>
    <s v="CL 11 SUR 50 50"/>
    <n v="7447638"/>
    <n v="16925001"/>
    <n v="1006843"/>
    <s v="FP-012127-01"/>
    <s v="BOGA 1006843 VENTILADOR MOTOR           -                                        "/>
    <d v="2024-05-08T00:00:00"/>
    <x v="5"/>
    <d v="2024-07-03T00:00:00"/>
    <n v="29"/>
    <n v="745201"/>
    <n v="20240604"/>
    <n v="202406"/>
    <s v="8/06/2024 3:17:58 p.m."/>
    <n v="31"/>
    <s v="0-30"/>
    <s v="PROVEEDORES"/>
    <n v="53"/>
    <n v="0"/>
    <n v="745201"/>
    <n v="0"/>
    <n v="0"/>
    <n v="0"/>
    <n v="0"/>
    <n v="0"/>
    <n v="745201"/>
    <x v="0"/>
    <s v="COMERCIAL INTERNACIONAL DE EQUIPOS Y MAQUINARIA SFP-012127-01"/>
    <x v="0"/>
  </r>
  <r>
    <s v="PROMOAMBIENTAL DISTRITO SAS ESP"/>
    <n v="901"/>
    <x v="26"/>
    <x v="26"/>
    <s v="CL 11 SUR 50 50"/>
    <n v="7447638"/>
    <n v="16925001"/>
    <n v="1006970"/>
    <s v="FP-012153-01"/>
    <s v="FE 2031 REPARACION TORNILLO FIJACION BRA-ZO BARREDORA"/>
    <d v="2024-05-09T00:00:00"/>
    <x v="21"/>
    <d v="2024-07-08T00:00:00"/>
    <n v="34"/>
    <n v="223819"/>
    <n v="20240604"/>
    <n v="202406"/>
    <s v="8/06/2024 3:17:58 p.m."/>
    <n v="30"/>
    <s v="0-30"/>
    <s v="PROVEEDORES"/>
    <n v="52"/>
    <n v="0"/>
    <n v="223819"/>
    <n v="0"/>
    <n v="0"/>
    <n v="0"/>
    <n v="0"/>
    <n v="0"/>
    <n v="223819"/>
    <x v="0"/>
    <s v="COMERCIAL INTERNACIONAL DE EQUIPOS Y MAQUINARIA SFP-012153-01"/>
    <x v="0"/>
  </r>
  <r>
    <s v="PROMOAMBIENTAL DISTRITO SAS ESP"/>
    <n v="901"/>
    <x v="26"/>
    <x v="26"/>
    <s v="CL 11 SUR 50 50"/>
    <n v="7447638"/>
    <n v="16925001"/>
    <n v="1006990"/>
    <s v="FP-012182-01"/>
    <s v="FEP 5609 CAMARA AIRE TIPO 30 DOBLE NEGRA-"/>
    <d v="2024-05-09T00:00:00"/>
    <x v="21"/>
    <d v="2024-07-09T00:00:00"/>
    <n v="35"/>
    <n v="1629062"/>
    <n v="20240604"/>
    <n v="202406"/>
    <s v="8/06/2024 3:17:58 p.m."/>
    <n v="30"/>
    <s v="0-30"/>
    <s v="PROVEEDORES"/>
    <n v="52"/>
    <n v="0"/>
    <n v="1629062"/>
    <n v="0"/>
    <n v="0"/>
    <n v="0"/>
    <n v="0"/>
    <n v="0"/>
    <n v="1629062"/>
    <x v="0"/>
    <s v="COMERCIAL INTERNACIONAL DE EQUIPOS Y MAQUINARIA SFP-012182-01"/>
    <x v="0"/>
  </r>
  <r>
    <s v="PROMOAMBIENTAL DISTRITO SAS ESP"/>
    <n v="901"/>
    <x v="26"/>
    <x v="26"/>
    <s v="CL 11 SUR 50 50"/>
    <n v="7447638"/>
    <n v="16925001"/>
    <n v="1007007"/>
    <s v="FP-012218-01"/>
    <s v="FEV 269 TORNILLOS G 8 3 4-"/>
    <d v="2024-05-14T00:00:00"/>
    <x v="22"/>
    <d v="2024-07-09T00:00:00"/>
    <n v="35"/>
    <n v="92306"/>
    <n v="20240604"/>
    <n v="202406"/>
    <s v="8/06/2024 3:17:58 p.m."/>
    <n v="25"/>
    <s v="0-30"/>
    <s v="PROVEEDORES"/>
    <n v="47"/>
    <n v="0"/>
    <n v="92306"/>
    <n v="0"/>
    <n v="0"/>
    <n v="0"/>
    <n v="0"/>
    <n v="0"/>
    <n v="92306"/>
    <x v="0"/>
    <s v="COMERCIAL INTERNACIONAL DE EQUIPOS Y MAQUINARIA SFP-012218-01"/>
    <x v="0"/>
  </r>
  <r>
    <s v="PROMOAMBIENTAL DISTRITO SAS ESP"/>
    <n v="901"/>
    <x v="26"/>
    <x v="26"/>
    <s v="CL 11 SUR 50 50"/>
    <n v="7447638"/>
    <n v="16925001"/>
    <n v="1007058"/>
    <s v="FP-012233-01"/>
    <s v="F 3121 COMPRA FILTRO COMBUSTIBLE   FILTR-O SEPARADOR"/>
    <d v="2024-05-14T00:00:00"/>
    <x v="22"/>
    <d v="2024-07-11T00:00:00"/>
    <n v="37"/>
    <n v="237619"/>
    <n v="20240604"/>
    <n v="202406"/>
    <s v="8/06/2024 3:17:58 p.m."/>
    <n v="25"/>
    <s v="0-30"/>
    <s v="PROVEEDORES"/>
    <n v="47"/>
    <n v="0"/>
    <n v="237619"/>
    <n v="0"/>
    <n v="0"/>
    <n v="0"/>
    <n v="0"/>
    <n v="0"/>
    <n v="237619"/>
    <x v="0"/>
    <s v="COMERCIAL INTERNACIONAL DE EQUIPOS Y MAQUINARIA SFP-012233-01"/>
    <x v="0"/>
  </r>
  <r>
    <s v="PROMOAMBIENTAL DISTRITO SAS ESP"/>
    <n v="901"/>
    <x v="26"/>
    <x v="26"/>
    <s v="CL 11 SUR 50 50"/>
    <n v="7447638"/>
    <n v="16925001"/>
    <n v="1007077"/>
    <s v="FP-012256-01"/>
    <s v="BOTD 114108 MANTENIMIENTO SISTEMA POS TR-ATAMIENTO"/>
    <d v="2024-05-14T00:00:00"/>
    <x v="22"/>
    <d v="2024-07-14T00:00:00"/>
    <n v="40"/>
    <n v="477975"/>
    <n v="20240604"/>
    <n v="202406"/>
    <s v="8/06/2024 3:17:58 p.m."/>
    <n v="25"/>
    <s v="0-30"/>
    <s v="PROVEEDORES"/>
    <n v="47"/>
    <n v="0"/>
    <n v="477975"/>
    <n v="0"/>
    <n v="0"/>
    <n v="0"/>
    <n v="0"/>
    <n v="0"/>
    <n v="477975"/>
    <x v="0"/>
    <s v="COMERCIAL INTERNACIONAL DE EQUIPOS Y MAQUINARIA SFP-012256-01"/>
    <x v="0"/>
  </r>
  <r>
    <s v="PROMOAMBIENTAL DISTRITO SAS ESP"/>
    <n v="901"/>
    <x v="26"/>
    <x v="26"/>
    <s v="CL 11 SUR 50 50"/>
    <n v="7447638"/>
    <n v="16925001"/>
    <n v="1007134"/>
    <s v="FP-012324-01"/>
    <s v="FE 5530 TNREFRIG ROJO-"/>
    <d v="2024-05-16T00:00:00"/>
    <x v="23"/>
    <d v="2024-07-15T00:00:00"/>
    <n v="41"/>
    <n v="51443540"/>
    <n v="20240604"/>
    <n v="202406"/>
    <s v="8/06/2024 3:17:58 p.m."/>
    <n v="23"/>
    <s v="0-30"/>
    <s v="PROVEEDORES"/>
    <n v="45"/>
    <n v="0"/>
    <n v="51443540"/>
    <n v="0"/>
    <n v="0"/>
    <n v="0"/>
    <n v="0"/>
    <n v="0"/>
    <n v="51443540"/>
    <x v="0"/>
    <s v="COMERCIAL INTERNACIONAL DE EQUIPOS Y MAQUINARIA SFP-012324-01"/>
    <x v="0"/>
  </r>
  <r>
    <s v="PROMOAMBIENTAL DISTRITO SAS ESP"/>
    <n v="901"/>
    <x v="26"/>
    <x v="26"/>
    <s v="CL 11 SUR 50 50"/>
    <n v="7447638"/>
    <n v="16925001"/>
    <n v="1007147"/>
    <s v="FP-012329-01"/>
    <s v="F 1395 COMPRA KILOS DE MEZCLA-"/>
    <d v="2024-05-16T00:00:00"/>
    <x v="23"/>
    <d v="2024-07-15T00:00:00"/>
    <n v="41"/>
    <n v="303688"/>
    <n v="20240604"/>
    <n v="202406"/>
    <s v="8/06/2024 3:17:58 p.m."/>
    <n v="23"/>
    <s v="0-30"/>
    <s v="PROVEEDORES"/>
    <n v="45"/>
    <n v="0"/>
    <n v="303688"/>
    <n v="0"/>
    <n v="0"/>
    <n v="0"/>
    <n v="0"/>
    <n v="0"/>
    <n v="303688"/>
    <x v="0"/>
    <s v="COMERCIAL INTERNACIONAL DE EQUIPOS Y MAQUINARIA SFP-012329-01"/>
    <x v="0"/>
  </r>
  <r>
    <s v="PROMOAMBIENTAL DISTRITO SAS ESP"/>
    <n v="901"/>
    <x v="26"/>
    <x v="26"/>
    <s v="CL 11 SUR 50 50"/>
    <n v="7447638"/>
    <n v="16925001"/>
    <n v="1007194"/>
    <s v="FP-012330-01"/>
    <s v="F 7976 COMPRA HIDROBLUE 1 GRANEL X LITRO-"/>
    <d v="2024-05-17T00:00:00"/>
    <x v="42"/>
    <d v="2024-07-16T00:00:00"/>
    <n v="42"/>
    <n v="15738821"/>
    <n v="20240604"/>
    <n v="202406"/>
    <s v="8/06/2024 3:17:58 p.m."/>
    <n v="22"/>
    <s v="0-30"/>
    <s v="PROVEEDORES"/>
    <n v="44"/>
    <n v="0"/>
    <n v="15738821"/>
    <n v="0"/>
    <n v="0"/>
    <n v="0"/>
    <n v="0"/>
    <n v="0"/>
    <n v="15738821"/>
    <x v="0"/>
    <s v="COMERCIAL INTERNACIONAL DE EQUIPOS Y MAQUINARIA SFP-012330-01"/>
    <x v="0"/>
  </r>
  <r>
    <s v="PROMOAMBIENTAL DISTRITO SAS ESP"/>
    <n v="901"/>
    <x v="26"/>
    <x v="26"/>
    <s v="CL 11 SUR 50 50"/>
    <n v="7447638"/>
    <n v="16925001"/>
    <n v="1007181"/>
    <s v="FP-012331-01"/>
    <s v="F 1063 COMPRA MANGUERA CYL 1-"/>
    <d v="2024-05-17T00:00:00"/>
    <x v="42"/>
    <d v="2024-07-16T00:00:00"/>
    <n v="42"/>
    <n v="218655"/>
    <n v="20240604"/>
    <n v="202406"/>
    <s v="8/06/2024 3:17:58 p.m."/>
    <n v="22"/>
    <s v="0-30"/>
    <s v="PROVEEDORES"/>
    <n v="44"/>
    <n v="0"/>
    <n v="218655"/>
    <n v="0"/>
    <n v="0"/>
    <n v="0"/>
    <n v="0"/>
    <n v="0"/>
    <n v="218655"/>
    <x v="0"/>
    <s v="COMERCIAL INTERNACIONAL DE EQUIPOS Y MAQUINARIA SFP-012331-01"/>
    <x v="0"/>
  </r>
  <r>
    <s v="PROMOAMBIENTAL DISTRITO SAS ESP"/>
    <n v="901"/>
    <x v="26"/>
    <x v="26"/>
    <s v="CL 11 SUR 50 50"/>
    <n v="7447638"/>
    <n v="16925001"/>
    <n v="1007180"/>
    <s v="FP-012332-01"/>
    <s v="F 1768 COMPRA KIT REPARACION SENSOR NOX-THOMAS"/>
    <d v="2024-05-17T00:00:00"/>
    <x v="42"/>
    <d v="2024-07-16T00:00:00"/>
    <n v="42"/>
    <n v="702004"/>
    <n v="20240604"/>
    <n v="202406"/>
    <s v="8/06/2024 3:17:58 p.m."/>
    <n v="22"/>
    <s v="0-30"/>
    <s v="PROVEEDORES"/>
    <n v="44"/>
    <n v="0"/>
    <n v="702004"/>
    <n v="0"/>
    <n v="0"/>
    <n v="0"/>
    <n v="0"/>
    <n v="0"/>
    <n v="702004"/>
    <x v="0"/>
    <s v="COMERCIAL INTERNACIONAL DE EQUIPOS Y MAQUINARIA SFP-012332-01"/>
    <x v="0"/>
  </r>
  <r>
    <s v="PROMOAMBIENTAL DISTRITO SAS ESP"/>
    <n v="901"/>
    <x v="26"/>
    <x v="26"/>
    <s v="CL 11 SUR 50 50"/>
    <n v="7447638"/>
    <n v="16925001"/>
    <n v="1007186"/>
    <s v="FP-012355-01"/>
    <s v="CA 507 REVISION TECNICOMECANICA-"/>
    <d v="2024-05-20T00:00:00"/>
    <x v="6"/>
    <d v="2024-07-16T00:00:00"/>
    <n v="42"/>
    <n v="944860"/>
    <n v="20240604"/>
    <n v="202406"/>
    <s v="8/06/2024 3:17:58 p.m."/>
    <n v="19"/>
    <s v="0-30"/>
    <s v="PROVEEDORES"/>
    <n v="41"/>
    <n v="0"/>
    <n v="944860"/>
    <n v="0"/>
    <n v="0"/>
    <n v="0"/>
    <n v="0"/>
    <n v="0"/>
    <n v="944860"/>
    <x v="0"/>
    <s v="COMERCIAL INTERNACIONAL DE EQUIPOS Y MAQUINARIA SFP-012355-01"/>
    <x v="0"/>
  </r>
  <r>
    <s v="PROMOAMBIENTAL DISTRITO SAS ESP"/>
    <n v="901"/>
    <x v="26"/>
    <x v="26"/>
    <s v="CL 11 SUR 50 50"/>
    <n v="7447638"/>
    <n v="16925001"/>
    <n v="1007184"/>
    <s v="FP-012356-01"/>
    <s v="FVE 1159 LAMINA HR 3 8  DE 14 CM X 3 MTS-"/>
    <d v="2024-05-20T00:00:00"/>
    <x v="6"/>
    <d v="2024-07-16T00:00:00"/>
    <n v="42"/>
    <n v="720854"/>
    <n v="20240604"/>
    <n v="202406"/>
    <s v="8/06/2024 3:17:58 p.m."/>
    <n v="19"/>
    <s v="0-30"/>
    <s v="PROVEEDORES"/>
    <n v="41"/>
    <n v="0"/>
    <n v="720854"/>
    <n v="0"/>
    <n v="0"/>
    <n v="0"/>
    <n v="0"/>
    <n v="0"/>
    <n v="720854"/>
    <x v="0"/>
    <s v="COMERCIAL INTERNACIONAL DE EQUIPOS Y MAQUINARIA SFP-012356-01"/>
    <x v="0"/>
  </r>
  <r>
    <s v="PROMOAMBIENTAL DISTRITO SAS ESP"/>
    <n v="901"/>
    <x v="26"/>
    <x v="26"/>
    <s v="CL 11 SUR 50 50"/>
    <n v="7447638"/>
    <n v="16925001"/>
    <n v="1007195"/>
    <s v="FP-012358-01"/>
    <s v="FE 6531 PARCHE RADIAL VALVULA RIN DISCO-RIN ARTILLERO"/>
    <d v="2024-05-20T00:00:00"/>
    <x v="6"/>
    <d v="2024-07-16T00:00:00"/>
    <n v="42"/>
    <n v="994602"/>
    <n v="20240604"/>
    <n v="202406"/>
    <s v="8/06/2024 3:17:58 p.m."/>
    <n v="19"/>
    <s v="0-30"/>
    <s v="PROVEEDORES"/>
    <n v="41"/>
    <n v="0"/>
    <n v="994602"/>
    <n v="0"/>
    <n v="0"/>
    <n v="0"/>
    <n v="0"/>
    <n v="0"/>
    <n v="994602"/>
    <x v="0"/>
    <s v="COMERCIAL INTERNACIONAL DE EQUIPOS Y MAQUINARIA SFP-012358-01"/>
    <x v="0"/>
  </r>
  <r>
    <s v="PROMOAMBIENTAL DISTRITO SAS ESP"/>
    <n v="901"/>
    <x v="26"/>
    <x v="26"/>
    <s v="CL 11 SUR 50 50"/>
    <n v="7447638"/>
    <n v="16925001"/>
    <n v="1007191"/>
    <s v="FP-012360-01"/>
    <s v="MQ01 11 ACEITE SHELL RIMULA Y HELIX-"/>
    <d v="2024-05-20T00:00:00"/>
    <x v="6"/>
    <d v="2024-07-16T00:00:00"/>
    <n v="42"/>
    <n v="1495173"/>
    <n v="20240604"/>
    <n v="202406"/>
    <s v="8/06/2024 3:17:58 p.m."/>
    <n v="19"/>
    <s v="0-30"/>
    <s v="PROVEEDORES"/>
    <n v="41"/>
    <n v="0"/>
    <n v="1495173"/>
    <n v="0"/>
    <n v="0"/>
    <n v="0"/>
    <n v="0"/>
    <n v="0"/>
    <n v="1495173"/>
    <x v="0"/>
    <s v="COMERCIAL INTERNACIONAL DE EQUIPOS Y MAQUINARIA SFP-012360-01"/>
    <x v="0"/>
  </r>
  <r>
    <s v="PROMOAMBIENTAL DISTRITO SAS ESP"/>
    <n v="901"/>
    <x v="26"/>
    <x v="26"/>
    <s v="CL 11 SUR 50 50"/>
    <n v="7447638"/>
    <n v="16925001"/>
    <n v="1007209"/>
    <s v="FP-012361-01"/>
    <s v="MQ01 15 ACEITE SHELL TELLUS S2 MX 68 GRA-NEL"/>
    <d v="2024-05-20T00:00:00"/>
    <x v="6"/>
    <d v="2024-07-17T00:00:00"/>
    <n v="43"/>
    <n v="720854"/>
    <n v="20240604"/>
    <n v="202406"/>
    <s v="8/06/2024 3:17:58 p.m."/>
    <n v="19"/>
    <s v="0-30"/>
    <s v="PROVEEDORES"/>
    <n v="41"/>
    <n v="0"/>
    <n v="720854"/>
    <n v="0"/>
    <n v="0"/>
    <n v="0"/>
    <n v="0"/>
    <n v="0"/>
    <n v="720854"/>
    <x v="0"/>
    <s v="COMERCIAL INTERNACIONAL DE EQUIPOS Y MAQUINARIA SFP-012361-01"/>
    <x v="0"/>
  </r>
  <r>
    <s v="PROMOAMBIENTAL DISTRITO SAS ESP"/>
    <n v="901"/>
    <x v="26"/>
    <x v="26"/>
    <s v="CL 11 SUR 50 50"/>
    <n v="7447638"/>
    <n v="16925001"/>
    <n v="100759"/>
    <s v="FP-012406-01"/>
    <s v="F FLLC 111 COMPRA DE PULSADOR TIPO HONGO-Y MICROELEVADOR"/>
    <d v="2024-05-21T00:00:00"/>
    <x v="24"/>
    <d v="2024-07-20T00:00:00"/>
    <n v="46"/>
    <n v="1134289"/>
    <n v="20240604"/>
    <n v="202406"/>
    <s v="8/06/2024 3:17:58 p.m."/>
    <n v="18"/>
    <s v="0-30"/>
    <s v="PROVEEDORES"/>
    <n v="40"/>
    <n v="0"/>
    <n v="1134289"/>
    <n v="0"/>
    <n v="0"/>
    <n v="0"/>
    <n v="0"/>
    <n v="0"/>
    <n v="1134289"/>
    <x v="0"/>
    <s v="COMERCIAL INTERNACIONAL DE EQUIPOS Y MAQUINARIA SFP-012406-01"/>
    <x v="0"/>
  </r>
  <r>
    <s v="PROMOAMBIENTAL DISTRITO SAS ESP"/>
    <n v="901"/>
    <x v="26"/>
    <x v="26"/>
    <s v="CL 11 SUR 50 50"/>
    <n v="7447638"/>
    <n v="16925001"/>
    <n v="1006966"/>
    <s v="FP-012409-01"/>
    <s v="BOGA 1006966 KIT VALVULA ADMISION       -                                        "/>
    <d v="2024-05-23T00:00:00"/>
    <x v="25"/>
    <d v="2024-07-08T00:00:00"/>
    <n v="34"/>
    <n v="2694579"/>
    <n v="20240604"/>
    <n v="202406"/>
    <s v="8/06/2024 3:17:58 p.m."/>
    <n v="16"/>
    <s v="0-30"/>
    <s v="PROVEEDORES"/>
    <n v="38"/>
    <n v="0"/>
    <n v="2694579"/>
    <n v="0"/>
    <n v="0"/>
    <n v="0"/>
    <n v="0"/>
    <n v="0"/>
    <n v="2694579"/>
    <x v="0"/>
    <s v="COMERCIAL INTERNACIONAL DE EQUIPOS Y MAQUINARIA SFP-012409-01"/>
    <x v="0"/>
  </r>
  <r>
    <s v="PROMOAMBIENTAL DISTRITO SAS ESP"/>
    <n v="901"/>
    <x v="26"/>
    <x v="26"/>
    <s v="CL 11 SUR 50 50"/>
    <n v="7447638"/>
    <n v="16925001"/>
    <n v="1007406"/>
    <s v="FP-012410-01"/>
    <s v="F FLLC 112 SERVIIO DE SCANNER DE VEH COM-PACTADOR"/>
    <d v="2024-05-23T00:00:00"/>
    <x v="25"/>
    <d v="2024-07-22T00:00:00"/>
    <n v="48"/>
    <n v="1859598"/>
    <n v="20240604"/>
    <n v="202406"/>
    <s v="8/06/2024 3:17:58 p.m."/>
    <n v="16"/>
    <s v="0-30"/>
    <s v="PROVEEDORES"/>
    <n v="38"/>
    <n v="0"/>
    <n v="1859598"/>
    <n v="0"/>
    <n v="0"/>
    <n v="0"/>
    <n v="0"/>
    <n v="0"/>
    <n v="1859598"/>
    <x v="0"/>
    <s v="COMERCIAL INTERNACIONAL DE EQUIPOS Y MAQUINARIA SFP-012410-01"/>
    <x v="0"/>
  </r>
  <r>
    <s v="PROMOAMBIENTAL DISTRITO SAS ESP"/>
    <n v="901"/>
    <x v="26"/>
    <x v="26"/>
    <s v="CL 11 SUR 50 50"/>
    <n v="7447638"/>
    <n v="16925001"/>
    <n v="1007405"/>
    <s v="FP-012411-01"/>
    <s v="F BOTD11432 COMPRA DE REPUESTOS-"/>
    <d v="2024-05-23T00:00:00"/>
    <x v="25"/>
    <d v="2024-07-22T00:00:00"/>
    <n v="48"/>
    <n v="720854"/>
    <n v="20240604"/>
    <n v="202406"/>
    <s v="8/06/2024 3:17:58 p.m."/>
    <n v="16"/>
    <s v="0-30"/>
    <s v="PROVEEDORES"/>
    <n v="38"/>
    <n v="0"/>
    <n v="720854"/>
    <n v="0"/>
    <n v="0"/>
    <n v="0"/>
    <n v="0"/>
    <n v="0"/>
    <n v="720854"/>
    <x v="0"/>
    <s v="COMERCIAL INTERNACIONAL DE EQUIPOS Y MAQUINARIA SFP-012411-01"/>
    <x v="0"/>
  </r>
  <r>
    <s v="PROMOAMBIENTAL DISTRITO SAS ESP"/>
    <n v="901"/>
    <x v="26"/>
    <x v="26"/>
    <s v="CL 11 SUR 50 50"/>
    <n v="7447638"/>
    <n v="16925001"/>
    <n v="1007407"/>
    <s v="FP-012412-01"/>
    <s v="F BOGD173444 COMPRA COMPRESOR DE AIRE-"/>
    <d v="2024-05-23T00:00:00"/>
    <x v="25"/>
    <d v="2024-07-22T00:00:00"/>
    <n v="48"/>
    <n v="1134289"/>
    <n v="20240604"/>
    <n v="202406"/>
    <s v="8/06/2024 3:17:58 p.m."/>
    <n v="16"/>
    <s v="0-30"/>
    <s v="PROVEEDORES"/>
    <n v="38"/>
    <n v="0"/>
    <n v="1134289"/>
    <n v="0"/>
    <n v="0"/>
    <n v="0"/>
    <n v="0"/>
    <n v="0"/>
    <n v="1134289"/>
    <x v="0"/>
    <s v="COMERCIAL INTERNACIONAL DE EQUIPOS Y MAQUINARIA SFP-012412-01"/>
    <x v="0"/>
  </r>
  <r>
    <s v="PROMOAMBIENTAL DISTRITO SAS ESP"/>
    <n v="901"/>
    <x v="26"/>
    <x v="26"/>
    <s v="CL 11 SUR 50 50"/>
    <n v="7447638"/>
    <n v="16925001"/>
    <n v="1007404"/>
    <s v="FP-012434-01"/>
    <s v="F AT 3590  CAMBIO KIT EMBRAGUE-"/>
    <d v="2024-05-23T00:00:00"/>
    <x v="25"/>
    <d v="2024-07-22T00:00:00"/>
    <n v="48"/>
    <n v="86165"/>
    <n v="20240604"/>
    <n v="202406"/>
    <s v="8/06/2024 3:17:58 p.m."/>
    <n v="16"/>
    <s v="0-30"/>
    <s v="PROVEEDORES"/>
    <n v="38"/>
    <n v="0"/>
    <n v="86165"/>
    <n v="0"/>
    <n v="0"/>
    <n v="0"/>
    <n v="0"/>
    <n v="0"/>
    <n v="86165"/>
    <x v="0"/>
    <s v="COMERCIAL INTERNACIONAL DE EQUIPOS Y MAQUINARIA SFP-012434-01"/>
    <x v="0"/>
  </r>
  <r>
    <s v="PROMOAMBIENTAL DISTRITO SAS ESP"/>
    <n v="901"/>
    <x v="26"/>
    <x v="26"/>
    <s v="CL 11 SUR 50 50"/>
    <n v="7447638"/>
    <n v="16925001"/>
    <n v="1007531"/>
    <s v="FP-012458-01"/>
    <s v="F BOTD 114918 COMPRA DE REPUESTOS-"/>
    <d v="2024-05-27T00:00:00"/>
    <x v="7"/>
    <d v="2024-07-24T00:00:00"/>
    <n v="50"/>
    <n v="1629062"/>
    <n v="20240604"/>
    <n v="202406"/>
    <s v="8/06/2024 3:17:58 p.m."/>
    <n v="12"/>
    <s v="0-30"/>
    <s v="PROVEEDORES"/>
    <n v="34"/>
    <n v="0"/>
    <n v="1629062"/>
    <n v="0"/>
    <n v="0"/>
    <n v="0"/>
    <n v="0"/>
    <n v="0"/>
    <n v="1629062"/>
    <x v="0"/>
    <s v="COMERCIAL INTERNACIONAL DE EQUIPOS Y MAQUINARIA SFP-012458-01"/>
    <x v="0"/>
  </r>
  <r>
    <s v="PROMOAMBIENTAL DISTRITO SAS ESP"/>
    <n v="901"/>
    <x v="26"/>
    <x v="26"/>
    <s v="CL 11 SUR 50 50"/>
    <n v="7447638"/>
    <n v="16925001"/>
    <n v="1007476"/>
    <s v="FP-012459-01"/>
    <s v="F FVE8262 COMPRA DE BOMBILLOS-"/>
    <d v="2024-05-27T00:00:00"/>
    <x v="7"/>
    <d v="2024-07-23T00:00:00"/>
    <n v="49"/>
    <n v="823171"/>
    <n v="20240604"/>
    <n v="202406"/>
    <s v="8/06/2024 3:17:58 p.m."/>
    <n v="12"/>
    <s v="0-30"/>
    <s v="PROVEEDORES"/>
    <n v="34"/>
    <n v="0"/>
    <n v="823171"/>
    <n v="0"/>
    <n v="0"/>
    <n v="0"/>
    <n v="0"/>
    <n v="0"/>
    <n v="823171"/>
    <x v="0"/>
    <s v="COMERCIAL INTERNACIONAL DE EQUIPOS Y MAQUINARIA SFP-012459-01"/>
    <x v="0"/>
  </r>
  <r>
    <s v="PROMOAMBIENTAL DISTRITO SAS ESP"/>
    <n v="901"/>
    <x v="26"/>
    <x v="26"/>
    <s v="CL 11 SUR 50 50"/>
    <n v="7447638"/>
    <n v="16925001"/>
    <n v="1007559"/>
    <s v="FP-012460-01"/>
    <s v="F FVE8264 COMPRA DE CONECTORES-"/>
    <d v="2024-05-27T00:00:00"/>
    <x v="7"/>
    <d v="2024-07-24T00:00:00"/>
    <n v="50"/>
    <n v="944860"/>
    <n v="20240604"/>
    <n v="202406"/>
    <s v="8/06/2024 3:17:58 p.m."/>
    <n v="12"/>
    <s v="0-30"/>
    <s v="PROVEEDORES"/>
    <n v="34"/>
    <n v="0"/>
    <n v="944860"/>
    <n v="0"/>
    <n v="0"/>
    <n v="0"/>
    <n v="0"/>
    <n v="0"/>
    <n v="944860"/>
    <x v="0"/>
    <s v="COMERCIAL INTERNACIONAL DE EQUIPOS Y MAQUINARIA SFP-012460-01"/>
    <x v="0"/>
  </r>
  <r>
    <s v="PROMOAMBIENTAL DISTRITO SAS ESP"/>
    <n v="901"/>
    <x v="26"/>
    <x v="26"/>
    <s v="CL 11 SUR 50 50"/>
    <n v="7447638"/>
    <n v="16925001"/>
    <n v="1007225"/>
    <s v="FP-012486-01"/>
    <s v="PC 1186 BOLSA GRIS CON IMPRESION 65X80 C-M"/>
    <d v="2024-05-28T00:00:00"/>
    <x v="26"/>
    <d v="2024-07-24T00:00:00"/>
    <n v="50"/>
    <n v="2117724"/>
    <n v="20240604"/>
    <n v="202406"/>
    <s v="8/06/2024 3:17:58 p.m."/>
    <n v="11"/>
    <s v="0-30"/>
    <s v="PROVEEDORES"/>
    <n v="33"/>
    <n v="0"/>
    <n v="2117724"/>
    <n v="0"/>
    <n v="0"/>
    <n v="0"/>
    <n v="0"/>
    <n v="0"/>
    <n v="2117724"/>
    <x v="0"/>
    <s v="COMERCIAL INTERNACIONAL DE EQUIPOS Y MAQUINARIA SFP-012486-01"/>
    <x v="0"/>
  </r>
  <r>
    <s v="PROMOAMBIENTAL DISTRITO SAS ESP"/>
    <n v="901"/>
    <x v="26"/>
    <x v="26"/>
    <s v="CL 11 SUR 50 50"/>
    <n v="7447638"/>
    <n v="16925001"/>
    <n v="1007630"/>
    <s v="FP-012572-01"/>
    <s v="BOGA 1007630 SOPORTE CARDAN TUERCA RUEDA- TRASERA                                "/>
    <d v="2024-05-29T00:00:00"/>
    <x v="63"/>
    <d v="2024-07-28T00:00:00"/>
    <n v="54"/>
    <n v="107762499"/>
    <n v="20240604"/>
    <n v="202406"/>
    <s v="8/06/2024 3:17:58 p.m."/>
    <n v="10"/>
    <s v="0-30"/>
    <s v="PROVEEDORES"/>
    <n v="32"/>
    <n v="0"/>
    <n v="107762499"/>
    <n v="0"/>
    <n v="0"/>
    <n v="0"/>
    <n v="0"/>
    <n v="0"/>
    <n v="107762499"/>
    <x v="0"/>
    <s v="COMERCIAL INTERNACIONAL DE EQUIPOS Y MAQUINARIA SFP-012572-01"/>
    <x v="0"/>
  </r>
  <r>
    <s v="PROMOAMBIENTAL DISTRITO SAS ESP"/>
    <n v="901"/>
    <x v="27"/>
    <x v="27"/>
    <s v="CR 110 122 A BL 118 IN 4 AP603"/>
    <n v="7447638"/>
    <n v="16925001"/>
    <n v="365"/>
    <s v="FP-011120-01"/>
    <s v="F 3178 COMPRA I BARRA DE RACCION KENWORT-H"/>
    <d v="2024-03-11T00:00:00"/>
    <x v="58"/>
    <d v="2024-05-04T00:00:00"/>
    <n v="-30"/>
    <n v="811643"/>
    <n v="20240604"/>
    <n v="202406"/>
    <s v="8/06/2024 3:17:58 p.m."/>
    <n v="89"/>
    <s v="61-90"/>
    <s v="PROVEEDORES"/>
    <n v="111"/>
    <n v="0"/>
    <n v="0"/>
    <n v="0"/>
    <n v="811643"/>
    <n v="0"/>
    <n v="0"/>
    <n v="0"/>
    <n v="811643"/>
    <x v="0"/>
    <s v="COMERCIALIZADORA DE SERVICIOS MUNDIAL DE PUBLICIDAFP-011120-01"/>
    <x v="0"/>
  </r>
  <r>
    <s v="PROMOAMBIENTAL DISTRITO SAS ESP"/>
    <n v="901"/>
    <x v="27"/>
    <x v="27"/>
    <s v="CR 110 122 A BL 118 IN 4 AP603"/>
    <n v="7447638"/>
    <n v="16925001"/>
    <n v="364"/>
    <s v="FP-011121-01"/>
    <s v="F 3179 COMPRA TORNILLO CENTRAL 1 2X10-"/>
    <d v="2024-03-11T00:00:00"/>
    <x v="58"/>
    <d v="2024-05-04T00:00:00"/>
    <n v="-30"/>
    <n v="333552"/>
    <n v="20240604"/>
    <n v="202406"/>
    <s v="8/06/2024 3:17:58 p.m."/>
    <n v="89"/>
    <s v="61-90"/>
    <s v="PROVEEDORES"/>
    <n v="111"/>
    <n v="0"/>
    <n v="0"/>
    <n v="0"/>
    <n v="333552"/>
    <n v="0"/>
    <n v="0"/>
    <n v="0"/>
    <n v="333552"/>
    <x v="0"/>
    <s v="COMERCIALIZADORA DE SERVICIOS MUNDIAL DE PUBLICIDAFP-011121-01"/>
    <x v="0"/>
  </r>
  <r>
    <s v="PROMOAMBIENTAL DISTRITO SAS ESP"/>
    <n v="901"/>
    <x v="27"/>
    <x v="27"/>
    <s v="CR 110 122 A BL 118 IN 4 AP603"/>
    <n v="7447638"/>
    <n v="16925001"/>
    <n v="2888"/>
    <s v="FP-011122-01"/>
    <s v="F 3177 COMPRA INTERNATIONAL 4300 MOD 201-5"/>
    <d v="2024-03-11T00:00:00"/>
    <x v="58"/>
    <d v="2024-05-04T00:00:00"/>
    <n v="-30"/>
    <n v="722696"/>
    <n v="20240604"/>
    <n v="202406"/>
    <s v="8/06/2024 3:17:58 p.m."/>
    <n v="89"/>
    <s v="61-90"/>
    <s v="PROVEEDORES"/>
    <n v="111"/>
    <n v="0"/>
    <n v="0"/>
    <n v="0"/>
    <n v="722696"/>
    <n v="0"/>
    <n v="0"/>
    <n v="0"/>
    <n v="722696"/>
    <x v="0"/>
    <s v="COMERCIALIZADORA DE SERVICIOS MUNDIAL DE PUBLICIDAFP-011122-01"/>
    <x v="0"/>
  </r>
  <r>
    <s v="PROMOAMBIENTAL DISTRITO SAS ESP"/>
    <n v="901"/>
    <x v="27"/>
    <x v="27"/>
    <s v="CR 110 122 A BL 118 IN 4 AP603"/>
    <n v="7447638"/>
    <n v="16925001"/>
    <n v="366"/>
    <s v="FP-011123-01"/>
    <s v="F 668 SERV BAJAR MUELLE DELANTERO CAMBIO-HOJA TC"/>
    <d v="2024-03-11T00:00:00"/>
    <x v="58"/>
    <d v="2024-05-04T00:00:00"/>
    <n v="-30"/>
    <n v="240157"/>
    <n v="20240604"/>
    <n v="202406"/>
    <s v="8/06/2024 3:17:58 p.m."/>
    <n v="89"/>
    <s v="61-90"/>
    <s v="PROVEEDORES"/>
    <n v="111"/>
    <n v="0"/>
    <n v="0"/>
    <n v="0"/>
    <n v="240157"/>
    <n v="0"/>
    <n v="0"/>
    <n v="0"/>
    <n v="240157"/>
    <x v="0"/>
    <s v="COMERCIALIZADORA DE SERVICIOS MUNDIAL DE PUBLICIDAFP-011123-01"/>
    <x v="0"/>
  </r>
  <r>
    <s v="PROMOAMBIENTAL DISTRITO SAS ESP"/>
    <n v="901"/>
    <x v="27"/>
    <x v="27"/>
    <s v="CR 110 122 A BL 118 IN 4 AP603"/>
    <n v="7447638"/>
    <n v="16925001"/>
    <n v="369"/>
    <s v="FP-011186-01"/>
    <s v="FE 25 PODA ARBOLES NOVIEMBRE-"/>
    <d v="2024-03-15T00:00:00"/>
    <x v="13"/>
    <d v="2024-05-11T00:00:00"/>
    <n v="-23"/>
    <n v="991619"/>
    <n v="20240604"/>
    <n v="202406"/>
    <s v="8/06/2024 3:17:58 p.m."/>
    <n v="85"/>
    <s v="61-90"/>
    <s v="PROVEEDORES"/>
    <n v="107"/>
    <n v="0"/>
    <n v="0"/>
    <n v="0"/>
    <n v="991619"/>
    <n v="0"/>
    <n v="0"/>
    <n v="0"/>
    <n v="991619"/>
    <x v="0"/>
    <s v="COMERCIALIZADORA DE SERVICIOS MUNDIAL DE PUBLICIDAFP-011186-01"/>
    <x v="0"/>
  </r>
  <r>
    <s v="PROMOAMBIENTAL DISTRITO SAS ESP"/>
    <n v="901"/>
    <x v="27"/>
    <x v="27"/>
    <s v="CR 110 122 A BL 118 IN 4 AP603"/>
    <n v="7447638"/>
    <n v="16925001"/>
    <n v="368"/>
    <s v="FP-011240-01"/>
    <s v="F BOG 3554 PANTALON JEAN INDIGO CAMISA D-RIL"/>
    <d v="2024-03-21T00:00:00"/>
    <x v="15"/>
    <d v="2024-05-11T00:00:00"/>
    <n v="-23"/>
    <n v="751604"/>
    <n v="20240604"/>
    <n v="202406"/>
    <s v="8/06/2024 3:17:58 p.m."/>
    <n v="79"/>
    <s v="61-90"/>
    <s v="PROVEEDORES"/>
    <n v="101"/>
    <n v="0"/>
    <n v="0"/>
    <n v="0"/>
    <n v="751604"/>
    <n v="0"/>
    <n v="0"/>
    <n v="0"/>
    <n v="751604"/>
    <x v="0"/>
    <s v="COMERCIALIZADORA DE SERVICIOS MUNDIAL DE PUBLICIDAFP-011240-01"/>
    <x v="0"/>
  </r>
  <r>
    <s v="PROMOAMBIENTAL DISTRITO SAS ESP"/>
    <n v="901"/>
    <x v="27"/>
    <x v="27"/>
    <s v="CR 110 122 A BL 118 IN 4 AP603"/>
    <n v="7447638"/>
    <n v="16925001"/>
    <n v="370"/>
    <s v="FP-011242-01"/>
    <s v="EC 370 AVISOS CAJA GUV 635 NUMEROS BOMPE-R ESN 126 140                           "/>
    <d v="2024-03-21T00:00:00"/>
    <x v="15"/>
    <d v="2024-05-12T00:00:00"/>
    <n v="-22"/>
    <n v="889472"/>
    <n v="20240604"/>
    <n v="202406"/>
    <s v="8/06/2024 3:17:58 p.m."/>
    <n v="79"/>
    <s v="61-90"/>
    <s v="PROVEEDORES"/>
    <n v="101"/>
    <n v="0"/>
    <n v="0"/>
    <n v="0"/>
    <n v="889472"/>
    <n v="0"/>
    <n v="0"/>
    <n v="0"/>
    <n v="889472"/>
    <x v="0"/>
    <s v="COMERCIALIZADORA DE SERVICIOS MUNDIAL DE PUBLICIDAFP-011242-01"/>
    <x v="0"/>
  </r>
  <r>
    <s v="PROMOAMBIENTAL DISTRITO SAS ESP"/>
    <n v="901"/>
    <x v="27"/>
    <x v="27"/>
    <s v="CR 110 122 A BL 118 IN 4 AP603"/>
    <n v="7447638"/>
    <n v="16925001"/>
    <n v="374"/>
    <s v="FP-011531-01"/>
    <s v="EC 374 CAMBIO LOGOS CABINA VEHICULO COMP-ACTADOR                                 "/>
    <d v="2024-04-05T00:00:00"/>
    <x v="29"/>
    <d v="2024-06-01T00:00:00"/>
    <n v="-3"/>
    <n v="158993"/>
    <n v="20240604"/>
    <n v="202406"/>
    <s v="8/06/2024 3:17:58 p.m."/>
    <n v="64"/>
    <s v="61-90"/>
    <s v="PROVEEDORES"/>
    <n v="86"/>
    <n v="0"/>
    <n v="0"/>
    <n v="158993"/>
    <n v="0"/>
    <n v="0"/>
    <n v="0"/>
    <n v="0"/>
    <n v="158993"/>
    <x v="0"/>
    <s v="COMERCIALIZADORA DE SERVICIOS MUNDIAL DE PUBLICIDAFP-011531-01"/>
    <x v="0"/>
  </r>
  <r>
    <s v="PROMOAMBIENTAL DISTRITO SAS ESP"/>
    <n v="901"/>
    <x v="27"/>
    <x v="27"/>
    <s v="CR 110 122 A BL 118 IN 4 AP603"/>
    <n v="7447638"/>
    <n v="16925001"/>
    <n v="373"/>
    <s v="FP-011532-01"/>
    <s v="EC 373  CAMBIO LOGOS CABINA VEHICULO COM-PACTADOR                                "/>
    <d v="2024-04-05T00:00:00"/>
    <x v="29"/>
    <d v="2024-06-01T00:00:00"/>
    <n v="-3"/>
    <n v="778288"/>
    <n v="20240604"/>
    <n v="202406"/>
    <s v="8/06/2024 3:17:58 p.m."/>
    <n v="64"/>
    <s v="61-90"/>
    <s v="PROVEEDORES"/>
    <n v="86"/>
    <n v="0"/>
    <n v="0"/>
    <n v="778288"/>
    <n v="0"/>
    <n v="0"/>
    <n v="0"/>
    <n v="0"/>
    <n v="778288"/>
    <x v="0"/>
    <s v="COMERCIALIZADORA DE SERVICIOS MUNDIAL DE PUBLICIDAFP-011532-01"/>
    <x v="0"/>
  </r>
  <r>
    <s v="PROMOAMBIENTAL DISTRITO SAS ESP"/>
    <n v="901"/>
    <x v="27"/>
    <x v="27"/>
    <s v="CR 110 122 A BL 118 IN 4 AP603"/>
    <n v="7447638"/>
    <n v="16925001"/>
    <n v="372"/>
    <s v="FP-011533-01"/>
    <s v="F 993 CAUCHO BARRA ESTAB AMORTIGUADOR SO-PORTE"/>
    <d v="2024-04-05T00:00:00"/>
    <x v="29"/>
    <d v="2024-06-01T00:00:00"/>
    <n v="-3"/>
    <n v="270177"/>
    <n v="20240604"/>
    <n v="202406"/>
    <s v="8/06/2024 3:17:58 p.m."/>
    <n v="64"/>
    <s v="61-90"/>
    <s v="PROVEEDORES"/>
    <n v="86"/>
    <n v="0"/>
    <n v="0"/>
    <n v="270177"/>
    <n v="0"/>
    <n v="0"/>
    <n v="0"/>
    <n v="0"/>
    <n v="270177"/>
    <x v="0"/>
    <s v="COMERCIALIZADORA DE SERVICIOS MUNDIAL DE PUBLICIDAFP-011533-01"/>
    <x v="0"/>
  </r>
  <r>
    <s v="PROMOAMBIENTAL DISTRITO SAS ESP"/>
    <n v="901"/>
    <x v="27"/>
    <x v="27"/>
    <s v="CR 110 122 A BL 118 IN 4 AP603"/>
    <n v="7447638"/>
    <n v="16925001"/>
    <n v="371"/>
    <s v="FP-011534-01"/>
    <s v="F 1099 RECUPERACION ROSCA EXTRACCION TOR-NILLOS"/>
    <d v="2024-04-05T00:00:00"/>
    <x v="29"/>
    <d v="2024-06-01T00:00:00"/>
    <n v="-3"/>
    <n v="722696"/>
    <n v="20240604"/>
    <n v="202406"/>
    <s v="8/06/2024 3:17:58 p.m."/>
    <n v="64"/>
    <s v="61-90"/>
    <s v="PROVEEDORES"/>
    <n v="86"/>
    <n v="0"/>
    <n v="0"/>
    <n v="722696"/>
    <n v="0"/>
    <n v="0"/>
    <n v="0"/>
    <n v="0"/>
    <n v="722696"/>
    <x v="0"/>
    <s v="COMERCIALIZADORA DE SERVICIOS MUNDIAL DE PUBLICIDAFP-011534-01"/>
    <x v="0"/>
  </r>
  <r>
    <s v="PROMOAMBIENTAL DISTRITO SAS ESP"/>
    <n v="901"/>
    <x v="27"/>
    <x v="27"/>
    <s v="CR 110 122 A BL 118 IN 4 AP603"/>
    <n v="7447638"/>
    <n v="16925001"/>
    <n v="377"/>
    <s v="FP-011708-01"/>
    <s v="FEHC 1199 RECTIFICACION DISCO 13-"/>
    <d v="2024-04-12T00:00:00"/>
    <x v="61"/>
    <d v="2024-06-10T00:00:00"/>
    <n v="6"/>
    <n v="722696"/>
    <n v="20240604"/>
    <n v="202406"/>
    <s v="8/06/2024 3:17:58 p.m."/>
    <n v="57"/>
    <s v="31-60"/>
    <s v="PROVEEDORES"/>
    <n v="79"/>
    <n v="0"/>
    <n v="0"/>
    <n v="722696"/>
    <n v="0"/>
    <n v="0"/>
    <n v="0"/>
    <n v="0"/>
    <n v="722696"/>
    <x v="0"/>
    <s v="COMERCIALIZADORA DE SERVICIOS MUNDIAL DE PUBLICIDAFP-011708-01"/>
    <x v="0"/>
  </r>
  <r>
    <s v="PROMOAMBIENTAL DISTRITO SAS ESP"/>
    <n v="901"/>
    <x v="27"/>
    <x v="27"/>
    <s v="CR 110 122 A BL 118 IN 4 AP603"/>
    <n v="7447638"/>
    <n v="16925001"/>
    <n v="376"/>
    <s v="FP-011709-01"/>
    <s v="FE 5815 PARCHE RADIAL CT 12 CT 35 TACO M-ELCOCHA"/>
    <d v="2024-04-12T00:00:00"/>
    <x v="61"/>
    <d v="2024-06-10T00:00:00"/>
    <n v="6"/>
    <n v="722696"/>
    <n v="20240604"/>
    <n v="202406"/>
    <s v="8/06/2024 3:17:58 p.m."/>
    <n v="57"/>
    <s v="31-60"/>
    <s v="PROVEEDORES"/>
    <n v="79"/>
    <n v="0"/>
    <n v="0"/>
    <n v="722696"/>
    <n v="0"/>
    <n v="0"/>
    <n v="0"/>
    <n v="0"/>
    <n v="722696"/>
    <x v="0"/>
    <s v="COMERCIALIZADORA DE SERVICIOS MUNDIAL DE PUBLICIDAFP-011709-01"/>
    <x v="0"/>
  </r>
  <r>
    <s v="PROMOAMBIENTAL DISTRITO SAS ESP"/>
    <n v="901"/>
    <x v="27"/>
    <x v="27"/>
    <s v="CR 110 122 A BL 118 IN 4 AP603"/>
    <n v="7447638"/>
    <n v="16925001"/>
    <n v="380"/>
    <s v="FP-012042-01"/>
    <s v="F 2012 SERV REPARACION COMPRESOR AIRE MO-TOR"/>
    <d v="2024-04-29T00:00:00"/>
    <x v="3"/>
    <d v="2024-06-24T00:00:00"/>
    <n v="20"/>
    <n v="833880"/>
    <n v="20240604"/>
    <n v="202406"/>
    <s v="8/06/2024 3:17:58 p.m."/>
    <n v="40"/>
    <s v="31-60"/>
    <s v="PROVEEDORES"/>
    <n v="62"/>
    <n v="0"/>
    <n v="0"/>
    <n v="833880"/>
    <n v="0"/>
    <n v="0"/>
    <n v="0"/>
    <n v="0"/>
    <n v="833880"/>
    <x v="0"/>
    <s v="COMERCIALIZADORA DE SERVICIOS MUNDIAL DE PUBLICIDAFP-012042-01"/>
    <x v="0"/>
  </r>
  <r>
    <s v="PROMOAMBIENTAL DISTRITO SAS ESP"/>
    <n v="901"/>
    <x v="27"/>
    <x v="27"/>
    <s v="CR 110 122 A BL 118 IN 4 AP603"/>
    <n v="7447638"/>
    <n v="16925001"/>
    <n v="381"/>
    <s v="FP-012043-01"/>
    <s v="F 113565 COMPRA ABRAZADERAS PLASTICAS GR-ANDES NEGRAS"/>
    <d v="2024-04-29T00:00:00"/>
    <x v="3"/>
    <d v="2024-06-24T00:00:00"/>
    <n v="20"/>
    <n v="250163"/>
    <n v="20240604"/>
    <n v="202406"/>
    <s v="8/06/2024 3:17:58 p.m."/>
    <n v="40"/>
    <s v="31-60"/>
    <s v="PROVEEDORES"/>
    <n v="62"/>
    <n v="0"/>
    <n v="0"/>
    <n v="250163"/>
    <n v="0"/>
    <n v="0"/>
    <n v="0"/>
    <n v="0"/>
    <n v="250163"/>
    <x v="0"/>
    <s v="COMERCIALIZADORA DE SERVICIOS MUNDIAL DE PUBLICIDAFP-012043-01"/>
    <x v="0"/>
  </r>
  <r>
    <s v="PROMOAMBIENTAL DISTRITO SAS ESP"/>
    <n v="901"/>
    <x v="27"/>
    <x v="27"/>
    <s v="CR 110 122 A BL 118 IN 4 AP603"/>
    <n v="7447638"/>
    <n v="16925001"/>
    <n v="379"/>
    <s v="FP-012044-01"/>
    <s v="F 570 COPIA BLANCO Y NEGRO-"/>
    <d v="2024-04-29T00:00:00"/>
    <x v="3"/>
    <d v="2024-06-22T00:00:00"/>
    <n v="18"/>
    <n v="244605"/>
    <n v="20240604"/>
    <n v="202406"/>
    <s v="8/06/2024 3:17:58 p.m."/>
    <n v="40"/>
    <s v="31-60"/>
    <s v="PROVEEDORES"/>
    <n v="62"/>
    <n v="0"/>
    <n v="0"/>
    <n v="244605"/>
    <n v="0"/>
    <n v="0"/>
    <n v="0"/>
    <n v="0"/>
    <n v="244605"/>
    <x v="0"/>
    <s v="COMERCIALIZADORA DE SERVICIOS MUNDIAL DE PUBLICIDAFP-012044-01"/>
    <x v="0"/>
  </r>
  <r>
    <s v="PROMOAMBIENTAL DISTRITO SAS ESP"/>
    <n v="901"/>
    <x v="27"/>
    <x v="27"/>
    <s v="CR 110 122 A BL 118 IN 4 AP603"/>
    <n v="7447638"/>
    <n v="16925001"/>
    <n v="382"/>
    <s v="FP-012045-01"/>
    <s v="F 568 ALQUILER EQUIPO IMPRESION-"/>
    <d v="2024-04-29T00:00:00"/>
    <x v="3"/>
    <d v="2024-06-24T00:00:00"/>
    <n v="20"/>
    <n v="450295"/>
    <n v="20240604"/>
    <n v="202406"/>
    <s v="8/06/2024 3:17:58 p.m."/>
    <n v="40"/>
    <s v="31-60"/>
    <s v="PROVEEDORES"/>
    <n v="62"/>
    <n v="0"/>
    <n v="0"/>
    <n v="450295"/>
    <n v="0"/>
    <n v="0"/>
    <n v="0"/>
    <n v="0"/>
    <n v="450295"/>
    <x v="0"/>
    <s v="COMERCIALIZADORA DE SERVICIOS MUNDIAL DE PUBLICIDAFP-012045-01"/>
    <x v="0"/>
  </r>
  <r>
    <s v="PROMOAMBIENTAL DISTRITO SAS ESP"/>
    <n v="901"/>
    <x v="27"/>
    <x v="27"/>
    <s v="CR 110 122 A BL 118 IN 4 AP603"/>
    <n v="7447638"/>
    <n v="16925001"/>
    <n v="391"/>
    <s v="FP-012442-01"/>
    <s v="F AT 3581 D M TRANSMISION-"/>
    <d v="2024-05-23T00:00:00"/>
    <x v="25"/>
    <d v="2024-07-16T00:00:00"/>
    <n v="42"/>
    <n v="325769"/>
    <n v="20240604"/>
    <n v="202406"/>
    <s v="8/06/2024 3:17:58 p.m."/>
    <n v="16"/>
    <s v="0-30"/>
    <s v="PROVEEDORES"/>
    <n v="38"/>
    <n v="0"/>
    <n v="325769"/>
    <n v="0"/>
    <n v="0"/>
    <n v="0"/>
    <n v="0"/>
    <n v="0"/>
    <n v="325769"/>
    <x v="0"/>
    <s v="COMERCIALIZADORA DE SERVICIOS MUNDIAL DE PUBLICIDAFP-012442-01"/>
    <x v="0"/>
  </r>
  <r>
    <s v="PROMOAMBIENTAL DISTRITO SAS ESP"/>
    <n v="901"/>
    <x v="27"/>
    <x v="27"/>
    <s v="CR 110 122 A BL 118 IN 4 AP603"/>
    <n v="7447638"/>
    <n v="16925001"/>
    <n v="390"/>
    <s v="FP-012443-01"/>
    <s v="F AT 3580 CAMBIO DE BLUJES-"/>
    <d v="2024-05-23T00:00:00"/>
    <x v="25"/>
    <d v="2024-07-16T00:00:00"/>
    <n v="42"/>
    <n v="562591"/>
    <n v="20240604"/>
    <n v="202406"/>
    <s v="8/06/2024 3:17:58 p.m."/>
    <n v="16"/>
    <s v="0-30"/>
    <s v="PROVEEDORES"/>
    <n v="38"/>
    <n v="0"/>
    <n v="562591"/>
    <n v="0"/>
    <n v="0"/>
    <n v="0"/>
    <n v="0"/>
    <n v="0"/>
    <n v="562591"/>
    <x v="0"/>
    <s v="COMERCIALIZADORA DE SERVICIOS MUNDIAL DE PUBLICIDAFP-012443-01"/>
    <x v="0"/>
  </r>
  <r>
    <s v="PROMOAMBIENTAL DISTRITO SAS ESP"/>
    <n v="901"/>
    <x v="27"/>
    <x v="27"/>
    <s v="CR 110 122 A BL 118 IN 4 AP603"/>
    <n v="7447638"/>
    <n v="16925001"/>
    <n v="389"/>
    <s v="FP-012444-01"/>
    <s v="F AT 3579 CAMBIO DE ESPARRAGOS-"/>
    <d v="2024-05-23T00:00:00"/>
    <x v="25"/>
    <d v="2024-07-16T00:00:00"/>
    <n v="42"/>
    <n v="833880"/>
    <n v="20240604"/>
    <n v="202406"/>
    <s v="8/06/2024 3:17:58 p.m."/>
    <n v="16"/>
    <s v="0-30"/>
    <s v="PROVEEDORES"/>
    <n v="38"/>
    <n v="0"/>
    <n v="833880"/>
    <n v="0"/>
    <n v="0"/>
    <n v="0"/>
    <n v="0"/>
    <n v="0"/>
    <n v="833880"/>
    <x v="0"/>
    <s v="COMERCIALIZADORA DE SERVICIOS MUNDIAL DE PUBLICIDAFP-012444-01"/>
    <x v="0"/>
  </r>
  <r>
    <s v="PROMOAMBIENTAL DISTRITO SAS ESP"/>
    <n v="901"/>
    <x v="27"/>
    <x v="27"/>
    <s v="CR 110 122 A BL 118 IN 4 AP603"/>
    <n v="7447638"/>
    <n v="16925001"/>
    <n v="384"/>
    <s v="FP-012445-01"/>
    <s v="F AT 3578 SERVICIO DE TRANSMISION-"/>
    <d v="2024-05-23T00:00:00"/>
    <x v="25"/>
    <d v="2024-07-06T00:00:00"/>
    <n v="32"/>
    <n v="689341"/>
    <n v="20240604"/>
    <n v="202406"/>
    <s v="8/06/2024 3:17:58 p.m."/>
    <n v="16"/>
    <s v="0-30"/>
    <s v="PROVEEDORES"/>
    <n v="38"/>
    <n v="0"/>
    <n v="689341"/>
    <n v="0"/>
    <n v="0"/>
    <n v="0"/>
    <n v="0"/>
    <n v="0"/>
    <n v="689341"/>
    <x v="0"/>
    <s v="COMERCIALIZADORA DE SERVICIOS MUNDIAL DE PUBLICIDAFP-012445-01"/>
    <x v="0"/>
  </r>
  <r>
    <s v="PROMOAMBIENTAL DISTRITO SAS ESP"/>
    <n v="901"/>
    <x v="27"/>
    <x v="27"/>
    <s v="CR 110 122 A BL 118 IN 4 AP603"/>
    <n v="7447638"/>
    <n v="16925001"/>
    <n v="383"/>
    <s v="FP-012446-01"/>
    <s v="F AT 3577 SERVICIO CAMBIO TAPA DE CAJA-"/>
    <d v="2024-05-23T00:00:00"/>
    <x v="25"/>
    <d v="2024-07-06T00:00:00"/>
    <n v="32"/>
    <n v="889472"/>
    <n v="20240604"/>
    <n v="202406"/>
    <s v="8/06/2024 3:17:58 p.m."/>
    <n v="16"/>
    <s v="0-30"/>
    <s v="PROVEEDORES"/>
    <n v="38"/>
    <n v="0"/>
    <n v="889472"/>
    <n v="0"/>
    <n v="0"/>
    <n v="0"/>
    <n v="0"/>
    <n v="0"/>
    <n v="889472"/>
    <x v="0"/>
    <s v="COMERCIALIZADORA DE SERVICIOS MUNDIAL DE PUBLICIDAFP-012446-01"/>
    <x v="0"/>
  </r>
  <r>
    <s v="PROMOAMBIENTAL DISTRITO SAS ESP"/>
    <n v="901"/>
    <x v="27"/>
    <x v="27"/>
    <s v="CR 110 122 A BL 118 IN 4 AP603"/>
    <n v="7447638"/>
    <n v="16925001"/>
    <n v="393"/>
    <s v="FP-012487-01"/>
    <s v="EC 393 CAMBIO LOGOS CABINA VEHICULO COMP-ACTADOR                                 "/>
    <d v="2024-05-28T00:00:00"/>
    <x v="26"/>
    <d v="2024-07-27T00:00:00"/>
    <n v="53"/>
    <n v="1740029"/>
    <n v="20240604"/>
    <n v="202406"/>
    <s v="8/06/2024 3:17:58 p.m."/>
    <n v="11"/>
    <s v="0-30"/>
    <s v="PROVEEDORES"/>
    <n v="33"/>
    <n v="0"/>
    <n v="1740029"/>
    <n v="0"/>
    <n v="0"/>
    <n v="0"/>
    <n v="0"/>
    <n v="0"/>
    <n v="1740029"/>
    <x v="0"/>
    <s v="COMERCIALIZADORA DE SERVICIOS MUNDIAL DE PUBLICIDAFP-012487-01"/>
    <x v="0"/>
  </r>
  <r>
    <s v="PROMOAMBIENTAL DISTRITO SAS ESP"/>
    <n v="901"/>
    <x v="28"/>
    <x v="28"/>
    <s v="CL 16 F 96 I 24"/>
    <n v="7447638"/>
    <n v="16925001"/>
    <n v="6368"/>
    <s v="FP-011135-01"/>
    <s v="FE 6368 BOLIGRAFO NEGRO SOBRE MANILA CLI-PS TRITON MARCADOR                      "/>
    <d v="2024-03-11T00:00:00"/>
    <x v="58"/>
    <d v="2024-05-06T00:00:00"/>
    <n v="-28"/>
    <n v="4062048"/>
    <n v="20240604"/>
    <n v="202406"/>
    <s v="8/06/2024 3:17:58 p.m."/>
    <n v="89"/>
    <s v="61-90"/>
    <s v="PROVEEDORES"/>
    <n v="111"/>
    <n v="0"/>
    <n v="0"/>
    <n v="0"/>
    <n v="4062048"/>
    <n v="0"/>
    <n v="0"/>
    <n v="0"/>
    <n v="4062048"/>
    <x v="0"/>
    <s v="COMERCIALIZADORA VITARA SASFP-011135-01"/>
    <x v="0"/>
  </r>
  <r>
    <s v="PROMOAMBIENTAL DISTRITO SAS ESP"/>
    <n v="901"/>
    <x v="28"/>
    <x v="28"/>
    <s v="CL 16 F 96 I 24"/>
    <n v="7447638"/>
    <n v="16925001"/>
    <n v="6409"/>
    <s v="FP-011187-01"/>
    <s v="FE 6409 BRAZALETE REFLECTIVO            -                                        "/>
    <d v="2024-03-15T00:00:00"/>
    <x v="13"/>
    <d v="2024-05-13T00:00:00"/>
    <n v="-21"/>
    <n v="472693"/>
    <n v="20240604"/>
    <n v="202406"/>
    <s v="8/06/2024 3:17:58 p.m."/>
    <n v="85"/>
    <s v="61-90"/>
    <s v="PROVEEDORES"/>
    <n v="107"/>
    <n v="0"/>
    <n v="0"/>
    <n v="0"/>
    <n v="472693"/>
    <n v="0"/>
    <n v="0"/>
    <n v="0"/>
    <n v="472693"/>
    <x v="0"/>
    <s v="COMERCIALIZADORA VITARA SASFP-011187-01"/>
    <x v="0"/>
  </r>
  <r>
    <s v="PROMOAMBIENTAL DISTRITO SAS ESP"/>
    <n v="901"/>
    <x v="28"/>
    <x v="28"/>
    <s v="CL 16 F 96 I 24"/>
    <n v="7447638"/>
    <n v="16925001"/>
    <n v="6445"/>
    <s v="FP-011434-01"/>
    <s v="FE 6445 BLANQUEADOR GALON LIMPIADOR DESI-NFECTANTE TOALLA                        "/>
    <d v="2024-03-27T00:00:00"/>
    <x v="0"/>
    <d v="2024-05-19T00:00:00"/>
    <n v="-15"/>
    <n v="6969033"/>
    <n v="20240604"/>
    <n v="202406"/>
    <s v="8/06/2024 3:17:58 p.m."/>
    <n v="73"/>
    <s v="61-90"/>
    <s v="PROVEEDORES"/>
    <n v="95"/>
    <n v="0"/>
    <n v="0"/>
    <n v="0"/>
    <n v="6969033"/>
    <n v="0"/>
    <n v="0"/>
    <n v="0"/>
    <n v="6969033"/>
    <x v="0"/>
    <s v="COMERCIALIZADORA VITARA SASFP-011434-01"/>
    <x v="0"/>
  </r>
  <r>
    <s v="PROMOAMBIENTAL DISTRITO SAS ESP"/>
    <n v="901"/>
    <x v="28"/>
    <x v="28"/>
    <s v="CL 16 F 96 I 24"/>
    <n v="7447638"/>
    <n v="16925001"/>
    <n v="6507"/>
    <s v="FP-011551-01"/>
    <s v="FE 6507 CAJA DE ARCHIVO TAPABOCAS DESECH-ABLES GUANTES DE NIT                    "/>
    <d v="2024-04-08T00:00:00"/>
    <x v="17"/>
    <d v="2024-06-04T00:00:00"/>
    <n v="0"/>
    <n v="155876"/>
    <n v="20240604"/>
    <n v="202406"/>
    <s v="8/06/2024 3:17:58 p.m."/>
    <n v="61"/>
    <s v="61-90"/>
    <s v="PROVEEDORES"/>
    <n v="83"/>
    <n v="0"/>
    <n v="0"/>
    <n v="155876"/>
    <n v="0"/>
    <n v="0"/>
    <n v="0"/>
    <n v="0"/>
    <n v="155876"/>
    <x v="0"/>
    <s v="COMERCIALIZADORA VITARA SASFP-011551-01"/>
    <x v="0"/>
  </r>
  <r>
    <s v="PROMOAMBIENTAL DISTRITO SAS ESP"/>
    <n v="901"/>
    <x v="28"/>
    <x v="28"/>
    <s v="CL 16 F 96 I 24"/>
    <n v="7447638"/>
    <n v="16925001"/>
    <n v="6496"/>
    <s v="FP-011643-01"/>
    <s v="FE 6496 GANCHO COSEDORA TRITON ESTANDAR -LAPIZ PELIKAN NEGRO                     "/>
    <d v="2024-04-10T00:00:00"/>
    <x v="1"/>
    <d v="2024-06-01T00:00:00"/>
    <n v="-3"/>
    <n v="2944625"/>
    <n v="20240604"/>
    <n v="202406"/>
    <s v="8/06/2024 3:17:58 p.m."/>
    <n v="59"/>
    <s v="31-60"/>
    <s v="PROVEEDORES"/>
    <n v="81"/>
    <n v="0"/>
    <n v="0"/>
    <n v="2944625"/>
    <n v="0"/>
    <n v="0"/>
    <n v="0"/>
    <n v="0"/>
    <n v="2944625"/>
    <x v="0"/>
    <s v="COMERCIALIZADORA VITARA SASFP-011643-01"/>
    <x v="0"/>
  </r>
  <r>
    <s v="PROMOAMBIENTAL DISTRITO SAS ESP"/>
    <n v="901"/>
    <x v="28"/>
    <x v="28"/>
    <s v="CL 16 F 96 I 24"/>
    <n v="7447638"/>
    <n v="16925001"/>
    <n v="6505"/>
    <s v="FP-011711-01"/>
    <s v="SE 304988 CALIBRADOR DE PROFUNDIDAD CAMI-ON METALICO"/>
    <d v="2024-04-12T00:00:00"/>
    <x v="61"/>
    <d v="2024-06-03T00:00:00"/>
    <n v="-1"/>
    <n v="1514550"/>
    <n v="20240604"/>
    <n v="202406"/>
    <s v="8/06/2024 3:17:58 p.m."/>
    <n v="57"/>
    <s v="31-60"/>
    <s v="PROVEEDORES"/>
    <n v="79"/>
    <n v="0"/>
    <n v="0"/>
    <n v="1514550"/>
    <n v="0"/>
    <n v="0"/>
    <n v="0"/>
    <n v="0"/>
    <n v="1514550"/>
    <x v="0"/>
    <s v="COMERCIALIZADORA VITARA SASFP-011711-01"/>
    <x v="0"/>
  </r>
  <r>
    <s v="PROMOAMBIENTAL DISTRITO SAS ESP"/>
    <n v="901"/>
    <x v="28"/>
    <x v="28"/>
    <s v="CL 16 F 96 I 24"/>
    <n v="7447638"/>
    <n v="16925001"/>
    <n v="6340"/>
    <s v="FP-011796-01"/>
    <s v="FE 6340 HORNO MICROONDAS SAMSUNG        -                                        "/>
    <d v="2024-04-18T00:00:00"/>
    <x v="44"/>
    <d v="2024-05-01T00:00:00"/>
    <n v="-33"/>
    <n v="607748"/>
    <n v="20240604"/>
    <n v="202406"/>
    <s v="8/06/2024 3:17:58 p.m."/>
    <n v="51"/>
    <s v="31-60"/>
    <s v="PROVEEDORES"/>
    <n v="73"/>
    <n v="0"/>
    <n v="0"/>
    <n v="607748"/>
    <n v="0"/>
    <n v="0"/>
    <n v="0"/>
    <n v="0"/>
    <n v="607748"/>
    <x v="0"/>
    <s v="COMERCIALIZADORA VITARA SASFP-011796-01"/>
    <x v="0"/>
  </r>
  <r>
    <s v="PROMOAMBIENTAL DISTRITO SAS ESP"/>
    <n v="901"/>
    <x v="28"/>
    <x v="28"/>
    <s v="CL 16 F 96 I 24"/>
    <n v="7447638"/>
    <n v="16925001"/>
    <n v="6606"/>
    <s v="FP-011896-01"/>
    <s v="SEAC 13915 QUIMICOS DESENGRASANTE GRASA-ROJA LITIO"/>
    <d v="2024-04-25T00:00:00"/>
    <x v="33"/>
    <d v="2024-06-22T00:00:00"/>
    <n v="18"/>
    <n v="5052048"/>
    <n v="20240604"/>
    <n v="202406"/>
    <s v="8/06/2024 3:17:58 p.m."/>
    <n v="44"/>
    <s v="31-60"/>
    <s v="PROVEEDORES"/>
    <n v="66"/>
    <n v="0"/>
    <n v="0"/>
    <n v="5052048"/>
    <n v="0"/>
    <n v="0"/>
    <n v="0"/>
    <n v="0"/>
    <n v="5052048"/>
    <x v="0"/>
    <s v="COMERCIALIZADORA VITARA SASFP-011896-01"/>
    <x v="0"/>
  </r>
  <r>
    <s v="PROMOAMBIENTAL DISTRITO SAS ESP"/>
    <n v="901"/>
    <x v="28"/>
    <x v="28"/>
    <s v="CL 16 F 96 I 24"/>
    <n v="7447638"/>
    <n v="16925001"/>
    <n v="6607"/>
    <s v="FP-011897-01"/>
    <s v="SEAC 13912 HOJA 55 124   2 TORNILLO 1 2X-6"/>
    <d v="2024-04-25T00:00:00"/>
    <x v="33"/>
    <d v="2024-06-22T00:00:00"/>
    <n v="18"/>
    <n v="3030989"/>
    <n v="20240604"/>
    <n v="202406"/>
    <s v="8/06/2024 3:17:58 p.m."/>
    <n v="44"/>
    <s v="31-60"/>
    <s v="PROVEEDORES"/>
    <n v="66"/>
    <n v="0"/>
    <n v="0"/>
    <n v="3030989"/>
    <n v="0"/>
    <n v="0"/>
    <n v="0"/>
    <n v="0"/>
    <n v="3030989"/>
    <x v="0"/>
    <s v="COMERCIALIZADORA VITARA SASFP-011897-01"/>
    <x v="0"/>
  </r>
  <r>
    <s v="PROMOAMBIENTAL DISTRITO SAS ESP"/>
    <n v="901"/>
    <x v="28"/>
    <x v="28"/>
    <s v="CL 16 F 96 I 24"/>
    <n v="7447638"/>
    <n v="16925001"/>
    <n v="6605"/>
    <s v="FP-012046-01"/>
    <s v="FE 6605 AROMATICA PANELA AZUCAR SOBRES  -                                        "/>
    <d v="2024-04-29T00:00:00"/>
    <x v="3"/>
    <d v="2024-06-22T00:00:00"/>
    <n v="18"/>
    <n v="770992"/>
    <n v="20240604"/>
    <n v="202406"/>
    <s v="8/06/2024 3:17:58 p.m."/>
    <n v="40"/>
    <s v="31-60"/>
    <s v="PROVEEDORES"/>
    <n v="62"/>
    <n v="0"/>
    <n v="0"/>
    <n v="770992"/>
    <n v="0"/>
    <n v="0"/>
    <n v="0"/>
    <n v="0"/>
    <n v="770992"/>
    <x v="0"/>
    <s v="COMERCIALIZADORA VITARA SASFP-012046-01"/>
    <x v="0"/>
  </r>
  <r>
    <s v="PROMOAMBIENTAL DISTRITO SAS ESP"/>
    <n v="901"/>
    <x v="28"/>
    <x v="28"/>
    <s v="CL 16 F 96 I 24"/>
    <n v="7447638"/>
    <n v="16925001"/>
    <n v="6648"/>
    <s v="FP-012185-01"/>
    <s v="FE 6648 HORNO MICROONDAS LG             -                                        "/>
    <d v="2024-05-10T00:00:00"/>
    <x v="52"/>
    <d v="2024-07-06T00:00:00"/>
    <n v="32"/>
    <n v="641512"/>
    <n v="20240604"/>
    <n v="202406"/>
    <s v="8/06/2024 3:17:58 p.m."/>
    <n v="29"/>
    <s v="0-30"/>
    <s v="PROVEEDORES"/>
    <n v="51"/>
    <n v="0"/>
    <n v="641512"/>
    <n v="0"/>
    <n v="0"/>
    <n v="0"/>
    <n v="0"/>
    <n v="0"/>
    <n v="641512"/>
    <x v="0"/>
    <s v="COMERCIALIZADORA VITARA SASFP-012185-01"/>
    <x v="0"/>
  </r>
  <r>
    <s v="PROMOAMBIENTAL DISTRITO SAS ESP"/>
    <n v="901"/>
    <x v="28"/>
    <x v="28"/>
    <s v="CL 16 F 96 I 24"/>
    <n v="7447638"/>
    <n v="16925001"/>
    <n v="6714"/>
    <s v="FP-012367-01"/>
    <s v="FTR 22027 VOLANTE MOTOR M11 CON CREMALLE-RA"/>
    <d v="2024-05-20T00:00:00"/>
    <x v="6"/>
    <d v="2024-07-16T00:00:00"/>
    <n v="42"/>
    <n v="1155266"/>
    <n v="20240604"/>
    <n v="202406"/>
    <s v="8/06/2024 3:17:58 p.m."/>
    <n v="19"/>
    <s v="0-30"/>
    <s v="PROVEEDORES"/>
    <n v="41"/>
    <n v="0"/>
    <n v="1155266"/>
    <n v="0"/>
    <n v="0"/>
    <n v="0"/>
    <n v="0"/>
    <n v="0"/>
    <n v="1155266"/>
    <x v="0"/>
    <s v="COMERCIALIZADORA VITARA SASFP-012367-01"/>
    <x v="0"/>
  </r>
  <r>
    <s v="PROMOAMBIENTAL DISTRITO SAS ESP"/>
    <n v="901"/>
    <x v="28"/>
    <x v="28"/>
    <s v="CL 16 F 96 I 24"/>
    <n v="7447638"/>
    <n v="16925001"/>
    <n v="6726"/>
    <s v="FP-012461-01"/>
    <s v="F FE1055 COMPRA INSUMOS DE ASEO-"/>
    <d v="2024-05-27T00:00:00"/>
    <x v="7"/>
    <d v="2024-07-20T00:00:00"/>
    <n v="46"/>
    <n v="60729"/>
    <n v="20240604"/>
    <n v="202406"/>
    <s v="8/06/2024 3:17:58 p.m."/>
    <n v="12"/>
    <s v="0-30"/>
    <s v="PROVEEDORES"/>
    <n v="34"/>
    <n v="0"/>
    <n v="60729"/>
    <n v="0"/>
    <n v="0"/>
    <n v="0"/>
    <n v="0"/>
    <n v="0"/>
    <n v="60729"/>
    <x v="0"/>
    <s v="COMERCIALIZADORA VITARA SASFP-012461-01"/>
    <x v="0"/>
  </r>
  <r>
    <s v="PROMOAMBIENTAL DISTRITO SAS ESP"/>
    <n v="901"/>
    <x v="28"/>
    <x v="28"/>
    <s v="CL 16 F 96 I 24"/>
    <n v="7447638"/>
    <n v="16925001"/>
    <n v="6728"/>
    <s v="FP-012462-01"/>
    <s v="F FET821 COMPRA DE REPUESTOS-"/>
    <d v="2024-05-27T00:00:00"/>
    <x v="7"/>
    <d v="2024-07-20T00:00:00"/>
    <n v="46"/>
    <n v="6788590"/>
    <n v="20240604"/>
    <n v="202406"/>
    <s v="8/06/2024 3:17:58 p.m."/>
    <n v="12"/>
    <s v="0-30"/>
    <s v="PROVEEDORES"/>
    <n v="34"/>
    <n v="0"/>
    <n v="6788590"/>
    <n v="0"/>
    <n v="0"/>
    <n v="0"/>
    <n v="0"/>
    <n v="0"/>
    <n v="6788590"/>
    <x v="0"/>
    <s v="COMERCIALIZADORA VITARA SASFP-012462-01"/>
    <x v="0"/>
  </r>
  <r>
    <s v="PROMOAMBIENTAL DISTRITO SAS ESP"/>
    <n v="901"/>
    <x v="28"/>
    <x v="28"/>
    <s v="CL 16 F 96 I 24"/>
    <n v="7447638"/>
    <n v="16925001"/>
    <n v="6730"/>
    <s v="FP-012530-01"/>
    <s v="FET 810 BAJAR SPLINDER BAJAR BRAZO DIREC-CION CAMBIO AMORTIGU"/>
    <d v="2024-05-28T00:00:00"/>
    <x v="26"/>
    <d v="2024-07-21T00:00:00"/>
    <n v="47"/>
    <n v="4818836"/>
    <n v="20240604"/>
    <n v="202406"/>
    <s v="8/06/2024 3:17:58 p.m."/>
    <n v="11"/>
    <s v="0-30"/>
    <s v="PROVEEDORES"/>
    <n v="33"/>
    <n v="0"/>
    <n v="4818836"/>
    <n v="0"/>
    <n v="0"/>
    <n v="0"/>
    <n v="0"/>
    <n v="0"/>
    <n v="4818836"/>
    <x v="0"/>
    <s v="COMERCIALIZADORA VITARA SASFP-012530-01"/>
    <x v="0"/>
  </r>
  <r>
    <s v="PROMOAMBIENTAL DISTRITO SAS ESP"/>
    <n v="901"/>
    <x v="29"/>
    <x v="29"/>
    <s v="CR 7  71 52  P  4"/>
    <n v="7447638"/>
    <n v="16925001"/>
    <n v="3422"/>
    <s v="CC-003422-03"/>
    <s v="CONTRIBUCION VIGENCIA 2023 CRA          -                                        "/>
    <d v="2024-03-19T00:00:00"/>
    <x v="53"/>
    <d v="2024-06-13T00:00:00"/>
    <n v="9"/>
    <n v="68250654"/>
    <n v="20240604"/>
    <n v="202406"/>
    <s v="8/06/2024 3:17:58 p.m."/>
    <n v="81"/>
    <s v="61-90"/>
    <s v="PROVEEDORES"/>
    <n v="103"/>
    <n v="0"/>
    <n v="0"/>
    <n v="0"/>
    <n v="68250654"/>
    <n v="0"/>
    <n v="0"/>
    <n v="0"/>
    <n v="68250654"/>
    <x v="0"/>
    <s v="COMISION DE REGULACION AGUA POTABLE Y SANEAMIENTOCC-003422-03"/>
    <x v="1"/>
  </r>
  <r>
    <s v="PROMOAMBIENTAL DISTRITO SAS ESP"/>
    <n v="901"/>
    <x v="30"/>
    <x v="30"/>
    <s v="AV 68  37B 51 SUR"/>
    <n v="7447638"/>
    <n v="16925001"/>
    <n v="91024446"/>
    <s v="FP-011769-01"/>
    <s v="FT 91024446 PIEZA LAMINA MAXDUR PLUS 450- RECTANGULAR                            "/>
    <d v="2024-04-16T00:00:00"/>
    <x v="31"/>
    <d v="2024-06-16T00:00:00"/>
    <n v="12"/>
    <n v="6923838"/>
    <n v="20240604"/>
    <n v="202406"/>
    <s v="8/06/2024 3:17:58 p.m."/>
    <n v="53"/>
    <s v="31-60"/>
    <s v="PROVEEDORES"/>
    <n v="75"/>
    <n v="0"/>
    <n v="0"/>
    <n v="6923838"/>
    <n v="0"/>
    <n v="0"/>
    <n v="0"/>
    <n v="0"/>
    <n v="6923838"/>
    <x v="0"/>
    <s v="COMPANIA GENERAL DE ACEROS SAFP-011769-01"/>
    <x v="0"/>
  </r>
  <r>
    <s v="PROMOAMBIENTAL DISTRITO SAS ESP"/>
    <n v="901"/>
    <x v="30"/>
    <x v="30"/>
    <s v="AV 68  37B 51 SUR"/>
    <n v="7447638"/>
    <n v="16925001"/>
    <n v="91025969"/>
    <s v="FP-012368-01"/>
    <s v="FT 91025969 PIEZA LAMINA MAXDUR PLUS 450- RECTANGULAR                            "/>
    <d v="2024-05-20T00:00:00"/>
    <x v="6"/>
    <d v="2024-07-16T00:00:00"/>
    <n v="42"/>
    <n v="6923838"/>
    <n v="20240604"/>
    <n v="202406"/>
    <s v="8/06/2024 3:17:58 p.m."/>
    <n v="19"/>
    <s v="0-30"/>
    <s v="PROVEEDORES"/>
    <n v="41"/>
    <n v="0"/>
    <n v="6923838"/>
    <n v="0"/>
    <n v="0"/>
    <n v="0"/>
    <n v="0"/>
    <n v="0"/>
    <n v="6923838"/>
    <x v="0"/>
    <s v="COMPANIA GENERAL DE ACEROS SAFP-012368-01"/>
    <x v="0"/>
  </r>
  <r>
    <s v="PROMOAMBIENTAL DISTRITO SAS ESP"/>
    <n v="901"/>
    <x v="31"/>
    <x v="31"/>
    <s v="CL 76 27 02"/>
    <n v="7447638"/>
    <n v="16925001"/>
    <n v="4978"/>
    <s v="FP-009378-01"/>
    <s v="FV 4978 MANTENIMIENTO BASE SILLA-"/>
    <d v="2023-11-20T00:00:00"/>
    <x v="64"/>
    <d v="2024-02-15T00:00:00"/>
    <n v="-109"/>
    <n v="147319"/>
    <n v="20240604"/>
    <n v="202406"/>
    <s v="8/06/2024 3:17:58 p.m."/>
    <n v="201"/>
    <s v="181-360"/>
    <s v="PROVEEDORES"/>
    <n v="223"/>
    <n v="0"/>
    <n v="0"/>
    <n v="0"/>
    <n v="0"/>
    <n v="0"/>
    <n v="147319"/>
    <n v="0"/>
    <n v="147319"/>
    <x v="0"/>
    <s v="COMPONENTES DE AUTOPARTES  INDUSTRIA Y EPP SASFP-009378-01"/>
    <x v="1"/>
  </r>
  <r>
    <s v="PROMOAMBIENTAL DISTRITO SAS ESP"/>
    <n v="901"/>
    <x v="32"/>
    <x v="32"/>
    <s v="CR 54 1 A 60 AP 504 TO NILO UNIDAD RIVER"/>
    <n v="7447638"/>
    <n v="16925001"/>
    <n v="888"/>
    <s v="FP-011246-01"/>
    <s v="FECA 888 ELEMENTOS DE PROMOCION DIS DE L-A MUJER                                 "/>
    <d v="2024-03-21T00:00:00"/>
    <x v="15"/>
    <d v="2024-05-16T00:00:00"/>
    <n v="-18"/>
    <n v="1819122"/>
    <n v="20240604"/>
    <n v="202406"/>
    <s v="8/06/2024 3:17:58 p.m."/>
    <n v="79"/>
    <s v="61-90"/>
    <s v="PROVEEDORES"/>
    <n v="101"/>
    <n v="0"/>
    <n v="0"/>
    <n v="0"/>
    <n v="1819122"/>
    <n v="0"/>
    <n v="0"/>
    <n v="0"/>
    <n v="1819122"/>
    <x v="0"/>
    <s v="COMSERGROUP S A SFP-011246-01"/>
    <x v="0"/>
  </r>
  <r>
    <s v="PROMOAMBIENTAL DISTRITO SAS ESP"/>
    <n v="901"/>
    <x v="32"/>
    <x v="32"/>
    <s v="CR 54 1 A 60 AP 504 TO NILO UNIDAD RIVER"/>
    <n v="7447638"/>
    <n v="16925001"/>
    <n v="910"/>
    <s v="FP-011623-01"/>
    <s v="FECA 910 CUMPLEANOS  OBSEQUIO CUMPLEANOS-                                        "/>
    <d v="2024-04-09T00:00:00"/>
    <x v="30"/>
    <d v="2024-06-08T00:00:00"/>
    <n v="4"/>
    <n v="21510366"/>
    <n v="20240604"/>
    <n v="202406"/>
    <s v="8/06/2024 3:17:58 p.m."/>
    <n v="60"/>
    <s v="31-60"/>
    <s v="PROVEEDORES"/>
    <n v="82"/>
    <n v="0"/>
    <n v="0"/>
    <n v="21510366"/>
    <n v="0"/>
    <n v="0"/>
    <n v="0"/>
    <n v="0"/>
    <n v="21510366"/>
    <x v="0"/>
    <s v="COMSERGROUP S A SFP-011623-01"/>
    <x v="0"/>
  </r>
  <r>
    <s v="PROMOAMBIENTAL DISTRITO SAS ESP"/>
    <n v="901"/>
    <x v="32"/>
    <x v="32"/>
    <s v="CR 54 1 A 60 AP 504 TO NILO UNIDAD RIVER"/>
    <n v="7447638"/>
    <n v="16925001"/>
    <n v="946"/>
    <s v="FP-012318-01"/>
    <s v="FECA 946 OBSEQUIO CORPORATIVO           -                                        "/>
    <d v="2024-05-15T00:00:00"/>
    <x v="56"/>
    <d v="2024-07-07T00:00:00"/>
    <n v="33"/>
    <n v="5444665"/>
    <n v="20240604"/>
    <n v="202406"/>
    <s v="8/06/2024 3:17:58 p.m."/>
    <n v="24"/>
    <s v="0-30"/>
    <s v="PROVEEDORES"/>
    <n v="46"/>
    <n v="0"/>
    <n v="5444665"/>
    <n v="0"/>
    <n v="0"/>
    <n v="0"/>
    <n v="0"/>
    <n v="0"/>
    <n v="5444665"/>
    <x v="0"/>
    <s v="COMSERGROUP S A SFP-012318-01"/>
    <x v="0"/>
  </r>
  <r>
    <s v="PROMOAMBIENTAL DISTRITO SAS ESP"/>
    <n v="901"/>
    <x v="33"/>
    <x v="33"/>
    <s v="CR 79 H 58 I 28"/>
    <n v="7447638"/>
    <n v="16925001"/>
    <n v="296"/>
    <s v="FP-011059-01"/>
    <s v="FECN 296 RM MODULOECM INTER             -                                        "/>
    <d v="2024-03-07T00:00:00"/>
    <x v="28"/>
    <d v="2024-05-04T00:00:00"/>
    <n v="-30"/>
    <n v="1556576"/>
    <n v="20240604"/>
    <n v="202406"/>
    <s v="8/06/2024 3:17:58 p.m."/>
    <n v="93"/>
    <s v="91-120"/>
    <s v="PROVEEDORES"/>
    <n v="115"/>
    <n v="0"/>
    <n v="0"/>
    <n v="0"/>
    <n v="1556576"/>
    <n v="0"/>
    <n v="0"/>
    <n v="0"/>
    <n v="1556576"/>
    <x v="0"/>
    <s v="CONNECTORS COLOMBIA SASFP-011059-01"/>
    <x v="0"/>
  </r>
  <r>
    <s v="PROMOAMBIENTAL DISTRITO SAS ESP"/>
    <n v="901"/>
    <x v="33"/>
    <x v="33"/>
    <s v="CR 79 H 58 I 28"/>
    <n v="7447638"/>
    <n v="16925001"/>
    <n v="295"/>
    <s v="FP-011060-01"/>
    <s v="FVE 6409 SWITCH CONTROL DIRECCIONAL KENW-ORTH"/>
    <d v="2024-03-07T00:00:00"/>
    <x v="28"/>
    <d v="2024-05-04T00:00:00"/>
    <n v="-30"/>
    <n v="1556576"/>
    <n v="20240604"/>
    <n v="202406"/>
    <s v="8/06/2024 3:17:58 p.m."/>
    <n v="93"/>
    <s v="91-120"/>
    <s v="PROVEEDORES"/>
    <n v="115"/>
    <n v="0"/>
    <n v="0"/>
    <n v="0"/>
    <n v="1556576"/>
    <n v="0"/>
    <n v="0"/>
    <n v="0"/>
    <n v="1556576"/>
    <x v="0"/>
    <s v="CONNECTORS COLOMBIA SASFP-011060-01"/>
    <x v="0"/>
  </r>
  <r>
    <s v="PROMOAMBIENTAL DISTRITO SAS ESP"/>
    <n v="901"/>
    <x v="33"/>
    <x v="33"/>
    <s v="CR 79 H 58 I 28"/>
    <n v="7447638"/>
    <n v="16925001"/>
    <n v="294"/>
    <s v="FP-011061-01"/>
    <s v="FECN 294 MANO DE OBRA REPARACION SISTEMA- ELECTRICO                              "/>
    <d v="2024-03-07T00:00:00"/>
    <x v="28"/>
    <d v="2024-05-04T00:00:00"/>
    <n v="-30"/>
    <n v="1556576"/>
    <n v="20240604"/>
    <n v="202406"/>
    <s v="8/06/2024 3:17:58 p.m."/>
    <n v="93"/>
    <s v="91-120"/>
    <s v="PROVEEDORES"/>
    <n v="115"/>
    <n v="0"/>
    <n v="0"/>
    <n v="0"/>
    <n v="1556576"/>
    <n v="0"/>
    <n v="0"/>
    <n v="0"/>
    <n v="1556576"/>
    <x v="0"/>
    <s v="CONNECTORS COLOMBIA SASFP-011061-01"/>
    <x v="0"/>
  </r>
  <r>
    <s v="PROMOAMBIENTAL DISTRITO SAS ESP"/>
    <n v="901"/>
    <x v="33"/>
    <x v="33"/>
    <s v="CR 79 H 58 I 28"/>
    <n v="7447638"/>
    <n v="16925001"/>
    <n v="289"/>
    <s v="FP-011063-01"/>
    <s v="FECN 289 RM TALADRO DEWALT              -                                        "/>
    <d v="2024-03-07T00:00:00"/>
    <x v="28"/>
    <d v="2024-05-02T00:00:00"/>
    <n v="-32"/>
    <n v="1765602"/>
    <n v="20240604"/>
    <n v="202406"/>
    <s v="8/06/2024 3:17:58 p.m."/>
    <n v="93"/>
    <s v="91-120"/>
    <s v="PROVEEDORES"/>
    <n v="115"/>
    <n v="0"/>
    <n v="0"/>
    <n v="0"/>
    <n v="1765602"/>
    <n v="0"/>
    <n v="0"/>
    <n v="0"/>
    <n v="1765602"/>
    <x v="0"/>
    <s v="CONNECTORS COLOMBIA SASFP-011063-01"/>
    <x v="0"/>
  </r>
  <r>
    <s v="PROMOAMBIENTAL DISTRITO SAS ESP"/>
    <n v="901"/>
    <x v="33"/>
    <x v="33"/>
    <s v="CR 79 H 58 I 28"/>
    <n v="7447638"/>
    <n v="16925001"/>
    <n v="290"/>
    <s v="FP-011064-01"/>
    <s v="FECN 290 R M  MOTOR DE ARRANQUE MT 38 R -M  ALTERNADOR                           "/>
    <d v="2024-03-07T00:00:00"/>
    <x v="28"/>
    <d v="2024-05-02T00:00:00"/>
    <n v="-32"/>
    <n v="2946376"/>
    <n v="20240604"/>
    <n v="202406"/>
    <s v="8/06/2024 3:17:58 p.m."/>
    <n v="93"/>
    <s v="91-120"/>
    <s v="PROVEEDORES"/>
    <n v="115"/>
    <n v="0"/>
    <n v="0"/>
    <n v="0"/>
    <n v="2946376"/>
    <n v="0"/>
    <n v="0"/>
    <n v="0"/>
    <n v="2946376"/>
    <x v="0"/>
    <s v="CONNECTORS COLOMBIA SASFP-011064-01"/>
    <x v="0"/>
  </r>
  <r>
    <s v="PROMOAMBIENTAL DISTRITO SAS ESP"/>
    <n v="901"/>
    <x v="33"/>
    <x v="33"/>
    <s v="CR 79 H 58 I 28"/>
    <n v="7447638"/>
    <n v="16925001"/>
    <n v="309"/>
    <s v="FP-011127-01"/>
    <s v="FECN 309 R M  MOTOR LIMPIABRI DER PELICA-N                                       "/>
    <d v="2024-03-11T00:00:00"/>
    <x v="58"/>
    <d v="2024-05-08T00:00:00"/>
    <n v="-26"/>
    <n v="216808"/>
    <n v="20240604"/>
    <n v="202406"/>
    <s v="8/06/2024 3:17:58 p.m."/>
    <n v="89"/>
    <s v="61-90"/>
    <s v="PROVEEDORES"/>
    <n v="111"/>
    <n v="0"/>
    <n v="0"/>
    <n v="0"/>
    <n v="216808"/>
    <n v="0"/>
    <n v="0"/>
    <n v="0"/>
    <n v="216808"/>
    <x v="0"/>
    <s v="CONNECTORS COLOMBIA SASFP-011127-01"/>
    <x v="0"/>
  </r>
  <r>
    <s v="PROMOAMBIENTAL DISTRITO SAS ESP"/>
    <n v="901"/>
    <x v="33"/>
    <x v="33"/>
    <s v="CR 79 H 58 I 28"/>
    <n v="7447638"/>
    <n v="16925001"/>
    <n v="314"/>
    <s v="FP-011157-01"/>
    <s v="FECN 314 R M  ALTERNADOR KW             -                                        "/>
    <d v="2024-03-13T00:00:00"/>
    <x v="12"/>
    <d v="2024-05-12T00:00:00"/>
    <n v="-22"/>
    <n v="655986"/>
    <n v="20240604"/>
    <n v="202406"/>
    <s v="8/06/2024 3:17:58 p.m."/>
    <n v="87"/>
    <s v="61-90"/>
    <s v="PROVEEDORES"/>
    <n v="109"/>
    <n v="0"/>
    <n v="0"/>
    <n v="0"/>
    <n v="655986"/>
    <n v="0"/>
    <n v="0"/>
    <n v="0"/>
    <n v="655986"/>
    <x v="0"/>
    <s v="CONNECTORS COLOMBIA SASFP-011157-01"/>
    <x v="0"/>
  </r>
  <r>
    <s v="PROMOAMBIENTAL DISTRITO SAS ESP"/>
    <n v="901"/>
    <x v="33"/>
    <x v="33"/>
    <s v="CR 79 H 58 I 28"/>
    <n v="7447638"/>
    <n v="16925001"/>
    <n v="313"/>
    <s v="FP-011158-01"/>
    <s v="FECN 313 R M  UNIDAD DOSIFICADORA 527333-7                                       "/>
    <d v="2024-03-13T00:00:00"/>
    <x v="12"/>
    <d v="2024-05-12T00:00:00"/>
    <n v="-22"/>
    <n v="1334208"/>
    <n v="20240604"/>
    <n v="202406"/>
    <s v="8/06/2024 3:17:58 p.m."/>
    <n v="87"/>
    <s v="61-90"/>
    <s v="PROVEEDORES"/>
    <n v="109"/>
    <n v="0"/>
    <n v="0"/>
    <n v="0"/>
    <n v="1334208"/>
    <n v="0"/>
    <n v="0"/>
    <n v="0"/>
    <n v="1334208"/>
    <x v="0"/>
    <s v="CONNECTORS COLOMBIA SASFP-011158-01"/>
    <x v="0"/>
  </r>
  <r>
    <s v="PROMOAMBIENTAL DISTRITO SAS ESP"/>
    <n v="901"/>
    <x v="33"/>
    <x v="33"/>
    <s v="CR 79 H 58 I 28"/>
    <n v="7447638"/>
    <n v="16925001"/>
    <n v="326"/>
    <s v="FP-011231-01"/>
    <s v="FECN 326 R M  MOTOR ARRANQUE KW 38MT    -                                        "/>
    <d v="2024-03-21T00:00:00"/>
    <x v="15"/>
    <d v="2024-05-15T00:00:00"/>
    <n v="-19"/>
    <n v="945064"/>
    <n v="20240604"/>
    <n v="202406"/>
    <s v="8/06/2024 3:17:58 p.m."/>
    <n v="79"/>
    <s v="61-90"/>
    <s v="PROVEEDORES"/>
    <n v="101"/>
    <n v="0"/>
    <n v="0"/>
    <n v="0"/>
    <n v="945064"/>
    <n v="0"/>
    <n v="0"/>
    <n v="0"/>
    <n v="945064"/>
    <x v="0"/>
    <s v="CONNECTORS COLOMBIA SASFP-011231-01"/>
    <x v="0"/>
  </r>
  <r>
    <s v="PROMOAMBIENTAL DISTRITO SAS ESP"/>
    <n v="901"/>
    <x v="33"/>
    <x v="33"/>
    <s v="CR 79 H 58 I 28"/>
    <n v="7447638"/>
    <n v="16925001"/>
    <n v="327"/>
    <s v="FP-011232-01"/>
    <s v="FECN 327 R M  UNIDAD DOSIFICADORA 527333-7 SCR                                   "/>
    <d v="2024-03-21T00:00:00"/>
    <x v="15"/>
    <d v="2024-05-15T00:00:00"/>
    <n v="-19"/>
    <n v="1334208"/>
    <n v="20240604"/>
    <n v="202406"/>
    <s v="8/06/2024 3:17:58 p.m."/>
    <n v="79"/>
    <s v="61-90"/>
    <s v="PROVEEDORES"/>
    <n v="101"/>
    <n v="0"/>
    <n v="0"/>
    <n v="0"/>
    <n v="1334208"/>
    <n v="0"/>
    <n v="0"/>
    <n v="0"/>
    <n v="1334208"/>
    <x v="0"/>
    <s v="CONNECTORS COLOMBIA SASFP-011232-01"/>
    <x v="0"/>
  </r>
  <r>
    <s v="PROMOAMBIENTAL DISTRITO SAS ESP"/>
    <n v="901"/>
    <x v="33"/>
    <x v="33"/>
    <s v="CR 79 H 58 I 28"/>
    <n v="7447638"/>
    <n v="16925001"/>
    <n v="328"/>
    <s v="FP-011250-01"/>
    <s v="FECN 328 R M  MODULO ECM INTER          -                                        "/>
    <d v="2024-03-21T00:00:00"/>
    <x v="15"/>
    <d v="2024-05-15T00:00:00"/>
    <n v="-19"/>
    <n v="1556576"/>
    <n v="20240604"/>
    <n v="202406"/>
    <s v="8/06/2024 3:17:58 p.m."/>
    <n v="79"/>
    <s v="61-90"/>
    <s v="PROVEEDORES"/>
    <n v="101"/>
    <n v="0"/>
    <n v="0"/>
    <n v="0"/>
    <n v="1556576"/>
    <n v="0"/>
    <n v="0"/>
    <n v="0"/>
    <n v="1556576"/>
    <x v="0"/>
    <s v="CONNECTORS COLOMBIA SASFP-011250-01"/>
    <x v="0"/>
  </r>
  <r>
    <s v="PROMOAMBIENTAL DISTRITO SAS ESP"/>
    <n v="901"/>
    <x v="33"/>
    <x v="33"/>
    <s v="CR 79 H 58 I 28"/>
    <n v="7447638"/>
    <n v="16925001"/>
    <n v="384"/>
    <s v="FP-011327-01"/>
    <s v="FECN 384 R M  MOTOR LIMABRI IZQ PELICAN -                                        "/>
    <d v="2024-03-22T00:00:00"/>
    <x v="54"/>
    <d v="2024-05-21T00:00:00"/>
    <n v="-13"/>
    <n v="216808"/>
    <n v="20240604"/>
    <n v="202406"/>
    <s v="8/06/2024 3:17:58 p.m."/>
    <n v="78"/>
    <s v="61-90"/>
    <s v="PROVEEDORES"/>
    <n v="100"/>
    <n v="0"/>
    <n v="0"/>
    <n v="0"/>
    <n v="216808"/>
    <n v="0"/>
    <n v="0"/>
    <n v="0"/>
    <n v="216808"/>
    <x v="0"/>
    <s v="CONNECTORS COLOMBIA SASFP-011327-01"/>
    <x v="0"/>
  </r>
  <r>
    <s v="PROMOAMBIENTAL DISTRITO SAS ESP"/>
    <n v="901"/>
    <x v="33"/>
    <x v="33"/>
    <s v="CR 79 H 58 I 28"/>
    <n v="7447638"/>
    <n v="16925001"/>
    <n v="398"/>
    <s v="FP-011502-01"/>
    <s v="FVE 999 BUJE 3 1 2 HUECO 3-"/>
    <d v="2024-04-02T00:00:00"/>
    <x v="43"/>
    <d v="2024-06-02T00:00:00"/>
    <n v="-2"/>
    <n v="3113152"/>
    <n v="20240604"/>
    <n v="202406"/>
    <s v="8/06/2024 3:17:58 p.m."/>
    <n v="67"/>
    <s v="61-90"/>
    <s v="PROVEEDORES"/>
    <n v="89"/>
    <n v="0"/>
    <n v="0"/>
    <n v="3113152"/>
    <n v="0"/>
    <n v="0"/>
    <n v="0"/>
    <n v="0"/>
    <n v="3113152"/>
    <x v="0"/>
    <s v="CONNECTORS COLOMBIA SASFP-011502-01"/>
    <x v="0"/>
  </r>
  <r>
    <s v="PROMOAMBIENTAL DISTRITO SAS ESP"/>
    <n v="901"/>
    <x v="33"/>
    <x v="33"/>
    <s v="CR 79 H 58 I 28"/>
    <n v="7447638"/>
    <n v="16925001"/>
    <n v="413"/>
    <s v="FP-011625-01"/>
    <s v="FECN 413 R M  UNIDAD DOSIFICADORA       -                                        "/>
    <d v="2024-04-09T00:00:00"/>
    <x v="30"/>
    <d v="2024-06-06T00:00:00"/>
    <n v="2"/>
    <n v="1334208"/>
    <n v="20240604"/>
    <n v="202406"/>
    <s v="8/06/2024 3:17:58 p.m."/>
    <n v="60"/>
    <s v="31-60"/>
    <s v="PROVEEDORES"/>
    <n v="82"/>
    <n v="0"/>
    <n v="0"/>
    <n v="1334208"/>
    <n v="0"/>
    <n v="0"/>
    <n v="0"/>
    <n v="0"/>
    <n v="1334208"/>
    <x v="0"/>
    <s v="CONNECTORS COLOMBIA SASFP-011625-01"/>
    <x v="0"/>
  </r>
  <r>
    <s v="PROMOAMBIENTAL DISTRITO SAS ESP"/>
    <n v="901"/>
    <x v="33"/>
    <x v="33"/>
    <s v="CR 79 H 58 I 28"/>
    <n v="7447638"/>
    <n v="16925001"/>
    <n v="412"/>
    <s v="FP-011626-01"/>
    <s v="PM 239 EXAMENES HEPATITIS B TOXOIDE TETA-NICO"/>
    <d v="2024-04-09T00:00:00"/>
    <x v="30"/>
    <d v="2024-06-06T00:00:00"/>
    <n v="2"/>
    <n v="2679534"/>
    <n v="20240604"/>
    <n v="202406"/>
    <s v="8/06/2024 3:17:58 p.m."/>
    <n v="60"/>
    <s v="31-60"/>
    <s v="PROVEEDORES"/>
    <n v="82"/>
    <n v="0"/>
    <n v="0"/>
    <n v="2679534"/>
    <n v="0"/>
    <n v="0"/>
    <n v="0"/>
    <n v="0"/>
    <n v="2679534"/>
    <x v="0"/>
    <s v="CONNECTORS COLOMBIA SASFP-011626-01"/>
    <x v="0"/>
  </r>
  <r>
    <s v="PROMOAMBIENTAL DISTRITO SAS ESP"/>
    <n v="901"/>
    <x v="33"/>
    <x v="33"/>
    <s v="CR 79 H 58 I 28"/>
    <n v="7447638"/>
    <n v="16925001"/>
    <n v="427"/>
    <s v="FP-011728-01"/>
    <s v="FECN 427 R M  MODULOECM INTER           -                                        "/>
    <d v="2024-04-15T00:00:00"/>
    <x v="2"/>
    <d v="2024-06-11T00:00:00"/>
    <n v="7"/>
    <n v="3113152"/>
    <n v="20240604"/>
    <n v="202406"/>
    <s v="8/06/2024 3:17:58 p.m."/>
    <n v="54"/>
    <s v="31-60"/>
    <s v="PROVEEDORES"/>
    <n v="76"/>
    <n v="0"/>
    <n v="0"/>
    <n v="3113152"/>
    <n v="0"/>
    <n v="0"/>
    <n v="0"/>
    <n v="0"/>
    <n v="3113152"/>
    <x v="0"/>
    <s v="CONNECTORS COLOMBIA SASFP-011728-01"/>
    <x v="0"/>
  </r>
  <r>
    <s v="PROMOAMBIENTAL DISTRITO SAS ESP"/>
    <n v="901"/>
    <x v="33"/>
    <x v="33"/>
    <s v="CR 79 H 58 I 28"/>
    <n v="7447638"/>
    <n v="16925001"/>
    <n v="438"/>
    <s v="FP-011780-01"/>
    <s v="FECN 438 R M  MODULO DE LUCES REF       -                                        "/>
    <d v="2024-04-17T00:00:00"/>
    <x v="32"/>
    <d v="2024-06-16T00:00:00"/>
    <n v="12"/>
    <n v="3113152"/>
    <n v="20240604"/>
    <n v="202406"/>
    <s v="8/06/2024 3:17:58 p.m."/>
    <n v="52"/>
    <s v="31-60"/>
    <s v="PROVEEDORES"/>
    <n v="74"/>
    <n v="0"/>
    <n v="0"/>
    <n v="3113152"/>
    <n v="0"/>
    <n v="0"/>
    <n v="0"/>
    <n v="0"/>
    <n v="3113152"/>
    <x v="0"/>
    <s v="CONNECTORS COLOMBIA SASFP-011780-01"/>
    <x v="0"/>
  </r>
  <r>
    <s v="PROMOAMBIENTAL DISTRITO SAS ESP"/>
    <n v="901"/>
    <x v="33"/>
    <x v="33"/>
    <s v="CR 79 H 58 I 28"/>
    <n v="7447638"/>
    <n v="16925001"/>
    <n v="439"/>
    <s v="FP-011797-01"/>
    <s v="FECN 439 R M  UNIDAD DOSIFICADORA 527335-7                                       "/>
    <d v="2024-04-18T00:00:00"/>
    <x v="44"/>
    <d v="2024-06-16T00:00:00"/>
    <n v="12"/>
    <n v="3657954"/>
    <n v="20240604"/>
    <n v="202406"/>
    <s v="8/06/2024 3:17:58 p.m."/>
    <n v="51"/>
    <s v="31-60"/>
    <s v="PROVEEDORES"/>
    <n v="73"/>
    <n v="0"/>
    <n v="0"/>
    <n v="3657954"/>
    <n v="0"/>
    <n v="0"/>
    <n v="0"/>
    <n v="0"/>
    <n v="3657954"/>
    <x v="0"/>
    <s v="CONNECTORS COLOMBIA SASFP-011797-01"/>
    <x v="0"/>
  </r>
  <r>
    <s v="PROMOAMBIENTAL DISTRITO SAS ESP"/>
    <n v="901"/>
    <x v="33"/>
    <x v="33"/>
    <s v="CR 79 H 58 I 28"/>
    <n v="7447638"/>
    <n v="16925001"/>
    <n v="446"/>
    <s v="FP-011806-01"/>
    <s v="FECN 446 R M MODULOECM INTER            -                                        "/>
    <d v="2024-04-18T00:00:00"/>
    <x v="44"/>
    <d v="2024-06-18T00:00:00"/>
    <n v="14"/>
    <n v="1556576"/>
    <n v="20240604"/>
    <n v="202406"/>
    <s v="8/06/2024 3:17:58 p.m."/>
    <n v="51"/>
    <s v="31-60"/>
    <s v="PROVEEDORES"/>
    <n v="73"/>
    <n v="0"/>
    <n v="0"/>
    <n v="1556576"/>
    <n v="0"/>
    <n v="0"/>
    <n v="0"/>
    <n v="0"/>
    <n v="1556576"/>
    <x v="0"/>
    <s v="CONNECTORS COLOMBIA SASFP-011806-01"/>
    <x v="0"/>
  </r>
  <r>
    <s v="PROMOAMBIENTAL DISTRITO SAS ESP"/>
    <n v="901"/>
    <x v="33"/>
    <x v="33"/>
    <s v="CR 79 H 58 I 28"/>
    <n v="7447638"/>
    <n v="16925001"/>
    <n v="510"/>
    <s v="FP-011922-01"/>
    <s v="FECN 510 R M  TALADRO RS R M  MOTOR ARRA-NQUE MINI                               "/>
    <d v="2024-04-26T00:00:00"/>
    <x v="19"/>
    <d v="2024-06-25T00:00:00"/>
    <n v="21"/>
    <n v="678222"/>
    <n v="20240604"/>
    <n v="202406"/>
    <s v="8/06/2024 3:17:58 p.m."/>
    <n v="43"/>
    <s v="31-60"/>
    <s v="PROVEEDORES"/>
    <n v="65"/>
    <n v="0"/>
    <n v="0"/>
    <n v="678222"/>
    <n v="0"/>
    <n v="0"/>
    <n v="0"/>
    <n v="0"/>
    <n v="678222"/>
    <x v="0"/>
    <s v="CONNECTORS COLOMBIA SASFP-011922-01"/>
    <x v="0"/>
  </r>
  <r>
    <s v="PROMOAMBIENTAL DISTRITO SAS ESP"/>
    <n v="901"/>
    <x v="33"/>
    <x v="33"/>
    <s v="CR 79 H 58 I 28"/>
    <n v="7447638"/>
    <n v="16925001"/>
    <n v="533"/>
    <s v="FP-012186-01"/>
    <s v="FECN 533 R M  ALTERNADOR ALL 94 R M  UNI-DAD DOSIFICADORA                        "/>
    <d v="2024-05-10T00:00:00"/>
    <x v="52"/>
    <d v="2024-07-06T00:00:00"/>
    <n v="32"/>
    <n v="1867891"/>
    <n v="20240604"/>
    <n v="202406"/>
    <s v="8/06/2024 3:17:58 p.m."/>
    <n v="29"/>
    <s v="0-30"/>
    <s v="PROVEEDORES"/>
    <n v="51"/>
    <n v="0"/>
    <n v="1867891"/>
    <n v="0"/>
    <n v="0"/>
    <n v="0"/>
    <n v="0"/>
    <n v="0"/>
    <n v="1867891"/>
    <x v="0"/>
    <s v="CONNECTORS COLOMBIA SASFP-012186-01"/>
    <x v="0"/>
  </r>
  <r>
    <s v="PROMOAMBIENTAL DISTRITO SAS ESP"/>
    <n v="901"/>
    <x v="33"/>
    <x v="33"/>
    <s v="CR 79 H 58 I 28"/>
    <n v="7447638"/>
    <n v="16925001"/>
    <n v="539"/>
    <s v="FP-012187-01"/>
    <s v="FECN 539 R M  ALTERNADOR BARREDORA BRODS-ON                                      "/>
    <d v="2024-05-10T00:00:00"/>
    <x v="52"/>
    <d v="2024-07-07T00:00:00"/>
    <n v="33"/>
    <n v="589275"/>
    <n v="20240604"/>
    <n v="202406"/>
    <s v="8/06/2024 3:17:58 p.m."/>
    <n v="29"/>
    <s v="0-30"/>
    <s v="PROVEEDORES"/>
    <n v="51"/>
    <n v="0"/>
    <n v="589275"/>
    <n v="0"/>
    <n v="0"/>
    <n v="0"/>
    <n v="0"/>
    <n v="0"/>
    <n v="589275"/>
    <x v="0"/>
    <s v="CONNECTORS COLOMBIA SASFP-012187-01"/>
    <x v="0"/>
  </r>
  <r>
    <s v="PROMOAMBIENTAL DISTRITO SAS ESP"/>
    <n v="901"/>
    <x v="33"/>
    <x v="33"/>
    <s v="CR 79 H 58 I 28"/>
    <n v="7447638"/>
    <n v="16925001"/>
    <n v="534"/>
    <s v="FP-012188-01"/>
    <s v="FECN 534 R M  MODULOECIM R M  MOTOR ARRA-NCA R M  UNIDAD DOS                     "/>
    <d v="2024-05-10T00:00:00"/>
    <x v="52"/>
    <d v="2024-07-07T00:00:00"/>
    <n v="33"/>
    <n v="4703083"/>
    <n v="20240604"/>
    <n v="202406"/>
    <s v="8/06/2024 3:17:58 p.m."/>
    <n v="29"/>
    <s v="0-30"/>
    <s v="PROVEEDORES"/>
    <n v="51"/>
    <n v="0"/>
    <n v="4703083"/>
    <n v="0"/>
    <n v="0"/>
    <n v="0"/>
    <n v="0"/>
    <n v="0"/>
    <n v="4703083"/>
    <x v="0"/>
    <s v="CONNECTORS COLOMBIA SASFP-012188-01"/>
    <x v="0"/>
  </r>
  <r>
    <s v="PROMOAMBIENTAL DISTRITO SAS ESP"/>
    <n v="901"/>
    <x v="33"/>
    <x v="33"/>
    <s v="CR 79 H 58 I 28"/>
    <n v="7447638"/>
    <n v="16925001"/>
    <n v="565"/>
    <s v="FP-012489-01"/>
    <s v="RC 1070 ADAPTADOR MANGUERAS R2-"/>
    <d v="2024-05-28T00:00:00"/>
    <x v="26"/>
    <d v="2024-07-20T00:00:00"/>
    <n v="46"/>
    <n v="2212562"/>
    <n v="20240604"/>
    <n v="202406"/>
    <s v="8/06/2024 3:17:58 p.m."/>
    <n v="11"/>
    <s v="0-30"/>
    <s v="PROVEEDORES"/>
    <n v="33"/>
    <n v="0"/>
    <n v="2212562"/>
    <n v="0"/>
    <n v="0"/>
    <n v="0"/>
    <n v="0"/>
    <n v="0"/>
    <n v="2212562"/>
    <x v="0"/>
    <s v="CONNECTORS COLOMBIA SASFP-012489-01"/>
    <x v="0"/>
  </r>
  <r>
    <s v="PROMOAMBIENTAL DISTRITO SAS ESP"/>
    <n v="901"/>
    <x v="33"/>
    <x v="33"/>
    <s v="CR 79 H 58 I 28"/>
    <n v="7447638"/>
    <n v="16925001"/>
    <n v="631"/>
    <s v="FP-012620-01"/>
    <s v="FEF 4257 BARRA REACCION TUERCA SEGURIDAD-SOPORTE MOTOR CRUCE"/>
    <d v="2024-05-31T00:00:00"/>
    <x v="27"/>
    <d v="2024-07-30T00:00:00"/>
    <n v="56"/>
    <n v="810331"/>
    <n v="20240604"/>
    <n v="202406"/>
    <s v="8/06/2024 3:17:58 p.m."/>
    <n v="8"/>
    <s v="0-30"/>
    <s v="PROVEEDORES"/>
    <n v="30"/>
    <n v="810331"/>
    <n v="0"/>
    <n v="0"/>
    <n v="0"/>
    <n v="0"/>
    <n v="0"/>
    <n v="0"/>
    <n v="810331"/>
    <x v="0"/>
    <s v="CONNECTORS COLOMBIA SASFP-012620-01"/>
    <x v="0"/>
  </r>
  <r>
    <s v="PROMOAMBIENTAL DISTRITO SAS ESP"/>
    <n v="901"/>
    <x v="33"/>
    <x v="33"/>
    <s v="CR 79 H 58 I 28"/>
    <n v="7447638"/>
    <n v="16925001"/>
    <n v="632"/>
    <s v="FP-012621-01"/>
    <s v="FECN 632 ARNES LUZ DELANTERA KW         -                                        "/>
    <d v="2024-05-31T00:00:00"/>
    <x v="27"/>
    <d v="2024-07-30T00:00:00"/>
    <n v="56"/>
    <n v="405166"/>
    <n v="20240604"/>
    <n v="202406"/>
    <s v="8/06/2024 3:17:58 p.m."/>
    <n v="8"/>
    <s v="0-30"/>
    <s v="PROVEEDORES"/>
    <n v="30"/>
    <n v="405166"/>
    <n v="0"/>
    <n v="0"/>
    <n v="0"/>
    <n v="0"/>
    <n v="0"/>
    <n v="0"/>
    <n v="405166"/>
    <x v="0"/>
    <s v="CONNECTORS COLOMBIA SASFP-012621-01"/>
    <x v="0"/>
  </r>
  <r>
    <s v="PROMOAMBIENTAL DISTRITO SAS ESP"/>
    <n v="901"/>
    <x v="33"/>
    <x v="33"/>
    <s v="CR 79 H 58 I 28"/>
    <n v="7447638"/>
    <n v="16925001"/>
    <n v="628"/>
    <s v="FP-012622-01"/>
    <s v="PC 1191 BOLSA GRIS IMPRESION 65X80 CM-"/>
    <d v="2024-05-31T00:00:00"/>
    <x v="27"/>
    <d v="2024-07-30T00:00:00"/>
    <n v="56"/>
    <n v="3213218"/>
    <n v="20240604"/>
    <n v="202406"/>
    <s v="8/06/2024 3:17:58 p.m."/>
    <n v="8"/>
    <s v="0-30"/>
    <s v="PROVEEDORES"/>
    <n v="30"/>
    <n v="3213218"/>
    <n v="0"/>
    <n v="0"/>
    <n v="0"/>
    <n v="0"/>
    <n v="0"/>
    <n v="0"/>
    <n v="3213218"/>
    <x v="0"/>
    <s v="CONNECTORS COLOMBIA SASFP-012622-01"/>
    <x v="0"/>
  </r>
  <r>
    <s v="PROMOAMBIENTAL DISTRITO SAS ESP"/>
    <n v="901"/>
    <x v="34"/>
    <x v="34"/>
    <s v="AV CL 28 20 50"/>
    <n v="7447638"/>
    <n v="16925001"/>
    <n v="9"/>
    <s v="CC-003083-00"/>
    <s v="HONORARIOS DICIEMBRE 2023 INTERVENTORIA-"/>
    <d v="2023-12-30T00:00:00"/>
    <x v="46"/>
    <d v="2024-01-15T00:00:00"/>
    <n v="-139"/>
    <n v="313155339"/>
    <n v="20240604"/>
    <n v="202406"/>
    <s v="8/06/2024 3:17:58 p.m."/>
    <n v="161"/>
    <s v="121-180"/>
    <s v="PROVEEDORES"/>
    <n v="183"/>
    <n v="0"/>
    <n v="0"/>
    <n v="0"/>
    <n v="0"/>
    <n v="0"/>
    <n v="313155339"/>
    <n v="0"/>
    <n v="313155339"/>
    <x v="0"/>
    <s v="CONSORCIO PROYECCION CAPITALCC-003083-00"/>
    <x v="1"/>
  </r>
  <r>
    <s v="PROMOAMBIENTAL DISTRITO SAS ESP"/>
    <n v="901"/>
    <x v="35"/>
    <x v="35"/>
    <s v="CL 90 18 16"/>
    <n v="7447638"/>
    <n v="16925001"/>
    <n v="2128"/>
    <s v="CC-003586-00"/>
    <s v="BG 2128 LAVADO Y LIMPIEZA CONTENEDORES S-ERV ABRIL 2024                          "/>
    <d v="2024-04-30T00:00:00"/>
    <x v="4"/>
    <d v="2024-07-30T00:00:00"/>
    <n v="56"/>
    <n v="18083188"/>
    <n v="20240604"/>
    <n v="202406"/>
    <s v="8/06/2024 3:17:58 p.m."/>
    <n v="39"/>
    <s v="31-60"/>
    <s v="PROVEEDORES"/>
    <n v="61"/>
    <n v="0"/>
    <n v="0"/>
    <n v="18083188"/>
    <n v="0"/>
    <n v="0"/>
    <n v="0"/>
    <n v="0"/>
    <n v="18083188"/>
    <x v="1"/>
    <s v="CONTENUR COLOMBIA SASCC-003586-00"/>
    <x v="0"/>
  </r>
  <r>
    <s v="PROMOAMBIENTAL DISTRITO SAS ESP"/>
    <n v="901"/>
    <x v="35"/>
    <x v="35"/>
    <s v="CL 90 18 16"/>
    <n v="7447638"/>
    <n v="16925001"/>
    <n v="2056"/>
    <s v="FP-010678-01"/>
    <s v="F 796 COMPRA CILINDRO COMPATTO BOSCH TIP-O KPZ 50"/>
    <d v="2024-02-20T00:00:00"/>
    <x v="65"/>
    <d v="2024-04-14T00:00:00"/>
    <n v="-50"/>
    <n v="250"/>
    <n v="20240604"/>
    <n v="202406"/>
    <s v="8/06/2024 3:17:58 p.m."/>
    <n v="109"/>
    <s v="91-120"/>
    <s v="PROVEEDORES"/>
    <n v="131"/>
    <n v="0"/>
    <n v="0"/>
    <n v="0"/>
    <n v="0"/>
    <n v="250"/>
    <n v="0"/>
    <n v="0"/>
    <n v="250"/>
    <x v="1"/>
    <s v="CONTENUR COLOMBIA SASFP-010678-01"/>
    <x v="0"/>
  </r>
  <r>
    <s v="PROMOAMBIENTAL DISTRITO SAS ESP"/>
    <n v="901"/>
    <x v="35"/>
    <x v="35"/>
    <s v="CL 90 18 16"/>
    <n v="7447638"/>
    <n v="16925001"/>
    <n v="2081"/>
    <s v="FP-011370-01"/>
    <s v="F 1901 SERV REPARAR MANDO ACCIONAMIENTO-Y FRENO DE MOTOR"/>
    <d v="2024-03-26T00:00:00"/>
    <x v="16"/>
    <d v="2024-05-20T00:00:00"/>
    <n v="-14"/>
    <n v="5586479"/>
    <n v="20240604"/>
    <n v="202406"/>
    <s v="8/06/2024 3:17:58 p.m."/>
    <n v="74"/>
    <s v="61-90"/>
    <s v="PROVEEDORES"/>
    <n v="96"/>
    <n v="0"/>
    <n v="0"/>
    <n v="0"/>
    <n v="5586479"/>
    <n v="0"/>
    <n v="0"/>
    <n v="0"/>
    <n v="5586479"/>
    <x v="1"/>
    <s v="CONTENUR COLOMBIA SASFP-011370-01"/>
    <x v="0"/>
  </r>
  <r>
    <s v="PROMOAMBIENTAL DISTRITO SAS ESP"/>
    <n v="901"/>
    <x v="35"/>
    <x v="35"/>
    <s v="CL 90 18 16"/>
    <n v="7447638"/>
    <n v="16925001"/>
    <n v="2091"/>
    <s v="FP-011489-01"/>
    <s v="F 12669 MANTO SOLDADURA REPARACION PUENT-E DELANTERO"/>
    <d v="2024-03-31T00:00:00"/>
    <x v="66"/>
    <d v="2024-05-27T00:00:00"/>
    <n v="-7"/>
    <n v="94936738"/>
    <n v="20240604"/>
    <n v="202406"/>
    <s v="8/06/2024 3:17:58 p.m."/>
    <n v="69"/>
    <s v="61-90"/>
    <s v="PROVEEDORES"/>
    <n v="91"/>
    <n v="0"/>
    <n v="0"/>
    <n v="0"/>
    <n v="94936738"/>
    <n v="0"/>
    <n v="0"/>
    <n v="0"/>
    <n v="94936738"/>
    <x v="1"/>
    <s v="CONTENUR COLOMBIA SASFP-011489-01"/>
    <x v="0"/>
  </r>
  <r>
    <s v="PROMOAMBIENTAL DISTRITO SAS ESP"/>
    <n v="901"/>
    <x v="35"/>
    <x v="35"/>
    <s v="CL 90 18 16"/>
    <n v="7447638"/>
    <n v="16925001"/>
    <n v="2100"/>
    <s v="FP-011707-01"/>
    <s v="P7A 964 CAUCHO SELLO TOLVA-"/>
    <d v="2024-04-12T00:00:00"/>
    <x v="61"/>
    <d v="2024-06-08T00:00:00"/>
    <n v="4"/>
    <n v="5642169"/>
    <n v="20240604"/>
    <n v="202406"/>
    <s v="8/06/2024 3:17:58 p.m."/>
    <n v="57"/>
    <s v="31-60"/>
    <s v="PROVEEDORES"/>
    <n v="79"/>
    <n v="0"/>
    <n v="0"/>
    <n v="5642169"/>
    <n v="0"/>
    <n v="0"/>
    <n v="0"/>
    <n v="0"/>
    <n v="5642169"/>
    <x v="1"/>
    <s v="CONTENUR COLOMBIA SASFP-011707-01"/>
    <x v="0"/>
  </r>
  <r>
    <s v="PROMOAMBIENTAL DISTRITO SAS ESP"/>
    <n v="901"/>
    <x v="35"/>
    <x v="35"/>
    <s v="CL 90 18 16"/>
    <n v="7447638"/>
    <n v="16925001"/>
    <n v="2126"/>
    <s v="FP-012031-01"/>
    <s v="F 5399 COMPRA SHELL RIMULA R4 X 15-"/>
    <d v="2024-04-29T00:00:00"/>
    <x v="3"/>
    <d v="2024-06-24T00:00:00"/>
    <n v="20"/>
    <n v="94936738"/>
    <n v="20240604"/>
    <n v="202406"/>
    <s v="8/06/2024 3:17:58 p.m."/>
    <n v="40"/>
    <s v="31-60"/>
    <s v="PROVEEDORES"/>
    <n v="62"/>
    <n v="0"/>
    <n v="0"/>
    <n v="94936738"/>
    <n v="0"/>
    <n v="0"/>
    <n v="0"/>
    <n v="0"/>
    <n v="94936738"/>
    <x v="1"/>
    <s v="CONTENUR COLOMBIA SASFP-012031-01"/>
    <x v="0"/>
  </r>
  <r>
    <s v="PROMOAMBIENTAL DISTRITO SAS ESP"/>
    <n v="901"/>
    <x v="35"/>
    <x v="35"/>
    <s v="CL 90 18 16"/>
    <n v="7447638"/>
    <n v="16925001"/>
    <n v="2130"/>
    <s v="FP-012064-01"/>
    <s v="F 4887 COMPRA GOBERNADOR DE AIRE-"/>
    <d v="2024-04-29T00:00:00"/>
    <x v="3"/>
    <d v="2024-06-27T00:00:00"/>
    <n v="23"/>
    <n v="8264633"/>
    <n v="20240604"/>
    <n v="202406"/>
    <s v="8/06/2024 3:17:58 p.m."/>
    <n v="40"/>
    <s v="31-60"/>
    <s v="PROVEEDORES"/>
    <n v="62"/>
    <n v="0"/>
    <n v="0"/>
    <n v="8264633"/>
    <n v="0"/>
    <n v="0"/>
    <n v="0"/>
    <n v="0"/>
    <n v="8264633"/>
    <x v="1"/>
    <s v="CONTENUR COLOMBIA SASFP-012064-01"/>
    <x v="0"/>
  </r>
  <r>
    <s v="PROMOAMBIENTAL DISTRITO SAS ESP"/>
    <n v="901"/>
    <x v="35"/>
    <x v="35"/>
    <s v="CL 90 18 16"/>
    <n v="7447638"/>
    <n v="16925001"/>
    <n v="2146"/>
    <s v="FP-012567-01"/>
    <s v="FEF 4246 TORNILLO CENTRAL TUERCA ALTA GR-APA 3 4 ESPARRAGO"/>
    <d v="2024-05-29T00:00:00"/>
    <x v="63"/>
    <d v="2024-07-21T00:00:00"/>
    <n v="47"/>
    <n v="94936738"/>
    <n v="20240604"/>
    <n v="202406"/>
    <s v="8/06/2024 3:17:58 p.m."/>
    <n v="10"/>
    <s v="0-30"/>
    <s v="PROVEEDORES"/>
    <n v="32"/>
    <n v="0"/>
    <n v="94936738"/>
    <n v="0"/>
    <n v="0"/>
    <n v="0"/>
    <n v="0"/>
    <n v="0"/>
    <n v="94936738"/>
    <x v="1"/>
    <s v="CONTENUR COLOMBIA SASFP-012567-01"/>
    <x v="0"/>
  </r>
  <r>
    <s v="PROMOAMBIENTAL DISTRITO SAS ESP"/>
    <n v="901"/>
    <x v="35"/>
    <x v="35"/>
    <s v="CL 90 18 16"/>
    <n v="7447638"/>
    <n v="16925001"/>
    <n v="2129"/>
    <s v="FP-012645-01"/>
    <s v="BOGD 174220 DISCO FRENO DELANTERO-"/>
    <d v="2024-05-31T00:00:00"/>
    <x v="27"/>
    <d v="2024-06-26T00:00:00"/>
    <n v="22"/>
    <n v="148870455"/>
    <n v="20240604"/>
    <n v="202406"/>
    <s v="8/06/2024 3:17:58 p.m."/>
    <n v="8"/>
    <s v="0-30"/>
    <s v="PROVEEDORES"/>
    <n v="30"/>
    <n v="148870455"/>
    <n v="0"/>
    <n v="0"/>
    <n v="0"/>
    <n v="0"/>
    <n v="0"/>
    <n v="0"/>
    <n v="148870455"/>
    <x v="1"/>
    <s v="CONTENUR COLOMBIA SASFP-012645-01"/>
    <x v="0"/>
  </r>
  <r>
    <s v="PROMOAMBIENTAL DISTRITO SAS ESP"/>
    <n v="901"/>
    <x v="36"/>
    <x v="36"/>
    <s v="CL 34 6 61 PI 2"/>
    <n v="7447638"/>
    <n v="16925001"/>
    <n v="25106"/>
    <s v="CC-003595-00"/>
    <s v="FFBO 25106 REVISORIA FISCAL 2023        -                                        "/>
    <d v="2024-04-30T00:00:00"/>
    <x v="4"/>
    <d v="2024-04-30T00:00:00"/>
    <n v="-34"/>
    <n v="746932"/>
    <n v="20240604"/>
    <n v="202406"/>
    <s v="8/06/2024 3:17:58 p.m."/>
    <n v="39"/>
    <s v="31-60"/>
    <s v="PROVEEDORES"/>
    <n v="61"/>
    <n v="0"/>
    <n v="0"/>
    <n v="746932"/>
    <n v="0"/>
    <n v="0"/>
    <n v="0"/>
    <n v="0"/>
    <n v="746932"/>
    <x v="0"/>
    <s v="CREDICORP CAPITAL FIDUCIARIA SACC-003595-00"/>
    <x v="1"/>
  </r>
  <r>
    <s v="PROMOAMBIENTAL DISTRITO SAS ESP"/>
    <n v="901"/>
    <x v="36"/>
    <x v="36"/>
    <s v="CL 34 6 61 PI 2"/>
    <n v="7447638"/>
    <n v="16925001"/>
    <n v="25111"/>
    <s v="CC-003596-00"/>
    <s v="FFBO 25111 REVISORIA FISCAL 2023        -                                        "/>
    <d v="2024-04-30T00:00:00"/>
    <x v="4"/>
    <d v="2024-04-30T00:00:00"/>
    <n v="-34"/>
    <n v="820005"/>
    <n v="20240604"/>
    <n v="202406"/>
    <s v="8/06/2024 3:17:58 p.m."/>
    <n v="39"/>
    <s v="31-60"/>
    <s v="PROVEEDORES"/>
    <n v="61"/>
    <n v="0"/>
    <n v="0"/>
    <n v="820005"/>
    <n v="0"/>
    <n v="0"/>
    <n v="0"/>
    <n v="0"/>
    <n v="820005"/>
    <x v="0"/>
    <s v="CREDICORP CAPITAL FIDUCIARIA SACC-003596-00"/>
    <x v="1"/>
  </r>
  <r>
    <s v="PROMOAMBIENTAL DISTRITO SAS ESP"/>
    <n v="901"/>
    <x v="36"/>
    <x v="36"/>
    <s v="CL 34 6 61 PI 2"/>
    <n v="7447638"/>
    <n v="16925001"/>
    <n v="25174"/>
    <s v="CC-003632-00"/>
    <s v="FFBO 25174 COMISION ADMON MAYO 202405   -                                        "/>
    <d v="2024-05-14T00:00:00"/>
    <x v="22"/>
    <d v="2024-05-14T00:00:00"/>
    <n v="-20"/>
    <n v="13598369"/>
    <n v="20240604"/>
    <n v="202406"/>
    <s v="8/06/2024 3:17:58 p.m."/>
    <n v="25"/>
    <s v="0-30"/>
    <s v="PROVEEDORES"/>
    <n v="47"/>
    <n v="0"/>
    <n v="13598369"/>
    <n v="0"/>
    <n v="0"/>
    <n v="0"/>
    <n v="0"/>
    <n v="0"/>
    <n v="13598369"/>
    <x v="0"/>
    <s v="CREDICORP CAPITAL FIDUCIARIA SACC-003632-00"/>
    <x v="1"/>
  </r>
  <r>
    <s v="PROMOAMBIENTAL DISTRITO SAS ESP"/>
    <n v="901"/>
    <x v="36"/>
    <x v="36"/>
    <s v="CL 34 6 61 PI 2"/>
    <n v="7447638"/>
    <n v="16925001"/>
    <n v="25175"/>
    <s v="CC-003633-00"/>
    <s v="FFBO 25175 GIROS ADICIONALES ABRIL 20240-4                                       "/>
    <d v="2024-05-14T00:00:00"/>
    <x v="22"/>
    <d v="2024-05-14T00:00:00"/>
    <n v="-20"/>
    <n v="3619021"/>
    <n v="20240604"/>
    <n v="202406"/>
    <s v="8/06/2024 3:17:58 p.m."/>
    <n v="25"/>
    <s v="0-30"/>
    <s v="PROVEEDORES"/>
    <n v="47"/>
    <n v="0"/>
    <n v="3619021"/>
    <n v="0"/>
    <n v="0"/>
    <n v="0"/>
    <n v="0"/>
    <n v="0"/>
    <n v="3619021"/>
    <x v="0"/>
    <s v="CREDICORP CAPITAL FIDUCIARIA SACC-003633-00"/>
    <x v="1"/>
  </r>
  <r>
    <s v="PROMOAMBIENTAL DISTRITO SAS ESP"/>
    <n v="901"/>
    <x v="36"/>
    <x v="36"/>
    <s v="CL 34 6 61 PI 2"/>
    <n v="7447638"/>
    <n v="16925001"/>
    <n v="25176"/>
    <s v="CC-003634-00"/>
    <s v="FFBO 25176 ACTIVACION DEL SERV DE LA DEU-DA                                      "/>
    <d v="2024-05-14T00:00:00"/>
    <x v="22"/>
    <d v="2024-05-14T00:00:00"/>
    <n v="-20"/>
    <n v="8508500"/>
    <n v="20240604"/>
    <n v="202406"/>
    <s v="8/06/2024 3:17:58 p.m."/>
    <n v="25"/>
    <s v="0-30"/>
    <s v="PROVEEDORES"/>
    <n v="47"/>
    <n v="0"/>
    <n v="8508500"/>
    <n v="0"/>
    <n v="0"/>
    <n v="0"/>
    <n v="0"/>
    <n v="0"/>
    <n v="8508500"/>
    <x v="0"/>
    <s v="CREDICORP CAPITAL FIDUCIARIA SACC-003634-00"/>
    <x v="1"/>
  </r>
  <r>
    <s v="PROMOAMBIENTAL DISTRITO SAS ESP"/>
    <n v="901"/>
    <x v="36"/>
    <x v="36"/>
    <s v="CL 34 6 61 PI 2"/>
    <n v="7447638"/>
    <n v="16925001"/>
    <n v="218"/>
    <s v="NI-000218-00"/>
    <s v="RECLASIFICACION RC 97 X NIT-"/>
    <d v="2022-12-31T00:00:00"/>
    <x v="67"/>
    <d v="2022-12-31T00:00:00"/>
    <n v="-513"/>
    <n v="1997703.77"/>
    <n v="20240604"/>
    <n v="202406"/>
    <s v="8/06/2024 3:17:58 p.m."/>
    <n v="525"/>
    <s v="&gt;360"/>
    <s v="PROVEEDORES"/>
    <n v="547"/>
    <n v="0"/>
    <n v="0"/>
    <n v="0"/>
    <n v="0"/>
    <n v="0"/>
    <n v="0"/>
    <n v="1997703.77"/>
    <n v="1997703.77"/>
    <x v="0"/>
    <s v="CREDICORP CAPITAL FIDUCIARIA SANI-000218-00"/>
    <x v="1"/>
  </r>
  <r>
    <s v="PROMOAMBIENTAL DISTRITO SAS ESP"/>
    <n v="901"/>
    <x v="36"/>
    <x v="36"/>
    <s v="CL 34 6 61 PI 2"/>
    <n v="7447638"/>
    <n v="16925001"/>
    <s v="            "/>
    <s v="RC-000314-00"/>
    <s v="DEVOLUCION A USUARIOS   CONSIG 23 12 202-2"/>
    <d v="2022-12-31T00:00:00"/>
    <x v="67"/>
    <d v="2022-12-31T00:00:00"/>
    <n v="-513"/>
    <n v="5316885"/>
    <n v="20240604"/>
    <n v="202406"/>
    <s v="8/06/2024 3:17:58 p.m."/>
    <n v="525"/>
    <s v="&gt;360"/>
    <s v="PROVEEDORES"/>
    <n v="547"/>
    <n v="0"/>
    <n v="0"/>
    <n v="0"/>
    <n v="0"/>
    <n v="0"/>
    <n v="0"/>
    <n v="5316885"/>
    <n v="5316885"/>
    <x v="0"/>
    <s v="CREDICORP CAPITAL FIDUCIARIA SARC-000314-00"/>
    <x v="1"/>
  </r>
  <r>
    <s v="PROMOAMBIENTAL DISTRITO SAS ESP"/>
    <n v="901"/>
    <x v="37"/>
    <x v="37"/>
    <s v="CR 27 73 73"/>
    <n v="7447638"/>
    <n v="16925001"/>
    <n v="2999"/>
    <s v="FP-011461-01"/>
    <s v="QW 2999 LAVADO CHASIS COMPACTADOR       -                                        "/>
    <d v="2024-03-27T00:00:00"/>
    <x v="0"/>
    <d v="2024-05-22T00:00:00"/>
    <n v="-12"/>
    <n v="61874362"/>
    <n v="20240604"/>
    <n v="202406"/>
    <s v="8/06/2024 3:17:58 p.m."/>
    <n v="73"/>
    <s v="61-90"/>
    <s v="PROVEEDORES"/>
    <n v="95"/>
    <n v="0"/>
    <n v="0"/>
    <n v="0"/>
    <n v="61874362"/>
    <n v="0"/>
    <n v="0"/>
    <n v="0"/>
    <n v="61874362"/>
    <x v="0"/>
    <s v="CUALITY CARWASH MASIVO Y ASOCIADOS SASFP-011461-01"/>
    <x v="0"/>
  </r>
  <r>
    <s v="PROMOAMBIENTAL DISTRITO SAS ESP"/>
    <n v="901"/>
    <x v="37"/>
    <x v="37"/>
    <s v="CR 27 73 73"/>
    <n v="7447638"/>
    <n v="16925001"/>
    <n v="3065"/>
    <s v="FP-012039-01"/>
    <s v="QW 3065 LAVADO GENERAL AMPLIROLL LAVADO -GENERAL BARREDORA                       "/>
    <d v="2024-04-29T00:00:00"/>
    <x v="3"/>
    <d v="2024-06-26T00:00:00"/>
    <n v="22"/>
    <n v="59506552"/>
    <n v="20240604"/>
    <n v="202406"/>
    <s v="8/06/2024 3:17:58 p.m."/>
    <n v="40"/>
    <s v="31-60"/>
    <s v="PROVEEDORES"/>
    <n v="62"/>
    <n v="0"/>
    <n v="0"/>
    <n v="59506552"/>
    <n v="0"/>
    <n v="0"/>
    <n v="0"/>
    <n v="0"/>
    <n v="59506552"/>
    <x v="0"/>
    <s v="CUALITY CARWASH MASIVO Y ASOCIADOS SASFP-012039-01"/>
    <x v="0"/>
  </r>
  <r>
    <s v="PROMOAMBIENTAL DISTRITO SAS ESP"/>
    <n v="901"/>
    <x v="37"/>
    <x v="37"/>
    <s v="CR 27 73 73"/>
    <n v="7447638"/>
    <n v="16925001"/>
    <n v="3088"/>
    <s v="FP-012272-01"/>
    <s v="QW 3088 METRO CUBICO DE AGUA POTABLE    -                                        "/>
    <d v="2024-05-15T00:00:00"/>
    <x v="56"/>
    <d v="2024-07-14T00:00:00"/>
    <n v="40"/>
    <n v="1204930"/>
    <n v="20240604"/>
    <n v="202406"/>
    <s v="8/06/2024 3:17:58 p.m."/>
    <n v="24"/>
    <s v="0-30"/>
    <s v="PROVEEDORES"/>
    <n v="46"/>
    <n v="0"/>
    <n v="1204930"/>
    <n v="0"/>
    <n v="0"/>
    <n v="0"/>
    <n v="0"/>
    <n v="0"/>
    <n v="1204930"/>
    <x v="0"/>
    <s v="CUALITY CARWASH MASIVO Y ASOCIADOS SASFP-012272-01"/>
    <x v="0"/>
  </r>
  <r>
    <s v="PROMOAMBIENTAL DISTRITO SAS ESP"/>
    <n v="901"/>
    <x v="37"/>
    <x v="37"/>
    <s v="CR 27 73 73"/>
    <n v="7447638"/>
    <n v="16925001"/>
    <n v="3127"/>
    <s v="FP-012463-01"/>
    <s v="QW 3127 LAVADO GENERAL AMPLIROLL LAVADO -GENERAL BARREDORA                       "/>
    <d v="2024-05-27T00:00:00"/>
    <x v="7"/>
    <d v="2024-07-22T00:00:00"/>
    <n v="48"/>
    <n v="52082948"/>
    <n v="20240604"/>
    <n v="202406"/>
    <s v="8/06/2024 3:17:58 p.m."/>
    <n v="12"/>
    <s v="0-30"/>
    <s v="PROVEEDORES"/>
    <n v="34"/>
    <n v="0"/>
    <n v="52082948"/>
    <n v="0"/>
    <n v="0"/>
    <n v="0"/>
    <n v="0"/>
    <n v="0"/>
    <n v="52082948"/>
    <x v="0"/>
    <s v="CUALITY CARWASH MASIVO Y ASOCIADOS SASFP-012463-01"/>
    <x v="0"/>
  </r>
  <r>
    <s v="PROMOAMBIENTAL DISTRITO SAS ESP"/>
    <n v="901"/>
    <x v="38"/>
    <x v="38"/>
    <s v="AV CIUDAD DE CALI 11  22"/>
    <n v="7447638"/>
    <n v="16925001"/>
    <n v="2276509"/>
    <s v="FP-011057-01"/>
    <s v="FRBT 2276509 CONECTOR MEDICION          -                                        "/>
    <d v="2024-03-07T00:00:00"/>
    <x v="28"/>
    <d v="2024-05-01T00:00:00"/>
    <n v="-33"/>
    <n v="476457"/>
    <n v="20240604"/>
    <n v="202406"/>
    <s v="8/06/2024 3:17:58 p.m."/>
    <n v="93"/>
    <s v="91-120"/>
    <s v="PROVEEDORES"/>
    <n v="115"/>
    <n v="0"/>
    <n v="0"/>
    <n v="0"/>
    <n v="476457"/>
    <n v="0"/>
    <n v="0"/>
    <n v="0"/>
    <n v="476457"/>
    <x v="0"/>
    <s v="CUMMINS DE LOS ANDES SAFP-011057-01"/>
    <x v="0"/>
  </r>
  <r>
    <s v="PROMOAMBIENTAL DISTRITO SAS ESP"/>
    <n v="901"/>
    <x v="38"/>
    <x v="38"/>
    <s v="AV CIUDAD DE CALI 11  22"/>
    <n v="7447638"/>
    <n v="16925001"/>
    <n v="2278689"/>
    <s v="FP-011160-01"/>
    <s v="FRBT 2278689 SELLO RECTANGULAR BOMBA COM-BUSTIBLE EMPAQUE                        "/>
    <d v="2024-03-13T00:00:00"/>
    <x v="12"/>
    <d v="2024-05-12T00:00:00"/>
    <n v="-22"/>
    <n v="66299"/>
    <n v="20240604"/>
    <n v="202406"/>
    <s v="8/06/2024 3:17:58 p.m."/>
    <n v="87"/>
    <s v="61-90"/>
    <s v="PROVEEDORES"/>
    <n v="109"/>
    <n v="0"/>
    <n v="0"/>
    <n v="0"/>
    <n v="66299"/>
    <n v="0"/>
    <n v="0"/>
    <n v="0"/>
    <n v="66299"/>
    <x v="0"/>
    <s v="CUMMINS DE LOS ANDES SAFP-011160-01"/>
    <x v="0"/>
  </r>
  <r>
    <s v="PROMOAMBIENTAL DISTRITO SAS ESP"/>
    <n v="901"/>
    <x v="38"/>
    <x v="38"/>
    <s v="AV CIUDAD DE CALI 11  22"/>
    <n v="7447638"/>
    <n v="16925001"/>
    <n v="2280820"/>
    <s v="FP-011353-01"/>
    <s v="FRBT 2280820 KIT AVERHAUL ISB  KIT DE RE-PARACION MOTOR                          "/>
    <d v="2024-03-26T00:00:00"/>
    <x v="16"/>
    <d v="2024-05-22T00:00:00"/>
    <n v="-12"/>
    <n v="12870662"/>
    <n v="20240604"/>
    <n v="202406"/>
    <s v="8/06/2024 3:17:58 p.m."/>
    <n v="74"/>
    <s v="61-90"/>
    <s v="PROVEEDORES"/>
    <n v="96"/>
    <n v="0"/>
    <n v="0"/>
    <n v="0"/>
    <n v="12870662"/>
    <n v="0"/>
    <n v="0"/>
    <n v="0"/>
    <n v="12870662"/>
    <x v="0"/>
    <s v="CUMMINS DE LOS ANDES SAFP-011353-01"/>
    <x v="0"/>
  </r>
  <r>
    <s v="PROMOAMBIENTAL DISTRITO SAS ESP"/>
    <n v="901"/>
    <x v="38"/>
    <x v="38"/>
    <s v="AV CIUDAD DE CALI 11  22"/>
    <n v="7447638"/>
    <n v="16925001"/>
    <n v="2280935"/>
    <s v="FP-011354-01"/>
    <s v="FRBT 2280935 SELLO VALVULAS DE ADMISION -                                        "/>
    <d v="2024-03-26T00:00:00"/>
    <x v="16"/>
    <d v="2024-05-23T00:00:00"/>
    <n v="-11"/>
    <n v="2826934"/>
    <n v="20240604"/>
    <n v="202406"/>
    <s v="8/06/2024 3:17:58 p.m."/>
    <n v="74"/>
    <s v="61-90"/>
    <s v="PROVEEDORES"/>
    <n v="96"/>
    <n v="0"/>
    <n v="0"/>
    <n v="0"/>
    <n v="2826934"/>
    <n v="0"/>
    <n v="0"/>
    <n v="0"/>
    <n v="2826934"/>
    <x v="0"/>
    <s v="CUMMINS DE LOS ANDES SAFP-011354-01"/>
    <x v="0"/>
  </r>
  <r>
    <s v="PROMOAMBIENTAL DISTRITO SAS ESP"/>
    <n v="901"/>
    <x v="38"/>
    <x v="38"/>
    <s v="AV CIUDAD DE CALI 11  22"/>
    <n v="7447638"/>
    <n v="16925001"/>
    <n v="2280965"/>
    <s v="FP-011355-01"/>
    <s v="FRBT 2280965 MILTIBLE DE ESCAPE ISB     -                                        "/>
    <d v="2024-03-26T00:00:00"/>
    <x v="16"/>
    <d v="2024-05-23T00:00:00"/>
    <n v="-11"/>
    <n v="2589889"/>
    <n v="20240604"/>
    <n v="202406"/>
    <s v="8/06/2024 3:17:58 p.m."/>
    <n v="74"/>
    <s v="61-90"/>
    <s v="PROVEEDORES"/>
    <n v="96"/>
    <n v="0"/>
    <n v="0"/>
    <n v="0"/>
    <n v="2589889"/>
    <n v="0"/>
    <n v="0"/>
    <n v="0"/>
    <n v="2589889"/>
    <x v="0"/>
    <s v="CUMMINS DE LOS ANDES SAFP-011355-01"/>
    <x v="0"/>
  </r>
  <r>
    <s v="PROMOAMBIENTAL DISTRITO SAS ESP"/>
    <n v="901"/>
    <x v="38"/>
    <x v="38"/>
    <s v="AV CIUDAD DE CALI 11  22"/>
    <n v="7447638"/>
    <n v="16925001"/>
    <n v="2281358"/>
    <s v="FP-011493-01"/>
    <s v="FRBT 2281358 ASIENTO DE VALVULA ISF 3 8 -                                        "/>
    <d v="2024-04-02T00:00:00"/>
    <x v="43"/>
    <d v="2024-06-01T00:00:00"/>
    <n v="-3"/>
    <n v="420304"/>
    <n v="20240604"/>
    <n v="202406"/>
    <s v="8/06/2024 3:17:58 p.m."/>
    <n v="67"/>
    <s v="61-90"/>
    <s v="PROVEEDORES"/>
    <n v="89"/>
    <n v="0"/>
    <n v="0"/>
    <n v="420304"/>
    <n v="0"/>
    <n v="0"/>
    <n v="0"/>
    <n v="0"/>
    <n v="420304"/>
    <x v="0"/>
    <s v="CUMMINS DE LOS ANDES SAFP-011493-01"/>
    <x v="0"/>
  </r>
  <r>
    <s v="PROMOAMBIENTAL DISTRITO SAS ESP"/>
    <n v="901"/>
    <x v="38"/>
    <x v="38"/>
    <s v="AV CIUDAD DE CALI 11  22"/>
    <n v="7447638"/>
    <n v="16925001"/>
    <n v="2282799"/>
    <s v="FP-011627-01"/>
    <s v="FRBT 2282799 SELLO VALVULA DE ADMISION A-SIENTO VALVULA                          "/>
    <d v="2024-04-09T00:00:00"/>
    <x v="30"/>
    <d v="2024-06-08T00:00:00"/>
    <n v="4"/>
    <n v="3083006"/>
    <n v="20240604"/>
    <n v="202406"/>
    <s v="8/06/2024 3:17:58 p.m."/>
    <n v="60"/>
    <s v="31-60"/>
    <s v="PROVEEDORES"/>
    <n v="82"/>
    <n v="0"/>
    <n v="0"/>
    <n v="3083006"/>
    <n v="0"/>
    <n v="0"/>
    <n v="0"/>
    <n v="0"/>
    <n v="3083006"/>
    <x v="0"/>
    <s v="CUMMINS DE LOS ANDES SAFP-011627-01"/>
    <x v="0"/>
  </r>
  <r>
    <s v="PROMOAMBIENTAL DISTRITO SAS ESP"/>
    <n v="901"/>
    <x v="38"/>
    <x v="38"/>
    <s v="AV CIUDAD DE CALI 11  22"/>
    <n v="7447638"/>
    <n v="16925001"/>
    <n v="2283132"/>
    <s v="FP-011636-01"/>
    <s v="SEAC 13026 MO SISTEMA SUSPENSION TRANSMI-SION Y DIFERENCIAL"/>
    <d v="2024-04-10T00:00:00"/>
    <x v="1"/>
    <d v="2024-06-09T00:00:00"/>
    <n v="5"/>
    <n v="1269037"/>
    <n v="20240604"/>
    <n v="202406"/>
    <s v="8/06/2024 3:17:58 p.m."/>
    <n v="59"/>
    <s v="31-60"/>
    <s v="PROVEEDORES"/>
    <n v="81"/>
    <n v="0"/>
    <n v="0"/>
    <n v="1269037"/>
    <n v="0"/>
    <n v="0"/>
    <n v="0"/>
    <n v="0"/>
    <n v="1269037"/>
    <x v="0"/>
    <s v="CUMMINS DE LOS ANDES SAFP-011636-01"/>
    <x v="0"/>
  </r>
  <r>
    <s v="PROMOAMBIENTAL DISTRITO SAS ESP"/>
    <n v="901"/>
    <x v="38"/>
    <x v="38"/>
    <s v="AV CIUDAD DE CALI 11  22"/>
    <n v="7447638"/>
    <n v="16925001"/>
    <n v="2283157"/>
    <s v="FP-011667-01"/>
    <s v="FRBT 2283157 TUBO AIRE DE TRNASFERENCIA -                                        "/>
    <d v="2024-04-11T00:00:00"/>
    <x v="40"/>
    <d v="2024-06-09T00:00:00"/>
    <n v="5"/>
    <n v="856790"/>
    <n v="20240604"/>
    <n v="202406"/>
    <s v="8/06/2024 3:17:58 p.m."/>
    <n v="58"/>
    <s v="31-60"/>
    <s v="PROVEEDORES"/>
    <n v="80"/>
    <n v="0"/>
    <n v="0"/>
    <n v="856790"/>
    <n v="0"/>
    <n v="0"/>
    <n v="0"/>
    <n v="0"/>
    <n v="856790"/>
    <x v="0"/>
    <s v="CUMMINS DE LOS ANDES SAFP-011667-01"/>
    <x v="0"/>
  </r>
  <r>
    <s v="PROMOAMBIENTAL DISTRITO SAS ESP"/>
    <n v="901"/>
    <x v="38"/>
    <x v="38"/>
    <s v="AV CIUDAD DE CALI 11  22"/>
    <n v="7447638"/>
    <n v="16925001"/>
    <n v="2283282"/>
    <s v="FP-011669-01"/>
    <s v="FRBT 2283282 EMPAQUE DE CARTER MOTOR ISM-                                        "/>
    <d v="2024-04-11T00:00:00"/>
    <x v="40"/>
    <d v="2024-06-10T00:00:00"/>
    <n v="6"/>
    <n v="251130"/>
    <n v="20240604"/>
    <n v="202406"/>
    <s v="8/06/2024 3:17:58 p.m."/>
    <n v="58"/>
    <s v="31-60"/>
    <s v="PROVEEDORES"/>
    <n v="80"/>
    <n v="0"/>
    <n v="0"/>
    <n v="251130"/>
    <n v="0"/>
    <n v="0"/>
    <n v="0"/>
    <n v="0"/>
    <n v="251130"/>
    <x v="0"/>
    <s v="CUMMINS DE LOS ANDES SAFP-011669-01"/>
    <x v="0"/>
  </r>
  <r>
    <s v="PROMOAMBIENTAL DISTRITO SAS ESP"/>
    <n v="901"/>
    <x v="38"/>
    <x v="38"/>
    <s v="AV CIUDAD DE CALI 11  22"/>
    <n v="7447638"/>
    <n v="16925001"/>
    <n v="2283280"/>
    <s v="FP-011671-01"/>
    <s v="FRBT 2283280 BOMBA ACEITE PARA MOTOR ISD-                                        "/>
    <d v="2024-04-11T00:00:00"/>
    <x v="40"/>
    <d v="2024-06-10T00:00:00"/>
    <n v="6"/>
    <n v="868531"/>
    <n v="20240604"/>
    <n v="202406"/>
    <s v="8/06/2024 3:17:58 p.m."/>
    <n v="58"/>
    <s v="31-60"/>
    <s v="PROVEEDORES"/>
    <n v="80"/>
    <n v="0"/>
    <n v="0"/>
    <n v="868531"/>
    <n v="0"/>
    <n v="0"/>
    <n v="0"/>
    <n v="0"/>
    <n v="868531"/>
    <x v="0"/>
    <s v="CUMMINS DE LOS ANDES SAFP-011671-01"/>
    <x v="0"/>
  </r>
  <r>
    <s v="PROMOAMBIENTAL DISTRITO SAS ESP"/>
    <n v="901"/>
    <x v="38"/>
    <x v="38"/>
    <s v="AV CIUDAD DE CALI 11  22"/>
    <n v="7447638"/>
    <n v="16925001"/>
    <n v="2284401"/>
    <s v="FP-011781-01"/>
    <s v="FRBT 2284401 VIATICOS DEL TECNICO SERV M-ANTENIMIENTO                            "/>
    <d v="2024-04-17T00:00:00"/>
    <x v="32"/>
    <d v="2024-06-15T00:00:00"/>
    <n v="11"/>
    <n v="1545096"/>
    <n v="20240604"/>
    <n v="202406"/>
    <s v="8/06/2024 3:17:58 p.m."/>
    <n v="52"/>
    <s v="31-60"/>
    <s v="PROVEEDORES"/>
    <n v="74"/>
    <n v="0"/>
    <n v="0"/>
    <n v="1545096"/>
    <n v="0"/>
    <n v="0"/>
    <n v="0"/>
    <n v="0"/>
    <n v="1545096"/>
    <x v="0"/>
    <s v="CUMMINS DE LOS ANDES SAFP-011781-01"/>
    <x v="0"/>
  </r>
  <r>
    <s v="PROMOAMBIENTAL DISTRITO SAS ESP"/>
    <n v="901"/>
    <x v="38"/>
    <x v="38"/>
    <s v="AV CIUDAD DE CALI 11  22"/>
    <n v="7447638"/>
    <n v="16925001"/>
    <n v="2284678"/>
    <s v="FP-011798-01"/>
    <s v="FTRB 2284678 IMPULSADORES ISF           -                                        "/>
    <d v="2024-04-18T00:00:00"/>
    <x v="44"/>
    <d v="2024-06-17T00:00:00"/>
    <n v="13"/>
    <n v="800320"/>
    <n v="20240604"/>
    <n v="202406"/>
    <s v="8/06/2024 3:17:58 p.m."/>
    <n v="51"/>
    <s v="31-60"/>
    <s v="PROVEEDORES"/>
    <n v="73"/>
    <n v="0"/>
    <n v="0"/>
    <n v="800320"/>
    <n v="0"/>
    <n v="0"/>
    <n v="0"/>
    <n v="0"/>
    <n v="800320"/>
    <x v="0"/>
    <s v="CUMMINS DE LOS ANDES SAFP-011798-01"/>
    <x v="0"/>
  </r>
  <r>
    <s v="PROMOAMBIENTAL DISTRITO SAS ESP"/>
    <n v="901"/>
    <x v="38"/>
    <x v="38"/>
    <s v="AV CIUDAD DE CALI 11  22"/>
    <n v="7447638"/>
    <n v="16925001"/>
    <n v="2285116"/>
    <s v="FP-011819-01"/>
    <s v="FRBT 2285116 KIT REPARACION BOMBA DEL AG-UA ISM                                  "/>
    <d v="2024-04-19T00:00:00"/>
    <x v="55"/>
    <d v="2024-06-18T00:00:00"/>
    <n v="14"/>
    <n v="26013467"/>
    <n v="20240604"/>
    <n v="202406"/>
    <s v="8/06/2024 3:17:58 p.m."/>
    <n v="50"/>
    <s v="31-60"/>
    <s v="PROVEEDORES"/>
    <n v="72"/>
    <n v="0"/>
    <n v="0"/>
    <n v="26013467"/>
    <n v="0"/>
    <n v="0"/>
    <n v="0"/>
    <n v="0"/>
    <n v="26013467"/>
    <x v="0"/>
    <s v="CUMMINS DE LOS ANDES SAFP-011819-01"/>
    <x v="0"/>
  </r>
  <r>
    <s v="PROMOAMBIENTAL DISTRITO SAS ESP"/>
    <n v="901"/>
    <x v="38"/>
    <x v="38"/>
    <s v="AV CIUDAD DE CALI 11  22"/>
    <n v="7447638"/>
    <n v="16925001"/>
    <n v="2286739"/>
    <s v="FP-012024-01"/>
    <s v="FRBT 2286739 ASIENTO VALVULAS TORNILLO M-ULTIPLE IMPULSADORES                    "/>
    <d v="2024-04-29T00:00:00"/>
    <x v="3"/>
    <d v="2024-06-26T00:00:00"/>
    <n v="22"/>
    <n v="55830552"/>
    <n v="20240604"/>
    <n v="202406"/>
    <s v="8/06/2024 3:17:58 p.m."/>
    <n v="40"/>
    <s v="31-60"/>
    <s v="PROVEEDORES"/>
    <n v="62"/>
    <n v="0"/>
    <n v="0"/>
    <n v="55830552"/>
    <n v="0"/>
    <n v="0"/>
    <n v="0"/>
    <n v="0"/>
    <n v="55830552"/>
    <x v="0"/>
    <s v="CUMMINS DE LOS ANDES SAFP-012024-01"/>
    <x v="0"/>
  </r>
  <r>
    <s v="PROMOAMBIENTAL DISTRITO SAS ESP"/>
    <n v="901"/>
    <x v="38"/>
    <x v="38"/>
    <s v="AV CIUDAD DE CALI 11  22"/>
    <n v="7447638"/>
    <n v="16925001"/>
    <n v="2287240"/>
    <s v="FP-012090-01"/>
    <s v="FRBT 2287240 TUBO DE RETORNO COMBUSTIBLE- MOTOR IBS                              "/>
    <d v="2024-05-03T00:00:00"/>
    <x v="62"/>
    <d v="2024-07-02T00:00:00"/>
    <n v="28"/>
    <n v="382578"/>
    <n v="20240604"/>
    <n v="202406"/>
    <s v="8/06/2024 3:17:58 p.m."/>
    <n v="36"/>
    <s v="31-60"/>
    <s v="PROVEEDORES"/>
    <n v="58"/>
    <n v="0"/>
    <n v="382578"/>
    <n v="0"/>
    <n v="0"/>
    <n v="0"/>
    <n v="0"/>
    <n v="0"/>
    <n v="382578"/>
    <x v="0"/>
    <s v="CUMMINS DE LOS ANDES SAFP-012090-01"/>
    <x v="0"/>
  </r>
  <r>
    <s v="PROMOAMBIENTAL DISTRITO SAS ESP"/>
    <n v="901"/>
    <x v="38"/>
    <x v="38"/>
    <s v="AV CIUDAD DE CALI 11  22"/>
    <n v="7447638"/>
    <n v="16925001"/>
    <n v="2287237"/>
    <s v="FP-012091-01"/>
    <s v="FRBT 2287237 MANOMTRO COLUMNA MERCURIO  -                                        "/>
    <d v="2024-05-03T00:00:00"/>
    <x v="62"/>
    <d v="2024-07-02T00:00:00"/>
    <n v="28"/>
    <n v="2628779"/>
    <n v="20240604"/>
    <n v="202406"/>
    <s v="8/06/2024 3:17:58 p.m."/>
    <n v="36"/>
    <s v="31-60"/>
    <s v="PROVEEDORES"/>
    <n v="58"/>
    <n v="0"/>
    <n v="2628779"/>
    <n v="0"/>
    <n v="0"/>
    <n v="0"/>
    <n v="0"/>
    <n v="0"/>
    <n v="2628779"/>
    <x v="0"/>
    <s v="CUMMINS DE LOS ANDES SAFP-012091-01"/>
    <x v="0"/>
  </r>
  <r>
    <s v="PROMOAMBIENTAL DISTRITO SAS ESP"/>
    <n v="901"/>
    <x v="38"/>
    <x v="38"/>
    <s v="AV CIUDAD DE CALI 11  22"/>
    <n v="7447638"/>
    <n v="16925001"/>
    <n v="2287259"/>
    <s v="FP-012102-01"/>
    <s v="FRBT 2287259 BOMBA DE ACEITE PARA MOTOR -ISD                                     "/>
    <d v="2024-05-06T00:00:00"/>
    <x v="20"/>
    <d v="2024-07-02T00:00:00"/>
    <n v="28"/>
    <n v="868531"/>
    <n v="20240604"/>
    <n v="202406"/>
    <s v="8/06/2024 3:17:58 p.m."/>
    <n v="33"/>
    <s v="31-60"/>
    <s v="PROVEEDORES"/>
    <n v="55"/>
    <n v="0"/>
    <n v="868531"/>
    <n v="0"/>
    <n v="0"/>
    <n v="0"/>
    <n v="0"/>
    <n v="0"/>
    <n v="868531"/>
    <x v="0"/>
    <s v="CUMMINS DE LOS ANDES SAFP-012102-01"/>
    <x v="0"/>
  </r>
  <r>
    <s v="PROMOAMBIENTAL DISTRITO SAS ESP"/>
    <n v="901"/>
    <x v="38"/>
    <x v="38"/>
    <s v="AV CIUDAD DE CALI 11  22"/>
    <n v="7447638"/>
    <n v="16925001"/>
    <n v="2287262"/>
    <s v="FP-012103-01"/>
    <s v="FRBT 2287262 TERMOSTATO PARA MOTOR      -                                        "/>
    <d v="2024-05-06T00:00:00"/>
    <x v="20"/>
    <d v="2024-07-02T00:00:00"/>
    <n v="28"/>
    <n v="115203"/>
    <n v="20240604"/>
    <n v="202406"/>
    <s v="8/06/2024 3:17:58 p.m."/>
    <n v="33"/>
    <s v="31-60"/>
    <s v="PROVEEDORES"/>
    <n v="55"/>
    <n v="0"/>
    <n v="115203"/>
    <n v="0"/>
    <n v="0"/>
    <n v="0"/>
    <n v="0"/>
    <n v="0"/>
    <n v="115203"/>
    <x v="0"/>
    <s v="CUMMINS DE LOS ANDES SAFP-012103-01"/>
    <x v="0"/>
  </r>
  <r>
    <s v="PROMOAMBIENTAL DISTRITO SAS ESP"/>
    <n v="901"/>
    <x v="38"/>
    <x v="38"/>
    <s v="AV CIUDAD DE CALI 11  22"/>
    <n v="7447638"/>
    <n v="16925001"/>
    <n v="2288949"/>
    <s v="FP-012219-01"/>
    <s v="FRBT 2288949 VARILLA INDICADOR NIVEL DE -ACEITE ISBB                             "/>
    <d v="2024-05-14T00:00:00"/>
    <x v="22"/>
    <d v="2024-07-10T00:00:00"/>
    <n v="36"/>
    <n v="487719"/>
    <n v="20240604"/>
    <n v="202406"/>
    <s v="8/06/2024 3:17:58 p.m."/>
    <n v="25"/>
    <s v="0-30"/>
    <s v="PROVEEDORES"/>
    <n v="47"/>
    <n v="0"/>
    <n v="487719"/>
    <n v="0"/>
    <n v="0"/>
    <n v="0"/>
    <n v="0"/>
    <n v="0"/>
    <n v="487719"/>
    <x v="0"/>
    <s v="CUMMINS DE LOS ANDES SAFP-012219-01"/>
    <x v="0"/>
  </r>
  <r>
    <s v="PROMOAMBIENTAL DISTRITO SAS ESP"/>
    <n v="901"/>
    <x v="38"/>
    <x v="38"/>
    <s v="AV CIUDAD DE CALI 11  22"/>
    <n v="7447638"/>
    <n v="16925001"/>
    <n v="2290797"/>
    <s v="FP-012413-01"/>
    <s v="FRBT 2290797 FILTRO SEPARADOR DE COMBUST-IBLES                                   "/>
    <d v="2024-05-23T00:00:00"/>
    <x v="25"/>
    <d v="2024-07-21T00:00:00"/>
    <n v="47"/>
    <n v="184700"/>
    <n v="20240604"/>
    <n v="202406"/>
    <s v="8/06/2024 3:17:58 p.m."/>
    <n v="16"/>
    <s v="0-30"/>
    <s v="PROVEEDORES"/>
    <n v="38"/>
    <n v="0"/>
    <n v="184700"/>
    <n v="0"/>
    <n v="0"/>
    <n v="0"/>
    <n v="0"/>
    <n v="0"/>
    <n v="184700"/>
    <x v="0"/>
    <s v="CUMMINS DE LOS ANDES SAFP-012413-01"/>
    <x v="0"/>
  </r>
  <r>
    <s v="PROMOAMBIENTAL DISTRITO SAS ESP"/>
    <n v="901"/>
    <x v="38"/>
    <x v="38"/>
    <s v="AV CIUDAD DE CALI 11  22"/>
    <n v="7447638"/>
    <n v="16925001"/>
    <n v="2290803"/>
    <s v="FP-012414-01"/>
    <s v="FRBT 2290803 TUBO COMBUSTIBLE MOTOR ISM -                                        "/>
    <d v="2024-05-23T00:00:00"/>
    <x v="25"/>
    <d v="2024-07-21T00:00:00"/>
    <n v="47"/>
    <n v="280961"/>
    <n v="20240604"/>
    <n v="202406"/>
    <s v="8/06/2024 3:17:58 p.m."/>
    <n v="16"/>
    <s v="0-30"/>
    <s v="PROVEEDORES"/>
    <n v="38"/>
    <n v="0"/>
    <n v="280961"/>
    <n v="0"/>
    <n v="0"/>
    <n v="0"/>
    <n v="0"/>
    <n v="0"/>
    <n v="280961"/>
    <x v="0"/>
    <s v="CUMMINS DE LOS ANDES SAFP-012414-01"/>
    <x v="0"/>
  </r>
  <r>
    <s v="PROMOAMBIENTAL DISTRITO SAS ESP"/>
    <n v="901"/>
    <x v="38"/>
    <x v="38"/>
    <s v="AV CIUDAD DE CALI 11  22"/>
    <n v="7447638"/>
    <n v="16925001"/>
    <n v="229762"/>
    <s v="FP-012415-01"/>
    <s v="FRBT 2290792 TAPON ROSCAD DEL CARTER    -                                        "/>
    <d v="2024-05-23T00:00:00"/>
    <x v="25"/>
    <d v="2024-07-21T00:00:00"/>
    <n v="47"/>
    <n v="849660"/>
    <n v="20240604"/>
    <n v="202406"/>
    <s v="8/06/2024 3:17:58 p.m."/>
    <n v="16"/>
    <s v="0-30"/>
    <s v="PROVEEDORES"/>
    <n v="38"/>
    <n v="0"/>
    <n v="849660"/>
    <n v="0"/>
    <n v="0"/>
    <n v="0"/>
    <n v="0"/>
    <n v="0"/>
    <n v="849660"/>
    <x v="0"/>
    <s v="CUMMINS DE LOS ANDES SAFP-012415-01"/>
    <x v="0"/>
  </r>
  <r>
    <s v="PROMOAMBIENTAL DISTRITO SAS ESP"/>
    <n v="901"/>
    <x v="38"/>
    <x v="38"/>
    <s v="AV CIUDAD DE CALI 11  22"/>
    <n v="7447638"/>
    <n v="16925001"/>
    <n v="2290761"/>
    <s v="FP-012416-01"/>
    <s v="FRBT 2290761 TAPON ROSCADO DEL CARTER   -                                        "/>
    <d v="2024-05-23T00:00:00"/>
    <x v="25"/>
    <d v="2024-07-21T00:00:00"/>
    <n v="47"/>
    <n v="86683"/>
    <n v="20240604"/>
    <n v="202406"/>
    <s v="8/06/2024 3:17:58 p.m."/>
    <n v="16"/>
    <s v="0-30"/>
    <s v="PROVEEDORES"/>
    <n v="38"/>
    <n v="0"/>
    <n v="86683"/>
    <n v="0"/>
    <n v="0"/>
    <n v="0"/>
    <n v="0"/>
    <n v="0"/>
    <n v="86683"/>
    <x v="0"/>
    <s v="CUMMINS DE LOS ANDES SAFP-012416-01"/>
    <x v="0"/>
  </r>
  <r>
    <s v="PROMOAMBIENTAL DISTRITO SAS ESP"/>
    <n v="901"/>
    <x v="38"/>
    <x v="38"/>
    <s v="AV CIUDAD DE CALI 11  22"/>
    <n v="7447638"/>
    <n v="16925001"/>
    <n v="2290760"/>
    <s v="FP-012417-01"/>
    <s v="FRBT 2290760 TAPON ROSCADO DEL CARTER   -                                        "/>
    <d v="2024-05-23T00:00:00"/>
    <x v="25"/>
    <d v="2024-07-21T00:00:00"/>
    <n v="47"/>
    <n v="86683"/>
    <n v="20240604"/>
    <n v="202406"/>
    <s v="8/06/2024 3:17:58 p.m."/>
    <n v="16"/>
    <s v="0-30"/>
    <s v="PROVEEDORES"/>
    <n v="38"/>
    <n v="0"/>
    <n v="86683"/>
    <n v="0"/>
    <n v="0"/>
    <n v="0"/>
    <n v="0"/>
    <n v="0"/>
    <n v="86683"/>
    <x v="0"/>
    <s v="CUMMINS DE LOS ANDES SAFP-012417-01"/>
    <x v="0"/>
  </r>
  <r>
    <s v="PROMOAMBIENTAL DISTRITO SAS ESP"/>
    <n v="901"/>
    <x v="38"/>
    <x v="38"/>
    <s v="AV CIUDAD DE CALI 11  22"/>
    <n v="7447638"/>
    <n v="16925001"/>
    <n v="2292412"/>
    <s v="FP-012618-01"/>
    <s v="FRBT 2292412 REPARACIONES CULATA MOTOR I-SM REPARAR CULATA                       "/>
    <d v="2024-05-31T00:00:00"/>
    <x v="27"/>
    <d v="2024-07-29T00:00:00"/>
    <n v="55"/>
    <n v="5819100"/>
    <n v="20240604"/>
    <n v="202406"/>
    <s v="8/06/2024 3:17:58 p.m."/>
    <n v="8"/>
    <s v="0-30"/>
    <s v="PROVEEDORES"/>
    <n v="30"/>
    <n v="5819100"/>
    <n v="0"/>
    <n v="0"/>
    <n v="0"/>
    <n v="0"/>
    <n v="0"/>
    <n v="0"/>
    <n v="5819100"/>
    <x v="0"/>
    <s v="CUMMINS DE LOS ANDES SAFP-012618-01"/>
    <x v="0"/>
  </r>
  <r>
    <s v="PROMOAMBIENTAL DISTRITO SAS ESP"/>
    <n v="901"/>
    <x v="38"/>
    <x v="38"/>
    <s v="AV CIUDAD DE CALI 11  22"/>
    <n v="7447638"/>
    <n v="16925001"/>
    <n v="2292565"/>
    <s v="FP-012639-01"/>
    <s v="FRBT2292565 INTERRUPTOR DE PRESION      -                                        "/>
    <d v="2024-05-31T00:00:00"/>
    <x v="27"/>
    <d v="2024-07-30T00:00:00"/>
    <n v="56"/>
    <n v="43179"/>
    <n v="20240604"/>
    <n v="202406"/>
    <s v="8/06/2024 3:17:58 p.m."/>
    <n v="8"/>
    <s v="0-30"/>
    <s v="PROVEEDORES"/>
    <n v="30"/>
    <n v="43179"/>
    <n v="0"/>
    <n v="0"/>
    <n v="0"/>
    <n v="0"/>
    <n v="0"/>
    <n v="0"/>
    <n v="43179"/>
    <x v="0"/>
    <s v="CUMMINS DE LOS ANDES SAFP-012639-01"/>
    <x v="0"/>
  </r>
  <r>
    <s v="PROMOAMBIENTAL DISTRITO SAS ESP"/>
    <n v="901"/>
    <x v="39"/>
    <x v="39"/>
    <s v="CL 164 21 25"/>
    <n v="7447638"/>
    <n v="16925001"/>
    <n v="22850"/>
    <s v="FP-011164-01"/>
    <s v="FEV 22850 BOTA CUERO DIELECTRICA PUNTERA- COMPOSITE                              "/>
    <d v="2024-03-13T00:00:00"/>
    <x v="12"/>
    <d v="2024-05-07T00:00:00"/>
    <n v="-27"/>
    <n v="3145660"/>
    <n v="20240604"/>
    <n v="202406"/>
    <s v="8/06/2024 3:17:58 p.m."/>
    <n v="87"/>
    <s v="61-90"/>
    <s v="PROVEEDORES"/>
    <n v="109"/>
    <n v="0"/>
    <n v="0"/>
    <n v="0"/>
    <n v="3145660"/>
    <n v="0"/>
    <n v="0"/>
    <n v="0"/>
    <n v="3145660"/>
    <x v="0"/>
    <s v="DISTRIBUCIONES Y DOTACIONES RAC SASFP-011164-01"/>
    <x v="0"/>
  </r>
  <r>
    <s v="PROMOAMBIENTAL DISTRITO SAS ESP"/>
    <n v="901"/>
    <x v="39"/>
    <x v="39"/>
    <s v="CL 164 21 25"/>
    <n v="7447638"/>
    <n v="16925001"/>
    <n v="22896"/>
    <s v="FP-011165-01"/>
    <s v="FEV 22896 OVEROL ENTERISO DRIL VERDE   R-EFLECTIVO                               "/>
    <d v="2024-03-13T00:00:00"/>
    <x v="12"/>
    <d v="2024-05-08T00:00:00"/>
    <n v="-26"/>
    <n v="12912462"/>
    <n v="20240604"/>
    <n v="202406"/>
    <s v="8/06/2024 3:17:58 p.m."/>
    <n v="87"/>
    <s v="61-90"/>
    <s v="PROVEEDORES"/>
    <n v="109"/>
    <n v="0"/>
    <n v="0"/>
    <n v="0"/>
    <n v="12912462"/>
    <n v="0"/>
    <n v="0"/>
    <n v="0"/>
    <n v="12912462"/>
    <x v="0"/>
    <s v="DISTRIBUCIONES Y DOTACIONES RAC SASFP-011165-01"/>
    <x v="0"/>
  </r>
  <r>
    <s v="PROMOAMBIENTAL DISTRITO SAS ESP"/>
    <n v="901"/>
    <x v="39"/>
    <x v="39"/>
    <s v="CL 164 21 25"/>
    <n v="7447638"/>
    <n v="16925001"/>
    <n v="23006"/>
    <s v="FP-011189-01"/>
    <s v="FEV 23006 CACHUCHA CHAVO EN DRIL VERDE  -                                        "/>
    <d v="2024-03-15T00:00:00"/>
    <x v="13"/>
    <d v="2024-05-14T00:00:00"/>
    <n v="-20"/>
    <n v="550208"/>
    <n v="20240604"/>
    <n v="202406"/>
    <s v="8/06/2024 3:17:58 p.m."/>
    <n v="85"/>
    <s v="61-90"/>
    <s v="PROVEEDORES"/>
    <n v="107"/>
    <n v="0"/>
    <n v="0"/>
    <n v="0"/>
    <n v="550208"/>
    <n v="0"/>
    <n v="0"/>
    <n v="0"/>
    <n v="550208"/>
    <x v="0"/>
    <s v="DISTRIBUCIONES Y DOTACIONES RAC SASFP-011189-01"/>
    <x v="0"/>
  </r>
  <r>
    <s v="PROMOAMBIENTAL DISTRITO SAS ESP"/>
    <n v="901"/>
    <x v="39"/>
    <x v="39"/>
    <s v="CL 164 21 25"/>
    <n v="7447638"/>
    <n v="16925001"/>
    <n v="23061"/>
    <s v="FP-011266-01"/>
    <s v="F IMP 66 CONJUNTO MOTO 2 PIEZAS-"/>
    <d v="2024-03-21T00:00:00"/>
    <x v="15"/>
    <d v="2024-05-21T00:00:00"/>
    <n v="-13"/>
    <n v="1467239"/>
    <n v="20240604"/>
    <n v="202406"/>
    <s v="8/06/2024 3:17:58 p.m."/>
    <n v="79"/>
    <s v="61-90"/>
    <s v="PROVEEDORES"/>
    <n v="101"/>
    <n v="0"/>
    <n v="0"/>
    <n v="0"/>
    <n v="1467239"/>
    <n v="0"/>
    <n v="0"/>
    <n v="0"/>
    <n v="1467239"/>
    <x v="0"/>
    <s v="DISTRIBUCIONES Y DOTACIONES RAC SASFP-011266-01"/>
    <x v="0"/>
  </r>
  <r>
    <s v="PROMOAMBIENTAL DISTRITO SAS ESP"/>
    <n v="901"/>
    <x v="39"/>
    <x v="39"/>
    <s v="CL 164 21 25"/>
    <n v="7447638"/>
    <n v="16925001"/>
    <n v="23133"/>
    <s v="FP-011546-01"/>
    <s v="FEV 23133 CAMISA DRIL VERDE   REFLECTIVO- T M S                                  "/>
    <d v="2024-04-05T00:00:00"/>
    <x v="29"/>
    <d v="2024-06-04T00:00:00"/>
    <n v="0"/>
    <n v="2968817"/>
    <n v="20240604"/>
    <n v="202406"/>
    <s v="8/06/2024 3:17:58 p.m."/>
    <n v="64"/>
    <s v="61-90"/>
    <s v="PROVEEDORES"/>
    <n v="86"/>
    <n v="0"/>
    <n v="0"/>
    <n v="2968817"/>
    <n v="0"/>
    <n v="0"/>
    <n v="0"/>
    <n v="0"/>
    <n v="2968817"/>
    <x v="0"/>
    <s v="DISTRIBUCIONES Y DOTACIONES RAC SASFP-011546-01"/>
    <x v="0"/>
  </r>
  <r>
    <s v="PROMOAMBIENTAL DISTRITO SAS ESP"/>
    <n v="901"/>
    <x v="39"/>
    <x v="39"/>
    <s v="CL 164 21 25"/>
    <n v="7447638"/>
    <n v="16925001"/>
    <n v="23191"/>
    <s v="FP-011697-01"/>
    <s v="FEV 23191 CONJUNTO CAFETERIA ANTIFLUIDOS- VIVOS TL XXL                           "/>
    <d v="2024-04-12T00:00:00"/>
    <x v="61"/>
    <d v="2024-06-11T00:00:00"/>
    <n v="7"/>
    <n v="180074"/>
    <n v="20240604"/>
    <n v="202406"/>
    <s v="8/06/2024 3:17:58 p.m."/>
    <n v="57"/>
    <s v="31-60"/>
    <s v="PROVEEDORES"/>
    <n v="79"/>
    <n v="0"/>
    <n v="0"/>
    <n v="180074"/>
    <n v="0"/>
    <n v="0"/>
    <n v="0"/>
    <n v="0"/>
    <n v="180074"/>
    <x v="0"/>
    <s v="DISTRIBUCIONES Y DOTACIONES RAC SASFP-011697-01"/>
    <x v="0"/>
  </r>
  <r>
    <s v="PROMOAMBIENTAL DISTRITO SAS ESP"/>
    <n v="901"/>
    <x v="39"/>
    <x v="39"/>
    <s v="CL 164 21 25"/>
    <n v="7447638"/>
    <n v="16925001"/>
    <n v="23228"/>
    <s v="FP-011752-01"/>
    <s v="FEV 23228 BOTA CUERO DIELECTRICA PUNTERA- COMPOSITE                              "/>
    <d v="2024-04-16T00:00:00"/>
    <x v="31"/>
    <d v="2024-06-15T00:00:00"/>
    <n v="11"/>
    <n v="2013223"/>
    <n v="20240604"/>
    <n v="202406"/>
    <s v="8/06/2024 3:17:58 p.m."/>
    <n v="53"/>
    <s v="31-60"/>
    <s v="PROVEEDORES"/>
    <n v="75"/>
    <n v="0"/>
    <n v="0"/>
    <n v="2013223"/>
    <n v="0"/>
    <n v="0"/>
    <n v="0"/>
    <n v="0"/>
    <n v="2013223"/>
    <x v="0"/>
    <s v="DISTRIBUCIONES Y DOTACIONES RAC SASFP-011752-01"/>
    <x v="0"/>
  </r>
  <r>
    <s v="PROMOAMBIENTAL DISTRITO SAS ESP"/>
    <n v="901"/>
    <x v="39"/>
    <x v="39"/>
    <s v="CL 164 21 25"/>
    <n v="7447638"/>
    <n v="16925001"/>
    <n v="23227"/>
    <s v="FP-011753-01"/>
    <s v="FEV 23227 BOTA CUERO DIELECTRICA PUNTERA- COMPOSITE                              "/>
    <d v="2024-04-16T00:00:00"/>
    <x v="31"/>
    <d v="2024-06-15T00:00:00"/>
    <n v="11"/>
    <n v="2327788"/>
    <n v="20240604"/>
    <n v="202406"/>
    <s v="8/06/2024 3:17:58 p.m."/>
    <n v="53"/>
    <s v="31-60"/>
    <s v="PROVEEDORES"/>
    <n v="75"/>
    <n v="0"/>
    <n v="0"/>
    <n v="2327788"/>
    <n v="0"/>
    <n v="0"/>
    <n v="0"/>
    <n v="0"/>
    <n v="2327788"/>
    <x v="0"/>
    <s v="DISTRIBUCIONES Y DOTACIONES RAC SASFP-011753-01"/>
    <x v="0"/>
  </r>
  <r>
    <s v="PROMOAMBIENTAL DISTRITO SAS ESP"/>
    <n v="901"/>
    <x v="39"/>
    <x v="39"/>
    <s v="CL 164 21 25"/>
    <n v="7447638"/>
    <n v="16925001"/>
    <n v="23190"/>
    <s v="FP-011799-01"/>
    <s v="FEV 23190 BOTA CUERO DIALECTICA PUNTERA -COMPOSITE                               "/>
    <d v="2024-04-18T00:00:00"/>
    <x v="44"/>
    <d v="2024-06-11T00:00:00"/>
    <n v="7"/>
    <n v="23409672"/>
    <n v="20240604"/>
    <n v="202406"/>
    <s v="8/06/2024 3:17:58 p.m."/>
    <n v="51"/>
    <s v="31-60"/>
    <s v="PROVEEDORES"/>
    <n v="73"/>
    <n v="0"/>
    <n v="0"/>
    <n v="23409672"/>
    <n v="0"/>
    <n v="0"/>
    <n v="0"/>
    <n v="0"/>
    <n v="23409672"/>
    <x v="0"/>
    <s v="DISTRIBUCIONES Y DOTACIONES RAC SASFP-011799-01"/>
    <x v="0"/>
  </r>
  <r>
    <s v="PROMOAMBIENTAL DISTRITO SAS ESP"/>
    <n v="901"/>
    <x v="39"/>
    <x v="39"/>
    <s v="CL 164 21 25"/>
    <n v="7447638"/>
    <n v="16925001"/>
    <n v="23331"/>
    <s v="FP-011877-01"/>
    <s v="FEV 23331 CACHUCHA CHAVO OVEROL ENTERIZO-                                        "/>
    <d v="2024-04-24T00:00:00"/>
    <x v="41"/>
    <d v="2024-06-22T00:00:00"/>
    <n v="18"/>
    <n v="30434976"/>
    <n v="20240604"/>
    <n v="202406"/>
    <s v="8/06/2024 3:17:58 p.m."/>
    <n v="45"/>
    <s v="31-60"/>
    <s v="PROVEEDORES"/>
    <n v="67"/>
    <n v="0"/>
    <n v="0"/>
    <n v="30434976"/>
    <n v="0"/>
    <n v="0"/>
    <n v="0"/>
    <n v="0"/>
    <n v="30434976"/>
    <x v="0"/>
    <s v="DISTRIBUCIONES Y DOTACIONES RAC SASFP-011877-01"/>
    <x v="0"/>
  </r>
  <r>
    <s v="PROMOAMBIENTAL DISTRITO SAS ESP"/>
    <n v="901"/>
    <x v="39"/>
    <x v="39"/>
    <s v="CL 164 21 25"/>
    <n v="7447638"/>
    <n v="16925001"/>
    <n v="23202"/>
    <s v="FP-011919-01"/>
    <s v="FEVE 2026 ABEL VANEGAS PRIMER AVISO-"/>
    <d v="2024-04-26T00:00:00"/>
    <x v="19"/>
    <d v="2024-06-12T00:00:00"/>
    <n v="8"/>
    <n v="94645536"/>
    <n v="20240604"/>
    <n v="202406"/>
    <s v="8/06/2024 3:17:58 p.m."/>
    <n v="43"/>
    <s v="31-60"/>
    <s v="PROVEEDORES"/>
    <n v="65"/>
    <n v="0"/>
    <n v="0"/>
    <n v="94645536"/>
    <n v="0"/>
    <n v="0"/>
    <n v="0"/>
    <n v="0"/>
    <n v="94645536"/>
    <x v="0"/>
    <s v="DISTRIBUCIONES Y DOTACIONES RAC SASFP-011919-01"/>
    <x v="0"/>
  </r>
  <r>
    <s v="PROMOAMBIENTAL DISTRITO SAS ESP"/>
    <n v="901"/>
    <x v="39"/>
    <x v="39"/>
    <s v="CL 164 21 25"/>
    <n v="7447638"/>
    <n v="16925001"/>
    <n v="23201"/>
    <s v="FP-011920-01"/>
    <s v="FEV 23201 BOTA CUERO DIELECTRICA PUNTERA-                                        "/>
    <d v="2024-04-26T00:00:00"/>
    <x v="19"/>
    <d v="2024-06-12T00:00:00"/>
    <n v="8"/>
    <n v="106863495"/>
    <n v="20240604"/>
    <n v="202406"/>
    <s v="8/06/2024 3:17:58 p.m."/>
    <n v="43"/>
    <s v="31-60"/>
    <s v="PROVEEDORES"/>
    <n v="65"/>
    <n v="0"/>
    <n v="0"/>
    <n v="106863495"/>
    <n v="0"/>
    <n v="0"/>
    <n v="0"/>
    <n v="0"/>
    <n v="106863495"/>
    <x v="0"/>
    <s v="DISTRIBUCIONES Y DOTACIONES RAC SASFP-011920-01"/>
    <x v="0"/>
  </r>
  <r>
    <s v="PROMOAMBIENTAL DISTRITO SAS ESP"/>
    <n v="901"/>
    <x v="39"/>
    <x v="39"/>
    <s v="CL 164 21 25"/>
    <n v="7447638"/>
    <n v="16925001"/>
    <n v="23370"/>
    <s v="FP-011924-01"/>
    <s v="FEV 23370 PANTALON JEAN HOMBRE          -                                        "/>
    <d v="2024-04-26T00:00:00"/>
    <x v="19"/>
    <d v="2024-06-25T00:00:00"/>
    <n v="21"/>
    <n v="76654"/>
    <n v="20240604"/>
    <n v="202406"/>
    <s v="8/06/2024 3:17:58 p.m."/>
    <n v="43"/>
    <s v="31-60"/>
    <s v="PROVEEDORES"/>
    <n v="65"/>
    <n v="0"/>
    <n v="0"/>
    <n v="76654"/>
    <n v="0"/>
    <n v="0"/>
    <n v="0"/>
    <n v="0"/>
    <n v="76654"/>
    <x v="0"/>
    <s v="DISTRIBUCIONES Y DOTACIONES RAC SASFP-011924-01"/>
    <x v="0"/>
  </r>
  <r>
    <s v="PROMOAMBIENTAL DISTRITO SAS ESP"/>
    <n v="901"/>
    <x v="39"/>
    <x v="39"/>
    <s v="CL 164 21 25"/>
    <n v="7447638"/>
    <n v="16925001"/>
    <n v="23369"/>
    <s v="FP-011925-01"/>
    <s v="FEV 23369 PANTALON JEAN LICRADO         -                                        "/>
    <d v="2024-04-26T00:00:00"/>
    <x v="19"/>
    <d v="2024-06-25T00:00:00"/>
    <n v="21"/>
    <n v="922785"/>
    <n v="20240604"/>
    <n v="202406"/>
    <s v="8/06/2024 3:17:58 p.m."/>
    <n v="43"/>
    <s v="31-60"/>
    <s v="PROVEEDORES"/>
    <n v="65"/>
    <n v="0"/>
    <n v="0"/>
    <n v="922785"/>
    <n v="0"/>
    <n v="0"/>
    <n v="0"/>
    <n v="0"/>
    <n v="922785"/>
    <x v="0"/>
    <s v="DISTRIBUCIONES Y DOTACIONES RAC SASFP-011925-01"/>
    <x v="0"/>
  </r>
  <r>
    <s v="PROMOAMBIENTAL DISTRITO SAS ESP"/>
    <n v="901"/>
    <x v="39"/>
    <x v="39"/>
    <s v="CL 164 21 25"/>
    <n v="7447638"/>
    <n v="16925001"/>
    <n v="23461"/>
    <s v="FP-012197-01"/>
    <s v="FEV 23461 OVEROL ENTERIZO DRIL AZUL OSC -                                        "/>
    <d v="2024-05-10T00:00:00"/>
    <x v="52"/>
    <d v="2024-07-06T00:00:00"/>
    <n v="32"/>
    <n v="1622257"/>
    <n v="20240604"/>
    <n v="202406"/>
    <s v="8/06/2024 3:17:58 p.m."/>
    <n v="29"/>
    <s v="0-30"/>
    <s v="PROVEEDORES"/>
    <n v="51"/>
    <n v="0"/>
    <n v="1622257"/>
    <n v="0"/>
    <n v="0"/>
    <n v="0"/>
    <n v="0"/>
    <n v="0"/>
    <n v="1622257"/>
    <x v="0"/>
    <s v="DISTRIBUCIONES Y DOTACIONES RAC SASFP-012197-01"/>
    <x v="0"/>
  </r>
  <r>
    <s v="PROMOAMBIENTAL DISTRITO SAS ESP"/>
    <n v="901"/>
    <x v="39"/>
    <x v="39"/>
    <s v="CL 164 21 25"/>
    <n v="7447638"/>
    <n v="16925001"/>
    <n v="23689"/>
    <s v="FP-012464-01"/>
    <s v="FEV 23689 BOTA CUERO DIELECTRICA PUNTERA- COMPOSITE TALLA 39                     "/>
    <d v="2024-05-27T00:00:00"/>
    <x v="7"/>
    <d v="2024-07-24T00:00:00"/>
    <n v="50"/>
    <n v="3523140"/>
    <n v="20240604"/>
    <n v="202406"/>
    <s v="8/06/2024 3:17:58 p.m."/>
    <n v="12"/>
    <s v="0-30"/>
    <s v="PROVEEDORES"/>
    <n v="34"/>
    <n v="0"/>
    <n v="3523140"/>
    <n v="0"/>
    <n v="0"/>
    <n v="0"/>
    <n v="0"/>
    <n v="0"/>
    <n v="3523140"/>
    <x v="0"/>
    <s v="DISTRIBUCIONES Y DOTACIONES RAC SASFP-012464-01"/>
    <x v="0"/>
  </r>
  <r>
    <s v="PROMOAMBIENTAL DISTRITO SAS ESP"/>
    <n v="901"/>
    <x v="40"/>
    <x v="40"/>
    <s v="CL 7 17 60"/>
    <n v="7447638"/>
    <n v="16925001"/>
    <n v="3151"/>
    <s v="FP-011032-01"/>
    <s v="FET 3151 REPARACION HOUSSING            -                                        "/>
    <d v="2024-03-06T00:00:00"/>
    <x v="35"/>
    <d v="2024-05-05T00:00:00"/>
    <n v="-29"/>
    <n v="2054351"/>
    <n v="20240604"/>
    <n v="202406"/>
    <s v="8/06/2024 3:17:58 p.m."/>
    <n v="94"/>
    <s v="91-120"/>
    <s v="PROVEEDORES"/>
    <n v="116"/>
    <n v="0"/>
    <n v="0"/>
    <n v="0"/>
    <n v="2054351"/>
    <n v="0"/>
    <n v="0"/>
    <n v="0"/>
    <n v="2054351"/>
    <x v="0"/>
    <s v="DISTRIMUELLES SASFP-011032-01"/>
    <x v="0"/>
  </r>
  <r>
    <s v="PROMOAMBIENTAL DISTRITO SAS ESP"/>
    <n v="901"/>
    <x v="40"/>
    <x v="40"/>
    <s v="CL 7 17 60"/>
    <n v="7447638"/>
    <n v="16925001"/>
    <n v="23690"/>
    <s v="FP-011033-01"/>
    <s v="FEP 23690 SOPORTE MOTOR KW              -                                        "/>
    <d v="2024-03-06T00:00:00"/>
    <x v="35"/>
    <d v="2024-05-05T00:00:00"/>
    <n v="-29"/>
    <n v="247601"/>
    <n v="20240604"/>
    <n v="202406"/>
    <s v="8/06/2024 3:17:58 p.m."/>
    <n v="94"/>
    <s v="91-120"/>
    <s v="PROVEEDORES"/>
    <n v="116"/>
    <n v="0"/>
    <n v="0"/>
    <n v="0"/>
    <n v="247601"/>
    <n v="0"/>
    <n v="0"/>
    <n v="0"/>
    <n v="247601"/>
    <x v="0"/>
    <s v="DISTRIMUELLES SASFP-011033-01"/>
    <x v="0"/>
  </r>
  <r>
    <s v="PROMOAMBIENTAL DISTRITO SAS ESP"/>
    <n v="901"/>
    <x v="40"/>
    <x v="40"/>
    <s v="CL 7 17 60"/>
    <n v="7447638"/>
    <n v="16925001"/>
    <n v="23689"/>
    <s v="FP-011034-01"/>
    <s v="FEP 23689 EMPAQUETADURA DE EMPAQUES     -                                        "/>
    <d v="2024-03-06T00:00:00"/>
    <x v="35"/>
    <d v="2024-05-05T00:00:00"/>
    <n v="-29"/>
    <n v="237697"/>
    <n v="20240604"/>
    <n v="202406"/>
    <s v="8/06/2024 3:17:58 p.m."/>
    <n v="94"/>
    <s v="91-120"/>
    <s v="PROVEEDORES"/>
    <n v="116"/>
    <n v="0"/>
    <n v="0"/>
    <n v="0"/>
    <n v="237697"/>
    <n v="0"/>
    <n v="0"/>
    <n v="0"/>
    <n v="237697"/>
    <x v="0"/>
    <s v="DISTRIMUELLES SASFP-011034-01"/>
    <x v="0"/>
  </r>
  <r>
    <s v="PROMOAMBIENTAL DISTRITO SAS ESP"/>
    <n v="901"/>
    <x v="40"/>
    <x v="40"/>
    <s v="CL 7 17 60"/>
    <n v="7447638"/>
    <n v="16925001"/>
    <n v="23686"/>
    <s v="FP-011035-01"/>
    <s v="FEP 23686 IVECO EUROTRAKER              -                                        "/>
    <d v="2024-03-06T00:00:00"/>
    <x v="35"/>
    <d v="2024-05-04T00:00:00"/>
    <n v="-30"/>
    <n v="2746122"/>
    <n v="20240604"/>
    <n v="202406"/>
    <s v="8/06/2024 3:17:58 p.m."/>
    <n v="94"/>
    <s v="91-120"/>
    <s v="PROVEEDORES"/>
    <n v="116"/>
    <n v="0"/>
    <n v="0"/>
    <n v="0"/>
    <n v="2746122"/>
    <n v="0"/>
    <n v="0"/>
    <n v="0"/>
    <n v="2746122"/>
    <x v="0"/>
    <s v="DISTRIMUELLES SASFP-011035-01"/>
    <x v="0"/>
  </r>
  <r>
    <s v="PROMOAMBIENTAL DISTRITO SAS ESP"/>
    <n v="901"/>
    <x v="40"/>
    <x v="40"/>
    <s v="CL 7 17 60"/>
    <n v="7447638"/>
    <n v="16925001"/>
    <n v="23649"/>
    <s v="FP-011037-01"/>
    <s v="FEP 23649 IVECO EUROTRAKER              -                                        "/>
    <d v="2024-03-06T00:00:00"/>
    <x v="35"/>
    <d v="2024-05-01T00:00:00"/>
    <n v="-33"/>
    <n v="1373061"/>
    <n v="20240604"/>
    <n v="202406"/>
    <s v="8/06/2024 3:17:58 p.m."/>
    <n v="94"/>
    <s v="91-120"/>
    <s v="PROVEEDORES"/>
    <n v="116"/>
    <n v="0"/>
    <n v="0"/>
    <n v="0"/>
    <n v="1373061"/>
    <n v="0"/>
    <n v="0"/>
    <n v="0"/>
    <n v="1373061"/>
    <x v="0"/>
    <s v="DISTRIMUELLES SASFP-011037-01"/>
    <x v="0"/>
  </r>
  <r>
    <s v="PROMOAMBIENTAL DISTRITO SAS ESP"/>
    <n v="901"/>
    <x v="40"/>
    <x v="40"/>
    <s v="CL 7 17 60"/>
    <n v="7447638"/>
    <n v="16925001"/>
    <n v="23650"/>
    <s v="FP-011038-01"/>
    <s v="FEP 23650 IVECO EUROTRAKER              -                                        "/>
    <d v="2024-03-06T00:00:00"/>
    <x v="35"/>
    <d v="2024-05-01T00:00:00"/>
    <n v="-33"/>
    <n v="1373061"/>
    <n v="20240604"/>
    <n v="202406"/>
    <s v="8/06/2024 3:17:58 p.m."/>
    <n v="94"/>
    <s v="91-120"/>
    <s v="PROVEEDORES"/>
    <n v="116"/>
    <n v="0"/>
    <n v="0"/>
    <n v="0"/>
    <n v="1373061"/>
    <n v="0"/>
    <n v="0"/>
    <n v="0"/>
    <n v="1373061"/>
    <x v="0"/>
    <s v="DISTRIMUELLES SASFP-011038-01"/>
    <x v="0"/>
  </r>
  <r>
    <s v="PROMOAMBIENTAL DISTRITO SAS ESP"/>
    <n v="901"/>
    <x v="40"/>
    <x v="40"/>
    <s v="CL 7 17 60"/>
    <n v="7447638"/>
    <n v="16925001"/>
    <n v="15071"/>
    <s v="FP-011075-01"/>
    <s v="FEF 15071 BUJE PAYSTAR T800             -                                        "/>
    <d v="2024-03-07T00:00:00"/>
    <x v="28"/>
    <d v="2024-05-04T00:00:00"/>
    <n v="-30"/>
    <n v="472693"/>
    <n v="20240604"/>
    <n v="202406"/>
    <s v="8/06/2024 3:17:58 p.m."/>
    <n v="93"/>
    <s v="91-120"/>
    <s v="PROVEEDORES"/>
    <n v="115"/>
    <n v="0"/>
    <n v="0"/>
    <n v="0"/>
    <n v="472693"/>
    <n v="0"/>
    <n v="0"/>
    <n v="0"/>
    <n v="472693"/>
    <x v="0"/>
    <s v="DISTRIMUELLES SASFP-011075-01"/>
    <x v="0"/>
  </r>
  <r>
    <s v="PROMOAMBIENTAL DISTRITO SAS ESP"/>
    <n v="901"/>
    <x v="40"/>
    <x v="40"/>
    <s v="CL 7 17 60"/>
    <n v="7447638"/>
    <n v="16925001"/>
    <n v="15124"/>
    <s v="FP-011143-01"/>
    <s v="FEF 15124 BLOQUE ROJO                   -                                        "/>
    <d v="2024-03-12T00:00:00"/>
    <x v="11"/>
    <d v="2024-05-11T00:00:00"/>
    <n v="-23"/>
    <n v="8588272"/>
    <n v="20240604"/>
    <n v="202406"/>
    <s v="8/06/2024 3:17:58 p.m."/>
    <n v="88"/>
    <s v="61-90"/>
    <s v="PROVEEDORES"/>
    <n v="110"/>
    <n v="0"/>
    <n v="0"/>
    <n v="0"/>
    <n v="8588272"/>
    <n v="0"/>
    <n v="0"/>
    <n v="0"/>
    <n v="8588272"/>
    <x v="0"/>
    <s v="DISTRIMUELLES SASFP-011143-01"/>
    <x v="0"/>
  </r>
  <r>
    <s v="PROMOAMBIENTAL DISTRITO SAS ESP"/>
    <n v="901"/>
    <x v="40"/>
    <x v="40"/>
    <s v="CL 7 17 60"/>
    <n v="7447638"/>
    <n v="16925001"/>
    <n v="3154"/>
    <s v="FP-011144-01"/>
    <s v="FET 3154 CAMBIO BUJE SOPORTE  MUELLE FAB-RICAR TAPON                             "/>
    <d v="2024-03-12T00:00:00"/>
    <x v="11"/>
    <d v="2024-05-08T00:00:00"/>
    <n v="-26"/>
    <n v="1094469"/>
    <n v="20240604"/>
    <n v="202406"/>
    <s v="8/06/2024 3:17:58 p.m."/>
    <n v="88"/>
    <s v="61-90"/>
    <s v="PROVEEDORES"/>
    <n v="110"/>
    <n v="0"/>
    <n v="0"/>
    <n v="0"/>
    <n v="1094469"/>
    <n v="0"/>
    <n v="0"/>
    <n v="0"/>
    <n v="1094469"/>
    <x v="0"/>
    <s v="DISTRIMUELLES SASFP-011144-01"/>
    <x v="0"/>
  </r>
  <r>
    <s v="PROMOAMBIENTAL DISTRITO SAS ESP"/>
    <n v="901"/>
    <x v="40"/>
    <x v="40"/>
    <s v="CL 7 17 60"/>
    <n v="7447638"/>
    <n v="16925001"/>
    <n v="3153"/>
    <s v="FP-011145-01"/>
    <s v="FET 3153 CAMBIO DE PINON TREN FIJO CONST-RUIR CUADRANTE                          "/>
    <d v="2024-03-12T00:00:00"/>
    <x v="11"/>
    <d v="2024-05-08T00:00:00"/>
    <n v="-26"/>
    <n v="3057096"/>
    <n v="20240604"/>
    <n v="202406"/>
    <s v="8/06/2024 3:17:58 p.m."/>
    <n v="88"/>
    <s v="61-90"/>
    <s v="PROVEEDORES"/>
    <n v="110"/>
    <n v="0"/>
    <n v="0"/>
    <n v="0"/>
    <n v="3057096"/>
    <n v="0"/>
    <n v="0"/>
    <n v="0"/>
    <n v="3057096"/>
    <x v="0"/>
    <s v="DISTRIMUELLES SASFP-011145-01"/>
    <x v="0"/>
  </r>
  <r>
    <s v="PROMOAMBIENTAL DISTRITO SAS ESP"/>
    <n v="901"/>
    <x v="40"/>
    <x v="40"/>
    <s v="CL 7 17 60"/>
    <n v="7447638"/>
    <n v="16925001"/>
    <n v="15151"/>
    <s v="FP-011190-01"/>
    <s v="FEF 15151 PERCHA INTER                  -                                        "/>
    <d v="2024-03-15T00:00:00"/>
    <x v="13"/>
    <d v="2024-05-12T00:00:00"/>
    <n v="-22"/>
    <n v="1344924"/>
    <n v="20240604"/>
    <n v="202406"/>
    <s v="8/06/2024 3:17:58 p.m."/>
    <n v="85"/>
    <s v="61-90"/>
    <s v="PROVEEDORES"/>
    <n v="107"/>
    <n v="0"/>
    <n v="0"/>
    <n v="0"/>
    <n v="1344924"/>
    <n v="0"/>
    <n v="0"/>
    <n v="0"/>
    <n v="1344924"/>
    <x v="0"/>
    <s v="DISTRIMUELLES SASFP-011190-01"/>
    <x v="0"/>
  </r>
  <r>
    <s v="PROMOAMBIENTAL DISTRITO SAS ESP"/>
    <n v="901"/>
    <x v="40"/>
    <x v="40"/>
    <s v="CL 7 17 60"/>
    <n v="7447638"/>
    <n v="16925001"/>
    <n v="3159"/>
    <s v="FP-011233-01"/>
    <s v="FET 3159 REPARACION HOUSSING PUNTAS RECT- ROSCAS                                 "/>
    <d v="2024-03-21T00:00:00"/>
    <x v="15"/>
    <d v="2024-05-15T00:00:00"/>
    <n v="-19"/>
    <n v="2165397"/>
    <n v="20240604"/>
    <n v="202406"/>
    <s v="8/06/2024 3:17:58 p.m."/>
    <n v="79"/>
    <s v="61-90"/>
    <s v="PROVEEDORES"/>
    <n v="101"/>
    <n v="0"/>
    <n v="0"/>
    <n v="0"/>
    <n v="2165397"/>
    <n v="0"/>
    <n v="0"/>
    <n v="0"/>
    <n v="2165397"/>
    <x v="0"/>
    <s v="DISTRIMUELLES SASFP-011233-01"/>
    <x v="0"/>
  </r>
  <r>
    <s v="PROMOAMBIENTAL DISTRITO SAS ESP"/>
    <n v="901"/>
    <x v="40"/>
    <x v="40"/>
    <s v="CL 7 17 60"/>
    <n v="7447638"/>
    <n v="16925001"/>
    <n v="23807"/>
    <s v="FP-011234-01"/>
    <s v="FEP 23807 COMPLEMENTO SOPORTE MOTOR NAVI-STAR                                    "/>
    <d v="2024-03-21T00:00:00"/>
    <x v="15"/>
    <d v="2024-05-12T00:00:00"/>
    <n v="-22"/>
    <n v="117048"/>
    <n v="20240604"/>
    <n v="202406"/>
    <s v="8/06/2024 3:17:58 p.m."/>
    <n v="79"/>
    <s v="61-90"/>
    <s v="PROVEEDORES"/>
    <n v="101"/>
    <n v="0"/>
    <n v="0"/>
    <n v="0"/>
    <n v="117048"/>
    <n v="0"/>
    <n v="0"/>
    <n v="0"/>
    <n v="117048"/>
    <x v="0"/>
    <s v="DISTRIMUELLES SASFP-011234-01"/>
    <x v="0"/>
  </r>
  <r>
    <s v="PROMOAMBIENTAL DISTRITO SAS ESP"/>
    <n v="901"/>
    <x v="40"/>
    <x v="40"/>
    <s v="CL 7 17 60"/>
    <n v="7447638"/>
    <n v="16925001"/>
    <n v="15253"/>
    <s v="FP-011235-01"/>
    <s v="FEF 15253 R M  SERVICIO DE PRENSA KIT BU-JE BRONCE                               "/>
    <d v="2024-03-21T00:00:00"/>
    <x v="15"/>
    <d v="2024-05-21T00:00:00"/>
    <n v="-13"/>
    <n v="3731350"/>
    <n v="20240604"/>
    <n v="202406"/>
    <s v="8/06/2024 3:17:58 p.m."/>
    <n v="79"/>
    <s v="61-90"/>
    <s v="PROVEEDORES"/>
    <n v="101"/>
    <n v="0"/>
    <n v="0"/>
    <n v="0"/>
    <n v="3731350"/>
    <n v="0"/>
    <n v="0"/>
    <n v="0"/>
    <n v="3731350"/>
    <x v="0"/>
    <s v="DISTRIMUELLES SASFP-011235-01"/>
    <x v="0"/>
  </r>
  <r>
    <s v="PROMOAMBIENTAL DISTRITO SAS ESP"/>
    <n v="901"/>
    <x v="40"/>
    <x v="40"/>
    <s v="CL 7 17 60"/>
    <n v="7447638"/>
    <n v="16925001"/>
    <n v="23876"/>
    <s v="FP-011236-01"/>
    <s v="FEP 23876 ESPARRAGO TORNILLO TUERCA DE S-EGURIDAD                                "/>
    <d v="2024-03-21T00:00:00"/>
    <x v="15"/>
    <d v="2024-05-18T00:00:00"/>
    <n v="-16"/>
    <n v="28377193"/>
    <n v="20240604"/>
    <n v="202406"/>
    <s v="8/06/2024 3:17:58 p.m."/>
    <n v="79"/>
    <s v="61-90"/>
    <s v="PROVEEDORES"/>
    <n v="101"/>
    <n v="0"/>
    <n v="0"/>
    <n v="0"/>
    <n v="28377193"/>
    <n v="0"/>
    <n v="0"/>
    <n v="0"/>
    <n v="28377193"/>
    <x v="0"/>
    <s v="DISTRIMUELLES SASFP-011236-01"/>
    <x v="0"/>
  </r>
  <r>
    <s v="PROMOAMBIENTAL DISTRITO SAS ESP"/>
    <n v="901"/>
    <x v="40"/>
    <x v="40"/>
    <s v="CL 7 17 60"/>
    <n v="7447638"/>
    <n v="16925001"/>
    <n v="3163"/>
    <s v="FP-011269-01"/>
    <s v="F SEAC 12663 LAMINA TOPE SUSPENSION FUEL-LE"/>
    <d v="2024-03-22T00:00:00"/>
    <x v="54"/>
    <d v="2024-05-16T00:00:00"/>
    <n v="-18"/>
    <n v="298491"/>
    <n v="20240604"/>
    <n v="202406"/>
    <s v="8/06/2024 3:17:58 p.m."/>
    <n v="78"/>
    <s v="61-90"/>
    <s v="PROVEEDORES"/>
    <n v="100"/>
    <n v="0"/>
    <n v="0"/>
    <n v="0"/>
    <n v="298491"/>
    <n v="0"/>
    <n v="0"/>
    <n v="0"/>
    <n v="298491"/>
    <x v="0"/>
    <s v="DISTRIMUELLES SASFP-011269-01"/>
    <x v="0"/>
  </r>
  <r>
    <s v="PROMOAMBIENTAL DISTRITO SAS ESP"/>
    <n v="901"/>
    <x v="40"/>
    <x v="40"/>
    <s v="CL 7 17 60"/>
    <n v="7447638"/>
    <n v="16925001"/>
    <n v="3162"/>
    <s v="FP-011270-01"/>
    <s v="F SEAC 12704 HOLA 55 029 3 TORNILLO 1 2X-12 TUERCA 1 2"/>
    <d v="2024-03-22T00:00:00"/>
    <x v="54"/>
    <d v="2024-05-16T00:00:00"/>
    <n v="-18"/>
    <n v="837287"/>
    <n v="20240604"/>
    <n v="202406"/>
    <s v="8/06/2024 3:17:58 p.m."/>
    <n v="78"/>
    <s v="61-90"/>
    <s v="PROVEEDORES"/>
    <n v="100"/>
    <n v="0"/>
    <n v="0"/>
    <n v="0"/>
    <n v="837287"/>
    <n v="0"/>
    <n v="0"/>
    <n v="0"/>
    <n v="837287"/>
    <x v="0"/>
    <s v="DISTRIMUELLES SASFP-011270-01"/>
    <x v="0"/>
  </r>
  <r>
    <s v="PROMOAMBIENTAL DISTRITO SAS ESP"/>
    <n v="901"/>
    <x v="40"/>
    <x v="40"/>
    <s v="CL 7 17 60"/>
    <n v="7447638"/>
    <n v="16925001"/>
    <n v="15208"/>
    <s v="FP-011271-01"/>
    <s v="F SEAC 12705 MTTO SISTEMA SUSPENSION Y S-ISTEMA FRENOS"/>
    <d v="2024-03-22T00:00:00"/>
    <x v="54"/>
    <d v="2024-05-19T00:00:00"/>
    <n v="-15"/>
    <n v="12364304"/>
    <n v="20240604"/>
    <n v="202406"/>
    <s v="8/06/2024 3:17:58 p.m."/>
    <n v="78"/>
    <s v="61-90"/>
    <s v="PROVEEDORES"/>
    <n v="100"/>
    <n v="0"/>
    <n v="0"/>
    <n v="0"/>
    <n v="12364304"/>
    <n v="0"/>
    <n v="0"/>
    <n v="0"/>
    <n v="12364304"/>
    <x v="0"/>
    <s v="DISTRIMUELLES SASFP-011271-01"/>
    <x v="0"/>
  </r>
  <r>
    <s v="PROMOAMBIENTAL DISTRITO SAS ESP"/>
    <n v="901"/>
    <x v="40"/>
    <x v="40"/>
    <s v="CL 7 17 60"/>
    <n v="7447638"/>
    <n v="16925001"/>
    <n v="24023"/>
    <s v="FP-011390-01"/>
    <s v="FEP 24023 ESPARRAGO TORNILLO AMORTIGUADO-R KIT GRAPA                             "/>
    <d v="2024-03-26T00:00:00"/>
    <x v="16"/>
    <d v="2024-05-26T00:00:00"/>
    <n v="-8"/>
    <n v="20953407"/>
    <n v="20240604"/>
    <n v="202406"/>
    <s v="8/06/2024 3:17:58 p.m."/>
    <n v="74"/>
    <s v="61-90"/>
    <s v="PROVEEDORES"/>
    <n v="96"/>
    <n v="0"/>
    <n v="0"/>
    <n v="0"/>
    <n v="20953407"/>
    <n v="0"/>
    <n v="0"/>
    <n v="0"/>
    <n v="20953407"/>
    <x v="0"/>
    <s v="DISTRIMUELLES SASFP-011390-01"/>
    <x v="0"/>
  </r>
  <r>
    <s v="PROMOAMBIENTAL DISTRITO SAS ESP"/>
    <n v="901"/>
    <x v="40"/>
    <x v="40"/>
    <s v="CL 7 17 60"/>
    <n v="7447638"/>
    <n v="16925001"/>
    <n v="15319"/>
    <s v="FP-011524-01"/>
    <s v="FEF 15319 BLOQUE ROJO                   -                                        "/>
    <d v="2024-04-04T00:00:00"/>
    <x v="39"/>
    <d v="2024-06-04T00:00:00"/>
    <n v="0"/>
    <n v="4939194"/>
    <n v="20240604"/>
    <n v="202406"/>
    <s v="8/06/2024 3:17:58 p.m."/>
    <n v="65"/>
    <s v="61-90"/>
    <s v="PROVEEDORES"/>
    <n v="87"/>
    <n v="0"/>
    <n v="0"/>
    <n v="4939194"/>
    <n v="0"/>
    <n v="0"/>
    <n v="0"/>
    <n v="0"/>
    <n v="4939194"/>
    <x v="0"/>
    <s v="DISTRIMUELLES SASFP-011524-01"/>
    <x v="0"/>
  </r>
  <r>
    <s v="PROMOAMBIENTAL DISTRITO SAS ESP"/>
    <n v="901"/>
    <x v="40"/>
    <x v="40"/>
    <s v="CL 7 17 60"/>
    <n v="7447638"/>
    <n v="16925001"/>
    <n v="24074"/>
    <s v="FP-011580-01"/>
    <s v="SEAC 13023 BUJE MUELLE TUERCA TORNILLO 3-4X6 SPRAY NEGRO"/>
    <d v="2024-04-08T00:00:00"/>
    <x v="17"/>
    <d v="2024-06-02T00:00:00"/>
    <n v="-2"/>
    <n v="171070"/>
    <n v="20240604"/>
    <n v="202406"/>
    <s v="8/06/2024 3:17:58 p.m."/>
    <n v="61"/>
    <s v="61-90"/>
    <s v="PROVEEDORES"/>
    <n v="83"/>
    <n v="0"/>
    <n v="0"/>
    <n v="171070"/>
    <n v="0"/>
    <n v="0"/>
    <n v="0"/>
    <n v="0"/>
    <n v="171070"/>
    <x v="0"/>
    <s v="DISTRIMUELLES SASFP-011580-01"/>
    <x v="0"/>
  </r>
  <r>
    <s v="PROMOAMBIENTAL DISTRITO SAS ESP"/>
    <n v="901"/>
    <x v="40"/>
    <x v="40"/>
    <s v="CL 7 17 60"/>
    <n v="7447638"/>
    <n v="16925001"/>
    <n v="24073"/>
    <s v="FP-011581-01"/>
    <s v="FEP 24073 LIQUIDO FRENO                 -                                        "/>
    <d v="2024-04-08T00:00:00"/>
    <x v="17"/>
    <d v="2024-06-02T00:00:00"/>
    <n v="-2"/>
    <n v="270110"/>
    <n v="20240604"/>
    <n v="202406"/>
    <s v="8/06/2024 3:17:58 p.m."/>
    <n v="61"/>
    <s v="61-90"/>
    <s v="PROVEEDORES"/>
    <n v="83"/>
    <n v="0"/>
    <n v="0"/>
    <n v="270110"/>
    <n v="0"/>
    <n v="0"/>
    <n v="0"/>
    <n v="0"/>
    <n v="270110"/>
    <x v="0"/>
    <s v="DISTRIMUELLES SASFP-011581-01"/>
    <x v="0"/>
  </r>
  <r>
    <s v="PROMOAMBIENTAL DISTRITO SAS ESP"/>
    <n v="901"/>
    <x v="40"/>
    <x v="40"/>
    <s v="CL 7 17 60"/>
    <n v="7447638"/>
    <n v="16925001"/>
    <n v="15331"/>
    <s v="FP-011582-01"/>
    <s v="FEF 15331 PERCHA INTER                  -                                        "/>
    <d v="2024-04-09T00:00:00"/>
    <x v="30"/>
    <d v="2024-06-08T00:00:00"/>
    <n v="4"/>
    <n v="1361807"/>
    <n v="20240604"/>
    <n v="202406"/>
    <s v="8/06/2024 3:17:58 p.m."/>
    <n v="60"/>
    <s v="31-60"/>
    <s v="PROVEEDORES"/>
    <n v="82"/>
    <n v="0"/>
    <n v="0"/>
    <n v="1361807"/>
    <n v="0"/>
    <n v="0"/>
    <n v="0"/>
    <n v="0"/>
    <n v="1361807"/>
    <x v="0"/>
    <s v="DISTRIMUELLES SASFP-011582-01"/>
    <x v="0"/>
  </r>
  <r>
    <s v="PROMOAMBIENTAL DISTRITO SAS ESP"/>
    <n v="901"/>
    <x v="40"/>
    <x v="40"/>
    <s v="CL 7 17 60"/>
    <n v="7447638"/>
    <n v="16925001"/>
    <n v="15320"/>
    <s v="FP-011628-01"/>
    <s v="ST 28579 ALQUILER RADIO MOVIL MOTOROLA-"/>
    <d v="2024-04-09T00:00:00"/>
    <x v="30"/>
    <d v="2024-06-04T00:00:00"/>
    <n v="0"/>
    <n v="1519371"/>
    <n v="20240604"/>
    <n v="202406"/>
    <s v="8/06/2024 3:17:58 p.m."/>
    <n v="60"/>
    <s v="31-60"/>
    <s v="PROVEEDORES"/>
    <n v="82"/>
    <n v="0"/>
    <n v="0"/>
    <n v="1519371"/>
    <n v="0"/>
    <n v="0"/>
    <n v="0"/>
    <n v="0"/>
    <n v="1519371"/>
    <x v="0"/>
    <s v="DISTRIMUELLES SASFP-011628-01"/>
    <x v="0"/>
  </r>
  <r>
    <s v="PROMOAMBIENTAL DISTRITO SAS ESP"/>
    <n v="901"/>
    <x v="40"/>
    <x v="40"/>
    <s v="CL 7 17 60"/>
    <n v="7447638"/>
    <n v="16925001"/>
    <n v="24182"/>
    <s v="FP-011682-01"/>
    <s v="FEP 24182 ARANDELA YUGO 1 1 2   335     -                                        "/>
    <d v="2024-04-11T00:00:00"/>
    <x v="40"/>
    <d v="2024-06-10T00:00:00"/>
    <n v="6"/>
    <n v="33764"/>
    <n v="20240604"/>
    <n v="202406"/>
    <s v="8/06/2024 3:17:58 p.m."/>
    <n v="58"/>
    <s v="31-60"/>
    <s v="PROVEEDORES"/>
    <n v="80"/>
    <n v="0"/>
    <n v="0"/>
    <n v="33764"/>
    <n v="0"/>
    <n v="0"/>
    <n v="0"/>
    <n v="0"/>
    <n v="33764"/>
    <x v="0"/>
    <s v="DISTRIMUELLES SASFP-011682-01"/>
    <x v="0"/>
  </r>
  <r>
    <s v="PROMOAMBIENTAL DISTRITO SAS ESP"/>
    <n v="901"/>
    <x v="40"/>
    <x v="40"/>
    <s v="CL 7 17 60"/>
    <n v="7447638"/>
    <n v="16925001"/>
    <n v="15410"/>
    <s v="FP-011698-01"/>
    <s v="FEF 15410 BUEJ MUELLE DELANTERO EAGLE Y -4300                                    "/>
    <d v="2024-04-12T00:00:00"/>
    <x v="61"/>
    <d v="2024-06-11T00:00:00"/>
    <n v="7"/>
    <n v="4014515"/>
    <n v="20240604"/>
    <n v="202406"/>
    <s v="8/06/2024 3:17:58 p.m."/>
    <n v="57"/>
    <s v="31-60"/>
    <s v="PROVEEDORES"/>
    <n v="79"/>
    <n v="0"/>
    <n v="0"/>
    <n v="4014515"/>
    <n v="0"/>
    <n v="0"/>
    <n v="0"/>
    <n v="0"/>
    <n v="4014515"/>
    <x v="0"/>
    <s v="DISTRIMUELLES SASFP-011698-01"/>
    <x v="0"/>
  </r>
  <r>
    <s v="PROMOAMBIENTAL DISTRITO SAS ESP"/>
    <n v="901"/>
    <x v="40"/>
    <x v="40"/>
    <s v="CL 7 17 60"/>
    <n v="7447638"/>
    <n v="16925001"/>
    <n v="24280"/>
    <s v="FP-011768-01"/>
    <s v="FEP 24280 I  SOPORTE MOTOR KW DEL MOGOLL-A                                       "/>
    <d v="2024-04-16T00:00:00"/>
    <x v="31"/>
    <d v="2024-06-16T00:00:00"/>
    <n v="12"/>
    <n v="135055"/>
    <n v="20240604"/>
    <n v="202406"/>
    <s v="8/06/2024 3:17:58 p.m."/>
    <n v="53"/>
    <s v="31-60"/>
    <s v="PROVEEDORES"/>
    <n v="75"/>
    <n v="0"/>
    <n v="0"/>
    <n v="135055"/>
    <n v="0"/>
    <n v="0"/>
    <n v="0"/>
    <n v="0"/>
    <n v="135055"/>
    <x v="0"/>
    <s v="DISTRIMUELLES SASFP-011768-01"/>
    <x v="0"/>
  </r>
  <r>
    <s v="PROMOAMBIENTAL DISTRITO SAS ESP"/>
    <n v="901"/>
    <x v="40"/>
    <x v="40"/>
    <s v="CL 7 17 60"/>
    <n v="7447638"/>
    <n v="16925001"/>
    <n v="3223"/>
    <s v="FP-011820-01"/>
    <s v="FET 3223 RECTIFICAR NROSCAS DE TAPA SERV-ICIO DE PRESA                           "/>
    <d v="2024-04-19T00:00:00"/>
    <x v="55"/>
    <d v="2024-06-15T00:00:00"/>
    <n v="11"/>
    <n v="3646751"/>
    <n v="20240604"/>
    <n v="202406"/>
    <s v="8/06/2024 3:17:58 p.m."/>
    <n v="50"/>
    <s v="31-60"/>
    <s v="PROVEEDORES"/>
    <n v="72"/>
    <n v="0"/>
    <n v="0"/>
    <n v="3646751"/>
    <n v="0"/>
    <n v="0"/>
    <n v="0"/>
    <n v="0"/>
    <n v="3646751"/>
    <x v="0"/>
    <s v="DISTRIMUELLES SASFP-011820-01"/>
    <x v="0"/>
  </r>
  <r>
    <s v="PROMOAMBIENTAL DISTRITO SAS ESP"/>
    <n v="901"/>
    <x v="40"/>
    <x v="40"/>
    <s v="CL 7 17 60"/>
    <n v="7447638"/>
    <n v="16925001"/>
    <n v="24336"/>
    <s v="FP-011821-01"/>
    <s v="FEP 24336 TOPE AUXILIAR MUELLE CAMARA DE- SEGURIDAD BOCIN                        "/>
    <d v="2024-04-19T00:00:00"/>
    <x v="55"/>
    <d v="2024-06-18T00:00:00"/>
    <n v="14"/>
    <n v="45150447"/>
    <n v="20240604"/>
    <n v="202406"/>
    <s v="8/06/2024 3:17:58 p.m."/>
    <n v="50"/>
    <s v="31-60"/>
    <s v="PROVEEDORES"/>
    <n v="72"/>
    <n v="0"/>
    <n v="0"/>
    <n v="45150447"/>
    <n v="0"/>
    <n v="0"/>
    <n v="0"/>
    <n v="0"/>
    <n v="45150447"/>
    <x v="0"/>
    <s v="DISTRIMUELLES SASFP-011821-01"/>
    <x v="0"/>
  </r>
  <r>
    <s v="PROMOAMBIENTAL DISTRITO SAS ESP"/>
    <n v="901"/>
    <x v="40"/>
    <x v="40"/>
    <s v="CL 7 17 60"/>
    <n v="7447638"/>
    <n v="16925001"/>
    <n v="3226"/>
    <s v="FP-011833-01"/>
    <s v="FET 3226 SERVICIO MONTACARGA            -                                        "/>
    <d v="2024-04-22T00:00:00"/>
    <x v="18"/>
    <d v="2024-06-17T00:00:00"/>
    <n v="13"/>
    <n v="1989944"/>
    <n v="20240604"/>
    <n v="202406"/>
    <s v="8/06/2024 3:17:58 p.m."/>
    <n v="47"/>
    <s v="31-60"/>
    <s v="PROVEEDORES"/>
    <n v="69"/>
    <n v="0"/>
    <n v="0"/>
    <n v="1989944"/>
    <n v="0"/>
    <n v="0"/>
    <n v="0"/>
    <n v="0"/>
    <n v="1989944"/>
    <x v="0"/>
    <s v="DISTRIMUELLES SASFP-011833-01"/>
    <x v="0"/>
  </r>
  <r>
    <s v="PROMOAMBIENTAL DISTRITO SAS ESP"/>
    <n v="901"/>
    <x v="40"/>
    <x v="40"/>
    <s v="CL 7 17 60"/>
    <n v="7447638"/>
    <n v="16925001"/>
    <n v="3227"/>
    <s v="FP-011834-01"/>
    <s v="FET 3227 CAMBIO PINON TORRE  SERV  PRENS-A                                       "/>
    <d v="2024-04-22T00:00:00"/>
    <x v="18"/>
    <d v="2024-06-17T00:00:00"/>
    <n v="13"/>
    <n v="1948857"/>
    <n v="20240604"/>
    <n v="202406"/>
    <s v="8/06/2024 3:17:58 p.m."/>
    <n v="47"/>
    <s v="31-60"/>
    <s v="PROVEEDORES"/>
    <n v="69"/>
    <n v="0"/>
    <n v="0"/>
    <n v="1948857"/>
    <n v="0"/>
    <n v="0"/>
    <n v="0"/>
    <n v="0"/>
    <n v="1948857"/>
    <x v="0"/>
    <s v="DISTRIMUELLES SASFP-011834-01"/>
    <x v="0"/>
  </r>
  <r>
    <s v="PROMOAMBIENTAL DISTRITO SAS ESP"/>
    <n v="901"/>
    <x v="40"/>
    <x v="40"/>
    <s v="CL 7 17 60"/>
    <n v="7447638"/>
    <n v="16925001"/>
    <n v="15487"/>
    <s v="FP-011835-01"/>
    <s v="FEF 15487 PERCHA INTER                  -                                        "/>
    <d v="2024-04-22T00:00:00"/>
    <x v="18"/>
    <d v="2024-06-19T00:00:00"/>
    <n v="15"/>
    <n v="2723613"/>
    <n v="20240604"/>
    <n v="202406"/>
    <s v="8/06/2024 3:17:58 p.m."/>
    <n v="47"/>
    <s v="31-60"/>
    <s v="PROVEEDORES"/>
    <n v="69"/>
    <n v="0"/>
    <n v="0"/>
    <n v="2723613"/>
    <n v="0"/>
    <n v="0"/>
    <n v="0"/>
    <n v="0"/>
    <n v="2723613"/>
    <x v="0"/>
    <s v="DISTRIMUELLES SASFP-011835-01"/>
    <x v="0"/>
  </r>
  <r>
    <s v="PROMOAMBIENTAL DISTRITO SAS ESP"/>
    <n v="901"/>
    <x v="40"/>
    <x v="40"/>
    <s v="CL 7 17 60"/>
    <n v="7447638"/>
    <n v="16925001"/>
    <n v="15500"/>
    <s v="FP-011863-01"/>
    <s v="FEF 15500 BLOQUES F7407P R M  BANDA FREN-O DELANTERO                             "/>
    <d v="2024-04-23T00:00:00"/>
    <x v="36"/>
    <d v="2024-06-22T00:00:00"/>
    <n v="18"/>
    <n v="7743015"/>
    <n v="20240604"/>
    <n v="202406"/>
    <s v="8/06/2024 3:17:58 p.m."/>
    <n v="46"/>
    <s v="31-60"/>
    <s v="PROVEEDORES"/>
    <n v="68"/>
    <n v="0"/>
    <n v="0"/>
    <n v="7743015"/>
    <n v="0"/>
    <n v="0"/>
    <n v="0"/>
    <n v="0"/>
    <n v="7743015"/>
    <x v="0"/>
    <s v="DISTRIMUELLES SASFP-011863-01"/>
    <x v="0"/>
  </r>
  <r>
    <s v="PROMOAMBIENTAL DISTRITO SAS ESP"/>
    <n v="901"/>
    <x v="40"/>
    <x v="40"/>
    <s v="CL 7 17 60"/>
    <n v="7447638"/>
    <n v="16925001"/>
    <n v="24360"/>
    <s v="FP-011864-01"/>
    <s v="FEP 24360 CAMPANA DELANTERA             -                                        "/>
    <d v="2024-04-23T00:00:00"/>
    <x v="36"/>
    <d v="2024-06-22T00:00:00"/>
    <n v="18"/>
    <n v="749556"/>
    <n v="20240604"/>
    <n v="202406"/>
    <s v="8/06/2024 3:17:58 p.m."/>
    <n v="46"/>
    <s v="31-60"/>
    <s v="PROVEEDORES"/>
    <n v="68"/>
    <n v="0"/>
    <n v="0"/>
    <n v="749556"/>
    <n v="0"/>
    <n v="0"/>
    <n v="0"/>
    <n v="0"/>
    <n v="749556"/>
    <x v="0"/>
    <s v="DISTRIMUELLES SASFP-011864-01"/>
    <x v="0"/>
  </r>
  <r>
    <s v="PROMOAMBIENTAL DISTRITO SAS ESP"/>
    <n v="901"/>
    <x v="40"/>
    <x v="40"/>
    <s v="CL 7 17 60"/>
    <n v="7447638"/>
    <n v="16925001"/>
    <n v="3228"/>
    <s v="FP-011878-01"/>
    <s v="F RC 1035 MANGUERA R2 Y RACOR DE 1-"/>
    <d v="2024-04-24T00:00:00"/>
    <x v="41"/>
    <d v="2024-06-17T00:00:00"/>
    <n v="13"/>
    <n v="252963"/>
    <n v="20240604"/>
    <n v="202406"/>
    <s v="8/06/2024 3:17:58 p.m."/>
    <n v="45"/>
    <s v="31-60"/>
    <s v="PROVEEDORES"/>
    <n v="67"/>
    <n v="0"/>
    <n v="0"/>
    <n v="252963"/>
    <n v="0"/>
    <n v="0"/>
    <n v="0"/>
    <n v="0"/>
    <n v="252963"/>
    <x v="0"/>
    <s v="DISTRIMUELLES SASFP-011878-01"/>
    <x v="0"/>
  </r>
  <r>
    <s v="PROMOAMBIENTAL DISTRITO SAS ESP"/>
    <n v="901"/>
    <x v="40"/>
    <x v="40"/>
    <s v="CL 7 17 60"/>
    <n v="7447638"/>
    <n v="16925001"/>
    <n v="24416"/>
    <s v="FP-011885-01"/>
    <s v="FEP 24416 KIT SUSPENSION TORNILLO G5 ESP-ARRAGO                                  "/>
    <d v="2024-04-25T00:00:00"/>
    <x v="33"/>
    <d v="2024-06-24T00:00:00"/>
    <n v="20"/>
    <n v="36152482"/>
    <n v="20240604"/>
    <n v="202406"/>
    <s v="8/06/2024 3:17:58 p.m."/>
    <n v="44"/>
    <s v="31-60"/>
    <s v="PROVEEDORES"/>
    <n v="66"/>
    <n v="0"/>
    <n v="0"/>
    <n v="36152482"/>
    <n v="0"/>
    <n v="0"/>
    <n v="0"/>
    <n v="0"/>
    <n v="36152482"/>
    <x v="0"/>
    <s v="DISTRIMUELLES SASFP-011885-01"/>
    <x v="0"/>
  </r>
  <r>
    <s v="PROMOAMBIENTAL DISTRITO SAS ESP"/>
    <n v="901"/>
    <x v="40"/>
    <x v="40"/>
    <s v="CL 7 17 60"/>
    <n v="7447638"/>
    <n v="16925001"/>
    <n v="24432"/>
    <s v="FP-011921-01"/>
    <s v="FEP 24432 SOPORTE MOTOR KW TRASERO      -                                        "/>
    <d v="2024-04-26T00:00:00"/>
    <x v="19"/>
    <d v="2024-06-25T00:00:00"/>
    <n v="21"/>
    <n v="517712"/>
    <n v="20240604"/>
    <n v="202406"/>
    <s v="8/06/2024 3:17:58 p.m."/>
    <n v="43"/>
    <s v="31-60"/>
    <s v="PROVEEDORES"/>
    <n v="65"/>
    <n v="0"/>
    <n v="0"/>
    <n v="517712"/>
    <n v="0"/>
    <n v="0"/>
    <n v="0"/>
    <n v="0"/>
    <n v="517712"/>
    <x v="0"/>
    <s v="DISTRIMUELLES SASFP-011921-01"/>
    <x v="0"/>
  </r>
  <r>
    <s v="PROMOAMBIENTAL DISTRITO SAS ESP"/>
    <n v="901"/>
    <x v="40"/>
    <x v="40"/>
    <s v="CL 7 17 60"/>
    <n v="7447638"/>
    <n v="16925001"/>
    <n v="15569"/>
    <s v="FP-011994-01"/>
    <s v="FEF 15569 PERCHA INTER                  -                                        "/>
    <d v="2024-04-29T00:00:00"/>
    <x v="3"/>
    <d v="2024-06-26T00:00:00"/>
    <n v="22"/>
    <n v="2813650"/>
    <n v="20240604"/>
    <n v="202406"/>
    <s v="8/06/2024 3:17:58 p.m."/>
    <n v="40"/>
    <s v="31-60"/>
    <s v="PROVEEDORES"/>
    <n v="62"/>
    <n v="0"/>
    <n v="0"/>
    <n v="2813650"/>
    <n v="0"/>
    <n v="0"/>
    <n v="0"/>
    <n v="0"/>
    <n v="2813650"/>
    <x v="0"/>
    <s v="DISTRIMUELLES SASFP-011994-01"/>
    <x v="0"/>
  </r>
  <r>
    <s v="PROMOAMBIENTAL DISTRITO SAS ESP"/>
    <n v="901"/>
    <x v="40"/>
    <x v="40"/>
    <s v="CL 7 17 60"/>
    <n v="7447638"/>
    <n v="16925001"/>
    <n v="3256"/>
    <s v="FP-011995-01"/>
    <s v="FET 3256 SERVICIO MONTACARGA            -                                        "/>
    <d v="2024-04-29T00:00:00"/>
    <x v="3"/>
    <d v="2024-06-25T00:00:00"/>
    <n v="21"/>
    <n v="1017181"/>
    <n v="20240604"/>
    <n v="202406"/>
    <s v="8/06/2024 3:17:58 p.m."/>
    <n v="40"/>
    <s v="31-60"/>
    <s v="PROVEEDORES"/>
    <n v="62"/>
    <n v="0"/>
    <n v="0"/>
    <n v="1017181"/>
    <n v="0"/>
    <n v="0"/>
    <n v="0"/>
    <n v="0"/>
    <n v="1017181"/>
    <x v="0"/>
    <s v="DISTRIMUELLES SASFP-011995-01"/>
    <x v="0"/>
  </r>
  <r>
    <s v="PROMOAMBIENTAL DISTRITO SAS ESP"/>
    <n v="901"/>
    <x v="40"/>
    <x v="40"/>
    <s v="CL 7 17 60"/>
    <n v="7447638"/>
    <n v="16925001"/>
    <n v="3257"/>
    <s v="FP-011996-01"/>
    <s v="FET 3257 SERV  TORNO ARANDELA SINCRONIZA-R                                       "/>
    <d v="2024-04-29T00:00:00"/>
    <x v="3"/>
    <d v="2024-06-25T00:00:00"/>
    <n v="21"/>
    <n v="1559086"/>
    <n v="20240604"/>
    <n v="202406"/>
    <s v="8/06/2024 3:17:58 p.m."/>
    <n v="40"/>
    <s v="31-60"/>
    <s v="PROVEEDORES"/>
    <n v="62"/>
    <n v="0"/>
    <n v="0"/>
    <n v="1559086"/>
    <n v="0"/>
    <n v="0"/>
    <n v="0"/>
    <n v="0"/>
    <n v="1559086"/>
    <x v="0"/>
    <s v="DISTRIMUELLES SASFP-011996-01"/>
    <x v="0"/>
  </r>
  <r>
    <s v="PROMOAMBIENTAL DISTRITO SAS ESP"/>
    <n v="901"/>
    <x v="40"/>
    <x v="40"/>
    <s v="CL 7 17 60"/>
    <n v="7447638"/>
    <n v="16925001"/>
    <n v="3247"/>
    <s v="FP-011997-01"/>
    <s v="FET 3247 BALANCEO DINAMICO BANCO TURBINA-                                        "/>
    <d v="2024-04-29T00:00:00"/>
    <x v="3"/>
    <d v="2024-06-22T00:00:00"/>
    <n v="18"/>
    <n v="1154212"/>
    <n v="20240604"/>
    <n v="202406"/>
    <s v="8/06/2024 3:17:58 p.m."/>
    <n v="40"/>
    <s v="31-60"/>
    <s v="PROVEEDORES"/>
    <n v="62"/>
    <n v="0"/>
    <n v="0"/>
    <n v="1154212"/>
    <n v="0"/>
    <n v="0"/>
    <n v="0"/>
    <n v="0"/>
    <n v="1154212"/>
    <x v="0"/>
    <s v="DISTRIMUELLES SASFP-011997-01"/>
    <x v="0"/>
  </r>
  <r>
    <s v="PROMOAMBIENTAL DISTRITO SAS ESP"/>
    <n v="901"/>
    <x v="40"/>
    <x v="40"/>
    <s v="CL 7 17 60"/>
    <n v="7447638"/>
    <n v="16925001"/>
    <n v="15547"/>
    <s v="FP-011998-01"/>
    <s v="FEF 15547 FABRICACION EJE BARREDORA     -                                        "/>
    <d v="2024-04-29T00:00:00"/>
    <x v="3"/>
    <d v="2024-06-25T00:00:00"/>
    <n v="21"/>
    <n v="1519371"/>
    <n v="20240604"/>
    <n v="202406"/>
    <s v="8/06/2024 3:17:58 p.m."/>
    <n v="40"/>
    <s v="31-60"/>
    <s v="PROVEEDORES"/>
    <n v="62"/>
    <n v="0"/>
    <n v="0"/>
    <n v="1519371"/>
    <n v="0"/>
    <n v="0"/>
    <n v="0"/>
    <n v="0"/>
    <n v="1519371"/>
    <x v="0"/>
    <s v="DISTRIMUELLES SASFP-011998-01"/>
    <x v="0"/>
  </r>
  <r>
    <s v="PROMOAMBIENTAL DISTRITO SAS ESP"/>
    <n v="901"/>
    <x v="40"/>
    <x v="40"/>
    <s v="CL 7 17 60"/>
    <n v="7447638"/>
    <n v="16925001"/>
    <n v="15582"/>
    <s v="FP-012067-01"/>
    <s v="FVE 245 ACELERANTE CEPILLO CERDAS LIJA R-OJA MASILLA POLIESTE"/>
    <d v="2024-04-30T00:00:00"/>
    <x v="4"/>
    <d v="2024-06-29T00:00:00"/>
    <n v="25"/>
    <n v="7511929"/>
    <n v="20240604"/>
    <n v="202406"/>
    <s v="8/06/2024 3:17:58 p.m."/>
    <n v="39"/>
    <s v="31-60"/>
    <s v="PROVEEDORES"/>
    <n v="61"/>
    <n v="0"/>
    <n v="0"/>
    <n v="7511929"/>
    <n v="0"/>
    <n v="0"/>
    <n v="0"/>
    <n v="0"/>
    <n v="7511929"/>
    <x v="0"/>
    <s v="DISTRIMUELLES SASFP-012067-01"/>
    <x v="0"/>
  </r>
  <r>
    <s v="PROMOAMBIENTAL DISTRITO SAS ESP"/>
    <n v="901"/>
    <x v="40"/>
    <x v="40"/>
    <s v="CL 7 17 60"/>
    <n v="7447638"/>
    <n v="16925001"/>
    <n v="24614"/>
    <s v="FP-012166-01"/>
    <s v="RC 1054 MANGUERAS TUBIN 3 4 UNION BRONCE-"/>
    <d v="2024-05-09T00:00:00"/>
    <x v="21"/>
    <d v="2024-07-07T00:00:00"/>
    <n v="33"/>
    <n v="557102"/>
    <n v="20240604"/>
    <n v="202406"/>
    <s v="8/06/2024 3:17:58 p.m."/>
    <n v="30"/>
    <s v="0-30"/>
    <s v="PROVEEDORES"/>
    <n v="52"/>
    <n v="0"/>
    <n v="557102"/>
    <n v="0"/>
    <n v="0"/>
    <n v="0"/>
    <n v="0"/>
    <n v="0"/>
    <n v="557102"/>
    <x v="0"/>
    <s v="DISTRIMUELLES SASFP-012166-01"/>
    <x v="0"/>
  </r>
  <r>
    <s v="PROMOAMBIENTAL DISTRITO SAS ESP"/>
    <n v="901"/>
    <x v="40"/>
    <x v="40"/>
    <s v="CL 7 17 60"/>
    <n v="7447638"/>
    <n v="16925001"/>
    <n v="24615"/>
    <s v="FP-012168-01"/>
    <s v="FEP 24615 JUEGO DE SPLINDERES KENWORTH  -                                        "/>
    <d v="2024-05-09T00:00:00"/>
    <x v="21"/>
    <d v="2024-07-07T00:00:00"/>
    <n v="33"/>
    <n v="1020792"/>
    <n v="20240604"/>
    <n v="202406"/>
    <s v="8/06/2024 3:17:58 p.m."/>
    <n v="30"/>
    <s v="0-30"/>
    <s v="PROVEEDORES"/>
    <n v="52"/>
    <n v="0"/>
    <n v="1020792"/>
    <n v="0"/>
    <n v="0"/>
    <n v="0"/>
    <n v="0"/>
    <n v="0"/>
    <n v="1020792"/>
    <x v="0"/>
    <s v="DISTRIMUELLES SASFP-012168-01"/>
    <x v="0"/>
  </r>
  <r>
    <s v="PROMOAMBIENTAL DISTRITO SAS ESP"/>
    <n v="901"/>
    <x v="40"/>
    <x v="40"/>
    <s v="CL 7 17 60"/>
    <n v="7447638"/>
    <n v="16925001"/>
    <n v="15704"/>
    <s v="FP-012220-01"/>
    <s v="FEF 15704 KIT TERMINAL BUJE DE CAUCHO BA-RRA                                     "/>
    <d v="2024-05-14T00:00:00"/>
    <x v="22"/>
    <d v="2024-07-10T00:00:00"/>
    <n v="36"/>
    <n v="12155530"/>
    <n v="20240604"/>
    <n v="202406"/>
    <s v="8/06/2024 3:17:58 p.m."/>
    <n v="25"/>
    <s v="0-30"/>
    <s v="PROVEEDORES"/>
    <n v="47"/>
    <n v="0"/>
    <n v="12155530"/>
    <n v="0"/>
    <n v="0"/>
    <n v="0"/>
    <n v="0"/>
    <n v="0"/>
    <n v="12155530"/>
    <x v="0"/>
    <s v="DISTRIMUELLES SASFP-012220-01"/>
    <x v="0"/>
  </r>
  <r>
    <s v="PROMOAMBIENTAL DISTRITO SAS ESP"/>
    <n v="901"/>
    <x v="40"/>
    <x v="40"/>
    <s v="CL 7 17 60"/>
    <n v="7447638"/>
    <n v="16925001"/>
    <n v="3276"/>
    <s v="FP-012221-01"/>
    <s v="PLGM 18400 ASESORAMIENTO LICITACION PERF-IL GUARDA DE SEGURID"/>
    <d v="2024-05-14T00:00:00"/>
    <x v="22"/>
    <d v="2024-07-10T00:00:00"/>
    <n v="36"/>
    <n v="2054351"/>
    <n v="20240604"/>
    <n v="202406"/>
    <s v="8/06/2024 3:17:58 p.m."/>
    <n v="25"/>
    <s v="0-30"/>
    <s v="PROVEEDORES"/>
    <n v="47"/>
    <n v="0"/>
    <n v="2054351"/>
    <n v="0"/>
    <n v="0"/>
    <n v="0"/>
    <n v="0"/>
    <n v="0"/>
    <n v="2054351"/>
    <x v="0"/>
    <s v="DISTRIMUELLES SASFP-012221-01"/>
    <x v="0"/>
  </r>
  <r>
    <s v="PROMOAMBIENTAL DISTRITO SAS ESP"/>
    <n v="901"/>
    <x v="40"/>
    <x v="40"/>
    <s v="CL 7 17 60"/>
    <n v="7447638"/>
    <n v="16925001"/>
    <n v="24698"/>
    <s v="FP-012222-01"/>
    <s v="FEP 24698 JUEGO DE SPLINDERES KENWORTH 2-018                                     "/>
    <d v="2024-05-14T00:00:00"/>
    <x v="22"/>
    <d v="2024-07-11T00:00:00"/>
    <n v="37"/>
    <n v="2041584"/>
    <n v="20240604"/>
    <n v="202406"/>
    <s v="8/06/2024 3:17:58 p.m."/>
    <n v="25"/>
    <s v="0-30"/>
    <s v="PROVEEDORES"/>
    <n v="47"/>
    <n v="0"/>
    <n v="2041584"/>
    <n v="0"/>
    <n v="0"/>
    <n v="0"/>
    <n v="0"/>
    <n v="0"/>
    <n v="2041584"/>
    <x v="0"/>
    <s v="DISTRIMUELLES SASFP-012222-01"/>
    <x v="0"/>
  </r>
  <r>
    <s v="PROMOAMBIENTAL DISTRITO SAS ESP"/>
    <n v="901"/>
    <x v="40"/>
    <x v="40"/>
    <s v="CL 7 17 60"/>
    <n v="7447638"/>
    <n v="16925001"/>
    <n v="24736"/>
    <s v="FP-012333-01"/>
    <s v="FEP 24736 KIT GRAPA BUJE MARTILLO LEVA P-RENO                                    "/>
    <d v="2024-05-17T00:00:00"/>
    <x v="42"/>
    <d v="2024-07-16T00:00:00"/>
    <n v="42"/>
    <n v="40660238"/>
    <n v="20240604"/>
    <n v="202406"/>
    <s v="8/06/2024 3:17:58 p.m."/>
    <n v="22"/>
    <s v="0-30"/>
    <s v="PROVEEDORES"/>
    <n v="44"/>
    <n v="0"/>
    <n v="40660238"/>
    <n v="0"/>
    <n v="0"/>
    <n v="0"/>
    <n v="0"/>
    <n v="0"/>
    <n v="40660238"/>
    <x v="0"/>
    <s v="DISTRIMUELLES SASFP-012333-01"/>
    <x v="0"/>
  </r>
  <r>
    <s v="PROMOAMBIENTAL DISTRITO SAS ESP"/>
    <n v="901"/>
    <x v="40"/>
    <x v="40"/>
    <s v="CL 7 17 60"/>
    <n v="7447638"/>
    <n v="16925001"/>
    <n v="24738"/>
    <s v="FP-012343-01"/>
    <s v="KFET 1299 DISCO FRENO PASTILLAS SOPRTE C-AJA Y CORREA"/>
    <d v="2024-05-20T00:00:00"/>
    <x v="6"/>
    <d v="2024-07-16T00:00:00"/>
    <n v="42"/>
    <n v="67528"/>
    <n v="20240604"/>
    <n v="202406"/>
    <s v="8/06/2024 3:17:58 p.m."/>
    <n v="19"/>
    <s v="0-30"/>
    <s v="PROVEEDORES"/>
    <n v="41"/>
    <n v="0"/>
    <n v="67528"/>
    <n v="0"/>
    <n v="0"/>
    <n v="0"/>
    <n v="0"/>
    <n v="0"/>
    <n v="67528"/>
    <x v="0"/>
    <s v="DISTRIMUELLES SASFP-012343-01"/>
    <x v="0"/>
  </r>
  <r>
    <s v="PROMOAMBIENTAL DISTRITO SAS ESP"/>
    <n v="901"/>
    <x v="40"/>
    <x v="40"/>
    <s v="CL 7 17 60"/>
    <n v="7447638"/>
    <n v="16925001"/>
    <n v="24755"/>
    <s v="FP-012344-01"/>
    <s v="FEP 24755 SOPORTE                       -                                        "/>
    <d v="2024-05-20T00:00:00"/>
    <x v="6"/>
    <d v="2024-07-16T00:00:00"/>
    <n v="42"/>
    <n v="688782"/>
    <n v="20240604"/>
    <n v="202406"/>
    <s v="8/06/2024 3:17:58 p.m."/>
    <n v="19"/>
    <s v="0-30"/>
    <s v="PROVEEDORES"/>
    <n v="41"/>
    <n v="0"/>
    <n v="688782"/>
    <n v="0"/>
    <n v="0"/>
    <n v="0"/>
    <n v="0"/>
    <n v="0"/>
    <n v="688782"/>
    <x v="0"/>
    <s v="DISTRIMUELLES SASFP-012344-01"/>
    <x v="0"/>
  </r>
  <r>
    <s v="PROMOAMBIENTAL DISTRITO SAS ESP"/>
    <n v="901"/>
    <x v="40"/>
    <x v="40"/>
    <s v="CL 7 17 60"/>
    <n v="7447638"/>
    <n v="16925001"/>
    <n v="24756"/>
    <s v="FP-012345-01"/>
    <s v="FEP 24756 SOPORTE                       -                                        "/>
    <d v="2024-05-20T00:00:00"/>
    <x v="6"/>
    <d v="2024-07-16T00:00:00"/>
    <n v="42"/>
    <n v="344391"/>
    <n v="20240604"/>
    <n v="202406"/>
    <s v="8/06/2024 3:17:58 p.m."/>
    <n v="19"/>
    <s v="0-30"/>
    <s v="PROVEEDORES"/>
    <n v="41"/>
    <n v="0"/>
    <n v="344391"/>
    <n v="0"/>
    <n v="0"/>
    <n v="0"/>
    <n v="0"/>
    <n v="0"/>
    <n v="344391"/>
    <x v="0"/>
    <s v="DISTRIMUELLES SASFP-012345-01"/>
    <x v="0"/>
  </r>
  <r>
    <s v="PROMOAMBIENTAL DISTRITO SAS ESP"/>
    <n v="901"/>
    <x v="40"/>
    <x v="40"/>
    <s v="CL 7 17 60"/>
    <n v="7447638"/>
    <n v="16925001"/>
    <n v="3291"/>
    <s v="FP-012405-01"/>
    <s v="FTR 22039 PINON 3RA Y 2DA PLATO SINCRON-RODILLO TREN FIJO"/>
    <d v="2024-05-21T00:00:00"/>
    <x v="24"/>
    <d v="2024-07-18T00:00:00"/>
    <n v="44"/>
    <n v="770659"/>
    <n v="20240604"/>
    <n v="202406"/>
    <s v="8/06/2024 3:17:58 p.m."/>
    <n v="18"/>
    <s v="0-30"/>
    <s v="PROVEEDORES"/>
    <n v="40"/>
    <n v="0"/>
    <n v="770659"/>
    <n v="0"/>
    <n v="0"/>
    <n v="0"/>
    <n v="0"/>
    <n v="0"/>
    <n v="770659"/>
    <x v="0"/>
    <s v="DISTRIMUELLES SASFP-012405-01"/>
    <x v="0"/>
  </r>
  <r>
    <s v="PROMOAMBIENTAL DISTRITO SAS ESP"/>
    <n v="901"/>
    <x v="40"/>
    <x v="40"/>
    <s v="CL 7 17 60"/>
    <n v="7447638"/>
    <n v="16925001"/>
    <n v="15795"/>
    <s v="FP-012421-01"/>
    <s v="FEP 15795 PERCHA INTER                  -                                        "/>
    <d v="2024-05-23T00:00:00"/>
    <x v="25"/>
    <d v="2024-07-21T00:00:00"/>
    <n v="47"/>
    <n v="4220475"/>
    <n v="20240604"/>
    <n v="202406"/>
    <s v="8/06/2024 3:17:58 p.m."/>
    <n v="16"/>
    <s v="0-30"/>
    <s v="PROVEEDORES"/>
    <n v="38"/>
    <n v="0"/>
    <n v="4220475"/>
    <n v="0"/>
    <n v="0"/>
    <n v="0"/>
    <n v="0"/>
    <n v="0"/>
    <n v="4220475"/>
    <x v="0"/>
    <s v="DISTRIMUELLES SASFP-012421-01"/>
    <x v="0"/>
  </r>
  <r>
    <s v="PROMOAMBIENTAL DISTRITO SAS ESP"/>
    <n v="901"/>
    <x v="40"/>
    <x v="40"/>
    <s v="CL 7 17 60"/>
    <n v="7447638"/>
    <n v="16925001"/>
    <n v="3283"/>
    <s v="FP-012422-01"/>
    <s v="FET 3283 CAMBIO PINON TORRE SERVICIO PRE-NSA                                     "/>
    <d v="2024-05-23T00:00:00"/>
    <x v="25"/>
    <d v="2024-07-16T00:00:00"/>
    <n v="42"/>
    <n v="1755718"/>
    <n v="20240604"/>
    <n v="202406"/>
    <s v="8/06/2024 3:17:58 p.m."/>
    <n v="16"/>
    <s v="0-30"/>
    <s v="PROVEEDORES"/>
    <n v="38"/>
    <n v="0"/>
    <n v="1755718"/>
    <n v="0"/>
    <n v="0"/>
    <n v="0"/>
    <n v="0"/>
    <n v="0"/>
    <n v="1755718"/>
    <x v="0"/>
    <s v="DISTRIMUELLES SASFP-012422-01"/>
    <x v="0"/>
  </r>
  <r>
    <s v="PROMOAMBIENTAL DISTRITO SAS ESP"/>
    <n v="901"/>
    <x v="40"/>
    <x v="40"/>
    <s v="CL 7 17 60"/>
    <n v="7447638"/>
    <n v="16925001"/>
    <n v="3319"/>
    <s v="FP-012465-01"/>
    <s v="F FRF4143 COMPRA DE REPUESTOS-"/>
    <d v="2024-05-27T00:00:00"/>
    <x v="7"/>
    <d v="2024-07-24T00:00:00"/>
    <n v="50"/>
    <n v="4003015"/>
    <n v="20240604"/>
    <n v="202406"/>
    <s v="8/06/2024 3:17:58 p.m."/>
    <n v="12"/>
    <s v="0-30"/>
    <s v="PROVEEDORES"/>
    <n v="34"/>
    <n v="0"/>
    <n v="4003015"/>
    <n v="0"/>
    <n v="0"/>
    <n v="0"/>
    <n v="0"/>
    <n v="0"/>
    <n v="4003015"/>
    <x v="0"/>
    <s v="DISTRIMUELLES SASFP-012465-01"/>
    <x v="0"/>
  </r>
  <r>
    <s v="PROMOAMBIENTAL DISTRITO SAS ESP"/>
    <n v="901"/>
    <x v="40"/>
    <x v="40"/>
    <s v="CL 7 17 60"/>
    <n v="7447638"/>
    <n v="16925001"/>
    <n v="24856"/>
    <s v="FP-012466-01"/>
    <s v="FET 816 BAJAR RUEDAS CAMBIOFRENO SERVICI-O REMACHADA"/>
    <d v="2024-05-27T00:00:00"/>
    <x v="7"/>
    <d v="2024-07-24T00:00:00"/>
    <n v="50"/>
    <n v="109169"/>
    <n v="20240604"/>
    <n v="202406"/>
    <s v="8/06/2024 3:17:58 p.m."/>
    <n v="12"/>
    <s v="0-30"/>
    <s v="PROVEEDORES"/>
    <n v="34"/>
    <n v="0"/>
    <n v="109169"/>
    <n v="0"/>
    <n v="0"/>
    <n v="0"/>
    <n v="0"/>
    <n v="0"/>
    <n v="109169"/>
    <x v="0"/>
    <s v="DISTRIMUELLES SASFP-012466-01"/>
    <x v="0"/>
  </r>
  <r>
    <s v="PROMOAMBIENTAL DISTRITO SAS ESP"/>
    <n v="901"/>
    <x v="40"/>
    <x v="40"/>
    <s v="CL 7 17 60"/>
    <n v="7447638"/>
    <n v="16925001"/>
    <n v="15825"/>
    <s v="FP-012467-01"/>
    <s v="F FEF4142 COMPRA DE REPUESTOS-"/>
    <d v="2024-05-27T00:00:00"/>
    <x v="7"/>
    <d v="2024-07-24T00:00:00"/>
    <n v="50"/>
    <n v="9112849"/>
    <n v="20240604"/>
    <n v="202406"/>
    <s v="8/06/2024 3:17:58 p.m."/>
    <n v="12"/>
    <s v="0-30"/>
    <s v="PROVEEDORES"/>
    <n v="34"/>
    <n v="0"/>
    <n v="9112849"/>
    <n v="0"/>
    <n v="0"/>
    <n v="0"/>
    <n v="0"/>
    <n v="0"/>
    <n v="9112849"/>
    <x v="0"/>
    <s v="DISTRIMUELLES SASFP-012467-01"/>
    <x v="0"/>
  </r>
  <r>
    <s v="PROMOAMBIENTAL DISTRITO SAS ESP"/>
    <n v="901"/>
    <x v="40"/>
    <x v="40"/>
    <s v="CL 7 17 60"/>
    <n v="7447638"/>
    <n v="16925001"/>
    <n v="24909"/>
    <s v="FP-012568-01"/>
    <s v="FEP 24909 KIT SUSPENSION TORNILLO G5 ESP-ARRAGO                                  "/>
    <d v="2024-05-29T00:00:00"/>
    <x v="63"/>
    <d v="2024-07-28T00:00:00"/>
    <n v="54"/>
    <n v="44892176"/>
    <n v="20240604"/>
    <n v="202406"/>
    <s v="8/06/2024 3:17:58 p.m."/>
    <n v="10"/>
    <s v="0-30"/>
    <s v="PROVEEDORES"/>
    <n v="32"/>
    <n v="0"/>
    <n v="44892176"/>
    <n v="0"/>
    <n v="0"/>
    <n v="0"/>
    <n v="0"/>
    <n v="0"/>
    <n v="44892176"/>
    <x v="0"/>
    <s v="DISTRIMUELLES SASFP-012568-01"/>
    <x v="0"/>
  </r>
  <r>
    <s v="PROMOAMBIENTAL DISTRITO SAS ESP"/>
    <n v="901"/>
    <x v="41"/>
    <x v="41"/>
    <s v="CL 23 5 89"/>
    <n v="7447638"/>
    <n v="16925001"/>
    <n v="734"/>
    <s v="DS-000734-00"/>
    <m/>
    <d v="2024-06-04T00:00:00"/>
    <x v="10"/>
    <d v="2024-06-05T00:00:00"/>
    <n v="1"/>
    <n v="6209546"/>
    <n v="20240604"/>
    <n v="202406"/>
    <s v="8/06/2024 3:17:58 p.m."/>
    <n v="4"/>
    <s v="0-30"/>
    <s v="PROVEEDORES"/>
    <n v="26"/>
    <n v="6209546"/>
    <n v="0"/>
    <n v="0"/>
    <n v="0"/>
    <n v="0"/>
    <n v="0"/>
    <n v="0"/>
    <n v="6209546"/>
    <x v="0"/>
    <s v="DOMINGUEZ DE CEBALLOS NUBIA AMPARODS-000734-00"/>
    <x v="0"/>
  </r>
  <r>
    <s v="PROMOAMBIENTAL DISTRITO SAS ESP"/>
    <n v="901"/>
    <x v="42"/>
    <x v="42"/>
    <s v="CL 11 SUR 14 58"/>
    <n v="7447638"/>
    <n v="16925001"/>
    <n v="357"/>
    <s v="FP-011166-01"/>
    <s v="FVE 3577 JUEGO CHAQUETA CAPUCH CIERRE BR-OCHS PANTAL CON RESO                    "/>
    <d v="2024-03-13T00:00:00"/>
    <x v="12"/>
    <d v="2024-05-08T00:00:00"/>
    <n v="-26"/>
    <n v="17551270"/>
    <n v="20240604"/>
    <n v="202406"/>
    <s v="8/06/2024 3:17:58 p.m."/>
    <n v="87"/>
    <s v="61-90"/>
    <s v="PROVEEDORES"/>
    <n v="109"/>
    <n v="0"/>
    <n v="0"/>
    <n v="0"/>
    <n v="17551270"/>
    <n v="0"/>
    <n v="0"/>
    <n v="0"/>
    <n v="17551270"/>
    <x v="0"/>
    <s v="DRESS WINTER S A SFP-011166-01"/>
    <x v="0"/>
  </r>
  <r>
    <s v="PROMOAMBIENTAL DISTRITO SAS ESP"/>
    <n v="901"/>
    <x v="42"/>
    <x v="42"/>
    <s v="CL 11 SUR 14 58"/>
    <n v="7447638"/>
    <n v="16925001"/>
    <n v="3922"/>
    <s v="FP-012493-01"/>
    <s v="FVE 3922 JUEGO CHAQUE CAPUCH CIERR BROCH-S PANTAL CON RESORT                     "/>
    <d v="2024-05-28T00:00:00"/>
    <x v="26"/>
    <d v="2024-07-14T00:00:00"/>
    <n v="40"/>
    <n v="15674461"/>
    <n v="20240604"/>
    <n v="202406"/>
    <s v="8/06/2024 3:17:58 p.m."/>
    <n v="11"/>
    <s v="0-30"/>
    <s v="PROVEEDORES"/>
    <n v="33"/>
    <n v="0"/>
    <n v="15674461"/>
    <n v="0"/>
    <n v="0"/>
    <n v="0"/>
    <n v="0"/>
    <n v="0"/>
    <n v="15674461"/>
    <x v="0"/>
    <s v="DRESS WINTER S A SFP-012493-01"/>
    <x v="0"/>
  </r>
  <r>
    <s v="PROMOAMBIENTAL DISTRITO SAS ESP"/>
    <n v="901"/>
    <x v="43"/>
    <x v="43"/>
    <s v="CL 25 D BIS 101 B 04"/>
    <n v="7447638"/>
    <n v="16925001"/>
    <n v="25139"/>
    <s v="FP-011714-01"/>
    <s v="FTR 19468 HAUSING TRASERO 18 46 LBS-"/>
    <d v="2024-04-12T00:00:00"/>
    <x v="61"/>
    <d v="2024-06-03T00:00:00"/>
    <n v="-1"/>
    <n v="1548493"/>
    <n v="20240604"/>
    <n v="202406"/>
    <s v="8/06/2024 3:17:58 p.m."/>
    <n v="57"/>
    <s v="31-60"/>
    <s v="PROVEEDORES"/>
    <n v="79"/>
    <n v="0"/>
    <n v="0"/>
    <n v="1548493"/>
    <n v="0"/>
    <n v="0"/>
    <n v="0"/>
    <n v="0"/>
    <n v="1548493"/>
    <x v="0"/>
    <s v="EDITORIAL LA UNIDAD SA EN EJECUCION DEL ACUERDO DEFP-011714-01"/>
    <x v="0"/>
  </r>
  <r>
    <s v="PROMOAMBIENTAL DISTRITO SAS ESP"/>
    <n v="901"/>
    <x v="43"/>
    <x v="43"/>
    <s v="CL 25 D BIS 101 B 04"/>
    <n v="7447638"/>
    <n v="16925001"/>
    <n v="25588"/>
    <s v="FP-011999-01"/>
    <s v="FE 25588 PUBLICACION TARIFAS PROMO AMBIE-NTAL DISTRITO                           "/>
    <d v="2024-04-29T00:00:00"/>
    <x v="3"/>
    <d v="2024-06-24T00:00:00"/>
    <n v="20"/>
    <n v="1548493"/>
    <n v="20240604"/>
    <n v="202406"/>
    <s v="8/06/2024 3:17:58 p.m."/>
    <n v="40"/>
    <s v="31-60"/>
    <s v="PROVEEDORES"/>
    <n v="62"/>
    <n v="0"/>
    <n v="0"/>
    <n v="1548493"/>
    <n v="0"/>
    <n v="0"/>
    <n v="0"/>
    <n v="0"/>
    <n v="1548493"/>
    <x v="0"/>
    <s v="EDITORIAL LA UNIDAD SA EN EJECUCION DEL ACUERDO DEFP-011999-01"/>
    <x v="0"/>
  </r>
  <r>
    <s v="PROMOAMBIENTAL DISTRITO SAS ESP"/>
    <n v="901"/>
    <x v="44"/>
    <x v="44"/>
    <s v="CR 4 24 12"/>
    <n v="7447638"/>
    <n v="16925001"/>
    <n v="21759"/>
    <s v="FP-011923-01"/>
    <s v="FE 21759 BONBILLO CINTA 3M              -                                        "/>
    <d v="2024-04-26T00:00:00"/>
    <x v="19"/>
    <d v="2024-06-25T00:00:00"/>
    <n v="21"/>
    <n v="835830"/>
    <n v="20240604"/>
    <n v="202406"/>
    <s v="8/06/2024 3:17:58 p.m."/>
    <n v="43"/>
    <s v="31-60"/>
    <s v="PROVEEDORES"/>
    <n v="65"/>
    <n v="0"/>
    <n v="0"/>
    <n v="835830"/>
    <n v="0"/>
    <n v="0"/>
    <n v="0"/>
    <n v="0"/>
    <n v="835830"/>
    <x v="0"/>
    <s v="ELECTRO PARTES DEL VALLE SASFP-011923-01"/>
    <x v="0"/>
  </r>
  <r>
    <s v="PROMOAMBIENTAL DISTRITO SAS ESP"/>
    <n v="901"/>
    <x v="44"/>
    <x v="44"/>
    <s v="CR 4 24 12"/>
    <n v="7447638"/>
    <n v="16925001"/>
    <n v="21814"/>
    <s v="FP-012068-01"/>
    <s v="FVE 246 LAMINA ACRILICO-"/>
    <d v="2024-04-30T00:00:00"/>
    <x v="4"/>
    <d v="2024-06-30T00:00:00"/>
    <n v="26"/>
    <n v="1320796"/>
    <n v="20240604"/>
    <n v="202406"/>
    <s v="8/06/2024 3:17:58 p.m."/>
    <n v="39"/>
    <s v="31-60"/>
    <s v="PROVEEDORES"/>
    <n v="61"/>
    <n v="0"/>
    <n v="0"/>
    <n v="1320796"/>
    <n v="0"/>
    <n v="0"/>
    <n v="0"/>
    <n v="0"/>
    <n v="1320796"/>
    <x v="0"/>
    <s v="ELECTRO PARTES DEL VALLE SASFP-012068-01"/>
    <x v="0"/>
  </r>
  <r>
    <s v="PROMOAMBIENTAL DISTRITO SAS ESP"/>
    <n v="901"/>
    <x v="44"/>
    <x v="44"/>
    <s v="CR 4 24 12"/>
    <n v="7447638"/>
    <n v="16925001"/>
    <n v="21809"/>
    <s v="FP-012069-01"/>
    <s v="FE 21809 CINTA 3M                       -                                        "/>
    <d v="2024-04-30T00:00:00"/>
    <x v="4"/>
    <d v="2024-06-30T00:00:00"/>
    <n v="26"/>
    <n v="68036"/>
    <n v="20240604"/>
    <n v="202406"/>
    <s v="8/06/2024 3:17:58 p.m."/>
    <n v="39"/>
    <s v="31-60"/>
    <s v="PROVEEDORES"/>
    <n v="61"/>
    <n v="0"/>
    <n v="0"/>
    <n v="68036"/>
    <n v="0"/>
    <n v="0"/>
    <n v="0"/>
    <n v="0"/>
    <n v="68036"/>
    <x v="0"/>
    <s v="ELECTRO PARTES DEL VALLE SASFP-012069-01"/>
    <x v="0"/>
  </r>
  <r>
    <s v="PROMOAMBIENTAL DISTRITO SAS ESP"/>
    <n v="901"/>
    <x v="44"/>
    <x v="44"/>
    <s v="CR 4 24 12"/>
    <n v="7447638"/>
    <n v="16925001"/>
    <n v="21815"/>
    <s v="FP-012070-01"/>
    <s v="P7A 1019 CAUCHO SELLO TOLVA-"/>
    <d v="2024-04-30T00:00:00"/>
    <x v="4"/>
    <d v="2024-06-24T00:00:00"/>
    <n v="20"/>
    <n v="492329"/>
    <n v="20240604"/>
    <n v="202406"/>
    <s v="8/06/2024 3:17:58 p.m."/>
    <n v="39"/>
    <s v="31-60"/>
    <s v="PROVEEDORES"/>
    <n v="61"/>
    <n v="0"/>
    <n v="0"/>
    <n v="492329"/>
    <n v="0"/>
    <n v="0"/>
    <n v="0"/>
    <n v="0"/>
    <n v="492329"/>
    <x v="0"/>
    <s v="ELECTRO PARTES DEL VALLE SASFP-012070-01"/>
    <x v="0"/>
  </r>
  <r>
    <s v="PROMOAMBIENTAL DISTRITO SAS ESP"/>
    <n v="901"/>
    <x v="44"/>
    <x v="44"/>
    <s v="CR 4 24 12"/>
    <n v="7447638"/>
    <n v="16925001"/>
    <n v="21884"/>
    <s v="FP-012104-01"/>
    <s v="FET 783 BAJAR MUELLE TORQUEAR MUELLE-"/>
    <d v="2024-05-06T00:00:00"/>
    <x v="20"/>
    <d v="2024-07-03T00:00:00"/>
    <n v="29"/>
    <n v="21436"/>
    <n v="20240604"/>
    <n v="202406"/>
    <s v="8/06/2024 3:17:58 p.m."/>
    <n v="33"/>
    <s v="31-60"/>
    <s v="PROVEEDORES"/>
    <n v="55"/>
    <n v="0"/>
    <n v="21436"/>
    <n v="0"/>
    <n v="0"/>
    <n v="0"/>
    <n v="0"/>
    <n v="0"/>
    <n v="21436"/>
    <x v="0"/>
    <s v="ELECTRO PARTES DEL VALLE SASFP-012104-01"/>
    <x v="0"/>
  </r>
  <r>
    <s v="PROMOAMBIENTAL DISTRITO SAS ESP"/>
    <n v="901"/>
    <x v="44"/>
    <x v="44"/>
    <s v="CR 4 24 12"/>
    <n v="7447638"/>
    <n v="16925001"/>
    <n v="21916"/>
    <s v="FP-012198-01"/>
    <s v="FE 21916 BOMBILLO BOSCH 9007            -                                        "/>
    <d v="2024-05-10T00:00:00"/>
    <x v="52"/>
    <d v="2024-07-06T00:00:00"/>
    <n v="32"/>
    <n v="146755"/>
    <n v="20240604"/>
    <n v="202406"/>
    <s v="8/06/2024 3:17:58 p.m."/>
    <n v="29"/>
    <s v="0-30"/>
    <s v="PROVEEDORES"/>
    <n v="51"/>
    <n v="0"/>
    <n v="146755"/>
    <n v="0"/>
    <n v="0"/>
    <n v="0"/>
    <n v="0"/>
    <n v="0"/>
    <n v="146755"/>
    <x v="0"/>
    <s v="ELECTRO PARTES DEL VALLE SASFP-012198-01"/>
    <x v="0"/>
  </r>
  <r>
    <s v="PROMOAMBIENTAL DISTRITO SAS ESP"/>
    <n v="901"/>
    <x v="44"/>
    <x v="44"/>
    <s v="CR 4 24 12"/>
    <n v="7447638"/>
    <n v="16925001"/>
    <n v="21926"/>
    <s v="FP-012199-01"/>
    <s v="FE 21926 SOQUET BOMBILLO SOCKET CONECTOR- BOMBILLO                               "/>
    <d v="2024-05-10T00:00:00"/>
    <x v="52"/>
    <d v="2024-07-06T00:00:00"/>
    <n v="32"/>
    <n v="230437"/>
    <n v="20240604"/>
    <n v="202406"/>
    <s v="8/06/2024 3:17:58 p.m."/>
    <n v="29"/>
    <s v="0-30"/>
    <s v="PROVEEDORES"/>
    <n v="51"/>
    <n v="0"/>
    <n v="230437"/>
    <n v="0"/>
    <n v="0"/>
    <n v="0"/>
    <n v="0"/>
    <n v="0"/>
    <n v="230437"/>
    <x v="0"/>
    <s v="ELECTRO PARTES DEL VALLE SASFP-012199-01"/>
    <x v="0"/>
  </r>
  <r>
    <s v="PROMOAMBIENTAL DISTRITO SAS ESP"/>
    <n v="901"/>
    <x v="44"/>
    <x v="44"/>
    <s v="CR 4 24 12"/>
    <n v="7447638"/>
    <n v="16925001"/>
    <n v="21974"/>
    <s v="FP-012200-01"/>
    <s v="FE 21974 BOMBILLO 3157                  -                                        "/>
    <d v="2024-05-10T00:00:00"/>
    <x v="52"/>
    <d v="2024-07-08T00:00:00"/>
    <n v="34"/>
    <n v="492329"/>
    <n v="20240604"/>
    <n v="202406"/>
    <s v="8/06/2024 3:17:58 p.m."/>
    <n v="29"/>
    <s v="0-30"/>
    <s v="PROVEEDORES"/>
    <n v="51"/>
    <n v="0"/>
    <n v="492329"/>
    <n v="0"/>
    <n v="0"/>
    <n v="0"/>
    <n v="0"/>
    <n v="0"/>
    <n v="492329"/>
    <x v="0"/>
    <s v="ELECTRO PARTES DEL VALLE SASFP-012200-01"/>
    <x v="0"/>
  </r>
  <r>
    <s v="PROMOAMBIENTAL DISTRITO SAS ESP"/>
    <n v="901"/>
    <x v="44"/>
    <x v="44"/>
    <s v="CR 4 24 12"/>
    <n v="7447638"/>
    <n v="16925001"/>
    <n v="22008"/>
    <s v="FP-012223-01"/>
    <s v="FE 22008 BOMBILLO BOSCH 9007            -                                        "/>
    <d v="2024-05-14T00:00:00"/>
    <x v="22"/>
    <d v="2024-07-10T00:00:00"/>
    <n v="36"/>
    <n v="1467550"/>
    <n v="20240604"/>
    <n v="202406"/>
    <s v="8/06/2024 3:17:58 p.m."/>
    <n v="25"/>
    <s v="0-30"/>
    <s v="PROVEEDORES"/>
    <n v="47"/>
    <n v="0"/>
    <n v="1467550"/>
    <n v="0"/>
    <n v="0"/>
    <n v="0"/>
    <n v="0"/>
    <n v="0"/>
    <n v="1467550"/>
    <x v="0"/>
    <s v="ELECTRO PARTES DEL VALLE SASFP-012223-01"/>
    <x v="0"/>
  </r>
  <r>
    <s v="PROMOAMBIENTAL DISTRITO SAS ESP"/>
    <n v="901"/>
    <x v="44"/>
    <x v="44"/>
    <s v="CR 4 24 12"/>
    <n v="7447638"/>
    <n v="16925001"/>
    <n v="22007"/>
    <s v="FP-012224-01"/>
    <s v="FE 22007 LAMPARA LICUADORA LEN DOBLE CON- LUZ MEDIA AMARILLA                     "/>
    <d v="2024-05-14T00:00:00"/>
    <x v="22"/>
    <d v="2024-07-10T00:00:00"/>
    <n v="36"/>
    <n v="803850"/>
    <n v="20240604"/>
    <n v="202406"/>
    <s v="8/06/2024 3:17:58 p.m."/>
    <n v="25"/>
    <s v="0-30"/>
    <s v="PROVEEDORES"/>
    <n v="47"/>
    <n v="0"/>
    <n v="803850"/>
    <n v="0"/>
    <n v="0"/>
    <n v="0"/>
    <n v="0"/>
    <n v="0"/>
    <n v="803850"/>
    <x v="0"/>
    <s v="ELECTRO PARTES DEL VALLE SASFP-012224-01"/>
    <x v="0"/>
  </r>
  <r>
    <s v="PROMOAMBIENTAL DISTRITO SAS ESP"/>
    <n v="901"/>
    <x v="44"/>
    <x v="44"/>
    <s v="CR 4 24 12"/>
    <n v="7447638"/>
    <n v="16925001"/>
    <n v="22031"/>
    <s v="FP-012276-01"/>
    <s v="FE 22031 BOMBILLO 158 12V               -                                        "/>
    <d v="2024-05-15T00:00:00"/>
    <x v="56"/>
    <d v="2024-07-14T00:00:00"/>
    <n v="40"/>
    <n v="56502"/>
    <n v="20240604"/>
    <n v="202406"/>
    <s v="8/06/2024 3:17:58 p.m."/>
    <n v="24"/>
    <s v="0-30"/>
    <s v="PROVEEDORES"/>
    <n v="46"/>
    <n v="0"/>
    <n v="56502"/>
    <n v="0"/>
    <n v="0"/>
    <n v="0"/>
    <n v="0"/>
    <n v="0"/>
    <n v="56502"/>
    <x v="0"/>
    <s v="ELECTRO PARTES DEL VALLE SASFP-012276-01"/>
    <x v="0"/>
  </r>
  <r>
    <s v="PROMOAMBIENTAL DISTRITO SAS ESP"/>
    <n v="901"/>
    <x v="44"/>
    <x v="44"/>
    <s v="CR 4 24 12"/>
    <n v="7447638"/>
    <n v="16925001"/>
    <n v="22032"/>
    <s v="FP-012277-01"/>
    <s v="FE 22032 BOMBILLO H11 12V               -                                        "/>
    <d v="2024-05-15T00:00:00"/>
    <x v="56"/>
    <d v="2024-07-14T00:00:00"/>
    <n v="40"/>
    <n v="570850"/>
    <n v="20240604"/>
    <n v="202406"/>
    <s v="8/06/2024 3:17:58 p.m."/>
    <n v="24"/>
    <s v="0-30"/>
    <s v="PROVEEDORES"/>
    <n v="46"/>
    <n v="0"/>
    <n v="570850"/>
    <n v="0"/>
    <n v="0"/>
    <n v="0"/>
    <n v="0"/>
    <n v="0"/>
    <n v="570850"/>
    <x v="0"/>
    <s v="ELECTRO PARTES DEL VALLE SASFP-012277-01"/>
    <x v="0"/>
  </r>
  <r>
    <s v="PROMOAMBIENTAL DISTRITO SAS ESP"/>
    <n v="901"/>
    <x v="44"/>
    <x v="44"/>
    <s v="CR 4 24 12"/>
    <n v="7447638"/>
    <n v="16925001"/>
    <n v="22115"/>
    <s v="FP-012375-01"/>
    <s v="F FU01 578074  COPRA DE ACEITE SHELL TEL-LUS"/>
    <d v="2024-05-20T00:00:00"/>
    <x v="6"/>
    <d v="2024-07-17T00:00:00"/>
    <n v="43"/>
    <n v="56852"/>
    <n v="20240604"/>
    <n v="202406"/>
    <s v="8/06/2024 3:17:58 p.m."/>
    <n v="19"/>
    <s v="0-30"/>
    <s v="PROVEEDORES"/>
    <n v="41"/>
    <n v="0"/>
    <n v="56852"/>
    <n v="0"/>
    <n v="0"/>
    <n v="0"/>
    <n v="0"/>
    <n v="0"/>
    <n v="56852"/>
    <x v="0"/>
    <s v="ELECTRO PARTES DEL VALLE SASFP-012375-01"/>
    <x v="0"/>
  </r>
  <r>
    <s v="PROMOAMBIENTAL DISTRITO SAS ESP"/>
    <n v="901"/>
    <x v="44"/>
    <x v="44"/>
    <s v="CR 4 24 12"/>
    <n v="7447638"/>
    <n v="16925001"/>
    <n v="22114"/>
    <s v="FP-012376-01"/>
    <s v="F FU01 576626  COMPRA DE ACEITE TELLUS 2-S"/>
    <d v="2024-05-20T00:00:00"/>
    <x v="6"/>
    <d v="2024-07-17T00:00:00"/>
    <n v="43"/>
    <n v="382469"/>
    <n v="20240604"/>
    <n v="202406"/>
    <s v="8/06/2024 3:17:58 p.m."/>
    <n v="19"/>
    <s v="0-30"/>
    <s v="PROVEEDORES"/>
    <n v="41"/>
    <n v="0"/>
    <n v="382469"/>
    <n v="0"/>
    <n v="0"/>
    <n v="0"/>
    <n v="0"/>
    <n v="0"/>
    <n v="382469"/>
    <x v="0"/>
    <s v="ELECTRO PARTES DEL VALLE SASFP-012376-01"/>
    <x v="0"/>
  </r>
  <r>
    <s v="PROMOAMBIENTAL DISTRITO SAS ESP"/>
    <n v="901"/>
    <x v="44"/>
    <x v="44"/>
    <s v="CR 4 24 12"/>
    <n v="7447638"/>
    <n v="16925001"/>
    <n v="22111"/>
    <s v="FP-012377-01"/>
    <s v="F FVE8099 COMPRA DE AMARRE PLASTICO-"/>
    <d v="2024-05-20T00:00:00"/>
    <x v="6"/>
    <d v="2024-07-17T00:00:00"/>
    <n v="43"/>
    <n v="85045"/>
    <n v="20240604"/>
    <n v="202406"/>
    <s v="8/06/2024 3:17:58 p.m."/>
    <n v="19"/>
    <s v="0-30"/>
    <s v="PROVEEDORES"/>
    <n v="41"/>
    <n v="0"/>
    <n v="85045"/>
    <n v="0"/>
    <n v="0"/>
    <n v="0"/>
    <n v="0"/>
    <n v="0"/>
    <n v="85045"/>
    <x v="0"/>
    <s v="ELECTRO PARTES DEL VALLE SASFP-012377-01"/>
    <x v="0"/>
  </r>
  <r>
    <s v="PROMOAMBIENTAL DISTRITO SAS ESP"/>
    <n v="901"/>
    <x v="44"/>
    <x v="44"/>
    <s v="CR 4 24 12"/>
    <n v="7447638"/>
    <n v="16925001"/>
    <n v="22116"/>
    <s v="FP-012378-01"/>
    <s v="FE 8 645 EXAMENES MEDICOS-"/>
    <d v="2024-05-20T00:00:00"/>
    <x v="6"/>
    <d v="2024-07-17T00:00:00"/>
    <n v="43"/>
    <n v="69317"/>
    <n v="20240604"/>
    <n v="202406"/>
    <s v="8/06/2024 3:17:58 p.m."/>
    <n v="19"/>
    <s v="0-30"/>
    <s v="PROVEEDORES"/>
    <n v="41"/>
    <n v="0"/>
    <n v="69317"/>
    <n v="0"/>
    <n v="0"/>
    <n v="0"/>
    <n v="0"/>
    <n v="0"/>
    <n v="69317"/>
    <x v="0"/>
    <s v="ELECTRO PARTES DEL VALLE SASFP-012378-01"/>
    <x v="0"/>
  </r>
  <r>
    <s v="PROMOAMBIENTAL DISTRITO SAS ESP"/>
    <n v="901"/>
    <x v="44"/>
    <x v="44"/>
    <s v="CR 4 24 12"/>
    <n v="7447638"/>
    <n v="16925001"/>
    <n v="22077"/>
    <s v="FP-012404-01"/>
    <s v="FTR 22052 PINON 3RA CORREDIZO-"/>
    <d v="2024-05-21T00:00:00"/>
    <x v="24"/>
    <d v="2024-07-15T00:00:00"/>
    <n v="41"/>
    <n v="55920"/>
    <n v="20240604"/>
    <n v="202406"/>
    <s v="8/06/2024 3:17:58 p.m."/>
    <n v="18"/>
    <s v="0-30"/>
    <s v="PROVEEDORES"/>
    <n v="40"/>
    <n v="0"/>
    <n v="55920"/>
    <n v="0"/>
    <n v="0"/>
    <n v="0"/>
    <n v="0"/>
    <n v="0"/>
    <n v="55920"/>
    <x v="0"/>
    <s v="ELECTRO PARTES DEL VALLE SASFP-012404-01"/>
    <x v="0"/>
  </r>
  <r>
    <s v="PROMOAMBIENTAL DISTRITO SAS ESP"/>
    <n v="901"/>
    <x v="44"/>
    <x v="44"/>
    <s v="CR 4 24 12"/>
    <n v="7447638"/>
    <n v="16925001"/>
    <n v="22186"/>
    <s v="FP-012468-01"/>
    <s v="F FEF 4147 COMRPA DE REPUESTOS-"/>
    <d v="2024-05-27T00:00:00"/>
    <x v="7"/>
    <d v="2024-07-21T00:00:00"/>
    <n v="47"/>
    <n v="80385"/>
    <n v="20240604"/>
    <n v="202406"/>
    <s v="8/06/2024 3:17:58 p.m."/>
    <n v="12"/>
    <s v="0-30"/>
    <s v="PROVEEDORES"/>
    <n v="34"/>
    <n v="0"/>
    <n v="80385"/>
    <n v="0"/>
    <n v="0"/>
    <n v="0"/>
    <n v="0"/>
    <n v="0"/>
    <n v="80385"/>
    <x v="0"/>
    <s v="ELECTRO PARTES DEL VALLE SASFP-012468-01"/>
    <x v="0"/>
  </r>
  <r>
    <s v="PROMOAMBIENTAL DISTRITO SAS ESP"/>
    <n v="901"/>
    <x v="44"/>
    <x v="44"/>
    <s v="CR 4 24 12"/>
    <n v="7447638"/>
    <n v="16925001"/>
    <n v="22200"/>
    <s v="FP-012469-01"/>
    <s v="F FEF4146 COMPRA DE REPUESTOS-"/>
    <d v="2024-05-27T00:00:00"/>
    <x v="7"/>
    <d v="2024-07-22T00:00:00"/>
    <n v="48"/>
    <n v="55920"/>
    <n v="20240604"/>
    <n v="202406"/>
    <s v="8/06/2024 3:17:58 p.m."/>
    <n v="12"/>
    <s v="0-30"/>
    <s v="PROVEEDORES"/>
    <n v="34"/>
    <n v="0"/>
    <n v="55920"/>
    <n v="0"/>
    <n v="0"/>
    <n v="0"/>
    <n v="0"/>
    <n v="0"/>
    <n v="55920"/>
    <x v="0"/>
    <s v="ELECTRO PARTES DEL VALLE SASFP-012469-01"/>
    <x v="0"/>
  </r>
  <r>
    <s v="PROMOAMBIENTAL DISTRITO SAS ESP"/>
    <n v="901"/>
    <x v="44"/>
    <x v="44"/>
    <s v="CR 4 24 12"/>
    <n v="7447638"/>
    <n v="16925001"/>
    <n v="22379"/>
    <s v="FP-012640-01"/>
    <s v="FEV 262 MALETIN EN LONA TERMINA BOTIQUIN-VEHICULAR"/>
    <d v="2024-05-31T00:00:00"/>
    <x v="27"/>
    <d v="2024-08-01T00:00:00"/>
    <n v="57"/>
    <n v="1374700"/>
    <n v="20240604"/>
    <n v="202406"/>
    <s v="8/06/2024 3:17:58 p.m."/>
    <n v="8"/>
    <s v="0-30"/>
    <s v="PROVEEDORES"/>
    <n v="30"/>
    <n v="1374700"/>
    <n v="0"/>
    <n v="0"/>
    <n v="0"/>
    <n v="0"/>
    <n v="0"/>
    <n v="0"/>
    <n v="1374700"/>
    <x v="0"/>
    <s v="ELECTRO PARTES DEL VALLE SASFP-012640-01"/>
    <x v="0"/>
  </r>
  <r>
    <s v="PROMOAMBIENTAL DISTRITO SAS ESP"/>
    <n v="901"/>
    <x v="44"/>
    <x v="44"/>
    <s v="CR 4 24 12"/>
    <n v="7447638"/>
    <n v="16925001"/>
    <n v="22371"/>
    <s v="FP-012641-01"/>
    <s v="TC 609 ALQUILER EQUIPOS DE IMPRESION-"/>
    <d v="2024-05-31T00:00:00"/>
    <x v="27"/>
    <d v="2024-08-01T00:00:00"/>
    <n v="57"/>
    <n v="221350"/>
    <n v="20240604"/>
    <n v="202406"/>
    <s v="8/06/2024 3:17:58 p.m."/>
    <n v="8"/>
    <s v="0-30"/>
    <s v="PROVEEDORES"/>
    <n v="30"/>
    <n v="221350"/>
    <n v="0"/>
    <n v="0"/>
    <n v="0"/>
    <n v="0"/>
    <n v="0"/>
    <n v="0"/>
    <n v="221350"/>
    <x v="0"/>
    <s v="ELECTRO PARTES DEL VALLE SASFP-012641-01"/>
    <x v="0"/>
  </r>
  <r>
    <s v="PROMOAMBIENTAL DISTRITO SAS ESP"/>
    <n v="901"/>
    <x v="45"/>
    <x v="45"/>
    <s v="AV CL 24 37 15"/>
    <n v="7447638"/>
    <n v="16925001"/>
    <n v="39276509013"/>
    <s v="CC-003394-00"/>
    <s v="FSP  39276509013 CTA 12189114  CL 186 7 -93 PI 2 DIC FEB 24                      "/>
    <d v="2024-03-11T00:00:00"/>
    <x v="58"/>
    <d v="2024-03-12T00:00:00"/>
    <n v="-82"/>
    <n v="392960"/>
    <n v="20240604"/>
    <n v="202406"/>
    <s v="8/06/2024 3:17:58 p.m."/>
    <n v="89"/>
    <s v="61-90"/>
    <s v="PROVEEDORES"/>
    <n v="111"/>
    <n v="0"/>
    <n v="0"/>
    <n v="0"/>
    <n v="392960"/>
    <n v="0"/>
    <n v="0"/>
    <n v="0"/>
    <n v="392960"/>
    <x v="0"/>
    <s v="EMPRESA DE ACUEDUCTO Y ALCANTARILLADO BOGOTACC-003394-00"/>
    <x v="1"/>
  </r>
  <r>
    <s v="PROMOAMBIENTAL DISTRITO SAS ESP"/>
    <n v="901"/>
    <x v="45"/>
    <x v="45"/>
    <s v="AV CL 24 37 15"/>
    <n v="7447638"/>
    <n v="16925001"/>
    <n v="40627744515"/>
    <s v="CC-003690-00"/>
    <s v="FSP 40627744515 CTA 10277711 CLL 146 9 5-4 P FEB 21 19 ABR 24                    "/>
    <d v="2024-05-24T00:00:00"/>
    <x v="50"/>
    <d v="2024-05-25T00:00:00"/>
    <n v="-9"/>
    <n v="26290"/>
    <n v="20240604"/>
    <n v="202406"/>
    <s v="8/06/2024 3:17:58 p.m."/>
    <n v="15"/>
    <s v="0-30"/>
    <s v="PROVEEDORES"/>
    <n v="37"/>
    <n v="0"/>
    <n v="26290"/>
    <n v="0"/>
    <n v="0"/>
    <n v="0"/>
    <n v="0"/>
    <n v="0"/>
    <n v="26290"/>
    <x v="0"/>
    <s v="EMPRESA DE ACUEDUCTO Y ALCANTARILLADO BOGOTACC-003690-00"/>
    <x v="0"/>
  </r>
  <r>
    <s v="PROMOAMBIENTAL DISTRITO SAS ESP"/>
    <n v="901"/>
    <x v="45"/>
    <x v="45"/>
    <s v="AV CL 24 37 15"/>
    <n v="7447638"/>
    <n v="16925001"/>
    <n v="40625298019"/>
    <s v="CC-003691-00"/>
    <s v="FSP 39954411417 CTA 12410961 CL 172 21A -36 PED FEB10 ABR09                      "/>
    <d v="2024-05-24T00:00:00"/>
    <x v="50"/>
    <d v="2024-05-25T00:00:00"/>
    <n v="-9"/>
    <n v="28290"/>
    <n v="20240604"/>
    <n v="202406"/>
    <s v="8/06/2024 3:17:58 p.m."/>
    <n v="15"/>
    <s v="0-30"/>
    <s v="PROVEEDORES"/>
    <n v="37"/>
    <n v="0"/>
    <n v="28290"/>
    <n v="0"/>
    <n v="0"/>
    <n v="0"/>
    <n v="0"/>
    <n v="0"/>
    <n v="28290"/>
    <x v="0"/>
    <s v="EMPRESA DE ACUEDUCTO Y ALCANTARILLADO BOGOTACC-003691-00"/>
    <x v="0"/>
  </r>
  <r>
    <s v="PROMOAMBIENTAL DISTRITO SAS ESP"/>
    <n v="901"/>
    <x v="45"/>
    <x v="45"/>
    <s v="AV CL 24 37 15"/>
    <n v="7447638"/>
    <n v="16925001"/>
    <n v="41276006917"/>
    <s v="CC-003692-00"/>
    <s v="FSP 41276006917 CTA 12057511 CL 110 S 6 -E 02 PED FEB25 ABR24                    "/>
    <d v="2024-05-24T00:00:00"/>
    <x v="50"/>
    <d v="2024-05-25T00:00:00"/>
    <n v="-9"/>
    <n v="39839"/>
    <n v="20240604"/>
    <n v="202406"/>
    <s v="8/06/2024 3:17:58 p.m."/>
    <n v="15"/>
    <s v="0-30"/>
    <s v="PROVEEDORES"/>
    <n v="37"/>
    <n v="0"/>
    <n v="39839"/>
    <n v="0"/>
    <n v="0"/>
    <n v="0"/>
    <n v="0"/>
    <n v="0"/>
    <n v="39839"/>
    <x v="0"/>
    <s v="EMPRESA DE ACUEDUCTO Y ALCANTARILLADO BOGOTACC-003692-00"/>
    <x v="0"/>
  </r>
  <r>
    <s v="PROMOAMBIENTAL DISTRITO SAS ESP"/>
    <n v="901"/>
    <x v="46"/>
    <x v="46"/>
    <s v="CR 35 10 20"/>
    <n v="7447638"/>
    <n v="16925001"/>
    <n v="1677"/>
    <s v="FP-012403-01"/>
    <s v="FE 1677 TRANSPORTE DISPOSICION FINAL MAT-ERIAL CONTAMINADO                       "/>
    <d v="2024-05-21T00:00:00"/>
    <x v="24"/>
    <d v="2024-07-18T00:00:00"/>
    <n v="44"/>
    <n v="655871"/>
    <n v="20240604"/>
    <n v="202406"/>
    <s v="8/06/2024 3:17:58 p.m."/>
    <n v="18"/>
    <s v="0-30"/>
    <s v="PROVEEDORES"/>
    <n v="40"/>
    <n v="0"/>
    <n v="655871"/>
    <n v="0"/>
    <n v="0"/>
    <n v="0"/>
    <n v="0"/>
    <n v="0"/>
    <n v="655871"/>
    <x v="0"/>
    <s v="EMPRESA DE COMBUSTIBLE ALTERNO ECOAL SASFP-012403-01"/>
    <x v="0"/>
  </r>
  <r>
    <s v="PROMOAMBIENTAL DISTRITO SAS ESP"/>
    <n v="901"/>
    <x v="47"/>
    <x v="47"/>
    <s v="CR 48 14 49"/>
    <n v="7447638"/>
    <n v="16925001"/>
    <n v="7060723"/>
    <s v="FP-011630-01"/>
    <s v="ST 28586 ALQUILER RADIO MOVIL MOTOROLA-"/>
    <d v="2024-04-09T00:00:00"/>
    <x v="30"/>
    <d v="2024-06-03T00:00:00"/>
    <n v="-1"/>
    <n v="609006"/>
    <n v="20240604"/>
    <n v="202406"/>
    <s v="8/06/2024 3:17:58 p.m."/>
    <n v="60"/>
    <s v="31-60"/>
    <s v="PROVEEDORES"/>
    <n v="82"/>
    <n v="0"/>
    <n v="0"/>
    <n v="609006"/>
    <n v="0"/>
    <n v="0"/>
    <n v="0"/>
    <n v="0"/>
    <n v="609006"/>
    <x v="0"/>
    <s v="EMPRESA DE MEDICINA INTEGRAL EMI SAS SERVICIO DE AFP-011630-01"/>
    <x v="0"/>
  </r>
  <r>
    <s v="PROMOAMBIENTAL DISTRITO SAS ESP"/>
    <n v="901"/>
    <x v="47"/>
    <x v="47"/>
    <s v="CR 48 14 49"/>
    <n v="7447638"/>
    <n v="16925001"/>
    <n v="7219133"/>
    <s v="FP-012204-01"/>
    <s v="FAU 7219133 PROAMBIENTAL DISTRITO AREA P-ROTEGIDA                                "/>
    <d v="2024-05-10T00:00:00"/>
    <x v="52"/>
    <d v="2024-07-02T00:00:00"/>
    <n v="28"/>
    <n v="609006"/>
    <n v="20240604"/>
    <n v="202406"/>
    <s v="8/06/2024 3:17:58 p.m."/>
    <n v="29"/>
    <s v="0-30"/>
    <s v="PROVEEDORES"/>
    <n v="51"/>
    <n v="0"/>
    <n v="609006"/>
    <n v="0"/>
    <n v="0"/>
    <n v="0"/>
    <n v="0"/>
    <n v="0"/>
    <n v="609006"/>
    <x v="0"/>
    <s v="EMPRESA DE MEDICINA INTEGRAL EMI SAS SERVICIO DE AFP-012204-01"/>
    <x v="0"/>
  </r>
  <r>
    <s v="PROMOAMBIENTAL DISTRITO SAS ESP"/>
    <n v="901"/>
    <x v="48"/>
    <x v="48"/>
    <s v="CR  8  20  56  PISO  9"/>
    <n v="7447638"/>
    <n v="16925001"/>
    <n v="325845096"/>
    <s v="CC-003728-00"/>
    <m/>
    <d v="2024-06-04T00:00:00"/>
    <x v="10"/>
    <d v="2024-07-04T00:00:00"/>
    <n v="30"/>
    <n v="264460"/>
    <n v="20240604"/>
    <n v="202406"/>
    <s v="8/06/2024 3:17:58 p.m."/>
    <n v="4"/>
    <s v="0-30"/>
    <s v="PROVEEDORES"/>
    <n v="26"/>
    <n v="264460"/>
    <n v="0"/>
    <n v="0"/>
    <n v="0"/>
    <n v="0"/>
    <n v="0"/>
    <n v="0"/>
    <n v="264460"/>
    <x v="0"/>
    <s v="EMPRESA DE TELECOMUNICACIONES DE BOGOTA S.A.E.S.P.CC-003728-00"/>
    <x v="0"/>
  </r>
  <r>
    <s v="PROMOAMBIENTAL DISTRITO SAS ESP"/>
    <n v="901"/>
    <x v="49"/>
    <x v="49"/>
    <s v="CR 11 82 76 P 4"/>
    <n v="7447638"/>
    <n v="16925001"/>
    <n v="124878187"/>
    <s v="CC-003212-00"/>
    <s v="FSP  124878187 CTA 0903594 CL 44 13 69 P-ED 14 DIC 13 ENE"/>
    <d v="2024-01-31T00:00:00"/>
    <x v="59"/>
    <d v="2024-03-01T00:00:00"/>
    <n v="-93"/>
    <n v="68830"/>
    <n v="20240604"/>
    <n v="202406"/>
    <s v="8/06/2024 3:17:58 p.m."/>
    <n v="129"/>
    <s v="121-180"/>
    <s v="PROVEEDORES"/>
    <n v="151"/>
    <n v="0"/>
    <n v="0"/>
    <n v="0"/>
    <n v="0"/>
    <n v="68830"/>
    <n v="0"/>
    <n v="0"/>
    <n v="68830"/>
    <x v="0"/>
    <s v="ENEL COLOMBIA SA ESPCC-003212-00"/>
    <x v="1"/>
  </r>
  <r>
    <s v="PROMOAMBIENTAL DISTRITO SAS ESP"/>
    <n v="901"/>
    <x v="49"/>
    <x v="49"/>
    <s v="CR 11 82 76 P 4"/>
    <n v="7447638"/>
    <n v="16925001"/>
    <n v="1250580295"/>
    <s v="CC-003213-00"/>
    <s v="FSP  1250580295  CTA 0971092 CL 44 13 71-PED 14 DIC 13 ENE"/>
    <d v="2024-01-31T00:00:00"/>
    <x v="59"/>
    <d v="2024-03-01T00:00:00"/>
    <n v="-93"/>
    <n v="52340"/>
    <n v="20240604"/>
    <n v="202406"/>
    <s v="8/06/2024 3:17:58 p.m."/>
    <n v="129"/>
    <s v="121-180"/>
    <s v="PROVEEDORES"/>
    <n v="151"/>
    <n v="0"/>
    <n v="0"/>
    <n v="0"/>
    <n v="0"/>
    <n v="52340"/>
    <n v="0"/>
    <n v="0"/>
    <n v="52340"/>
    <x v="0"/>
    <s v="ENEL COLOMBIA SA ESPCC-003213-00"/>
    <x v="1"/>
  </r>
  <r>
    <s v="PROMOAMBIENTAL DISTRITO SAS ESP"/>
    <n v="901"/>
    <x v="49"/>
    <x v="49"/>
    <s v="CR 11 82 76 P 4"/>
    <n v="7447638"/>
    <n v="16925001"/>
    <n v="140975189"/>
    <s v="CC-003693-00"/>
    <s v="FSP 140975189 CTA 0971092 CLL 44 13 71 1-3ABR 14 MAY 2024                        "/>
    <d v="2024-05-24T00:00:00"/>
    <x v="50"/>
    <d v="2024-06-24T00:00:00"/>
    <n v="20"/>
    <n v="61340"/>
    <n v="20240604"/>
    <n v="202406"/>
    <s v="8/06/2024 3:17:58 p.m."/>
    <n v="15"/>
    <s v="0-30"/>
    <s v="PROVEEDORES"/>
    <n v="37"/>
    <n v="0"/>
    <n v="61340"/>
    <n v="0"/>
    <n v="0"/>
    <n v="0"/>
    <n v="0"/>
    <n v="0"/>
    <n v="61340"/>
    <x v="0"/>
    <s v="ENEL COLOMBIA SA ESPCC-003693-00"/>
    <x v="1"/>
  </r>
  <r>
    <s v="PROMOAMBIENTAL DISTRITO SAS ESP"/>
    <n v="901"/>
    <x v="49"/>
    <x v="49"/>
    <s v="CR 11 82 76 P 4"/>
    <n v="7447638"/>
    <n v="16925001"/>
    <n v="140825291"/>
    <s v="CC-003696-00"/>
    <s v="FSP 140825291 CTA 0903594 CLL 44 13 69 1-3 ABR 14 MAY 2024                       "/>
    <d v="2024-05-24T00:00:00"/>
    <x v="50"/>
    <d v="2024-06-24T00:00:00"/>
    <n v="20"/>
    <n v="83900"/>
    <n v="20240604"/>
    <n v="202406"/>
    <s v="8/06/2024 3:17:58 p.m."/>
    <n v="15"/>
    <s v="0-30"/>
    <s v="PROVEEDORES"/>
    <n v="37"/>
    <n v="0"/>
    <n v="83900"/>
    <n v="0"/>
    <n v="0"/>
    <n v="0"/>
    <n v="0"/>
    <n v="0"/>
    <n v="83900"/>
    <x v="0"/>
    <s v="ENEL COLOMBIA SA ESPCC-003696-00"/>
    <x v="1"/>
  </r>
  <r>
    <s v="PROMOAMBIENTAL DISTRITO SAS ESP"/>
    <n v="901"/>
    <x v="49"/>
    <x v="49"/>
    <s v="CR 11 82 76 P 4"/>
    <n v="7447638"/>
    <n v="16925001"/>
    <n v="141040376"/>
    <s v="CC-003697-00"/>
    <s v="FSP 141040376 CTA 1038747 DG 108A 10 IN -101 ABR16 15MAY 24                      "/>
    <d v="2024-05-24T00:00:00"/>
    <x v="50"/>
    <d v="2024-06-24T00:00:00"/>
    <n v="20"/>
    <n v="196910"/>
    <n v="20240604"/>
    <n v="202406"/>
    <s v="8/06/2024 3:17:58 p.m."/>
    <n v="15"/>
    <s v="0-30"/>
    <s v="PROVEEDORES"/>
    <n v="37"/>
    <n v="0"/>
    <n v="196910"/>
    <n v="0"/>
    <n v="0"/>
    <n v="0"/>
    <n v="0"/>
    <n v="0"/>
    <n v="196910"/>
    <x v="0"/>
    <s v="ENEL COLOMBIA SA ESPCC-003697-00"/>
    <x v="1"/>
  </r>
  <r>
    <s v="PROMOAMBIENTAL DISTRITO SAS ESP"/>
    <n v="901"/>
    <x v="49"/>
    <x v="49"/>
    <s v="CR 11 82 76 P 4"/>
    <n v="7447638"/>
    <n v="16925001"/>
    <n v="141618549"/>
    <s v="CC-003718-00"/>
    <s v="FSP 141618549  CTA 0523395 CR 18 79 30 A-BR 19 20 MAY  2024                      "/>
    <d v="2024-05-31T00:00:00"/>
    <x v="27"/>
    <d v="2024-07-01T00:00:00"/>
    <n v="27"/>
    <n v="159140"/>
    <n v="20240604"/>
    <n v="202406"/>
    <s v="8/06/2024 3:17:58 p.m."/>
    <n v="8"/>
    <s v="0-30"/>
    <s v="PROVEEDORES"/>
    <n v="30"/>
    <n v="159140"/>
    <n v="0"/>
    <n v="0"/>
    <n v="0"/>
    <n v="0"/>
    <n v="0"/>
    <n v="0"/>
    <n v="159140"/>
    <x v="0"/>
    <s v="ENEL COLOMBIA SA ESPCC-003718-00"/>
    <x v="1"/>
  </r>
  <r>
    <s v="PROMOAMBIENTAL DISTRITO SAS ESP"/>
    <n v="901"/>
    <x v="50"/>
    <x v="50"/>
    <s v="CL 24 C 80 B 19 OF 201"/>
    <n v="7447638"/>
    <n v="16925001"/>
    <n v="288"/>
    <s v="FP-010965-01"/>
    <s v="FV288 SERVICIO MANTENIMIENTO DE BOGOTA S-ERV PODA ARBOLES                        "/>
    <d v="2024-02-29T00:00:00"/>
    <x v="68"/>
    <d v="2024-04-22T00:00:00"/>
    <n v="-42"/>
    <n v="339701093"/>
    <n v="20240604"/>
    <n v="202406"/>
    <s v="8/06/2024 3:17:58 p.m."/>
    <n v="100"/>
    <s v="91-120"/>
    <s v="PROVEEDORES"/>
    <n v="122"/>
    <n v="0"/>
    <n v="0"/>
    <n v="0"/>
    <n v="0"/>
    <n v="339701093"/>
    <n v="0"/>
    <n v="0"/>
    <n v="339701093"/>
    <x v="2"/>
    <s v="ESPACIOS Y AMBIENTES VERDES SASFP-010965-01"/>
    <x v="0"/>
  </r>
  <r>
    <s v="PROMOAMBIENTAL DISTRITO SAS ESP"/>
    <n v="901"/>
    <x v="50"/>
    <x v="50"/>
    <s v="CL 24 C 80 B 19 OF 201"/>
    <n v="7447638"/>
    <n v="16925001"/>
    <n v="295"/>
    <s v="FP-011483-01"/>
    <s v="FV 295 SERV MANTO BOGOTA ASEO PUBLICO CO-RTE DE CESPED PODA                      "/>
    <d v="2024-03-31T00:00:00"/>
    <x v="66"/>
    <d v="2024-05-21T00:00:00"/>
    <n v="-13"/>
    <n v="373958788"/>
    <n v="20240604"/>
    <n v="202406"/>
    <s v="8/06/2024 3:17:58 p.m."/>
    <n v="69"/>
    <s v="61-90"/>
    <s v="PROVEEDORES"/>
    <n v="91"/>
    <n v="0"/>
    <n v="0"/>
    <n v="0"/>
    <n v="373958788"/>
    <n v="0"/>
    <n v="0"/>
    <n v="0"/>
    <n v="373958788"/>
    <x v="2"/>
    <s v="ESPACIOS Y AMBIENTES VERDES SASFP-011483-01"/>
    <x v="0"/>
  </r>
  <r>
    <s v="PROMOAMBIENTAL DISTRITO SAS ESP"/>
    <n v="901"/>
    <x v="50"/>
    <x v="50"/>
    <s v="CL 24 C 80 B 19 OF 201"/>
    <n v="7447638"/>
    <n v="16925001"/>
    <n v="300"/>
    <s v="FP-011926-01"/>
    <s v="FV 300 SERV  MANTENIMIENTO BOGOTA ASEO P-ARQUES PODA DE ARBOL                    "/>
    <d v="2024-04-26T00:00:00"/>
    <x v="19"/>
    <d v="2024-06-15T00:00:00"/>
    <n v="11"/>
    <n v="373662049"/>
    <n v="20240604"/>
    <n v="202406"/>
    <s v="8/06/2024 3:17:58 p.m."/>
    <n v="43"/>
    <s v="31-60"/>
    <s v="PROVEEDORES"/>
    <n v="65"/>
    <n v="0"/>
    <n v="0"/>
    <n v="373662049"/>
    <n v="0"/>
    <n v="0"/>
    <n v="0"/>
    <n v="0"/>
    <n v="373662049"/>
    <x v="2"/>
    <s v="ESPACIOS Y AMBIENTES VERDES SASFP-011926-01"/>
    <x v="0"/>
  </r>
  <r>
    <s v="PROMOAMBIENTAL DISTRITO SAS ESP"/>
    <n v="901"/>
    <x v="50"/>
    <x v="50"/>
    <s v="CL 24 C 80 B 19 OF 201"/>
    <n v="7447638"/>
    <n v="16925001"/>
    <n v="305"/>
    <s v="FP-012470-01"/>
    <s v="FV 305 SER  MANTENIMIENTO AREAS PUBLICAS- SERV  PODA DE ARBO                     "/>
    <d v="2024-05-27T00:00:00"/>
    <x v="7"/>
    <d v="2024-07-17T00:00:00"/>
    <n v="43"/>
    <n v="374209820"/>
    <n v="20240604"/>
    <n v="202406"/>
    <s v="8/06/2024 3:17:58 p.m."/>
    <n v="12"/>
    <s v="0-30"/>
    <s v="PROVEEDORES"/>
    <n v="34"/>
    <n v="0"/>
    <n v="374209820"/>
    <n v="0"/>
    <n v="0"/>
    <n v="0"/>
    <n v="0"/>
    <n v="0"/>
    <n v="374209820"/>
    <x v="2"/>
    <s v="ESPACIOS Y AMBIENTES VERDES SASFP-012470-01"/>
    <x v="0"/>
  </r>
  <r>
    <s v="PROMOAMBIENTAL DISTRITO SAS ESP"/>
    <n v="901"/>
    <x v="51"/>
    <x v="51"/>
    <s v="CL 13 31A 80"/>
    <n v="7447638"/>
    <n v="16925001"/>
    <n v="4104"/>
    <s v="FP-011068-01"/>
    <s v="P7A 4104 RESORTE DIAM 2X4 LONG PARA CJA -COMPACTADORA                            "/>
    <d v="2024-03-07T00:00:00"/>
    <x v="28"/>
    <d v="2024-05-01T00:00:00"/>
    <n v="-33"/>
    <n v="238000"/>
    <n v="20240604"/>
    <n v="202406"/>
    <s v="8/06/2024 3:17:58 p.m."/>
    <n v="93"/>
    <s v="91-120"/>
    <s v="PROVEEDORES"/>
    <n v="115"/>
    <n v="0"/>
    <n v="0"/>
    <n v="0"/>
    <n v="238000"/>
    <n v="0"/>
    <n v="0"/>
    <n v="0"/>
    <n v="238000"/>
    <x v="0"/>
    <s v="FABRICA NACIONAL DE AUTOPARTES SA FANALCA SAFP-011068-01"/>
    <x v="0"/>
  </r>
  <r>
    <s v="PROMOAMBIENTAL DISTRITO SAS ESP"/>
    <n v="901"/>
    <x v="51"/>
    <x v="51"/>
    <s v="CL 13 31A 80"/>
    <n v="7447638"/>
    <n v="16925001"/>
    <n v="4112"/>
    <s v="FP-011069-01"/>
    <s v="P7A 4112 TACO GUIA PLACA EYECTORA F25 F1-6                                       "/>
    <d v="2024-03-07T00:00:00"/>
    <x v="28"/>
    <d v="2024-05-01T00:00:00"/>
    <n v="-33"/>
    <n v="166600"/>
    <n v="20240604"/>
    <n v="202406"/>
    <s v="8/06/2024 3:17:58 p.m."/>
    <n v="93"/>
    <s v="91-120"/>
    <s v="PROVEEDORES"/>
    <n v="115"/>
    <n v="0"/>
    <n v="0"/>
    <n v="0"/>
    <n v="166600"/>
    <n v="0"/>
    <n v="0"/>
    <n v="0"/>
    <n v="166600"/>
    <x v="0"/>
    <s v="FABRICA NACIONAL DE AUTOPARTES SA FANALCA SAFP-011069-01"/>
    <x v="0"/>
  </r>
  <r>
    <s v="PROMOAMBIENTAL DISTRITO SAS ESP"/>
    <n v="901"/>
    <x v="51"/>
    <x v="51"/>
    <s v="CL 13 31A 80"/>
    <n v="7447638"/>
    <n v="16925001"/>
    <n v="4118"/>
    <s v="FP-011070-01"/>
    <s v="P7A 4118 SESOR PROXIMIDAD 030 CON CAVO 2- MT                                     "/>
    <d v="2024-03-07T00:00:00"/>
    <x v="28"/>
    <d v="2024-05-05T00:00:00"/>
    <n v="-29"/>
    <n v="1309000"/>
    <n v="20240604"/>
    <n v="202406"/>
    <s v="8/06/2024 3:17:58 p.m."/>
    <n v="93"/>
    <s v="91-120"/>
    <s v="PROVEEDORES"/>
    <n v="115"/>
    <n v="0"/>
    <n v="0"/>
    <n v="0"/>
    <n v="1309000"/>
    <n v="0"/>
    <n v="0"/>
    <n v="0"/>
    <n v="1309000"/>
    <x v="0"/>
    <s v="FABRICA NACIONAL DE AUTOPARTES SA FANALCA SAFP-011070-01"/>
    <x v="0"/>
  </r>
  <r>
    <s v="PROMOAMBIENTAL DISTRITO SAS ESP"/>
    <n v="901"/>
    <x v="51"/>
    <x v="51"/>
    <s v="CL 13 31A 80"/>
    <n v="7447638"/>
    <n v="16925001"/>
    <n v="4157"/>
    <s v="FP-011332-01"/>
    <s v="P7A 4157 SENSOR DE PROXIMIDAD 030 CON CA-VO 2 MT                                 "/>
    <d v="2024-03-22T00:00:00"/>
    <x v="54"/>
    <d v="2024-05-16T00:00:00"/>
    <n v="-18"/>
    <n v="1309000"/>
    <n v="20240604"/>
    <n v="202406"/>
    <s v="8/06/2024 3:17:58 p.m."/>
    <n v="78"/>
    <s v="61-90"/>
    <s v="PROVEEDORES"/>
    <n v="100"/>
    <n v="0"/>
    <n v="0"/>
    <n v="0"/>
    <n v="1309000"/>
    <n v="0"/>
    <n v="0"/>
    <n v="0"/>
    <n v="1309000"/>
    <x v="0"/>
    <s v="FABRICA NACIONAL DE AUTOPARTES SA FANALCA SAFP-011332-01"/>
    <x v="0"/>
  </r>
  <r>
    <s v="PROMOAMBIENTAL DISTRITO SAS ESP"/>
    <n v="901"/>
    <x v="51"/>
    <x v="51"/>
    <s v="CL 13 31A 80"/>
    <n v="7447638"/>
    <n v="16925001"/>
    <n v="4158"/>
    <s v="FP-011334-01"/>
    <s v="P7A 4158 TACO GUIA PLCA EYECTORA F25    -                                        "/>
    <d v="2024-03-22T00:00:00"/>
    <x v="54"/>
    <d v="2024-05-15T00:00:00"/>
    <n v="-19"/>
    <n v="333200"/>
    <n v="20240604"/>
    <n v="202406"/>
    <s v="8/06/2024 3:17:58 p.m."/>
    <n v="78"/>
    <s v="61-90"/>
    <s v="PROVEEDORES"/>
    <n v="100"/>
    <n v="0"/>
    <n v="0"/>
    <n v="0"/>
    <n v="333200"/>
    <n v="0"/>
    <n v="0"/>
    <n v="0"/>
    <n v="333200"/>
    <x v="0"/>
    <s v="FABRICA NACIONAL DE AUTOPARTES SA FANALCA SAFP-011334-01"/>
    <x v="0"/>
  </r>
  <r>
    <s v="PROMOAMBIENTAL DISTRITO SAS ESP"/>
    <n v="901"/>
    <x v="51"/>
    <x v="51"/>
    <s v="CL 13 31A 80"/>
    <n v="7447638"/>
    <n v="16925001"/>
    <n v="4171"/>
    <s v="FP-011356-01"/>
    <s v="P7A 4171 TOCO GUIA PLACA EYECTORA F25   -                                        "/>
    <d v="2024-03-26T00:00:00"/>
    <x v="16"/>
    <d v="2024-05-22T00:00:00"/>
    <n v="-12"/>
    <n v="1332800"/>
    <n v="20240604"/>
    <n v="202406"/>
    <s v="8/06/2024 3:17:58 p.m."/>
    <n v="74"/>
    <s v="61-90"/>
    <s v="PROVEEDORES"/>
    <n v="96"/>
    <n v="0"/>
    <n v="0"/>
    <n v="0"/>
    <n v="1332800"/>
    <n v="0"/>
    <n v="0"/>
    <n v="0"/>
    <n v="1332800"/>
    <x v="0"/>
    <s v="FABRICA NACIONAL DE AUTOPARTES SA FANALCA SAFP-011356-01"/>
    <x v="0"/>
  </r>
  <r>
    <s v="PROMOAMBIENTAL DISTRITO SAS ESP"/>
    <n v="901"/>
    <x v="51"/>
    <x v="51"/>
    <s v="CL 13 31A 80"/>
    <n v="7447638"/>
    <n v="16925001"/>
    <n v="4172"/>
    <s v="FP-011357-01"/>
    <s v="P7A 4172 CAUCHO SELLO TOLVA F25         -                                        "/>
    <d v="2024-03-26T00:00:00"/>
    <x v="16"/>
    <d v="2024-05-22T00:00:00"/>
    <n v="-12"/>
    <n v="1547000"/>
    <n v="20240604"/>
    <n v="202406"/>
    <s v="8/06/2024 3:17:58 p.m."/>
    <n v="74"/>
    <s v="61-90"/>
    <s v="PROVEEDORES"/>
    <n v="96"/>
    <n v="0"/>
    <n v="0"/>
    <n v="0"/>
    <n v="1547000"/>
    <n v="0"/>
    <n v="0"/>
    <n v="0"/>
    <n v="1547000"/>
    <x v="0"/>
    <s v="FABRICA NACIONAL DE AUTOPARTES SA FANALCA SAFP-011357-01"/>
    <x v="0"/>
  </r>
  <r>
    <s v="PROMOAMBIENTAL DISTRITO SAS ESP"/>
    <n v="901"/>
    <x v="51"/>
    <x v="51"/>
    <s v="CL 13 31A 80"/>
    <n v="7447638"/>
    <n v="16925001"/>
    <n v="4170"/>
    <s v="FP-011358-01"/>
    <s v="P7A 4170 VALV DESC TOLVA ALTA COMP 3 4  -                                        "/>
    <d v="2024-03-26T00:00:00"/>
    <x v="16"/>
    <d v="2024-05-23T00:00:00"/>
    <n v="-11"/>
    <n v="154700"/>
    <n v="20240604"/>
    <n v="202406"/>
    <s v="8/06/2024 3:17:58 p.m."/>
    <n v="74"/>
    <s v="61-90"/>
    <s v="PROVEEDORES"/>
    <n v="96"/>
    <n v="0"/>
    <n v="0"/>
    <n v="0"/>
    <n v="154700"/>
    <n v="0"/>
    <n v="0"/>
    <n v="0"/>
    <n v="154700"/>
    <x v="0"/>
    <s v="FABRICA NACIONAL DE AUTOPARTES SA FANALCA SAFP-011358-01"/>
    <x v="0"/>
  </r>
  <r>
    <s v="PROMOAMBIENTAL DISTRITO SAS ESP"/>
    <n v="901"/>
    <x v="51"/>
    <x v="51"/>
    <s v="CL 13 31A 80"/>
    <n v="7447638"/>
    <n v="16925001"/>
    <n v="4114"/>
    <s v="FP-011466-01"/>
    <s v="P7A 4114 SENSOR DE PROXIMIDAD CON CAVO S-INCA                                    "/>
    <d v="2024-03-27T00:00:00"/>
    <x v="0"/>
    <d v="2024-05-04T00:00:00"/>
    <n v="-30"/>
    <n v="1309000"/>
    <n v="20240604"/>
    <n v="202406"/>
    <s v="8/06/2024 3:17:58 p.m."/>
    <n v="73"/>
    <s v="61-90"/>
    <s v="PROVEEDORES"/>
    <n v="95"/>
    <n v="0"/>
    <n v="0"/>
    <n v="0"/>
    <n v="1309000"/>
    <n v="0"/>
    <n v="0"/>
    <n v="0"/>
    <n v="1309000"/>
    <x v="0"/>
    <s v="FABRICA NACIONAL DE AUTOPARTES SA FANALCA SAFP-011466-01"/>
    <x v="0"/>
  </r>
  <r>
    <s v="PROMOAMBIENTAL DISTRITO SAS ESP"/>
    <n v="901"/>
    <x v="51"/>
    <x v="51"/>
    <s v="CL 13 31A 80"/>
    <n v="7447638"/>
    <n v="16925001"/>
    <n v="4187"/>
    <s v="FP-011495-01"/>
    <s v="P7A 4187 SENSOR DE PROXIMIDAD 030 CON CA-VO 2 MT                                 "/>
    <d v="2024-04-02T00:00:00"/>
    <x v="43"/>
    <d v="2024-06-01T00:00:00"/>
    <n v="-3"/>
    <n v="1309000"/>
    <n v="20240604"/>
    <n v="202406"/>
    <s v="8/06/2024 3:17:58 p.m."/>
    <n v="67"/>
    <s v="61-90"/>
    <s v="PROVEEDORES"/>
    <n v="89"/>
    <n v="0"/>
    <n v="0"/>
    <n v="1309000"/>
    <n v="0"/>
    <n v="0"/>
    <n v="0"/>
    <n v="0"/>
    <n v="1309000"/>
    <x v="0"/>
    <s v="FABRICA NACIONAL DE AUTOPARTES SA FANALCA SAFP-011495-01"/>
    <x v="0"/>
  </r>
  <r>
    <s v="PROMOAMBIENTAL DISTRITO SAS ESP"/>
    <n v="901"/>
    <x v="51"/>
    <x v="51"/>
    <s v="CL 13 31A 80"/>
    <n v="7447638"/>
    <n v="16925001"/>
    <n v="4196"/>
    <s v="FP-011512-01"/>
    <s v="P7A 4196 RESORTE DIAM 2X4 LONG  RESORTE -CAJA COMPACT                            "/>
    <d v="2024-04-04T00:00:00"/>
    <x v="39"/>
    <d v="2024-06-03T00:00:00"/>
    <n v="-1"/>
    <n v="238000"/>
    <n v="20240604"/>
    <n v="202406"/>
    <s v="8/06/2024 3:17:58 p.m."/>
    <n v="65"/>
    <s v="61-90"/>
    <s v="PROVEEDORES"/>
    <n v="87"/>
    <n v="0"/>
    <n v="0"/>
    <n v="238000"/>
    <n v="0"/>
    <n v="0"/>
    <n v="0"/>
    <n v="0"/>
    <n v="238000"/>
    <x v="0"/>
    <s v="FABRICA NACIONAL DE AUTOPARTES SA FANALCA SAFP-011512-01"/>
    <x v="0"/>
  </r>
  <r>
    <s v="PROMOAMBIENTAL DISTRITO SAS ESP"/>
    <n v="901"/>
    <x v="51"/>
    <x v="51"/>
    <s v="CL 13 31A 80"/>
    <n v="7447638"/>
    <n v="16925001"/>
    <n v="4202"/>
    <s v="FP-011631-01"/>
    <s v="P7A 4202 RESOTE DIAM 2X4 LONG           -                                        "/>
    <d v="2024-04-09T00:00:00"/>
    <x v="30"/>
    <d v="2024-06-03T00:00:00"/>
    <n v="-1"/>
    <n v="119000"/>
    <n v="20240604"/>
    <n v="202406"/>
    <s v="8/06/2024 3:17:58 p.m."/>
    <n v="60"/>
    <s v="31-60"/>
    <s v="PROVEEDORES"/>
    <n v="82"/>
    <n v="0"/>
    <n v="0"/>
    <n v="119000"/>
    <n v="0"/>
    <n v="0"/>
    <n v="0"/>
    <n v="0"/>
    <n v="119000"/>
    <x v="0"/>
    <s v="FABRICA NACIONAL DE AUTOPARTES SA FANALCA SAFP-011631-01"/>
    <x v="0"/>
  </r>
  <r>
    <s v="PROMOAMBIENTAL DISTRITO SAS ESP"/>
    <n v="901"/>
    <x v="51"/>
    <x v="51"/>
    <s v="CL 13 31A 80"/>
    <n v="7447638"/>
    <n v="16925001"/>
    <n v="4212"/>
    <s v="FP-011637-01"/>
    <s v="P7A 4212 CAUCHO SELLO TOLVA             -                                        "/>
    <d v="2024-04-10T00:00:00"/>
    <x v="1"/>
    <d v="2024-06-08T00:00:00"/>
    <n v="4"/>
    <n v="2856000"/>
    <n v="20240604"/>
    <n v="202406"/>
    <s v="8/06/2024 3:17:58 p.m."/>
    <n v="59"/>
    <s v="31-60"/>
    <s v="PROVEEDORES"/>
    <n v="81"/>
    <n v="0"/>
    <n v="0"/>
    <n v="2856000"/>
    <n v="0"/>
    <n v="0"/>
    <n v="0"/>
    <n v="0"/>
    <n v="2856000"/>
    <x v="0"/>
    <s v="FABRICA NACIONAL DE AUTOPARTES SA FANALCA SAFP-011637-01"/>
    <x v="0"/>
  </r>
  <r>
    <s v="PROMOAMBIENTAL DISTRITO SAS ESP"/>
    <n v="901"/>
    <x v="51"/>
    <x v="51"/>
    <s v="CL 13 31A 80"/>
    <n v="7447638"/>
    <n v="16925001"/>
    <n v="4242"/>
    <s v="FP-011766-01"/>
    <s v="P7A 4242 SENSOR DE PROXIMIDAD 030 CON CA-VO SIN CA                               "/>
    <d v="2024-04-16T00:00:00"/>
    <x v="31"/>
    <d v="2024-06-16T00:00:00"/>
    <n v="12"/>
    <n v="1309000"/>
    <n v="20240604"/>
    <n v="202406"/>
    <s v="8/06/2024 3:17:58 p.m."/>
    <n v="53"/>
    <s v="31-60"/>
    <s v="PROVEEDORES"/>
    <n v="75"/>
    <n v="0"/>
    <n v="0"/>
    <n v="1309000"/>
    <n v="0"/>
    <n v="0"/>
    <n v="0"/>
    <n v="0"/>
    <n v="1309000"/>
    <x v="0"/>
    <s v="FABRICA NACIONAL DE AUTOPARTES SA FANALCA SAFP-011766-01"/>
    <x v="0"/>
  </r>
  <r>
    <s v="PROMOAMBIENTAL DISTRITO SAS ESP"/>
    <n v="901"/>
    <x v="51"/>
    <x v="51"/>
    <s v="CL 13 31A 80"/>
    <n v="7447638"/>
    <n v="16925001"/>
    <n v="4244"/>
    <s v="FP-011822-01"/>
    <s v="P7A 4244 CAUCHOS SELLO TOLVA F25        -                                        "/>
    <d v="2024-04-19T00:00:00"/>
    <x v="55"/>
    <d v="2024-06-16T00:00:00"/>
    <n v="12"/>
    <n v="1237600"/>
    <n v="20240604"/>
    <n v="202406"/>
    <s v="8/06/2024 3:17:58 p.m."/>
    <n v="50"/>
    <s v="31-60"/>
    <s v="PROVEEDORES"/>
    <n v="72"/>
    <n v="0"/>
    <n v="0"/>
    <n v="1237600"/>
    <n v="0"/>
    <n v="0"/>
    <n v="0"/>
    <n v="0"/>
    <n v="1237600"/>
    <x v="0"/>
    <s v="FABRICA NACIONAL DE AUTOPARTES SA FANALCA SAFP-011822-01"/>
    <x v="0"/>
  </r>
  <r>
    <s v="PROMOAMBIENTAL DISTRITO SAS ESP"/>
    <n v="901"/>
    <x v="51"/>
    <x v="51"/>
    <s v="CL 13 31A 80"/>
    <n v="7447638"/>
    <n v="16925001"/>
    <n v="4243"/>
    <s v="FP-011823-01"/>
    <s v="P7A 4243 TACO GUIA PLACA EYECTORA F25   -                                        "/>
    <d v="2024-04-19T00:00:00"/>
    <x v="55"/>
    <d v="2024-06-17T00:00:00"/>
    <n v="13"/>
    <n v="499800"/>
    <n v="20240604"/>
    <n v="202406"/>
    <s v="8/06/2024 3:17:58 p.m."/>
    <n v="50"/>
    <s v="31-60"/>
    <s v="PROVEEDORES"/>
    <n v="72"/>
    <n v="0"/>
    <n v="0"/>
    <n v="499800"/>
    <n v="0"/>
    <n v="0"/>
    <n v="0"/>
    <n v="0"/>
    <n v="499800"/>
    <x v="0"/>
    <s v="FABRICA NACIONAL DE AUTOPARTES SA FANALCA SAFP-011823-01"/>
    <x v="0"/>
  </r>
  <r>
    <s v="PROMOAMBIENTAL DISTRITO SAS ESP"/>
    <n v="901"/>
    <x v="51"/>
    <x v="51"/>
    <s v="CL 13 31A 80"/>
    <n v="7447638"/>
    <n v="16925001"/>
    <n v="4253"/>
    <s v="FP-011862-01"/>
    <s v="P7A 4253 RESORTE DIAM 2 X 4 LONG        -                                        "/>
    <d v="2024-04-23T00:00:00"/>
    <x v="36"/>
    <d v="2024-06-22T00:00:00"/>
    <n v="18"/>
    <n v="238000"/>
    <n v="20240604"/>
    <n v="202406"/>
    <s v="8/06/2024 3:17:58 p.m."/>
    <n v="46"/>
    <s v="31-60"/>
    <s v="PROVEEDORES"/>
    <n v="68"/>
    <n v="0"/>
    <n v="0"/>
    <n v="238000"/>
    <n v="0"/>
    <n v="0"/>
    <n v="0"/>
    <n v="0"/>
    <n v="238000"/>
    <x v="0"/>
    <s v="FABRICA NACIONAL DE AUTOPARTES SA FANALCA SAFP-011862-01"/>
    <x v="0"/>
  </r>
  <r>
    <s v="PROMOAMBIENTAL DISTRITO SAS ESP"/>
    <n v="901"/>
    <x v="51"/>
    <x v="51"/>
    <s v="CL 13 31A 80"/>
    <n v="7447638"/>
    <n v="16925001"/>
    <n v="4254"/>
    <s v="FP-011879-01"/>
    <s v="P7A 4254 CAUCHO SELLO TOLVA SENSOR PROXI-MIDAD                                   "/>
    <d v="2024-04-24T00:00:00"/>
    <x v="41"/>
    <d v="2024-06-23T00:00:00"/>
    <n v="19"/>
    <n v="2856000"/>
    <n v="20240604"/>
    <n v="202406"/>
    <s v="8/06/2024 3:17:58 p.m."/>
    <n v="45"/>
    <s v="31-60"/>
    <s v="PROVEEDORES"/>
    <n v="67"/>
    <n v="0"/>
    <n v="0"/>
    <n v="2856000"/>
    <n v="0"/>
    <n v="0"/>
    <n v="0"/>
    <n v="0"/>
    <n v="2856000"/>
    <x v="0"/>
    <s v="FABRICA NACIONAL DE AUTOPARTES SA FANALCA SAFP-011879-01"/>
    <x v="0"/>
  </r>
  <r>
    <s v="PROMOAMBIENTAL DISTRITO SAS ESP"/>
    <n v="901"/>
    <x v="51"/>
    <x v="51"/>
    <s v="CL 13 31A 80"/>
    <n v="7447638"/>
    <n v="16925001"/>
    <n v="4272"/>
    <s v="FP-012040-01"/>
    <s v="P7A 4272 SENSOR DE PROXIMIDAD 030 CON CA-VO 2MT                                  "/>
    <d v="2024-04-29T00:00:00"/>
    <x v="3"/>
    <d v="2024-06-26T00:00:00"/>
    <n v="22"/>
    <n v="3272500"/>
    <n v="20240604"/>
    <n v="202406"/>
    <s v="8/06/2024 3:17:58 p.m."/>
    <n v="40"/>
    <s v="31-60"/>
    <s v="PROVEEDORES"/>
    <n v="62"/>
    <n v="0"/>
    <n v="0"/>
    <n v="3272500"/>
    <n v="0"/>
    <n v="0"/>
    <n v="0"/>
    <n v="0"/>
    <n v="3272500"/>
    <x v="0"/>
    <s v="FABRICA NACIONAL DE AUTOPARTES SA FANALCA SAFP-012040-01"/>
    <x v="0"/>
  </r>
  <r>
    <s v="PROMOAMBIENTAL DISTRITO SAS ESP"/>
    <n v="901"/>
    <x v="51"/>
    <x v="51"/>
    <s v="CL 13 31A 80"/>
    <n v="7447638"/>
    <n v="16925001"/>
    <n v="4282"/>
    <s v="FP-012195-01"/>
    <s v="P7A 4282 CAUCHO SELLO TOLVA F25         -                                        "/>
    <d v="2024-05-10T00:00:00"/>
    <x v="52"/>
    <d v="2024-07-06T00:00:00"/>
    <n v="32"/>
    <n v="3141600"/>
    <n v="20240604"/>
    <n v="202406"/>
    <s v="8/06/2024 3:17:58 p.m."/>
    <n v="29"/>
    <s v="0-30"/>
    <s v="PROVEEDORES"/>
    <n v="51"/>
    <n v="0"/>
    <n v="3141600"/>
    <n v="0"/>
    <n v="0"/>
    <n v="0"/>
    <n v="0"/>
    <n v="0"/>
    <n v="3141600"/>
    <x v="0"/>
    <s v="FABRICA NACIONAL DE AUTOPARTES SA FANALCA SAFP-012195-01"/>
    <x v="0"/>
  </r>
  <r>
    <s v="PROMOAMBIENTAL DISTRITO SAS ESP"/>
    <n v="901"/>
    <x v="51"/>
    <x v="51"/>
    <s v="CL 13 31A 80"/>
    <n v="7447638"/>
    <n v="16925001"/>
    <n v="4279"/>
    <s v="FP-012206-01"/>
    <s v="P7A 4279 RESORTE DIAM 2 X 4             -                                        "/>
    <d v="2024-05-10T00:00:00"/>
    <x v="52"/>
    <d v="2024-07-06T00:00:00"/>
    <n v="32"/>
    <n v="130900"/>
    <n v="20240604"/>
    <n v="202406"/>
    <s v="8/06/2024 3:17:58 p.m."/>
    <n v="29"/>
    <s v="0-30"/>
    <s v="PROVEEDORES"/>
    <n v="51"/>
    <n v="0"/>
    <n v="130900"/>
    <n v="0"/>
    <n v="0"/>
    <n v="0"/>
    <n v="0"/>
    <n v="0"/>
    <n v="130900"/>
    <x v="0"/>
    <s v="FABRICA NACIONAL DE AUTOPARTES SA FANALCA SAFP-012206-01"/>
    <x v="0"/>
  </r>
  <r>
    <s v="PROMOAMBIENTAL DISTRITO SAS ESP"/>
    <n v="901"/>
    <x v="51"/>
    <x v="51"/>
    <s v="CL 13 31A 80"/>
    <n v="7447638"/>
    <n v="16925001"/>
    <n v="4301"/>
    <s v="FP-012398-01"/>
    <s v="P7A 4301 CAUCHO SELLO TOLVA             -                                        "/>
    <d v="2024-05-21T00:00:00"/>
    <x v="24"/>
    <d v="2024-07-16T00:00:00"/>
    <n v="42"/>
    <n v="1856400"/>
    <n v="20240604"/>
    <n v="202406"/>
    <s v="8/06/2024 3:17:58 p.m."/>
    <n v="18"/>
    <s v="0-30"/>
    <s v="PROVEEDORES"/>
    <n v="40"/>
    <n v="0"/>
    <n v="1856400"/>
    <n v="0"/>
    <n v="0"/>
    <n v="0"/>
    <n v="0"/>
    <n v="0"/>
    <n v="1856400"/>
    <x v="0"/>
    <s v="FABRICA NACIONAL DE AUTOPARTES SA FANALCA SAFP-012398-01"/>
    <x v="0"/>
  </r>
  <r>
    <s v="PROMOAMBIENTAL DISTRITO SAS ESP"/>
    <n v="901"/>
    <x v="51"/>
    <x v="51"/>
    <s v="CL 13 31A 80"/>
    <n v="7447638"/>
    <n v="16925001"/>
    <n v="4325"/>
    <s v="FP-012400-01"/>
    <s v="P7A 4325 VALVULA ALTA PRESION           -                                        "/>
    <d v="2024-05-21T00:00:00"/>
    <x v="24"/>
    <d v="2024-07-20T00:00:00"/>
    <n v="46"/>
    <n v="4165000"/>
    <n v="20240604"/>
    <n v="202406"/>
    <s v="8/06/2024 3:17:58 p.m."/>
    <n v="18"/>
    <s v="0-30"/>
    <s v="PROVEEDORES"/>
    <n v="40"/>
    <n v="0"/>
    <n v="4165000"/>
    <n v="0"/>
    <n v="0"/>
    <n v="0"/>
    <n v="0"/>
    <n v="0"/>
    <n v="4165000"/>
    <x v="0"/>
    <s v="FABRICA NACIONAL DE AUTOPARTES SA FANALCA SAFP-012400-01"/>
    <x v="0"/>
  </r>
  <r>
    <s v="PROMOAMBIENTAL DISTRITO SAS ESP"/>
    <n v="901"/>
    <x v="51"/>
    <x v="51"/>
    <s v="CL 13 31A 80"/>
    <n v="7447638"/>
    <n v="16925001"/>
    <n v="4326"/>
    <s v="FP-012401-01"/>
    <s v="P7A 4326 VALVULA ALTA PRESION           -                                        "/>
    <d v="2024-05-21T00:00:00"/>
    <x v="24"/>
    <d v="2024-07-20T00:00:00"/>
    <n v="46"/>
    <n v="4165000"/>
    <n v="20240604"/>
    <n v="202406"/>
    <s v="8/06/2024 3:17:58 p.m."/>
    <n v="18"/>
    <s v="0-30"/>
    <s v="PROVEEDORES"/>
    <n v="40"/>
    <n v="0"/>
    <n v="4165000"/>
    <n v="0"/>
    <n v="0"/>
    <n v="0"/>
    <n v="0"/>
    <n v="0"/>
    <n v="4165000"/>
    <x v="0"/>
    <s v="FABRICA NACIONAL DE AUTOPARTES SA FANALCA SAFP-012401-01"/>
    <x v="0"/>
  </r>
  <r>
    <s v="PROMOAMBIENTAL DISTRITO SAS ESP"/>
    <n v="901"/>
    <x v="51"/>
    <x v="51"/>
    <s v="CL 13 31A 80"/>
    <n v="7447638"/>
    <n v="16925001"/>
    <n v="4315"/>
    <s v="FP-012402-01"/>
    <s v="P7A 4315 TOCA GUIA PLACA EYECTORA       -                                        "/>
    <d v="2024-05-21T00:00:00"/>
    <x v="24"/>
    <d v="2024-07-20T00:00:00"/>
    <n v="46"/>
    <n v="666400"/>
    <n v="20240604"/>
    <n v="202406"/>
    <s v="8/06/2024 3:17:58 p.m."/>
    <n v="18"/>
    <s v="0-30"/>
    <s v="PROVEEDORES"/>
    <n v="40"/>
    <n v="0"/>
    <n v="666400"/>
    <n v="0"/>
    <n v="0"/>
    <n v="0"/>
    <n v="0"/>
    <n v="0"/>
    <n v="666400"/>
    <x v="0"/>
    <s v="FABRICA NACIONAL DE AUTOPARTES SA FANALCA SAFP-012402-01"/>
    <x v="0"/>
  </r>
  <r>
    <s v="PROMOAMBIENTAL DISTRITO SAS ESP"/>
    <n v="901"/>
    <x v="51"/>
    <x v="51"/>
    <s v="CL 13 31A 80"/>
    <n v="7447638"/>
    <n v="16925001"/>
    <n v="4340"/>
    <s v="FP-012471-01"/>
    <s v="F FET818 SERVICIO DE MANTO DE VEH-"/>
    <d v="2024-05-27T00:00:00"/>
    <x v="7"/>
    <d v="2024-07-22T00:00:00"/>
    <n v="48"/>
    <n v="666400"/>
    <n v="20240604"/>
    <n v="202406"/>
    <s v="8/06/2024 3:17:58 p.m."/>
    <n v="12"/>
    <s v="0-30"/>
    <s v="PROVEEDORES"/>
    <n v="34"/>
    <n v="0"/>
    <n v="666400"/>
    <n v="0"/>
    <n v="0"/>
    <n v="0"/>
    <n v="0"/>
    <n v="0"/>
    <n v="666400"/>
    <x v="0"/>
    <s v="FABRICA NACIONAL DE AUTOPARTES SA FANALCA SAFP-012471-01"/>
    <x v="0"/>
  </r>
  <r>
    <s v="PROMOAMBIENTAL DISTRITO SAS ESP"/>
    <n v="901"/>
    <x v="52"/>
    <x v="52"/>
    <s v="CR 1 OESTE 5 275 OF 201"/>
    <n v="7447638"/>
    <n v="16925001"/>
    <n v="3412"/>
    <s v="CC-003412-00"/>
    <s v="CESION DE DERECHOS ECONOMICOS DE PLASTIR-ED                                      "/>
    <d v="2024-03-18T00:00:00"/>
    <x v="14"/>
    <d v="2024-05-18T00:00:00"/>
    <n v="-16"/>
    <n v="28192773"/>
    <n v="20240604"/>
    <n v="202406"/>
    <s v="8/06/2024 3:17:58 p.m."/>
    <n v="82"/>
    <s v="61-90"/>
    <s v="PROVEEDORES"/>
    <n v="104"/>
    <n v="0"/>
    <n v="0"/>
    <n v="0"/>
    <n v="28192773"/>
    <n v="0"/>
    <n v="0"/>
    <n v="0"/>
    <n v="28192773"/>
    <x v="0"/>
    <s v="FACTOR PLUS S A SCC-003412-00"/>
    <x v="0"/>
  </r>
  <r>
    <s v="PROMOAMBIENTAL DISTRITO SAS ESP"/>
    <n v="901"/>
    <x v="52"/>
    <x v="52"/>
    <s v="CR 1 OESTE 5 275 OF 201"/>
    <n v="7447638"/>
    <n v="16925001"/>
    <n v="3436"/>
    <s v="CC-003436-00"/>
    <s v="REGISTRO CESION FACTOR PLUS   PLASTIRED -                                        "/>
    <d v="2024-03-22T00:00:00"/>
    <x v="54"/>
    <d v="2024-05-22T00:00:00"/>
    <n v="-12"/>
    <n v="22554218"/>
    <n v="20240604"/>
    <n v="202406"/>
    <s v="8/06/2024 3:17:58 p.m."/>
    <n v="78"/>
    <s v="61-90"/>
    <s v="PROVEEDORES"/>
    <n v="100"/>
    <n v="0"/>
    <n v="0"/>
    <n v="0"/>
    <n v="22554218"/>
    <n v="0"/>
    <n v="0"/>
    <n v="0"/>
    <n v="22554218"/>
    <x v="0"/>
    <s v="FACTOR PLUS S A SCC-003436-00"/>
    <x v="0"/>
  </r>
  <r>
    <s v="PROMOAMBIENTAL DISTRITO SAS ESP"/>
    <n v="901"/>
    <x v="52"/>
    <x v="52"/>
    <s v="CR 1 OESTE 5 275 OF 201"/>
    <n v="7447638"/>
    <n v="16925001"/>
    <n v="3444"/>
    <s v="CC-003444-00"/>
    <s v="REGISTRO DE CESION FACTURAS TRACTO FACTO-SPLUS                                   "/>
    <d v="2024-03-26T00:00:00"/>
    <x v="16"/>
    <d v="2024-06-07T00:00:00"/>
    <n v="3"/>
    <n v="69449470"/>
    <n v="20240604"/>
    <n v="202406"/>
    <s v="8/06/2024 3:17:58 p.m."/>
    <n v="74"/>
    <s v="61-90"/>
    <s v="PROVEEDORES"/>
    <n v="96"/>
    <n v="0"/>
    <n v="0"/>
    <n v="0"/>
    <n v="69449470"/>
    <n v="0"/>
    <n v="0"/>
    <n v="0"/>
    <n v="69449470"/>
    <x v="0"/>
    <s v="FACTOR PLUS S A SCC-003444-00"/>
    <x v="0"/>
  </r>
  <r>
    <s v="PROMOAMBIENTAL DISTRITO SAS ESP"/>
    <n v="901"/>
    <x v="52"/>
    <x v="52"/>
    <s v="CR 1 OESTE 5 275 OF 201"/>
    <n v="7447638"/>
    <n v="16925001"/>
    <n v="3540"/>
    <s v="CC-003541-00"/>
    <s v="CESION DE DERECHOS ECONOMICOS TRACTOCHEV-ROLET A FACTOR PLUS                     "/>
    <d v="2024-04-16T00:00:00"/>
    <x v="31"/>
    <d v="2024-06-16T00:00:00"/>
    <n v="12"/>
    <n v="35700302"/>
    <n v="20240604"/>
    <n v="202406"/>
    <s v="8/06/2024 3:17:58 p.m."/>
    <n v="53"/>
    <s v="31-60"/>
    <s v="PROVEEDORES"/>
    <n v="75"/>
    <n v="0"/>
    <n v="0"/>
    <n v="35700302"/>
    <n v="0"/>
    <n v="0"/>
    <n v="0"/>
    <n v="0"/>
    <n v="35700302"/>
    <x v="0"/>
    <s v="FACTOR PLUS S A SCC-003541-00"/>
    <x v="0"/>
  </r>
  <r>
    <s v="PROMOAMBIENTAL DISTRITO SAS ESP"/>
    <n v="901"/>
    <x v="52"/>
    <x v="52"/>
    <s v="CR 1 OESTE 5 275 OF 201"/>
    <n v="7447638"/>
    <n v="16925001"/>
    <n v="3542"/>
    <s v="CC-003542-00"/>
    <s v="CESION DE DERECHOS ECONOMICOS TRACTOCHEV-ROLET A FACTOR PLUS                     "/>
    <d v="2024-04-16T00:00:00"/>
    <x v="31"/>
    <d v="2024-06-16T00:00:00"/>
    <n v="12"/>
    <n v="19698384"/>
    <n v="20240604"/>
    <n v="202406"/>
    <s v="8/06/2024 3:17:58 p.m."/>
    <n v="53"/>
    <s v="31-60"/>
    <s v="PROVEEDORES"/>
    <n v="75"/>
    <n v="0"/>
    <n v="0"/>
    <n v="19698384"/>
    <n v="0"/>
    <n v="0"/>
    <n v="0"/>
    <n v="0"/>
    <n v="19698384"/>
    <x v="0"/>
    <s v="FACTOR PLUS S A SCC-003542-00"/>
    <x v="0"/>
  </r>
  <r>
    <s v="PROMOAMBIENTAL DISTRITO SAS ESP"/>
    <n v="901"/>
    <x v="52"/>
    <x v="52"/>
    <s v="CR 1 OESTE 5 275 OF 201"/>
    <n v="7447638"/>
    <n v="16925001"/>
    <n v="3575"/>
    <s v="CC-003575-00"/>
    <s v="CESION DE DERECHOS ECONOMICOS PLASTIRED -COLOMBIA A FACTOR P                     "/>
    <d v="2024-04-24T00:00:00"/>
    <x v="41"/>
    <d v="2024-06-24T00:00:00"/>
    <n v="20"/>
    <n v="98004493"/>
    <n v="20240604"/>
    <n v="202406"/>
    <s v="8/06/2024 3:17:58 p.m."/>
    <n v="45"/>
    <s v="31-60"/>
    <s v="PROVEEDORES"/>
    <n v="67"/>
    <n v="0"/>
    <n v="0"/>
    <n v="98004493"/>
    <n v="0"/>
    <n v="0"/>
    <n v="0"/>
    <n v="0"/>
    <n v="98004493"/>
    <x v="0"/>
    <s v="FACTOR PLUS S A SCC-003575-00"/>
    <x v="0"/>
  </r>
  <r>
    <s v="PROMOAMBIENTAL DISTRITO SAS ESP"/>
    <n v="901"/>
    <x v="52"/>
    <x v="52"/>
    <s v="CR 1 OESTE 5 275 OF 201"/>
    <n v="7447638"/>
    <n v="16925001"/>
    <n v="3707"/>
    <s v="CC-003707-00"/>
    <s v="CESION DE DERECHOS ECONOMICOS INGE ROD A- FACTOR PLUS                            "/>
    <d v="2024-05-28T00:00:00"/>
    <x v="26"/>
    <d v="2024-07-28T00:00:00"/>
    <n v="54"/>
    <n v="39001741"/>
    <n v="20240604"/>
    <n v="202406"/>
    <s v="8/06/2024 3:17:58 p.m."/>
    <n v="11"/>
    <s v="0-30"/>
    <s v="PROVEEDORES"/>
    <n v="33"/>
    <n v="0"/>
    <n v="39001741"/>
    <n v="0"/>
    <n v="0"/>
    <n v="0"/>
    <n v="0"/>
    <n v="0"/>
    <n v="39001741"/>
    <x v="0"/>
    <s v="FACTOR PLUS S A SCC-003707-00"/>
    <x v="0"/>
  </r>
  <r>
    <s v="PROMOAMBIENTAL DISTRITO SAS ESP"/>
    <n v="901"/>
    <x v="53"/>
    <x v="53"/>
    <s v="CL 15 20 71"/>
    <n v="7447638"/>
    <n v="16925001"/>
    <n v="28524"/>
    <s v="FP-011638-01"/>
    <s v="ST 28588 ALQUILER RADIO MOTOROLA-"/>
    <d v="2024-04-10T00:00:00"/>
    <x v="1"/>
    <d v="2024-06-03T00:00:00"/>
    <n v="-1"/>
    <n v="1381012"/>
    <n v="20240604"/>
    <n v="202406"/>
    <s v="8/06/2024 3:17:58 p.m."/>
    <n v="59"/>
    <s v="31-60"/>
    <s v="PROVEEDORES"/>
    <n v="81"/>
    <n v="0"/>
    <n v="0"/>
    <n v="1381012"/>
    <n v="0"/>
    <n v="0"/>
    <n v="0"/>
    <n v="0"/>
    <n v="1381012"/>
    <x v="0"/>
    <s v="FERRETERIA BRAND LTDAFP-011638-01"/>
    <x v="0"/>
  </r>
  <r>
    <s v="PROMOAMBIENTAL DISTRITO SAS ESP"/>
    <n v="901"/>
    <x v="54"/>
    <x v="54"/>
    <s v="CR 67 9 A 88 LC 101"/>
    <n v="7447638"/>
    <n v="16925001"/>
    <n v="4098"/>
    <s v="FP-011011-01"/>
    <s v="FVE 4098 ANGULO HR TUBO RECTANGULAR     -                                        "/>
    <d v="2024-03-05T00:00:00"/>
    <x v="60"/>
    <d v="2024-05-01T00:00:00"/>
    <n v="-33"/>
    <n v="176697"/>
    <n v="20240604"/>
    <n v="202406"/>
    <s v="8/06/2024 3:17:58 p.m."/>
    <n v="95"/>
    <s v="91-120"/>
    <s v="PROVEEDORES"/>
    <n v="117"/>
    <n v="0"/>
    <n v="0"/>
    <n v="0"/>
    <n v="176697"/>
    <n v="0"/>
    <n v="0"/>
    <n v="0"/>
    <n v="176697"/>
    <x v="0"/>
    <s v="FERRETERIA MONACO SASFP-011011-01"/>
    <x v="0"/>
  </r>
  <r>
    <s v="PROMOAMBIENTAL DISTRITO SAS ESP"/>
    <n v="901"/>
    <x v="54"/>
    <x v="54"/>
    <s v="CR 67 9 A 88 LC 101"/>
    <n v="7447638"/>
    <n v="16925001"/>
    <n v="4097"/>
    <s v="FP-011012-01"/>
    <s v="FVE 4097 ANGULO HR                      -                                        "/>
    <d v="2024-03-05T00:00:00"/>
    <x v="60"/>
    <d v="2024-05-01T00:00:00"/>
    <n v="-33"/>
    <n v="1141216"/>
    <n v="20240604"/>
    <n v="202406"/>
    <s v="8/06/2024 3:17:58 p.m."/>
    <n v="95"/>
    <s v="91-120"/>
    <s v="PROVEEDORES"/>
    <n v="117"/>
    <n v="0"/>
    <n v="0"/>
    <n v="0"/>
    <n v="1141216"/>
    <n v="0"/>
    <n v="0"/>
    <n v="0"/>
    <n v="1141216"/>
    <x v="0"/>
    <s v="FERRETERIA MONACO SASFP-011012-01"/>
    <x v="0"/>
  </r>
  <r>
    <s v="PROMOAMBIENTAL DISTRITO SAS ESP"/>
    <n v="901"/>
    <x v="54"/>
    <x v="54"/>
    <s v="CR 67 9 A 88 LC 101"/>
    <n v="7447638"/>
    <n v="16925001"/>
    <n v="4099"/>
    <s v="FP-011013-01"/>
    <s v="FVE 4099 PLIEGO DE LIJA PUNTA DE CONTACT-O DISCO VELCRO                          "/>
    <d v="2024-03-05T00:00:00"/>
    <x v="60"/>
    <d v="2024-05-01T00:00:00"/>
    <n v="-33"/>
    <n v="303874"/>
    <n v="20240604"/>
    <n v="202406"/>
    <s v="8/06/2024 3:17:58 p.m."/>
    <n v="95"/>
    <s v="91-120"/>
    <s v="PROVEEDORES"/>
    <n v="117"/>
    <n v="0"/>
    <n v="0"/>
    <n v="0"/>
    <n v="303874"/>
    <n v="0"/>
    <n v="0"/>
    <n v="0"/>
    <n v="303874"/>
    <x v="0"/>
    <s v="FERRETERIA MONACO SASFP-011013-01"/>
    <x v="0"/>
  </r>
  <r>
    <s v="PROMOAMBIENTAL DISTRITO SAS ESP"/>
    <n v="901"/>
    <x v="54"/>
    <x v="54"/>
    <s v="CR 67 9 A 88 LC 101"/>
    <n v="7447638"/>
    <n v="16925001"/>
    <n v="4105"/>
    <s v="FP-011014-01"/>
    <s v="FVE 4105 MALLA ONDULADA CAL HUECO       -                                        "/>
    <d v="2024-03-05T00:00:00"/>
    <x v="60"/>
    <d v="2024-05-04T00:00:00"/>
    <n v="-30"/>
    <n v="247601"/>
    <n v="20240604"/>
    <n v="202406"/>
    <s v="8/06/2024 3:17:58 p.m."/>
    <n v="95"/>
    <s v="91-120"/>
    <s v="PROVEEDORES"/>
    <n v="117"/>
    <n v="0"/>
    <n v="0"/>
    <n v="0"/>
    <n v="247601"/>
    <n v="0"/>
    <n v="0"/>
    <n v="0"/>
    <n v="247601"/>
    <x v="0"/>
    <s v="FERRETERIA MONACO SASFP-011014-01"/>
    <x v="0"/>
  </r>
  <r>
    <s v="PROMOAMBIENTAL DISTRITO SAS ESP"/>
    <n v="901"/>
    <x v="54"/>
    <x v="54"/>
    <s v="CR 67 9 A 88 LC 101"/>
    <n v="7447638"/>
    <n v="16925001"/>
    <n v="4108"/>
    <s v="FP-011015-01"/>
    <s v="FVE 4108 LIMPIADOR WYPALL               -                                        "/>
    <d v="2024-03-05T00:00:00"/>
    <x v="60"/>
    <d v="2024-05-04T00:00:00"/>
    <n v="-30"/>
    <n v="262232"/>
    <n v="20240604"/>
    <n v="202406"/>
    <s v="8/06/2024 3:17:58 p.m."/>
    <n v="95"/>
    <s v="91-120"/>
    <s v="PROVEEDORES"/>
    <n v="117"/>
    <n v="0"/>
    <n v="0"/>
    <n v="0"/>
    <n v="262232"/>
    <n v="0"/>
    <n v="0"/>
    <n v="0"/>
    <n v="262232"/>
    <x v="0"/>
    <s v="FERRETERIA MONACO SASFP-011015-01"/>
    <x v="0"/>
  </r>
  <r>
    <s v="PROMOAMBIENTAL DISTRITO SAS ESP"/>
    <n v="901"/>
    <x v="54"/>
    <x v="54"/>
    <s v="CR 67 9 A 88 LC 101"/>
    <n v="7447638"/>
    <n v="16925001"/>
    <n v="4104"/>
    <s v="FP-011016-01"/>
    <s v="FVE 4104 TABLERO EN LAMINA BUJE GRANDE D-IAM RESORTE                             "/>
    <d v="2024-03-05T00:00:00"/>
    <x v="60"/>
    <d v="2024-05-04T00:00:00"/>
    <n v="-30"/>
    <n v="3435804"/>
    <n v="20240604"/>
    <n v="202406"/>
    <s v="8/06/2024 3:17:58 p.m."/>
    <n v="95"/>
    <s v="91-120"/>
    <s v="PROVEEDORES"/>
    <n v="117"/>
    <n v="0"/>
    <n v="0"/>
    <n v="0"/>
    <n v="3435804"/>
    <n v="0"/>
    <n v="0"/>
    <n v="0"/>
    <n v="3435804"/>
    <x v="0"/>
    <s v="FERRETERIA MONACO SASFP-011016-01"/>
    <x v="0"/>
  </r>
  <r>
    <s v="PROMOAMBIENTAL DISTRITO SAS ESP"/>
    <n v="901"/>
    <x v="54"/>
    <x v="54"/>
    <s v="CR 67 9 A 88 LC 101"/>
    <n v="7447638"/>
    <n v="16925001"/>
    <n v="4103"/>
    <s v="FP-011017-01"/>
    <s v="FVE 4103 TABLERO EN LAMINA BUJE GRANDE T-ORNILLO ARANDELA TUE                    "/>
    <d v="2024-03-05T00:00:00"/>
    <x v="60"/>
    <d v="2024-05-04T00:00:00"/>
    <n v="-30"/>
    <n v="3435804"/>
    <n v="20240604"/>
    <n v="202406"/>
    <s v="8/06/2024 3:17:58 p.m."/>
    <n v="95"/>
    <s v="91-120"/>
    <s v="PROVEEDORES"/>
    <n v="117"/>
    <n v="0"/>
    <n v="0"/>
    <n v="0"/>
    <n v="3435804"/>
    <n v="0"/>
    <n v="0"/>
    <n v="0"/>
    <n v="3435804"/>
    <x v="0"/>
    <s v="FERRETERIA MONACO SASFP-011017-01"/>
    <x v="0"/>
  </r>
  <r>
    <s v="PROMOAMBIENTAL DISTRITO SAS ESP"/>
    <n v="901"/>
    <x v="54"/>
    <x v="54"/>
    <s v="CR 67 9 A 88 LC 101"/>
    <n v="7447638"/>
    <n v="16925001"/>
    <n v="4113"/>
    <s v="FP-011071-01"/>
    <s v="FVE 4113 LAMINA ANTIDESGASTE DE 3 4     -                                        "/>
    <d v="2024-03-07T00:00:00"/>
    <x v="28"/>
    <d v="2024-05-06T00:00:00"/>
    <n v="-28"/>
    <n v="6208037"/>
    <n v="20240604"/>
    <n v="202406"/>
    <s v="8/06/2024 3:17:58 p.m."/>
    <n v="93"/>
    <s v="91-120"/>
    <s v="PROVEEDORES"/>
    <n v="115"/>
    <n v="0"/>
    <n v="0"/>
    <n v="0"/>
    <n v="6208037"/>
    <n v="0"/>
    <n v="0"/>
    <n v="0"/>
    <n v="6208037"/>
    <x v="0"/>
    <s v="FERRETERIA MONACO SASFP-011071-01"/>
    <x v="0"/>
  </r>
  <r>
    <s v="PROMOAMBIENTAL DISTRITO SAS ESP"/>
    <n v="901"/>
    <x v="54"/>
    <x v="54"/>
    <s v="CR 67 9 A 88 LC 101"/>
    <n v="7447638"/>
    <n v="16925001"/>
    <n v="4119"/>
    <s v="FP-011169-01"/>
    <s v="FVE 4119 CANAL LAMINA LAMINA ANTIDESGAST-E                                       "/>
    <d v="2024-03-13T00:00:00"/>
    <x v="12"/>
    <d v="2024-05-11T00:00:00"/>
    <n v="-23"/>
    <n v="3276214"/>
    <n v="20240604"/>
    <n v="202406"/>
    <s v="8/06/2024 3:17:58 p.m."/>
    <n v="87"/>
    <s v="61-90"/>
    <s v="PROVEEDORES"/>
    <n v="109"/>
    <n v="0"/>
    <n v="0"/>
    <n v="0"/>
    <n v="3276214"/>
    <n v="0"/>
    <n v="0"/>
    <n v="0"/>
    <n v="3276214"/>
    <x v="0"/>
    <s v="FERRETERIA MONACO SASFP-011169-01"/>
    <x v="0"/>
  </r>
  <r>
    <s v="PROMOAMBIENTAL DISTRITO SAS ESP"/>
    <n v="901"/>
    <x v="54"/>
    <x v="54"/>
    <s v="CR 67 9 A 88 LC 101"/>
    <n v="7447638"/>
    <n v="16925001"/>
    <n v="4117"/>
    <s v="FP-011170-01"/>
    <s v="FVE 4117 TABLERO EN LAMINA BUJE GRANDE  -                                        "/>
    <d v="2024-03-13T00:00:00"/>
    <x v="12"/>
    <d v="2024-05-11T00:00:00"/>
    <n v="-23"/>
    <n v="3435804"/>
    <n v="20240604"/>
    <n v="202406"/>
    <s v="8/06/2024 3:17:58 p.m."/>
    <n v="87"/>
    <s v="61-90"/>
    <s v="PROVEEDORES"/>
    <n v="109"/>
    <n v="0"/>
    <n v="0"/>
    <n v="0"/>
    <n v="3435804"/>
    <n v="0"/>
    <n v="0"/>
    <n v="0"/>
    <n v="3435804"/>
    <x v="0"/>
    <s v="FERRETERIA MONACO SASFP-011170-01"/>
    <x v="0"/>
  </r>
  <r>
    <s v="PROMOAMBIENTAL DISTRITO SAS ESP"/>
    <n v="901"/>
    <x v="54"/>
    <x v="54"/>
    <s v="CR 67 9 A 88 LC 101"/>
    <n v="7447638"/>
    <n v="16925001"/>
    <n v="4118"/>
    <s v="FP-011174-01"/>
    <s v="FVE 4118 TABLERO EN LAMINA BUJE GRANDE  -                                        "/>
    <d v="2024-03-13T00:00:00"/>
    <x v="12"/>
    <d v="2024-05-11T00:00:00"/>
    <n v="-23"/>
    <n v="3435804"/>
    <n v="20240604"/>
    <n v="202406"/>
    <s v="8/06/2024 3:17:58 p.m."/>
    <n v="87"/>
    <s v="61-90"/>
    <s v="PROVEEDORES"/>
    <n v="109"/>
    <n v="0"/>
    <n v="0"/>
    <n v="0"/>
    <n v="3435804"/>
    <n v="0"/>
    <n v="0"/>
    <n v="0"/>
    <n v="3435804"/>
    <x v="0"/>
    <s v="FERRETERIA MONACO SASFP-011174-01"/>
    <x v="0"/>
  </r>
  <r>
    <s v="PROMOAMBIENTAL DISTRITO SAS ESP"/>
    <n v="901"/>
    <x v="54"/>
    <x v="54"/>
    <s v="CR 67 9 A 88 LC 101"/>
    <n v="7447638"/>
    <n v="16925001"/>
    <n v="4132"/>
    <s v="FP-011176-01"/>
    <s v="FVE 4132 TORNILLO HEX G 8 NEGRO         -                                        "/>
    <d v="2024-03-13T00:00:00"/>
    <x v="12"/>
    <d v="2024-05-13T00:00:00"/>
    <n v="-21"/>
    <n v="60775"/>
    <n v="20240604"/>
    <n v="202406"/>
    <s v="8/06/2024 3:17:58 p.m."/>
    <n v="87"/>
    <s v="61-90"/>
    <s v="PROVEEDORES"/>
    <n v="109"/>
    <n v="0"/>
    <n v="0"/>
    <n v="0"/>
    <n v="60775"/>
    <n v="0"/>
    <n v="0"/>
    <n v="0"/>
    <n v="60775"/>
    <x v="0"/>
    <s v="FERRETERIA MONACO SASFP-011176-01"/>
    <x v="0"/>
  </r>
  <r>
    <s v="PROMOAMBIENTAL DISTRITO SAS ESP"/>
    <n v="901"/>
    <x v="54"/>
    <x v="54"/>
    <s v="CR 67 9 A 88 LC 101"/>
    <n v="7447638"/>
    <n v="16925001"/>
    <n v="4130"/>
    <s v="FP-011179-01"/>
    <s v="FVE 4130 AMARRE PLASTICO DE 25 CM TUERCA- DE 5 8                                 "/>
    <d v="2024-03-13T00:00:00"/>
    <x v="12"/>
    <d v="2024-05-13T00:00:00"/>
    <n v="-21"/>
    <n v="72930"/>
    <n v="20240604"/>
    <n v="202406"/>
    <s v="8/06/2024 3:17:58 p.m."/>
    <n v="87"/>
    <s v="61-90"/>
    <s v="PROVEEDORES"/>
    <n v="109"/>
    <n v="0"/>
    <n v="0"/>
    <n v="0"/>
    <n v="72930"/>
    <n v="0"/>
    <n v="0"/>
    <n v="0"/>
    <n v="72930"/>
    <x v="0"/>
    <s v="FERRETERIA MONACO SASFP-011179-01"/>
    <x v="0"/>
  </r>
  <r>
    <s v="PROMOAMBIENTAL DISTRITO SAS ESP"/>
    <n v="901"/>
    <x v="54"/>
    <x v="54"/>
    <s v="CR 67 9 A 88 LC 101"/>
    <n v="7447638"/>
    <n v="16925001"/>
    <n v="4131"/>
    <s v="FP-011191-01"/>
    <s v="FEV 4131 TORNILLO HEX DISCO DE CORTE FIN-O                                       "/>
    <d v="2024-03-15T00:00:00"/>
    <x v="13"/>
    <d v="2024-05-13T00:00:00"/>
    <n v="-21"/>
    <n v="87786"/>
    <n v="20240604"/>
    <n v="202406"/>
    <s v="8/06/2024 3:17:58 p.m."/>
    <n v="85"/>
    <s v="61-90"/>
    <s v="PROVEEDORES"/>
    <n v="107"/>
    <n v="0"/>
    <n v="0"/>
    <n v="0"/>
    <n v="87786"/>
    <n v="0"/>
    <n v="0"/>
    <n v="0"/>
    <n v="87786"/>
    <x v="0"/>
    <s v="FERRETERIA MONACO SASFP-011191-01"/>
    <x v="0"/>
  </r>
  <r>
    <s v="PROMOAMBIENTAL DISTRITO SAS ESP"/>
    <n v="901"/>
    <x v="54"/>
    <x v="54"/>
    <s v="CR 67 9 A 88 LC 101"/>
    <n v="7447638"/>
    <n v="16925001"/>
    <n v="4144"/>
    <s v="FP-011262-01"/>
    <s v="FVE 4144 FONDO POLIURETANO BLANCO GALON -                                        "/>
    <d v="2024-03-21T00:00:00"/>
    <x v="15"/>
    <d v="2024-05-19T00:00:00"/>
    <n v="-15"/>
    <n v="810331"/>
    <n v="20240604"/>
    <n v="202406"/>
    <s v="8/06/2024 3:17:58 p.m."/>
    <n v="79"/>
    <s v="61-90"/>
    <s v="PROVEEDORES"/>
    <n v="101"/>
    <n v="0"/>
    <n v="0"/>
    <n v="0"/>
    <n v="810331"/>
    <n v="0"/>
    <n v="0"/>
    <n v="0"/>
    <n v="810331"/>
    <x v="0"/>
    <s v="FERRETERIA MONACO SASFP-011262-01"/>
    <x v="0"/>
  </r>
  <r>
    <s v="PROMOAMBIENTAL DISTRITO SAS ESP"/>
    <n v="901"/>
    <x v="54"/>
    <x v="54"/>
    <s v="CR 67 9 A 88 LC 101"/>
    <n v="7447638"/>
    <n v="16925001"/>
    <n v="4143"/>
    <s v="FP-011263-01"/>
    <s v="FVE 4143 DISCO VELCRO GRANO             -                                        "/>
    <d v="2024-03-21T00:00:00"/>
    <x v="15"/>
    <d v="2024-05-19T00:00:00"/>
    <n v="-15"/>
    <n v="171070"/>
    <n v="20240604"/>
    <n v="202406"/>
    <s v="8/06/2024 3:17:58 p.m."/>
    <n v="79"/>
    <s v="61-90"/>
    <s v="PROVEEDORES"/>
    <n v="101"/>
    <n v="0"/>
    <n v="0"/>
    <n v="0"/>
    <n v="171070"/>
    <n v="0"/>
    <n v="0"/>
    <n v="0"/>
    <n v="171070"/>
    <x v="0"/>
    <s v="FERRETERIA MONACO SASFP-011263-01"/>
    <x v="0"/>
  </r>
  <r>
    <s v="PROMOAMBIENTAL DISTRITO SAS ESP"/>
    <n v="901"/>
    <x v="54"/>
    <x v="54"/>
    <s v="CR 67 9 A 88 LC 101"/>
    <n v="7447638"/>
    <n v="16925001"/>
    <n v="4129"/>
    <s v="FP-011264-01"/>
    <s v="FVE 4129 DISCO VELCRO GRANO HUECOS      -                                        "/>
    <d v="2024-03-21T00:00:00"/>
    <x v="15"/>
    <d v="2024-05-13T00:00:00"/>
    <n v="-21"/>
    <n v="693283"/>
    <n v="20240604"/>
    <n v="202406"/>
    <s v="8/06/2024 3:17:58 p.m."/>
    <n v="79"/>
    <s v="61-90"/>
    <s v="PROVEEDORES"/>
    <n v="101"/>
    <n v="0"/>
    <n v="0"/>
    <n v="0"/>
    <n v="693283"/>
    <n v="0"/>
    <n v="0"/>
    <n v="0"/>
    <n v="693283"/>
    <x v="0"/>
    <s v="FERRETERIA MONACO SASFP-011264-01"/>
    <x v="0"/>
  </r>
  <r>
    <s v="PROMOAMBIENTAL DISTRITO SAS ESP"/>
    <n v="901"/>
    <x v="54"/>
    <x v="54"/>
    <s v="CR 67 9 A 88 LC 101"/>
    <n v="7447638"/>
    <n v="16925001"/>
    <n v="4133"/>
    <s v="FP-011265-01"/>
    <s v="MR 4265 BLOQUE FRENO DUROLINE ZUNCHO Y B-LOQUE"/>
    <d v="2024-03-21T00:00:00"/>
    <x v="15"/>
    <d v="2024-05-13T00:00:00"/>
    <n v="-21"/>
    <n v="70903"/>
    <n v="20240604"/>
    <n v="202406"/>
    <s v="8/06/2024 3:17:58 p.m."/>
    <n v="79"/>
    <s v="61-90"/>
    <s v="PROVEEDORES"/>
    <n v="101"/>
    <n v="0"/>
    <n v="0"/>
    <n v="0"/>
    <n v="70903"/>
    <n v="0"/>
    <n v="0"/>
    <n v="0"/>
    <n v="70903"/>
    <x v="0"/>
    <s v="FERRETERIA MONACO SASFP-011265-01"/>
    <x v="0"/>
  </r>
  <r>
    <s v="PROMOAMBIENTAL DISTRITO SAS ESP"/>
    <n v="901"/>
    <x v="54"/>
    <x v="54"/>
    <s v="CR 67 9 A 88 LC 101"/>
    <n v="7447638"/>
    <n v="16925001"/>
    <n v="4147"/>
    <s v="FP-011267-01"/>
    <s v="FVE 4147 ARANDELA INDUSTRIAL PUNTA DE CO-NTACTO SOLDADURA                        "/>
    <d v="2024-03-22T00:00:00"/>
    <x v="54"/>
    <d v="2024-05-19T00:00:00"/>
    <n v="-15"/>
    <n v="1565740"/>
    <n v="20240604"/>
    <n v="202406"/>
    <s v="8/06/2024 3:17:58 p.m."/>
    <n v="78"/>
    <s v="61-90"/>
    <s v="PROVEEDORES"/>
    <n v="100"/>
    <n v="0"/>
    <n v="0"/>
    <n v="0"/>
    <n v="1565740"/>
    <n v="0"/>
    <n v="0"/>
    <n v="0"/>
    <n v="1565740"/>
    <x v="0"/>
    <s v="FERRETERIA MONACO SASFP-011267-01"/>
    <x v="0"/>
  </r>
  <r>
    <s v="PROMOAMBIENTAL DISTRITO SAS ESP"/>
    <n v="901"/>
    <x v="54"/>
    <x v="54"/>
    <s v="CR 67 9 A 88 LC 101"/>
    <n v="7447638"/>
    <n v="16925001"/>
    <n v="4145"/>
    <s v="FP-011268-01"/>
    <s v="FVE 4145 BARNIZ POLIURETANO             -                                        "/>
    <d v="2024-03-22T00:00:00"/>
    <x v="54"/>
    <d v="2024-05-19T00:00:00"/>
    <n v="-15"/>
    <n v="635884"/>
    <n v="20240604"/>
    <n v="202406"/>
    <s v="8/06/2024 3:17:58 p.m."/>
    <n v="78"/>
    <s v="61-90"/>
    <s v="PROVEEDORES"/>
    <n v="100"/>
    <n v="0"/>
    <n v="0"/>
    <n v="0"/>
    <n v="635884"/>
    <n v="0"/>
    <n v="0"/>
    <n v="0"/>
    <n v="635884"/>
    <x v="0"/>
    <s v="FERRETERIA MONACO SASFP-011268-01"/>
    <x v="0"/>
  </r>
  <r>
    <s v="PROMOAMBIENTAL DISTRITO SAS ESP"/>
    <n v="901"/>
    <x v="54"/>
    <x v="54"/>
    <s v="CR 67 9 A 88 LC 101"/>
    <n v="7447638"/>
    <n v="16925001"/>
    <n v="4154"/>
    <s v="FP-011371-01"/>
    <s v="FVE 4154 TABLERO EN LAMINA HR           -                                        "/>
    <d v="2024-03-26T00:00:00"/>
    <x v="16"/>
    <d v="2024-05-22T00:00:00"/>
    <n v="-12"/>
    <n v="1721954"/>
    <n v="20240604"/>
    <n v="202406"/>
    <s v="8/06/2024 3:17:58 p.m."/>
    <n v="74"/>
    <s v="61-90"/>
    <s v="PROVEEDORES"/>
    <n v="96"/>
    <n v="0"/>
    <n v="0"/>
    <n v="0"/>
    <n v="1721954"/>
    <n v="0"/>
    <n v="0"/>
    <n v="0"/>
    <n v="1721954"/>
    <x v="0"/>
    <s v="FERRETERIA MONACO SASFP-011371-01"/>
    <x v="0"/>
  </r>
  <r>
    <s v="PROMOAMBIENTAL DISTRITO SAS ESP"/>
    <n v="901"/>
    <x v="54"/>
    <x v="54"/>
    <s v="CR 67 9 A 88 LC 101"/>
    <n v="7447638"/>
    <n v="16925001"/>
    <n v="4155"/>
    <s v="FP-011372-01"/>
    <s v="FVE 4155 LAMINA GALV CAL TUBO RECTANGULA-R 4 X 8                                 "/>
    <d v="2024-03-26T00:00:00"/>
    <x v="16"/>
    <d v="2024-05-22T00:00:00"/>
    <n v="-12"/>
    <n v="2965137"/>
    <n v="20240604"/>
    <n v="202406"/>
    <s v="8/06/2024 3:17:58 p.m."/>
    <n v="74"/>
    <s v="61-90"/>
    <s v="PROVEEDORES"/>
    <n v="96"/>
    <n v="0"/>
    <n v="0"/>
    <n v="0"/>
    <n v="2965137"/>
    <n v="0"/>
    <n v="0"/>
    <n v="0"/>
    <n v="2965137"/>
    <x v="0"/>
    <s v="FERRETERIA MONACO SASFP-011372-01"/>
    <x v="0"/>
  </r>
  <r>
    <s v="PROMOAMBIENTAL DISTRITO SAS ESP"/>
    <n v="901"/>
    <x v="54"/>
    <x v="54"/>
    <s v="CR 67 9 A 88 LC 101"/>
    <n v="7447638"/>
    <n v="16925001"/>
    <n v="4156"/>
    <s v="FP-011373-01"/>
    <s v="FVE 4156 THINNER POLIURETANO DISCO VELCR-O GRANO                                 "/>
    <d v="2024-03-26T00:00:00"/>
    <x v="16"/>
    <d v="2024-05-22T00:00:00"/>
    <n v="-12"/>
    <n v="841844"/>
    <n v="20240604"/>
    <n v="202406"/>
    <s v="8/06/2024 3:17:58 p.m."/>
    <n v="74"/>
    <s v="61-90"/>
    <s v="PROVEEDORES"/>
    <n v="96"/>
    <n v="0"/>
    <n v="0"/>
    <n v="0"/>
    <n v="841844"/>
    <n v="0"/>
    <n v="0"/>
    <n v="0"/>
    <n v="841844"/>
    <x v="0"/>
    <s v="FERRETERIA MONACO SASFP-011373-01"/>
    <x v="0"/>
  </r>
  <r>
    <s v="PROMOAMBIENTAL DISTRITO SAS ESP"/>
    <n v="901"/>
    <x v="54"/>
    <x v="54"/>
    <s v="CR 67 9 A 88 LC 101"/>
    <n v="7447638"/>
    <n v="16925001"/>
    <n v="4167"/>
    <s v="FP-011513-01"/>
    <s v="FVE 4167 TEFLON INFERIROR EYECTOR M2    -                                        "/>
    <d v="2024-04-04T00:00:00"/>
    <x v="39"/>
    <d v="2024-06-02T00:00:00"/>
    <n v="-2"/>
    <n v="1510367"/>
    <n v="20240604"/>
    <n v="202406"/>
    <s v="8/06/2024 3:17:58 p.m."/>
    <n v="65"/>
    <s v="61-90"/>
    <s v="PROVEEDORES"/>
    <n v="87"/>
    <n v="0"/>
    <n v="0"/>
    <n v="1510367"/>
    <n v="0"/>
    <n v="0"/>
    <n v="0"/>
    <n v="0"/>
    <n v="1510367"/>
    <x v="0"/>
    <s v="FERRETERIA MONACO SASFP-011513-01"/>
    <x v="0"/>
  </r>
  <r>
    <s v="PROMOAMBIENTAL DISTRITO SAS ESP"/>
    <n v="901"/>
    <x v="54"/>
    <x v="54"/>
    <s v="CR 67 9 A 88 LC 101"/>
    <n v="7447638"/>
    <n v="16925001"/>
    <n v="4168"/>
    <s v="FP-011514-01"/>
    <s v="FVE 4168 GANCHO SEGURO F 25 EN LAMINA HR- 1                                      "/>
    <d v="2024-04-04T00:00:00"/>
    <x v="39"/>
    <d v="2024-06-02T00:00:00"/>
    <n v="-2"/>
    <n v="2261049"/>
    <n v="20240604"/>
    <n v="202406"/>
    <s v="8/06/2024 3:17:58 p.m."/>
    <n v="65"/>
    <s v="61-90"/>
    <s v="PROVEEDORES"/>
    <n v="87"/>
    <n v="0"/>
    <n v="0"/>
    <n v="2261049"/>
    <n v="0"/>
    <n v="0"/>
    <n v="0"/>
    <n v="0"/>
    <n v="2261049"/>
    <x v="0"/>
    <s v="FERRETERIA MONACO SASFP-011514-01"/>
    <x v="0"/>
  </r>
  <r>
    <s v="PROMOAMBIENTAL DISTRITO SAS ESP"/>
    <n v="901"/>
    <x v="54"/>
    <x v="54"/>
    <s v="CR 67 9 A 88 LC 101"/>
    <n v="7447638"/>
    <n v="16925001"/>
    <n v="4169"/>
    <s v="FP-011515-01"/>
    <s v="FVE 4169 AMARRE PLASTICO DE 50 CM TORNIL-LO HEX DE 1 2                           "/>
    <d v="2024-04-04T00:00:00"/>
    <x v="39"/>
    <d v="2024-06-02T00:00:00"/>
    <n v="-2"/>
    <n v="1527249"/>
    <n v="20240604"/>
    <n v="202406"/>
    <s v="8/06/2024 3:17:58 p.m."/>
    <n v="65"/>
    <s v="61-90"/>
    <s v="PROVEEDORES"/>
    <n v="87"/>
    <n v="0"/>
    <n v="0"/>
    <n v="1527249"/>
    <n v="0"/>
    <n v="0"/>
    <n v="0"/>
    <n v="0"/>
    <n v="1527249"/>
    <x v="0"/>
    <s v="FERRETERIA MONACO SASFP-011515-01"/>
    <x v="0"/>
  </r>
  <r>
    <s v="PROMOAMBIENTAL DISTRITO SAS ESP"/>
    <n v="901"/>
    <x v="54"/>
    <x v="54"/>
    <s v="CR 67 9 A 88 LC 101"/>
    <n v="7447638"/>
    <n v="16925001"/>
    <n v="4172"/>
    <s v="FP-011516-01"/>
    <s v="FVE 4172 TEFLON SUPERIOR EYECTOR M2     -                                        "/>
    <d v="2024-04-04T00:00:00"/>
    <x v="39"/>
    <d v="2024-06-03T00:00:00"/>
    <n v="-1"/>
    <n v="2098420"/>
    <n v="20240604"/>
    <n v="202406"/>
    <s v="8/06/2024 3:17:58 p.m."/>
    <n v="65"/>
    <s v="61-90"/>
    <s v="PROVEEDORES"/>
    <n v="87"/>
    <n v="0"/>
    <n v="0"/>
    <n v="2098420"/>
    <n v="0"/>
    <n v="0"/>
    <n v="0"/>
    <n v="0"/>
    <n v="2098420"/>
    <x v="0"/>
    <s v="FERRETERIA MONACO SASFP-011516-01"/>
    <x v="0"/>
  </r>
  <r>
    <s v="PROMOAMBIENTAL DISTRITO SAS ESP"/>
    <n v="901"/>
    <x v="54"/>
    <x v="54"/>
    <s v="CR 67 9 A 88 LC 101"/>
    <n v="7447638"/>
    <n v="16925001"/>
    <n v="4170"/>
    <s v="FP-011547-01"/>
    <s v="FVE 7127 BOMBILLO LAMPARA UNIDAD SELLADA-AMARRE PLASTICO"/>
    <d v="2024-04-05T00:00:00"/>
    <x v="29"/>
    <d v="2024-06-02T00:00:00"/>
    <n v="-2"/>
    <n v="291719"/>
    <n v="20240604"/>
    <n v="202406"/>
    <s v="8/06/2024 3:17:58 p.m."/>
    <n v="64"/>
    <s v="61-90"/>
    <s v="PROVEEDORES"/>
    <n v="86"/>
    <n v="0"/>
    <n v="0"/>
    <n v="291719"/>
    <n v="0"/>
    <n v="0"/>
    <n v="0"/>
    <n v="0"/>
    <n v="291719"/>
    <x v="0"/>
    <s v="FERRETERIA MONACO SASFP-011547-01"/>
    <x v="0"/>
  </r>
  <r>
    <s v="PROMOAMBIENTAL DISTRITO SAS ESP"/>
    <n v="901"/>
    <x v="54"/>
    <x v="54"/>
    <s v="CR 67 9 A 88 LC 101"/>
    <n v="7447638"/>
    <n v="16925001"/>
    <n v="4184"/>
    <s v="FP-011574-01"/>
    <s v="FVE 4184 THINNER POLIURETANO            -                                        "/>
    <d v="2024-04-08T00:00:00"/>
    <x v="17"/>
    <d v="2024-06-05T00:00:00"/>
    <n v="1"/>
    <n v="234096"/>
    <n v="20240604"/>
    <n v="202406"/>
    <s v="8/06/2024 3:17:58 p.m."/>
    <n v="61"/>
    <s v="61-90"/>
    <s v="PROVEEDORES"/>
    <n v="83"/>
    <n v="0"/>
    <n v="0"/>
    <n v="234096"/>
    <n v="0"/>
    <n v="0"/>
    <n v="0"/>
    <n v="0"/>
    <n v="234096"/>
    <x v="0"/>
    <s v="FERRETERIA MONACO SASFP-011574-01"/>
    <x v="0"/>
  </r>
  <r>
    <s v="PROMOAMBIENTAL DISTRITO SAS ESP"/>
    <n v="901"/>
    <x v="54"/>
    <x v="54"/>
    <s v="CR 67 9 A 88 LC 101"/>
    <n v="7447638"/>
    <n v="16925001"/>
    <n v="4182"/>
    <s v="FP-011575-01"/>
    <s v="FVE 4182 TUERCA SEGURIDAD               -                                        "/>
    <d v="2024-04-08T00:00:00"/>
    <x v="17"/>
    <d v="2024-06-05T00:00:00"/>
    <n v="1"/>
    <n v="605385"/>
    <n v="20240604"/>
    <n v="202406"/>
    <s v="8/06/2024 3:17:58 p.m."/>
    <n v="61"/>
    <s v="61-90"/>
    <s v="PROVEEDORES"/>
    <n v="83"/>
    <n v="0"/>
    <n v="0"/>
    <n v="605385"/>
    <n v="0"/>
    <n v="0"/>
    <n v="0"/>
    <n v="0"/>
    <n v="605385"/>
    <x v="0"/>
    <s v="FERRETERIA MONACO SASFP-011575-01"/>
    <x v="0"/>
  </r>
  <r>
    <s v="PROMOAMBIENTAL DISTRITO SAS ESP"/>
    <n v="901"/>
    <x v="54"/>
    <x v="54"/>
    <s v="CR 67 9 A 88 LC 101"/>
    <n v="7447638"/>
    <n v="16925001"/>
    <n v="4183"/>
    <s v="FP-011576-01"/>
    <s v="FVE 4183 TORNILLO DISCO FLAP TORNILLO HE-XAGONAL ABRAZADERA                      "/>
    <d v="2024-04-08T00:00:00"/>
    <x v="17"/>
    <d v="2024-06-05T00:00:00"/>
    <n v="1"/>
    <n v="96001"/>
    <n v="20240604"/>
    <n v="202406"/>
    <s v="8/06/2024 3:17:58 p.m."/>
    <n v="61"/>
    <s v="61-90"/>
    <s v="PROVEEDORES"/>
    <n v="83"/>
    <n v="0"/>
    <n v="0"/>
    <n v="96001"/>
    <n v="0"/>
    <n v="0"/>
    <n v="0"/>
    <n v="0"/>
    <n v="96001"/>
    <x v="0"/>
    <s v="FERRETERIA MONACO SASFP-011576-01"/>
    <x v="0"/>
  </r>
  <r>
    <s v="PROMOAMBIENTAL DISTRITO SAS ESP"/>
    <n v="901"/>
    <x v="54"/>
    <x v="54"/>
    <s v="CR 67 9 A 88 LC 101"/>
    <n v="7447638"/>
    <n v="16925001"/>
    <n v="4180"/>
    <s v="FP-011577-01"/>
    <s v="FVE 4180 RUBING COMPU PULIDOR           -                                        "/>
    <d v="2024-04-08T00:00:00"/>
    <x v="17"/>
    <d v="2024-06-04T00:00:00"/>
    <n v="0"/>
    <n v="229594"/>
    <n v="20240604"/>
    <n v="202406"/>
    <s v="8/06/2024 3:17:58 p.m."/>
    <n v="61"/>
    <s v="61-90"/>
    <s v="PROVEEDORES"/>
    <n v="83"/>
    <n v="0"/>
    <n v="0"/>
    <n v="229594"/>
    <n v="0"/>
    <n v="0"/>
    <n v="0"/>
    <n v="0"/>
    <n v="229594"/>
    <x v="0"/>
    <s v="FERRETERIA MONACO SASFP-011577-01"/>
    <x v="0"/>
  </r>
  <r>
    <s v="PROMOAMBIENTAL DISTRITO SAS ESP"/>
    <n v="901"/>
    <x v="54"/>
    <x v="54"/>
    <s v="CR 67 9 A 88 LC 101"/>
    <n v="7447638"/>
    <n v="16925001"/>
    <n v="4179"/>
    <s v="FP-011578-01"/>
    <s v="FVE 4179 DIFUSOR TWECO 450 AMP          -                                        "/>
    <d v="2024-04-08T00:00:00"/>
    <x v="17"/>
    <d v="2024-06-04T00:00:00"/>
    <n v="0"/>
    <n v="123801"/>
    <n v="20240604"/>
    <n v="202406"/>
    <s v="8/06/2024 3:17:58 p.m."/>
    <n v="61"/>
    <s v="61-90"/>
    <s v="PROVEEDORES"/>
    <n v="83"/>
    <n v="0"/>
    <n v="0"/>
    <n v="123801"/>
    <n v="0"/>
    <n v="0"/>
    <n v="0"/>
    <n v="0"/>
    <n v="123801"/>
    <x v="0"/>
    <s v="FERRETERIA MONACO SASFP-011578-01"/>
    <x v="0"/>
  </r>
  <r>
    <s v="PROMOAMBIENTAL DISTRITO SAS ESP"/>
    <n v="901"/>
    <x v="54"/>
    <x v="54"/>
    <s v="CR 67 9 A 88 LC 101"/>
    <n v="7447638"/>
    <n v="16925001"/>
    <n v="4181"/>
    <s v="FP-011579-01"/>
    <s v="FVE 4181 TEFLON SUPERIOR EYECTOR        -                                        "/>
    <d v="2024-04-08T00:00:00"/>
    <x v="17"/>
    <d v="2024-06-05T00:00:00"/>
    <n v="1"/>
    <n v="1510367"/>
    <n v="20240604"/>
    <n v="202406"/>
    <s v="8/06/2024 3:17:58 p.m."/>
    <n v="61"/>
    <s v="61-90"/>
    <s v="PROVEEDORES"/>
    <n v="83"/>
    <n v="0"/>
    <n v="0"/>
    <n v="1510367"/>
    <n v="0"/>
    <n v="0"/>
    <n v="0"/>
    <n v="0"/>
    <n v="1510367"/>
    <x v="0"/>
    <s v="FERRETERIA MONACO SASFP-011579-01"/>
    <x v="0"/>
  </r>
  <r>
    <s v="PROMOAMBIENTAL DISTRITO SAS ESP"/>
    <n v="901"/>
    <x v="54"/>
    <x v="54"/>
    <s v="CR 67 9 A 88 LC 101"/>
    <n v="7447638"/>
    <n v="16925001"/>
    <n v="4197"/>
    <s v="FP-011639-01"/>
    <s v="ST 28584 ALQUILER RADIO MOVIL MOTOROLA-"/>
    <d v="2024-04-10T00:00:00"/>
    <x v="1"/>
    <d v="2024-06-10T00:00:00"/>
    <n v="6"/>
    <n v="371402"/>
    <n v="20240604"/>
    <n v="202406"/>
    <s v="8/06/2024 3:17:58 p.m."/>
    <n v="59"/>
    <s v="31-60"/>
    <s v="PROVEEDORES"/>
    <n v="81"/>
    <n v="0"/>
    <n v="0"/>
    <n v="371402"/>
    <n v="0"/>
    <n v="0"/>
    <n v="0"/>
    <n v="0"/>
    <n v="371402"/>
    <x v="0"/>
    <s v="FERRETERIA MONACO SASFP-011639-01"/>
    <x v="0"/>
  </r>
  <r>
    <s v="PROMOAMBIENTAL DISTRITO SAS ESP"/>
    <n v="901"/>
    <x v="54"/>
    <x v="54"/>
    <s v="CR 67 9 A 88 LC 101"/>
    <n v="7447638"/>
    <n v="16925001"/>
    <n v="4198"/>
    <s v="FP-011640-01"/>
    <s v="ST 28580 ALQUILER RADIO PORTATIL MOTOROL-A"/>
    <d v="2024-04-10T00:00:00"/>
    <x v="1"/>
    <d v="2024-06-10T00:00:00"/>
    <n v="6"/>
    <n v="189077"/>
    <n v="20240604"/>
    <n v="202406"/>
    <s v="8/06/2024 3:17:58 p.m."/>
    <n v="59"/>
    <s v="31-60"/>
    <s v="PROVEEDORES"/>
    <n v="81"/>
    <n v="0"/>
    <n v="0"/>
    <n v="189077"/>
    <n v="0"/>
    <n v="0"/>
    <n v="0"/>
    <n v="0"/>
    <n v="189077"/>
    <x v="0"/>
    <s v="FERRETERIA MONACO SASFP-011640-01"/>
    <x v="0"/>
  </r>
  <r>
    <s v="PROMOAMBIENTAL DISTRITO SAS ESP"/>
    <n v="901"/>
    <x v="54"/>
    <x v="54"/>
    <s v="CR 67 9 A 88 LC 101"/>
    <n v="7447638"/>
    <n v="16925001"/>
    <n v="4204"/>
    <s v="FP-011673-01"/>
    <s v="FVE 4204 VIGA UPN 6 X 6 MTS             -                                        "/>
    <d v="2024-04-11T00:00:00"/>
    <x v="40"/>
    <d v="2024-06-11T00:00:00"/>
    <n v="7"/>
    <n v="3230070"/>
    <n v="20240604"/>
    <n v="202406"/>
    <s v="8/06/2024 3:17:58 p.m."/>
    <n v="58"/>
    <s v="31-60"/>
    <s v="PROVEEDORES"/>
    <n v="80"/>
    <n v="0"/>
    <n v="0"/>
    <n v="3230070"/>
    <n v="0"/>
    <n v="0"/>
    <n v="0"/>
    <n v="0"/>
    <n v="3230070"/>
    <x v="0"/>
    <s v="FERRETERIA MONACO SASFP-011673-01"/>
    <x v="0"/>
  </r>
  <r>
    <s v="PROMOAMBIENTAL DISTRITO SAS ESP"/>
    <n v="901"/>
    <x v="54"/>
    <x v="54"/>
    <s v="CR 67 9 A 88 LC 101"/>
    <n v="7447638"/>
    <n v="16925001"/>
    <n v="4207"/>
    <s v="FP-011674-01"/>
    <s v="FVE 4207 ARANDELA TUERCA                -                                        "/>
    <d v="2024-04-11T00:00:00"/>
    <x v="40"/>
    <d v="2024-06-11T00:00:00"/>
    <n v="7"/>
    <n v="128302"/>
    <n v="20240604"/>
    <n v="202406"/>
    <s v="8/06/2024 3:17:58 p.m."/>
    <n v="58"/>
    <s v="31-60"/>
    <s v="PROVEEDORES"/>
    <n v="80"/>
    <n v="0"/>
    <n v="0"/>
    <n v="128302"/>
    <n v="0"/>
    <n v="0"/>
    <n v="0"/>
    <n v="0"/>
    <n v="128302"/>
    <x v="0"/>
    <s v="FERRETERIA MONACO SASFP-011674-01"/>
    <x v="0"/>
  </r>
  <r>
    <s v="PROMOAMBIENTAL DISTRITO SAS ESP"/>
    <n v="901"/>
    <x v="54"/>
    <x v="54"/>
    <s v="CR 67 9 A 88 LC 101"/>
    <n v="7447638"/>
    <n v="16925001"/>
    <n v="4206"/>
    <s v="FP-011675-01"/>
    <s v="FVE 4206 PUNTA DE CONTACTO AMARRE PLASTI-CO DE 50 CM                             "/>
    <d v="2024-04-11T00:00:00"/>
    <x v="40"/>
    <d v="2024-06-11T00:00:00"/>
    <n v="7"/>
    <n v="1469851"/>
    <n v="20240604"/>
    <n v="202406"/>
    <s v="8/06/2024 3:17:58 p.m."/>
    <n v="58"/>
    <s v="31-60"/>
    <s v="PROVEEDORES"/>
    <n v="80"/>
    <n v="0"/>
    <n v="0"/>
    <n v="1469851"/>
    <n v="0"/>
    <n v="0"/>
    <n v="0"/>
    <n v="0"/>
    <n v="1469851"/>
    <x v="0"/>
    <s v="FERRETERIA MONACO SASFP-011675-01"/>
    <x v="0"/>
  </r>
  <r>
    <s v="PROMOAMBIENTAL DISTRITO SAS ESP"/>
    <n v="901"/>
    <x v="54"/>
    <x v="54"/>
    <s v="CR 67 9 A 88 LC 101"/>
    <n v="7447638"/>
    <n v="16925001"/>
    <n v="4205"/>
    <s v="FP-011676-01"/>
    <s v="FVE 4205 TUERCA SEGURIDAD 3 4           -                                        "/>
    <d v="2024-04-11T00:00:00"/>
    <x v="40"/>
    <d v="2024-06-11T00:00:00"/>
    <n v="7"/>
    <n v="21383"/>
    <n v="20240604"/>
    <n v="202406"/>
    <s v="8/06/2024 3:17:58 p.m."/>
    <n v="58"/>
    <s v="31-60"/>
    <s v="PROVEEDORES"/>
    <n v="80"/>
    <n v="0"/>
    <n v="0"/>
    <n v="21383"/>
    <n v="0"/>
    <n v="0"/>
    <n v="0"/>
    <n v="0"/>
    <n v="21383"/>
    <x v="0"/>
    <s v="FERRETERIA MONACO SASFP-011676-01"/>
    <x v="0"/>
  </r>
  <r>
    <s v="PROMOAMBIENTAL DISTRITO SAS ESP"/>
    <n v="901"/>
    <x v="54"/>
    <x v="54"/>
    <s v="CR 67 9 A 88 LC 101"/>
    <n v="7447638"/>
    <n v="16925001"/>
    <n v="4219"/>
    <s v="FP-011754-01"/>
    <s v="FVE 4219 TORNILLO HEX THINNER POLIURETAN-O DIFUSOR TWECO                         "/>
    <d v="2024-04-16T00:00:00"/>
    <x v="31"/>
    <d v="2024-06-15T00:00:00"/>
    <n v="11"/>
    <n v="339889"/>
    <n v="20240604"/>
    <n v="202406"/>
    <s v="8/06/2024 3:17:58 p.m."/>
    <n v="53"/>
    <s v="31-60"/>
    <s v="PROVEEDORES"/>
    <n v="75"/>
    <n v="0"/>
    <n v="0"/>
    <n v="339889"/>
    <n v="0"/>
    <n v="0"/>
    <n v="0"/>
    <n v="0"/>
    <n v="339889"/>
    <x v="0"/>
    <s v="FERRETERIA MONACO SASFP-011754-01"/>
    <x v="0"/>
  </r>
  <r>
    <s v="PROMOAMBIENTAL DISTRITO SAS ESP"/>
    <n v="901"/>
    <x v="54"/>
    <x v="54"/>
    <s v="CR 67 9 A 88 LC 101"/>
    <n v="7447638"/>
    <n v="16925001"/>
    <n v="4208"/>
    <s v="FP-011755-01"/>
    <s v="FVE 4208 SEPARADOR B200 SEGUN MUESTRA   -                                        "/>
    <d v="2024-04-16T00:00:00"/>
    <x v="31"/>
    <d v="2024-06-11T00:00:00"/>
    <n v="7"/>
    <n v="208210"/>
    <n v="20240604"/>
    <n v="202406"/>
    <s v="8/06/2024 3:17:58 p.m."/>
    <n v="53"/>
    <s v="31-60"/>
    <s v="PROVEEDORES"/>
    <n v="75"/>
    <n v="0"/>
    <n v="0"/>
    <n v="208210"/>
    <n v="0"/>
    <n v="0"/>
    <n v="0"/>
    <n v="0"/>
    <n v="208210"/>
    <x v="0"/>
    <s v="FERRETERIA MONACO SASFP-011755-01"/>
    <x v="0"/>
  </r>
  <r>
    <s v="PROMOAMBIENTAL DISTRITO SAS ESP"/>
    <n v="901"/>
    <x v="54"/>
    <x v="54"/>
    <s v="CR 67 9 A 88 LC 101"/>
    <n v="7447638"/>
    <n v="16925001"/>
    <n v="4218"/>
    <s v="FP-011756-01"/>
    <s v="FVE 4218 DISCO DE CORTE FINO TORNILLO HE-X                                       "/>
    <d v="2024-04-16T00:00:00"/>
    <x v="31"/>
    <d v="2024-06-15T00:00:00"/>
    <n v="11"/>
    <n v="171070"/>
    <n v="20240604"/>
    <n v="202406"/>
    <s v="8/06/2024 3:17:58 p.m."/>
    <n v="53"/>
    <s v="31-60"/>
    <s v="PROVEEDORES"/>
    <n v="75"/>
    <n v="0"/>
    <n v="0"/>
    <n v="171070"/>
    <n v="0"/>
    <n v="0"/>
    <n v="0"/>
    <n v="0"/>
    <n v="171070"/>
    <x v="0"/>
    <s v="FERRETERIA MONACO SASFP-011756-01"/>
    <x v="0"/>
  </r>
  <r>
    <s v="PROMOAMBIENTAL DISTRITO SAS ESP"/>
    <n v="901"/>
    <x v="54"/>
    <x v="54"/>
    <s v="CR 67 9 A 88 LC 101"/>
    <n v="7447638"/>
    <n v="16925001"/>
    <n v="4221"/>
    <s v="FP-011782-01"/>
    <s v="FVE 4221 BOQUILLA ACETILENO SOLDADURA TH-INNER POLIURETANO                       "/>
    <d v="2024-04-17T00:00:00"/>
    <x v="32"/>
    <d v="2024-06-16T00:00:00"/>
    <n v="12"/>
    <n v="1437662"/>
    <n v="20240604"/>
    <n v="202406"/>
    <s v="8/06/2024 3:17:58 p.m."/>
    <n v="52"/>
    <s v="31-60"/>
    <s v="PROVEEDORES"/>
    <n v="74"/>
    <n v="0"/>
    <n v="0"/>
    <n v="1437662"/>
    <n v="0"/>
    <n v="0"/>
    <n v="0"/>
    <n v="0"/>
    <n v="1437662"/>
    <x v="0"/>
    <s v="FERRETERIA MONACO SASFP-011782-01"/>
    <x v="0"/>
  </r>
  <r>
    <s v="PROMOAMBIENTAL DISTRITO SAS ESP"/>
    <n v="901"/>
    <x v="54"/>
    <x v="54"/>
    <s v="CR 67 9 A 88 LC 101"/>
    <n v="7447638"/>
    <n v="16925001"/>
    <n v="4222"/>
    <s v="FP-011783-01"/>
    <s v="FVE 4222 ACELERANTE PARA POLIURETANO    -                                        "/>
    <d v="2024-04-17T00:00:00"/>
    <x v="32"/>
    <d v="2024-06-16T00:00:00"/>
    <n v="12"/>
    <n v="168819"/>
    <n v="20240604"/>
    <n v="202406"/>
    <s v="8/06/2024 3:17:58 p.m."/>
    <n v="52"/>
    <s v="31-60"/>
    <s v="PROVEEDORES"/>
    <n v="74"/>
    <n v="0"/>
    <n v="0"/>
    <n v="168819"/>
    <n v="0"/>
    <n v="0"/>
    <n v="0"/>
    <n v="0"/>
    <n v="168819"/>
    <x v="0"/>
    <s v="FERRETERIA MONACO SASFP-011783-01"/>
    <x v="0"/>
  </r>
  <r>
    <s v="PROMOAMBIENTAL DISTRITO SAS ESP"/>
    <n v="901"/>
    <x v="54"/>
    <x v="54"/>
    <s v="CR 67 9 A 88 LC 101"/>
    <n v="7447638"/>
    <n v="16925001"/>
    <n v="4225"/>
    <s v="FP-011800-01"/>
    <s v="FVE 4225 TUERCA SEGURIDAD TORNILLO HEX  -                                        "/>
    <d v="2024-04-18T00:00:00"/>
    <x v="44"/>
    <d v="2024-06-17T00:00:00"/>
    <n v="13"/>
    <n v="86097"/>
    <n v="20240604"/>
    <n v="202406"/>
    <s v="8/06/2024 3:17:58 p.m."/>
    <n v="51"/>
    <s v="31-60"/>
    <s v="PROVEEDORES"/>
    <n v="73"/>
    <n v="0"/>
    <n v="0"/>
    <n v="86097"/>
    <n v="0"/>
    <n v="0"/>
    <n v="0"/>
    <n v="0"/>
    <n v="86097"/>
    <x v="0"/>
    <s v="FERRETERIA MONACO SASFP-011800-01"/>
    <x v="0"/>
  </r>
  <r>
    <s v="PROMOAMBIENTAL DISTRITO SAS ESP"/>
    <n v="901"/>
    <x v="54"/>
    <x v="54"/>
    <s v="CR 67 9 A 88 LC 101"/>
    <n v="7447638"/>
    <n v="16925001"/>
    <n v="4226"/>
    <s v="FP-011801-01"/>
    <s v="FVE 4226 CANDADO DE 60MM                -                                        "/>
    <d v="2024-04-18T00:00:00"/>
    <x v="44"/>
    <d v="2024-06-17T00:00:00"/>
    <n v="13"/>
    <n v="87786"/>
    <n v="20240604"/>
    <n v="202406"/>
    <s v="8/06/2024 3:17:58 p.m."/>
    <n v="51"/>
    <s v="31-60"/>
    <s v="PROVEEDORES"/>
    <n v="73"/>
    <n v="0"/>
    <n v="0"/>
    <n v="87786"/>
    <n v="0"/>
    <n v="0"/>
    <n v="0"/>
    <n v="0"/>
    <n v="87786"/>
    <x v="0"/>
    <s v="FERRETERIA MONACO SASFP-011801-01"/>
    <x v="0"/>
  </r>
  <r>
    <s v="PROMOAMBIENTAL DISTRITO SAS ESP"/>
    <n v="901"/>
    <x v="54"/>
    <x v="54"/>
    <s v="CR 67 9 A 88 LC 101"/>
    <n v="7447638"/>
    <n v="16925001"/>
    <n v="4227"/>
    <s v="FP-011836-01"/>
    <s v="FVE 4227 TORNILLO HEX 3 8 THINNER POLIUR-ETANO DISCO FLAP                        "/>
    <d v="2024-04-22T00:00:00"/>
    <x v="18"/>
    <d v="2024-06-19T00:00:00"/>
    <n v="15"/>
    <n v="493514"/>
    <n v="20240604"/>
    <n v="202406"/>
    <s v="8/06/2024 3:17:58 p.m."/>
    <n v="47"/>
    <s v="31-60"/>
    <s v="PROVEEDORES"/>
    <n v="69"/>
    <n v="0"/>
    <n v="0"/>
    <n v="493514"/>
    <n v="0"/>
    <n v="0"/>
    <n v="0"/>
    <n v="0"/>
    <n v="493514"/>
    <x v="0"/>
    <s v="FERRETERIA MONACO SASFP-011836-01"/>
    <x v="0"/>
  </r>
  <r>
    <s v="PROMOAMBIENTAL DISTRITO SAS ESP"/>
    <n v="901"/>
    <x v="54"/>
    <x v="54"/>
    <s v="CR 67 9 A 88 LC 101"/>
    <n v="7447638"/>
    <n v="16925001"/>
    <n v="4236"/>
    <s v="FP-011881-01"/>
    <s v="FVE 4236 TUBO REDONDO DE 1 1 4 PASO EN L-AMINA ALFAJOR                           "/>
    <d v="2024-04-24T00:00:00"/>
    <x v="41"/>
    <d v="2024-06-23T00:00:00"/>
    <n v="19"/>
    <n v="2886804"/>
    <n v="20240604"/>
    <n v="202406"/>
    <s v="8/06/2024 3:17:58 p.m."/>
    <n v="45"/>
    <s v="31-60"/>
    <s v="PROVEEDORES"/>
    <n v="67"/>
    <n v="0"/>
    <n v="0"/>
    <n v="2886804"/>
    <n v="0"/>
    <n v="0"/>
    <n v="0"/>
    <n v="0"/>
    <n v="2886804"/>
    <x v="0"/>
    <s v="FERRETERIA MONACO SASFP-011881-01"/>
    <x v="0"/>
  </r>
  <r>
    <s v="PROMOAMBIENTAL DISTRITO SAS ESP"/>
    <n v="901"/>
    <x v="54"/>
    <x v="54"/>
    <s v="CR 67 9 A 88 LC 101"/>
    <n v="7447638"/>
    <n v="16925001"/>
    <n v="4237"/>
    <s v="FP-011886-01"/>
    <s v="FVE 4237 SOLDADURA MIG ARANDELA 3 4     -                                        "/>
    <d v="2024-04-25T00:00:00"/>
    <x v="33"/>
    <d v="2024-06-24T00:00:00"/>
    <n v="20"/>
    <n v="1292028"/>
    <n v="20240604"/>
    <n v="202406"/>
    <s v="8/06/2024 3:17:58 p.m."/>
    <n v="44"/>
    <s v="31-60"/>
    <s v="PROVEEDORES"/>
    <n v="66"/>
    <n v="0"/>
    <n v="0"/>
    <n v="1292028"/>
    <n v="0"/>
    <n v="0"/>
    <n v="0"/>
    <n v="0"/>
    <n v="1292028"/>
    <x v="0"/>
    <s v="FERRETERIA MONACO SASFP-011886-01"/>
    <x v="0"/>
  </r>
  <r>
    <s v="PROMOAMBIENTAL DISTRITO SAS ESP"/>
    <n v="901"/>
    <x v="54"/>
    <x v="54"/>
    <s v="CR 67 9 A 88 LC 101"/>
    <n v="7447638"/>
    <n v="16925001"/>
    <n v="4248"/>
    <s v="FP-011927-01"/>
    <s v="FVE 7469 BOMBILLO TIPO FUSIBLE LAMPARA S-TOP LED TERMINAL"/>
    <d v="2024-04-26T00:00:00"/>
    <x v="19"/>
    <d v="2024-06-26T00:00:00"/>
    <n v="22"/>
    <n v="175572"/>
    <n v="20240604"/>
    <n v="202406"/>
    <s v="8/06/2024 3:17:58 p.m."/>
    <n v="43"/>
    <s v="31-60"/>
    <s v="PROVEEDORES"/>
    <n v="65"/>
    <n v="0"/>
    <n v="0"/>
    <n v="175572"/>
    <n v="0"/>
    <n v="0"/>
    <n v="0"/>
    <n v="0"/>
    <n v="175572"/>
    <x v="0"/>
    <s v="FERRETERIA MONACO SASFP-011927-01"/>
    <x v="0"/>
  </r>
  <r>
    <s v="PROMOAMBIENTAL DISTRITO SAS ESP"/>
    <n v="901"/>
    <x v="54"/>
    <x v="54"/>
    <s v="CR 67 9 A 88 LC 101"/>
    <n v="7447638"/>
    <n v="16925001"/>
    <n v="4247"/>
    <s v="FP-011928-01"/>
    <s v="FVE 4247 VARSOL SOLDADURA ARCAR ELECTROD-O DE CARBON                             "/>
    <d v="2024-04-26T00:00:00"/>
    <x v="19"/>
    <d v="2024-06-26T00:00:00"/>
    <n v="22"/>
    <n v="2838973"/>
    <n v="20240604"/>
    <n v="202406"/>
    <s v="8/06/2024 3:17:58 p.m."/>
    <n v="43"/>
    <s v="31-60"/>
    <s v="PROVEEDORES"/>
    <n v="65"/>
    <n v="0"/>
    <n v="0"/>
    <n v="2838973"/>
    <n v="0"/>
    <n v="0"/>
    <n v="0"/>
    <n v="0"/>
    <n v="2838973"/>
    <x v="0"/>
    <s v="FERRETERIA MONACO SASFP-011928-01"/>
    <x v="0"/>
  </r>
  <r>
    <s v="PROMOAMBIENTAL DISTRITO SAS ESP"/>
    <n v="901"/>
    <x v="54"/>
    <x v="54"/>
    <s v="CR 67 9 A 88 LC 101"/>
    <n v="7447638"/>
    <n v="16925001"/>
    <n v="4246"/>
    <s v="FP-012000-01"/>
    <s v="FVE 4246 GUIA EMPAQUE PORTALON EN LAMINA-                                        "/>
    <d v="2024-04-29T00:00:00"/>
    <x v="3"/>
    <d v="2024-06-26T00:00:00"/>
    <n v="22"/>
    <n v="1283024"/>
    <n v="20240604"/>
    <n v="202406"/>
    <s v="8/06/2024 3:17:58 p.m."/>
    <n v="40"/>
    <s v="31-60"/>
    <s v="PROVEEDORES"/>
    <n v="62"/>
    <n v="0"/>
    <n v="0"/>
    <n v="1283024"/>
    <n v="0"/>
    <n v="0"/>
    <n v="0"/>
    <n v="0"/>
    <n v="1283024"/>
    <x v="0"/>
    <s v="FERRETERIA MONACO SASFP-012000-01"/>
    <x v="0"/>
  </r>
  <r>
    <s v="PROMOAMBIENTAL DISTRITO SAS ESP"/>
    <n v="901"/>
    <x v="54"/>
    <x v="54"/>
    <s v="CR 67 9 A 88 LC 101"/>
    <n v="7447638"/>
    <n v="16925001"/>
    <n v="4245"/>
    <s v="FP-012025-01"/>
    <s v="FVE 4245 REPARACIONES LOCATIVAS         -                                        "/>
    <d v="2024-04-29T00:00:00"/>
    <x v="3"/>
    <d v="2024-06-06T00:00:00"/>
    <n v="2"/>
    <n v="1751750"/>
    <n v="20240604"/>
    <n v="202406"/>
    <s v="8/06/2024 3:17:58 p.m."/>
    <n v="40"/>
    <s v="31-60"/>
    <s v="PROVEEDORES"/>
    <n v="62"/>
    <n v="0"/>
    <n v="0"/>
    <n v="1751750"/>
    <n v="0"/>
    <n v="0"/>
    <n v="0"/>
    <n v="0"/>
    <n v="1751750"/>
    <x v="0"/>
    <s v="FERRETERIA MONACO SASFP-012025-01"/>
    <x v="0"/>
  </r>
  <r>
    <s v="PROMOAMBIENTAL DISTRITO SAS ESP"/>
    <n v="901"/>
    <x v="54"/>
    <x v="54"/>
    <s v="CR 67 9 A 88 LC 101"/>
    <n v="7447638"/>
    <n v="16925001"/>
    <n v="4252"/>
    <s v="FP-012105-01"/>
    <s v="FVE 7616 CORREA 17500-"/>
    <d v="2024-05-06T00:00:00"/>
    <x v="20"/>
    <d v="2024-07-02T00:00:00"/>
    <n v="28"/>
    <n v="1365182"/>
    <n v="20240604"/>
    <n v="202406"/>
    <s v="8/06/2024 3:17:58 p.m."/>
    <n v="33"/>
    <s v="31-60"/>
    <s v="PROVEEDORES"/>
    <n v="55"/>
    <n v="0"/>
    <n v="1365182"/>
    <n v="0"/>
    <n v="0"/>
    <n v="0"/>
    <n v="0"/>
    <n v="0"/>
    <n v="1365182"/>
    <x v="0"/>
    <s v="FERRETERIA MONACO SASFP-012105-01"/>
    <x v="0"/>
  </r>
  <r>
    <s v="PROMOAMBIENTAL DISTRITO SAS ESP"/>
    <n v="901"/>
    <x v="54"/>
    <x v="54"/>
    <s v="CR 67 9 A 88 LC 101"/>
    <n v="7447638"/>
    <n v="16925001"/>
    <n v="4253"/>
    <s v="FP-012106-01"/>
    <s v="P 2119 FICHAS ARBOLES SENALIZACION EN PO-LIESTIRENO"/>
    <d v="2024-05-06T00:00:00"/>
    <x v="20"/>
    <d v="2024-07-02T00:00:00"/>
    <n v="28"/>
    <n v="464814"/>
    <n v="20240604"/>
    <n v="202406"/>
    <s v="8/06/2024 3:17:58 p.m."/>
    <n v="33"/>
    <s v="31-60"/>
    <s v="PROVEEDORES"/>
    <n v="55"/>
    <n v="0"/>
    <n v="464814"/>
    <n v="0"/>
    <n v="0"/>
    <n v="0"/>
    <n v="0"/>
    <n v="0"/>
    <n v="464814"/>
    <x v="0"/>
    <s v="FERRETERIA MONACO SASFP-012106-01"/>
    <x v="0"/>
  </r>
  <r>
    <s v="PROMOAMBIENTAL DISTRITO SAS ESP"/>
    <n v="901"/>
    <x v="54"/>
    <x v="54"/>
    <s v="CR 67 9 A 88 LC 101"/>
    <n v="7447638"/>
    <n v="16925001"/>
    <n v="4254"/>
    <s v="FP-012107-01"/>
    <s v="SEAC 14162 QUIMICOS AFLOJATODO RETENEDOR-VALVULINA"/>
    <d v="2024-05-06T00:00:00"/>
    <x v="20"/>
    <d v="2024-07-02T00:00:00"/>
    <n v="28"/>
    <n v="234096"/>
    <n v="20240604"/>
    <n v="202406"/>
    <s v="8/06/2024 3:17:58 p.m."/>
    <n v="33"/>
    <s v="31-60"/>
    <s v="PROVEEDORES"/>
    <n v="55"/>
    <n v="0"/>
    <n v="234096"/>
    <n v="0"/>
    <n v="0"/>
    <n v="0"/>
    <n v="0"/>
    <n v="0"/>
    <n v="234096"/>
    <x v="0"/>
    <s v="FERRETERIA MONACO SASFP-012107-01"/>
    <x v="0"/>
  </r>
  <r>
    <s v="PROMOAMBIENTAL DISTRITO SAS ESP"/>
    <n v="901"/>
    <x v="54"/>
    <x v="54"/>
    <s v="CR 67 9 A 88 LC 101"/>
    <n v="7447638"/>
    <n v="16925001"/>
    <n v="4262"/>
    <s v="FP-012108-01"/>
    <s v="FVE 4262 GANCHO SEGURO F 25 EN LAMINA   -                                        "/>
    <d v="2024-05-06T00:00:00"/>
    <x v="20"/>
    <d v="2024-07-03T00:00:00"/>
    <n v="29"/>
    <n v="969021"/>
    <n v="20240604"/>
    <n v="202406"/>
    <s v="8/06/2024 3:17:58 p.m."/>
    <n v="33"/>
    <s v="31-60"/>
    <s v="PROVEEDORES"/>
    <n v="55"/>
    <n v="0"/>
    <n v="969021"/>
    <n v="0"/>
    <n v="0"/>
    <n v="0"/>
    <n v="0"/>
    <n v="0"/>
    <n v="969021"/>
    <x v="0"/>
    <s v="FERRETERIA MONACO SASFP-012108-01"/>
    <x v="0"/>
  </r>
  <r>
    <s v="PROMOAMBIENTAL DISTRITO SAS ESP"/>
    <n v="901"/>
    <x v="54"/>
    <x v="54"/>
    <s v="CR 67 9 A 88 LC 101"/>
    <n v="7447638"/>
    <n v="16925001"/>
    <n v="4261"/>
    <s v="FP-012109-01"/>
    <s v="FVE 4261 SILLIN MUELLES TRASEROS CON HUE-COS LAMINA 1 2                          "/>
    <d v="2024-05-06T00:00:00"/>
    <x v="20"/>
    <d v="2024-07-03T00:00:00"/>
    <n v="29"/>
    <n v="3353871"/>
    <n v="20240604"/>
    <n v="202406"/>
    <s v="8/06/2024 3:17:58 p.m."/>
    <n v="33"/>
    <s v="31-60"/>
    <s v="PROVEEDORES"/>
    <n v="55"/>
    <n v="0"/>
    <n v="3353871"/>
    <n v="0"/>
    <n v="0"/>
    <n v="0"/>
    <n v="0"/>
    <n v="0"/>
    <n v="3353871"/>
    <x v="0"/>
    <s v="FERRETERIA MONACO SASFP-012109-01"/>
    <x v="0"/>
  </r>
  <r>
    <s v="PROMOAMBIENTAL DISTRITO SAS ESP"/>
    <n v="901"/>
    <x v="54"/>
    <x v="54"/>
    <s v="CR 67 9 A 88 LC 101"/>
    <n v="7447638"/>
    <n v="16925001"/>
    <n v="4287"/>
    <s v="FP-012154-01"/>
    <s v="FVE 4287 TORNILLO HEXAGONAL THINNER POLI-URETANO                                 "/>
    <d v="2024-05-09T00:00:00"/>
    <x v="21"/>
    <d v="2024-07-08T00:00:00"/>
    <n v="34"/>
    <n v="202583"/>
    <n v="20240604"/>
    <n v="202406"/>
    <s v="8/06/2024 3:17:58 p.m."/>
    <n v="30"/>
    <s v="0-30"/>
    <s v="PROVEEDORES"/>
    <n v="52"/>
    <n v="0"/>
    <n v="202583"/>
    <n v="0"/>
    <n v="0"/>
    <n v="0"/>
    <n v="0"/>
    <n v="0"/>
    <n v="202583"/>
    <x v="0"/>
    <s v="FERRETERIA MONACO SASFP-012154-01"/>
    <x v="0"/>
  </r>
  <r>
    <s v="PROMOAMBIENTAL DISTRITO SAS ESP"/>
    <n v="901"/>
    <x v="54"/>
    <x v="54"/>
    <s v="CR 67 9 A 88 LC 101"/>
    <n v="7447638"/>
    <n v="16925001"/>
    <n v="4286"/>
    <s v="FP-012155-01"/>
    <s v="FVE 4286 SUPERBONDER TORNILLO HEX NEGRO -                                        "/>
    <d v="2024-05-09T00:00:00"/>
    <x v="21"/>
    <d v="2024-07-08T00:00:00"/>
    <n v="34"/>
    <n v="208435"/>
    <n v="20240604"/>
    <n v="202406"/>
    <s v="8/06/2024 3:17:58 p.m."/>
    <n v="30"/>
    <s v="0-30"/>
    <s v="PROVEEDORES"/>
    <n v="52"/>
    <n v="0"/>
    <n v="208435"/>
    <n v="0"/>
    <n v="0"/>
    <n v="0"/>
    <n v="0"/>
    <n v="0"/>
    <n v="208435"/>
    <x v="0"/>
    <s v="FERRETERIA MONACO SASFP-012155-01"/>
    <x v="0"/>
  </r>
  <r>
    <s v="PROMOAMBIENTAL DISTRITO SAS ESP"/>
    <n v="901"/>
    <x v="54"/>
    <x v="54"/>
    <s v="CR 67 9 A 88 LC 101"/>
    <n v="7447638"/>
    <n v="16925001"/>
    <n v="4288"/>
    <s v="FP-012156-01"/>
    <s v="SAQ 202 GUANTES EN VAQUETA REFORZADO-"/>
    <d v="2024-05-09T00:00:00"/>
    <x v="21"/>
    <d v="2024-07-08T00:00:00"/>
    <n v="34"/>
    <n v="131678"/>
    <n v="20240604"/>
    <n v="202406"/>
    <s v="8/06/2024 3:17:58 p.m."/>
    <n v="30"/>
    <s v="0-30"/>
    <s v="PROVEEDORES"/>
    <n v="52"/>
    <n v="0"/>
    <n v="131678"/>
    <n v="0"/>
    <n v="0"/>
    <n v="0"/>
    <n v="0"/>
    <n v="0"/>
    <n v="131678"/>
    <x v="0"/>
    <s v="FERRETERIA MONACO SASFP-012156-01"/>
    <x v="0"/>
  </r>
  <r>
    <s v="PROMOAMBIENTAL DISTRITO SAS ESP"/>
    <n v="901"/>
    <x v="54"/>
    <x v="54"/>
    <s v="CR 67 9 A 88 LC 101"/>
    <n v="7447638"/>
    <n v="16925001"/>
    <n v="4285"/>
    <s v="FP-012157-01"/>
    <s v="VRBO 10265 SELLO DE CAUCHO EMPAQUE TOLVA-"/>
    <d v="2024-05-09T00:00:00"/>
    <x v="21"/>
    <d v="2024-07-08T00:00:00"/>
    <n v="34"/>
    <n v="6054975"/>
    <n v="20240604"/>
    <n v="202406"/>
    <s v="8/06/2024 3:17:58 p.m."/>
    <n v="30"/>
    <s v="0-30"/>
    <s v="PROVEEDORES"/>
    <n v="52"/>
    <n v="0"/>
    <n v="6054975"/>
    <n v="0"/>
    <n v="0"/>
    <n v="0"/>
    <n v="0"/>
    <n v="0"/>
    <n v="6054975"/>
    <x v="0"/>
    <s v="FERRETERIA MONACO SASFP-012157-01"/>
    <x v="0"/>
  </r>
  <r>
    <s v="PROMOAMBIENTAL DISTRITO SAS ESP"/>
    <n v="901"/>
    <x v="54"/>
    <x v="54"/>
    <s v="CR 67 9 A 88 LC 101"/>
    <n v="7447638"/>
    <n v="16925001"/>
    <n v="4289"/>
    <s v="FP-012158-01"/>
    <s v="FVE 4289 PUNTO ECOLOGICO 2 PUESTO       -                                        "/>
    <d v="2024-05-09T00:00:00"/>
    <x v="21"/>
    <d v="2024-07-08T00:00:00"/>
    <n v="34"/>
    <n v="1049384"/>
    <n v="20240604"/>
    <n v="202406"/>
    <s v="8/06/2024 3:17:58 p.m."/>
    <n v="30"/>
    <s v="0-30"/>
    <s v="PROVEEDORES"/>
    <n v="52"/>
    <n v="0"/>
    <n v="1049384"/>
    <n v="0"/>
    <n v="0"/>
    <n v="0"/>
    <n v="0"/>
    <n v="0"/>
    <n v="1049384"/>
    <x v="0"/>
    <s v="FERRETERIA MONACO SASFP-012158-01"/>
    <x v="0"/>
  </r>
  <r>
    <s v="PROMOAMBIENTAL DISTRITO SAS ESP"/>
    <n v="901"/>
    <x v="54"/>
    <x v="54"/>
    <s v="CR 67 9 A 88 LC 101"/>
    <n v="7447638"/>
    <n v="16925001"/>
    <n v="4271"/>
    <s v="FP-012159-01"/>
    <s v="FVE 4271 TORNILLO HEXAGONAL             -                                        "/>
    <d v="2024-05-09T00:00:00"/>
    <x v="21"/>
    <d v="2024-07-06T00:00:00"/>
    <n v="32"/>
    <n v="87110"/>
    <n v="20240604"/>
    <n v="202406"/>
    <s v="8/06/2024 3:17:58 p.m."/>
    <n v="30"/>
    <s v="0-30"/>
    <s v="PROVEEDORES"/>
    <n v="52"/>
    <n v="0"/>
    <n v="87110"/>
    <n v="0"/>
    <n v="0"/>
    <n v="0"/>
    <n v="0"/>
    <n v="0"/>
    <n v="87110"/>
    <x v="0"/>
    <s v="FERRETERIA MONACO SASFP-012159-01"/>
    <x v="0"/>
  </r>
  <r>
    <s v="PROMOAMBIENTAL DISTRITO SAS ESP"/>
    <n v="901"/>
    <x v="54"/>
    <x v="54"/>
    <s v="CR 67 9 A 88 LC 101"/>
    <n v="7447638"/>
    <n v="16925001"/>
    <n v="4272"/>
    <s v="FP-012160-01"/>
    <s v="SAQ 201 GUANTES EN VAQUETA ING REFORZADO-"/>
    <d v="2024-05-09T00:00:00"/>
    <x v="21"/>
    <d v="2024-07-06T00:00:00"/>
    <n v="32"/>
    <n v="435553"/>
    <n v="20240604"/>
    <n v="202406"/>
    <s v="8/06/2024 3:17:58 p.m."/>
    <n v="30"/>
    <s v="0-30"/>
    <s v="PROVEEDORES"/>
    <n v="52"/>
    <n v="0"/>
    <n v="435553"/>
    <n v="0"/>
    <n v="0"/>
    <n v="0"/>
    <n v="0"/>
    <n v="0"/>
    <n v="435553"/>
    <x v="0"/>
    <s v="FERRETERIA MONACO SASFP-012160-01"/>
    <x v="0"/>
  </r>
  <r>
    <s v="PROMOAMBIENTAL DISTRITO SAS ESP"/>
    <n v="901"/>
    <x v="54"/>
    <x v="54"/>
    <s v="CR 67 9 A 88 LC 101"/>
    <n v="7447638"/>
    <n v="16925001"/>
    <n v="4273"/>
    <s v="FP-012161-01"/>
    <s v="RC 1055 MANGUERA R2 Y UNION DE BRONCE-"/>
    <d v="2024-05-09T00:00:00"/>
    <x v="21"/>
    <d v="2024-07-06T00:00:00"/>
    <n v="32"/>
    <n v="126727"/>
    <n v="20240604"/>
    <n v="202406"/>
    <s v="8/06/2024 3:17:58 p.m."/>
    <n v="30"/>
    <s v="0-30"/>
    <s v="PROVEEDORES"/>
    <n v="52"/>
    <n v="0"/>
    <n v="126727"/>
    <n v="0"/>
    <n v="0"/>
    <n v="0"/>
    <n v="0"/>
    <n v="0"/>
    <n v="126727"/>
    <x v="0"/>
    <s v="FERRETERIA MONACO SASFP-012161-01"/>
    <x v="0"/>
  </r>
  <r>
    <s v="PROMOAMBIENTAL DISTRITO SAS ESP"/>
    <n v="901"/>
    <x v="54"/>
    <x v="54"/>
    <s v="CR 67 9 A 88 LC 101"/>
    <n v="7447638"/>
    <n v="16925001"/>
    <n v="4270"/>
    <s v="FP-012162-01"/>
    <s v="FVE 4270 ANGULO HR                      -                                        "/>
    <d v="2024-05-09T00:00:00"/>
    <x v="21"/>
    <d v="2024-07-06T00:00:00"/>
    <n v="32"/>
    <n v="1519371"/>
    <n v="20240604"/>
    <n v="202406"/>
    <s v="8/06/2024 3:17:58 p.m."/>
    <n v="30"/>
    <s v="0-30"/>
    <s v="PROVEEDORES"/>
    <n v="52"/>
    <n v="0"/>
    <n v="1519371"/>
    <n v="0"/>
    <n v="0"/>
    <n v="0"/>
    <n v="0"/>
    <n v="0"/>
    <n v="1519371"/>
    <x v="0"/>
    <s v="FERRETERIA MONACO SASFP-012162-01"/>
    <x v="0"/>
  </r>
  <r>
    <s v="PROMOAMBIENTAL DISTRITO SAS ESP"/>
    <n v="901"/>
    <x v="54"/>
    <x v="54"/>
    <s v="CR 67 9 A 88 LC 101"/>
    <n v="7447638"/>
    <n v="16925001"/>
    <n v="4263"/>
    <s v="FP-012164-01"/>
    <s v="FVE 4263 ADECUACION A INFRAESTRUCTURA   -                                        "/>
    <d v="2024-05-09T00:00:00"/>
    <x v="21"/>
    <d v="2024-07-03T00:00:00"/>
    <n v="29"/>
    <n v="947445"/>
    <n v="20240604"/>
    <n v="202406"/>
    <s v="8/06/2024 3:17:58 p.m."/>
    <n v="30"/>
    <s v="0-30"/>
    <s v="PROVEEDORES"/>
    <n v="52"/>
    <n v="0"/>
    <n v="947445"/>
    <n v="0"/>
    <n v="0"/>
    <n v="0"/>
    <n v="0"/>
    <n v="0"/>
    <n v="947445"/>
    <x v="0"/>
    <s v="FERRETERIA MONACO SASFP-012164-01"/>
    <x v="0"/>
  </r>
  <r>
    <s v="PROMOAMBIENTAL DISTRITO SAS ESP"/>
    <n v="901"/>
    <x v="54"/>
    <x v="54"/>
    <s v="CR 67 9 A 88 LC 101"/>
    <n v="7447638"/>
    <n v="16925001"/>
    <n v="4292"/>
    <s v="FP-012225-01"/>
    <s v="FVE 4292 VIGA LAMINA HR PERFIL LAMINADO -HR                                      "/>
    <d v="2024-05-14T00:00:00"/>
    <x v="22"/>
    <d v="2024-07-09T00:00:00"/>
    <n v="35"/>
    <n v="3294221"/>
    <n v="20240604"/>
    <n v="202406"/>
    <s v="8/06/2024 3:17:58 p.m."/>
    <n v="25"/>
    <s v="0-30"/>
    <s v="PROVEEDORES"/>
    <n v="47"/>
    <n v="0"/>
    <n v="3294221"/>
    <n v="0"/>
    <n v="0"/>
    <n v="0"/>
    <n v="0"/>
    <n v="0"/>
    <n v="3294221"/>
    <x v="0"/>
    <s v="FERRETERIA MONACO SASFP-012225-01"/>
    <x v="0"/>
  </r>
  <r>
    <s v="PROMOAMBIENTAL DISTRITO SAS ESP"/>
    <n v="901"/>
    <x v="54"/>
    <x v="54"/>
    <s v="CR 67 9 A 88 LC 101"/>
    <n v="7447638"/>
    <n v="16925001"/>
    <n v="4291"/>
    <s v="FP-012226-01"/>
    <s v="FVE 4291 RIEL RODACHINA                 -                                        "/>
    <d v="2024-05-14T00:00:00"/>
    <x v="22"/>
    <d v="2024-07-09T00:00:00"/>
    <n v="35"/>
    <n v="844095"/>
    <n v="20240604"/>
    <n v="202406"/>
    <s v="8/06/2024 3:17:58 p.m."/>
    <n v="25"/>
    <s v="0-30"/>
    <s v="PROVEEDORES"/>
    <n v="47"/>
    <n v="0"/>
    <n v="844095"/>
    <n v="0"/>
    <n v="0"/>
    <n v="0"/>
    <n v="0"/>
    <n v="0"/>
    <n v="844095"/>
    <x v="0"/>
    <s v="FERRETERIA MONACO SASFP-012226-01"/>
    <x v="0"/>
  </r>
  <r>
    <s v="PROMOAMBIENTAL DISTRITO SAS ESP"/>
    <n v="901"/>
    <x v="54"/>
    <x v="54"/>
    <s v="CR 67 9 A 88 LC 101"/>
    <n v="7447638"/>
    <n v="16925001"/>
    <n v="4293"/>
    <s v="FP-012227-01"/>
    <s v="FVE 4293 LAMINA HR 1 8                  -                                        "/>
    <d v="2024-05-14T00:00:00"/>
    <x v="22"/>
    <d v="2024-07-10T00:00:00"/>
    <n v="36"/>
    <n v="1334345"/>
    <n v="20240604"/>
    <n v="202406"/>
    <s v="8/06/2024 3:17:58 p.m."/>
    <n v="25"/>
    <s v="0-30"/>
    <s v="PROVEEDORES"/>
    <n v="47"/>
    <n v="0"/>
    <n v="1334345"/>
    <n v="0"/>
    <n v="0"/>
    <n v="0"/>
    <n v="0"/>
    <n v="0"/>
    <n v="1334345"/>
    <x v="0"/>
    <s v="FERRETERIA MONACO SASFP-012227-01"/>
    <x v="0"/>
  </r>
  <r>
    <s v="PROMOAMBIENTAL DISTRITO SAS ESP"/>
    <n v="901"/>
    <x v="54"/>
    <x v="54"/>
    <s v="CR 67 9 A 88 LC 101"/>
    <n v="7447638"/>
    <n v="16925001"/>
    <n v="4294"/>
    <s v="FP-012228-01"/>
    <s v="FVE 4294 LAMINA HR 1 8                  -                                        "/>
    <d v="2024-05-14T00:00:00"/>
    <x v="22"/>
    <d v="2024-07-10T00:00:00"/>
    <n v="36"/>
    <n v="1334345"/>
    <n v="20240604"/>
    <n v="202406"/>
    <s v="8/06/2024 3:17:58 p.m."/>
    <n v="25"/>
    <s v="0-30"/>
    <s v="PROVEEDORES"/>
    <n v="47"/>
    <n v="0"/>
    <n v="1334345"/>
    <n v="0"/>
    <n v="0"/>
    <n v="0"/>
    <n v="0"/>
    <n v="0"/>
    <n v="1334345"/>
    <x v="0"/>
    <s v="FERRETERIA MONACO SASFP-012228-01"/>
    <x v="0"/>
  </r>
  <r>
    <s v="PROMOAMBIENTAL DISTRITO SAS ESP"/>
    <n v="901"/>
    <x v="54"/>
    <x v="54"/>
    <s v="CR 67 9 A 88 LC 101"/>
    <n v="7447638"/>
    <n v="16925001"/>
    <n v="4296"/>
    <s v="FP-012259-01"/>
    <s v="FVE 4296 PASADOR INF CIL BARRIDO        -                                        "/>
    <d v="2024-05-14T00:00:00"/>
    <x v="22"/>
    <d v="2024-07-14T00:00:00"/>
    <n v="40"/>
    <n v="513210"/>
    <n v="20240604"/>
    <n v="202406"/>
    <s v="8/06/2024 3:17:58 p.m."/>
    <n v="25"/>
    <s v="0-30"/>
    <s v="PROVEEDORES"/>
    <n v="47"/>
    <n v="0"/>
    <n v="513210"/>
    <n v="0"/>
    <n v="0"/>
    <n v="0"/>
    <n v="0"/>
    <n v="0"/>
    <n v="513210"/>
    <x v="0"/>
    <s v="FERRETERIA MONACO SASFP-012259-01"/>
    <x v="0"/>
  </r>
  <r>
    <s v="PROMOAMBIENTAL DISTRITO SAS ESP"/>
    <n v="901"/>
    <x v="54"/>
    <x v="54"/>
    <s v="CR 67 9 A 88 LC 101"/>
    <n v="7447638"/>
    <n v="16925001"/>
    <n v="4295"/>
    <s v="FP-012260-01"/>
    <s v="FVE 4295 BUJE EN ACERO 4140 DIAM EXT    -                                        "/>
    <d v="2024-05-14T00:00:00"/>
    <x v="22"/>
    <d v="2024-07-14T00:00:00"/>
    <n v="40"/>
    <n v="2419739"/>
    <n v="20240604"/>
    <n v="202406"/>
    <s v="8/06/2024 3:17:58 p.m."/>
    <n v="25"/>
    <s v="0-30"/>
    <s v="PROVEEDORES"/>
    <n v="47"/>
    <n v="0"/>
    <n v="2419739"/>
    <n v="0"/>
    <n v="0"/>
    <n v="0"/>
    <n v="0"/>
    <n v="0"/>
    <n v="2419739"/>
    <x v="0"/>
    <s v="FERRETERIA MONACO SASFP-012260-01"/>
    <x v="0"/>
  </r>
  <r>
    <s v="PROMOAMBIENTAL DISTRITO SAS ESP"/>
    <n v="901"/>
    <x v="54"/>
    <x v="54"/>
    <s v="CR 67 9 A 88 LC 101"/>
    <n v="7447638"/>
    <n v="16925001"/>
    <n v="4297"/>
    <s v="FP-012278-01"/>
    <s v="FVE 4297 PASADOR SUP CIL BARRIDO F25    -                                        "/>
    <d v="2024-05-15T00:00:00"/>
    <x v="56"/>
    <d v="2024-07-14T00:00:00"/>
    <n v="40"/>
    <n v="585239"/>
    <n v="20240604"/>
    <n v="202406"/>
    <s v="8/06/2024 3:17:58 p.m."/>
    <n v="24"/>
    <s v="0-30"/>
    <s v="PROVEEDORES"/>
    <n v="46"/>
    <n v="0"/>
    <n v="585239"/>
    <n v="0"/>
    <n v="0"/>
    <n v="0"/>
    <n v="0"/>
    <n v="0"/>
    <n v="585239"/>
    <x v="0"/>
    <s v="FERRETERIA MONACO SASFP-012278-01"/>
    <x v="0"/>
  </r>
  <r>
    <s v="PROMOAMBIENTAL DISTRITO SAS ESP"/>
    <n v="901"/>
    <x v="54"/>
    <x v="54"/>
    <s v="CR 67 9 A 88 LC 101"/>
    <n v="7447638"/>
    <n v="16925001"/>
    <n v="4308"/>
    <s v="FP-012279-01"/>
    <s v="FVE 4308 VARILLA REDONDA LISA DE 1 DOBLA-DA SEGUN PLANO                          "/>
    <d v="2024-05-15T00:00:00"/>
    <x v="56"/>
    <d v="2024-07-14T00:00:00"/>
    <n v="40"/>
    <n v="157564"/>
    <n v="20240604"/>
    <n v="202406"/>
    <s v="8/06/2024 3:17:58 p.m."/>
    <n v="24"/>
    <s v="0-30"/>
    <s v="PROVEEDORES"/>
    <n v="46"/>
    <n v="0"/>
    <n v="157564"/>
    <n v="0"/>
    <n v="0"/>
    <n v="0"/>
    <n v="0"/>
    <n v="0"/>
    <n v="157564"/>
    <x v="0"/>
    <s v="FERRETERIA MONACO SASFP-012279-01"/>
    <x v="0"/>
  </r>
  <r>
    <s v="PROMOAMBIENTAL DISTRITO SAS ESP"/>
    <n v="901"/>
    <x v="54"/>
    <x v="54"/>
    <s v="CR 67 9 A 88 LC 101"/>
    <n v="7447638"/>
    <n v="16925001"/>
    <n v="4312"/>
    <s v="FP-012322-01"/>
    <s v="FVE 4312 TUERCA SEGURIDAD 3 4           -                                        "/>
    <d v="2024-05-16T00:00:00"/>
    <x v="23"/>
    <d v="2024-07-15T00:00:00"/>
    <n v="41"/>
    <n v="56273"/>
    <n v="20240604"/>
    <n v="202406"/>
    <s v="8/06/2024 3:17:58 p.m."/>
    <n v="23"/>
    <s v="0-30"/>
    <s v="PROVEEDORES"/>
    <n v="45"/>
    <n v="0"/>
    <n v="56273"/>
    <n v="0"/>
    <n v="0"/>
    <n v="0"/>
    <n v="0"/>
    <n v="0"/>
    <n v="56273"/>
    <x v="0"/>
    <s v="FERRETERIA MONACO SASFP-012322-01"/>
    <x v="0"/>
  </r>
  <r>
    <s v="PROMOAMBIENTAL DISTRITO SAS ESP"/>
    <n v="901"/>
    <x v="54"/>
    <x v="54"/>
    <s v="CR 67 9 A 88 LC 101"/>
    <n v="7447638"/>
    <n v="16925001"/>
    <n v="4307"/>
    <s v="FP-012325-01"/>
    <s v="FVE 4307 SILLIN MUELLES TRASEROS CON HUE-COS LAMINA DE 1 2                       "/>
    <d v="2024-05-16T00:00:00"/>
    <x v="23"/>
    <d v="2024-07-14T00:00:00"/>
    <n v="40"/>
    <n v="3533944"/>
    <n v="20240604"/>
    <n v="202406"/>
    <s v="8/06/2024 3:17:58 p.m."/>
    <n v="23"/>
    <s v="0-30"/>
    <s v="PROVEEDORES"/>
    <n v="45"/>
    <n v="0"/>
    <n v="3533944"/>
    <n v="0"/>
    <n v="0"/>
    <n v="0"/>
    <n v="0"/>
    <n v="0"/>
    <n v="3533944"/>
    <x v="0"/>
    <s v="FERRETERIA MONACO SASFP-012325-01"/>
    <x v="0"/>
  </r>
  <r>
    <s v="PROMOAMBIENTAL DISTRITO SAS ESP"/>
    <n v="901"/>
    <x v="54"/>
    <x v="54"/>
    <s v="CR 67 9 A 88 LC 101"/>
    <n v="7447638"/>
    <n v="16925001"/>
    <n v="4311"/>
    <s v="FP-012326-01"/>
    <s v="FVE 4311 THINNER POLIURETANO TORNILO HEX- DE 1 2                                 "/>
    <d v="2024-05-16T00:00:00"/>
    <x v="23"/>
    <d v="2024-07-15T00:00:00"/>
    <n v="41"/>
    <n v="234658"/>
    <n v="20240604"/>
    <n v="202406"/>
    <s v="8/06/2024 3:17:58 p.m."/>
    <n v="23"/>
    <s v="0-30"/>
    <s v="PROVEEDORES"/>
    <n v="45"/>
    <n v="0"/>
    <n v="234658"/>
    <n v="0"/>
    <n v="0"/>
    <n v="0"/>
    <n v="0"/>
    <n v="0"/>
    <n v="234658"/>
    <x v="0"/>
    <s v="FERRETERIA MONACO SASFP-012326-01"/>
    <x v="0"/>
  </r>
  <r>
    <s v="PROMOAMBIENTAL DISTRITO SAS ESP"/>
    <n v="901"/>
    <x v="54"/>
    <x v="54"/>
    <s v="CR 67 9 A 88 LC 101"/>
    <n v="7447638"/>
    <n v="16925001"/>
    <n v="4315"/>
    <s v="FP-012362-01"/>
    <s v="IMP 90 CONJUNTO MOTO 2 PIEZAS AMARILLOS-"/>
    <d v="2024-05-20T00:00:00"/>
    <x v="6"/>
    <d v="2024-07-17T00:00:00"/>
    <n v="43"/>
    <n v="1227989"/>
    <n v="20240604"/>
    <n v="202406"/>
    <s v="8/06/2024 3:17:58 p.m."/>
    <n v="19"/>
    <s v="0-30"/>
    <s v="PROVEEDORES"/>
    <n v="41"/>
    <n v="0"/>
    <n v="1227989"/>
    <n v="0"/>
    <n v="0"/>
    <n v="0"/>
    <n v="0"/>
    <n v="0"/>
    <n v="1227989"/>
    <x v="0"/>
    <s v="FERRETERIA MONACO SASFP-012362-01"/>
    <x v="0"/>
  </r>
  <r>
    <s v="PROMOAMBIENTAL DISTRITO SAS ESP"/>
    <n v="901"/>
    <x v="54"/>
    <x v="54"/>
    <s v="CR 67 9 A 88 LC 101"/>
    <n v="7447638"/>
    <n v="16925001"/>
    <n v="4314"/>
    <s v="FP-012363-01"/>
    <s v="FVE 4314 DESENGRASANTE TUERCA TORNILLO  -                                        "/>
    <d v="2024-05-20T00:00:00"/>
    <x v="6"/>
    <d v="2024-07-17T00:00:00"/>
    <n v="43"/>
    <n v="503080"/>
    <n v="20240604"/>
    <n v="202406"/>
    <s v="8/06/2024 3:17:58 p.m."/>
    <n v="19"/>
    <s v="0-30"/>
    <s v="PROVEEDORES"/>
    <n v="41"/>
    <n v="0"/>
    <n v="503080"/>
    <n v="0"/>
    <n v="0"/>
    <n v="0"/>
    <n v="0"/>
    <n v="0"/>
    <n v="503080"/>
    <x v="0"/>
    <s v="FERRETERIA MONACO SASFP-012363-01"/>
    <x v="0"/>
  </r>
  <r>
    <s v="PROMOAMBIENTAL DISTRITO SAS ESP"/>
    <n v="901"/>
    <x v="54"/>
    <x v="54"/>
    <s v="CR 67 9 A 88 LC 101"/>
    <n v="7447638"/>
    <n v="16925001"/>
    <n v="4322"/>
    <s v="FP-012364-01"/>
    <s v="PC 1181 BOLSA GRIS 65 X 80 CM IMPRESA A-UNA CARA"/>
    <d v="2024-05-20T00:00:00"/>
    <x v="6"/>
    <d v="2024-07-17T00:00:00"/>
    <n v="43"/>
    <n v="1683688"/>
    <n v="20240604"/>
    <n v="202406"/>
    <s v="8/06/2024 3:17:58 p.m."/>
    <n v="19"/>
    <s v="0-30"/>
    <s v="PROVEEDORES"/>
    <n v="41"/>
    <n v="0"/>
    <n v="1683688"/>
    <n v="0"/>
    <n v="0"/>
    <n v="0"/>
    <n v="0"/>
    <n v="0"/>
    <n v="1683688"/>
    <x v="0"/>
    <s v="FERRETERIA MONACO SASFP-012364-01"/>
    <x v="0"/>
  </r>
  <r>
    <s v="PROMOAMBIENTAL DISTRITO SAS ESP"/>
    <n v="901"/>
    <x v="54"/>
    <x v="54"/>
    <s v="CR 67 9 A 88 LC 101"/>
    <n v="7447638"/>
    <n v="16925001"/>
    <n v="4335"/>
    <s v="FP-012418-01"/>
    <s v="FVE 4335 BROCA METAL                    -                                        "/>
    <d v="2024-05-23T00:00:00"/>
    <x v="25"/>
    <d v="2024-07-22T00:00:00"/>
    <n v="48"/>
    <n v="128302"/>
    <n v="20240604"/>
    <n v="202406"/>
    <s v="8/06/2024 3:17:58 p.m."/>
    <n v="16"/>
    <s v="0-30"/>
    <s v="PROVEEDORES"/>
    <n v="38"/>
    <n v="0"/>
    <n v="128302"/>
    <n v="0"/>
    <n v="0"/>
    <n v="0"/>
    <n v="0"/>
    <n v="0"/>
    <n v="128302"/>
    <x v="0"/>
    <s v="FERRETERIA MONACO SASFP-012418-01"/>
    <x v="0"/>
  </r>
  <r>
    <s v="PROMOAMBIENTAL DISTRITO SAS ESP"/>
    <n v="901"/>
    <x v="54"/>
    <x v="54"/>
    <s v="CR 67 9 A 88 LC 101"/>
    <n v="7447638"/>
    <n v="16925001"/>
    <n v="4333"/>
    <s v="FP-012419-01"/>
    <s v="FVE 4333 PINTURA VERDE SEGUN MUESTRA BRO-CHA                                     "/>
    <d v="2024-05-23T00:00:00"/>
    <x v="25"/>
    <d v="2024-07-22T00:00:00"/>
    <n v="48"/>
    <n v="702287"/>
    <n v="20240604"/>
    <n v="202406"/>
    <s v="8/06/2024 3:17:58 p.m."/>
    <n v="16"/>
    <s v="0-30"/>
    <s v="PROVEEDORES"/>
    <n v="38"/>
    <n v="0"/>
    <n v="702287"/>
    <n v="0"/>
    <n v="0"/>
    <n v="0"/>
    <n v="0"/>
    <n v="0"/>
    <n v="702287"/>
    <x v="0"/>
    <s v="FERRETERIA MONACO SASFP-012419-01"/>
    <x v="0"/>
  </r>
  <r>
    <s v="PROMOAMBIENTAL DISTRITO SAS ESP"/>
    <n v="901"/>
    <x v="54"/>
    <x v="54"/>
    <s v="CR 67 9 A 88 LC 101"/>
    <n v="7447638"/>
    <n v="16925001"/>
    <n v="4331"/>
    <s v="FP-012420-01"/>
    <s v="FVE 4331 PERFIL EN Z EN LAMINA HR       -                                        "/>
    <d v="2024-05-23T00:00:00"/>
    <x v="25"/>
    <d v="2024-07-21T00:00:00"/>
    <n v="47"/>
    <n v="4111305"/>
    <n v="20240604"/>
    <n v="202406"/>
    <s v="8/06/2024 3:17:58 p.m."/>
    <n v="16"/>
    <s v="0-30"/>
    <s v="PROVEEDORES"/>
    <n v="38"/>
    <n v="0"/>
    <n v="4111305"/>
    <n v="0"/>
    <n v="0"/>
    <n v="0"/>
    <n v="0"/>
    <n v="0"/>
    <n v="4111305"/>
    <x v="0"/>
    <s v="FERRETERIA MONACO SASFP-012420-01"/>
    <x v="0"/>
  </r>
  <r>
    <s v="PROMOAMBIENTAL DISTRITO SAS ESP"/>
    <n v="901"/>
    <x v="54"/>
    <x v="54"/>
    <s v="CR 67 9 A 88 LC 101"/>
    <n v="7447638"/>
    <n v="16925001"/>
    <n v="4336"/>
    <s v="FP-012426-01"/>
    <s v="FVE 4336 TORNILLO HEXAGONAL             -                                        "/>
    <d v="2024-05-23T00:00:00"/>
    <x v="25"/>
    <d v="2024-07-22T00:00:00"/>
    <n v="48"/>
    <n v="30613"/>
    <n v="20240604"/>
    <n v="202406"/>
    <s v="8/06/2024 3:17:58 p.m."/>
    <n v="16"/>
    <s v="0-30"/>
    <s v="PROVEEDORES"/>
    <n v="38"/>
    <n v="0"/>
    <n v="30613"/>
    <n v="0"/>
    <n v="0"/>
    <n v="0"/>
    <n v="0"/>
    <n v="0"/>
    <n v="30613"/>
    <x v="0"/>
    <s v="FERRETERIA MONACO SASFP-012426-01"/>
    <x v="0"/>
  </r>
  <r>
    <s v="PROMOAMBIENTAL DISTRITO SAS ESP"/>
    <n v="901"/>
    <x v="54"/>
    <x v="54"/>
    <s v="CR 67 9 A 88 LC 101"/>
    <n v="7447638"/>
    <n v="16925001"/>
    <n v="4337"/>
    <s v="FP-012427-01"/>
    <s v="FVE 4337 LAMINA PLATINA EJE REDONDO BUJE-                                        "/>
    <d v="2024-05-23T00:00:00"/>
    <x v="25"/>
    <d v="2024-07-22T00:00:00"/>
    <n v="48"/>
    <n v="1217860"/>
    <n v="20240604"/>
    <n v="202406"/>
    <s v="8/06/2024 3:17:58 p.m."/>
    <n v="16"/>
    <s v="0-30"/>
    <s v="PROVEEDORES"/>
    <n v="38"/>
    <n v="0"/>
    <n v="1217860"/>
    <n v="0"/>
    <n v="0"/>
    <n v="0"/>
    <n v="0"/>
    <n v="0"/>
    <n v="1217860"/>
    <x v="0"/>
    <s v="FERRETERIA MONACO SASFP-012427-01"/>
    <x v="0"/>
  </r>
  <r>
    <s v="PROMOAMBIENTAL DISTRITO SAS ESP"/>
    <n v="901"/>
    <x v="54"/>
    <x v="54"/>
    <s v="CR 67 9 A 88 LC 101"/>
    <n v="7447638"/>
    <n v="16925001"/>
    <n v="4338"/>
    <s v="FP-012428-01"/>
    <s v="FVE 4338 LAMINA HR                      -                                        "/>
    <d v="2024-05-23T00:00:00"/>
    <x v="25"/>
    <d v="2024-07-22T00:00:00"/>
    <n v="48"/>
    <n v="4258403"/>
    <n v="20240604"/>
    <n v="202406"/>
    <s v="8/06/2024 3:17:58 p.m."/>
    <n v="16"/>
    <s v="0-30"/>
    <s v="PROVEEDORES"/>
    <n v="38"/>
    <n v="0"/>
    <n v="4258403"/>
    <n v="0"/>
    <n v="0"/>
    <n v="0"/>
    <n v="0"/>
    <n v="0"/>
    <n v="4258403"/>
    <x v="0"/>
    <s v="FERRETERIA MONACO SASFP-012428-01"/>
    <x v="0"/>
  </r>
  <r>
    <s v="PROMOAMBIENTAL DISTRITO SAS ESP"/>
    <n v="901"/>
    <x v="54"/>
    <x v="54"/>
    <s v="CR 67 9 A 88 LC 101"/>
    <n v="7447638"/>
    <n v="16925001"/>
    <n v="4339"/>
    <s v="FP-012429-01"/>
    <s v="FVE 4339 LAMINA HR                      -                                        "/>
    <d v="2024-05-23T00:00:00"/>
    <x v="25"/>
    <d v="2024-07-22T00:00:00"/>
    <n v="48"/>
    <n v="4856810"/>
    <n v="20240604"/>
    <n v="202406"/>
    <s v="8/06/2024 3:17:58 p.m."/>
    <n v="16"/>
    <s v="0-30"/>
    <s v="PROVEEDORES"/>
    <n v="38"/>
    <n v="0"/>
    <n v="4856810"/>
    <n v="0"/>
    <n v="0"/>
    <n v="0"/>
    <n v="0"/>
    <n v="0"/>
    <n v="4856810"/>
    <x v="0"/>
    <s v="FERRETERIA MONACO SASFP-012429-01"/>
    <x v="0"/>
  </r>
  <r>
    <s v="PROMOAMBIENTAL DISTRITO SAS ESP"/>
    <n v="901"/>
    <x v="54"/>
    <x v="54"/>
    <s v="CR 67 9 A 88 LC 101"/>
    <n v="7447638"/>
    <n v="16925001"/>
    <n v="4334"/>
    <s v="FP-012430-01"/>
    <s v="FVE 4334 TUERCA HEX TORNILLO HEX        -                                        "/>
    <d v="2024-05-23T00:00:00"/>
    <x v="25"/>
    <d v="2024-07-22T00:00:00"/>
    <n v="48"/>
    <n v="1404011"/>
    <n v="20240604"/>
    <n v="202406"/>
    <s v="8/06/2024 3:17:58 p.m."/>
    <n v="16"/>
    <s v="0-30"/>
    <s v="PROVEEDORES"/>
    <n v="38"/>
    <n v="0"/>
    <n v="1404011"/>
    <n v="0"/>
    <n v="0"/>
    <n v="0"/>
    <n v="0"/>
    <n v="0"/>
    <n v="1404011"/>
    <x v="0"/>
    <s v="FERRETERIA MONACO SASFP-012430-01"/>
    <x v="0"/>
  </r>
  <r>
    <s v="PROMOAMBIENTAL DISTRITO SAS ESP"/>
    <n v="901"/>
    <x v="54"/>
    <x v="54"/>
    <s v="CR 67 9 A 88 LC 101"/>
    <n v="7447638"/>
    <n v="16925001"/>
    <n v="4327"/>
    <s v="FP-012472-01"/>
    <s v="FVE 4327 CAFETERA DE 42 TAZAS TERMO BOMB-A 2 LITROS                              "/>
    <d v="2024-05-27T00:00:00"/>
    <x v="7"/>
    <d v="2024-07-20T00:00:00"/>
    <n v="46"/>
    <n v="729298"/>
    <n v="20240604"/>
    <n v="202406"/>
    <s v="8/06/2024 3:17:58 p.m."/>
    <n v="12"/>
    <s v="0-30"/>
    <s v="PROVEEDORES"/>
    <n v="34"/>
    <n v="0"/>
    <n v="729298"/>
    <n v="0"/>
    <n v="0"/>
    <n v="0"/>
    <n v="0"/>
    <n v="0"/>
    <n v="729298"/>
    <x v="0"/>
    <s v="FERRETERIA MONACO SASFP-012472-01"/>
    <x v="0"/>
  </r>
  <r>
    <s v="PROMOAMBIENTAL DISTRITO SAS ESP"/>
    <n v="901"/>
    <x v="54"/>
    <x v="54"/>
    <s v="CR 67 9 A 88 LC 101"/>
    <n v="7447638"/>
    <n v="16925001"/>
    <n v="4347"/>
    <s v="FP-012632-01"/>
    <s v="FVE 4347 80 METROS DE TAPETES LIBRA DE T-ACHUELA                                 "/>
    <d v="2024-05-31T00:00:00"/>
    <x v="27"/>
    <d v="2024-08-01T00:00:00"/>
    <n v="57"/>
    <n v="1802987"/>
    <n v="20240604"/>
    <n v="202406"/>
    <s v="8/06/2024 3:17:58 p.m."/>
    <n v="8"/>
    <s v="0-30"/>
    <s v="PROVEEDORES"/>
    <n v="30"/>
    <n v="1802987"/>
    <n v="0"/>
    <n v="0"/>
    <n v="0"/>
    <n v="0"/>
    <n v="0"/>
    <n v="0"/>
    <n v="1802987"/>
    <x v="0"/>
    <s v="FERRETERIA MONACO SASFP-012632-01"/>
    <x v="0"/>
  </r>
  <r>
    <s v="PROMOAMBIENTAL DISTRITO SAS ESP"/>
    <n v="901"/>
    <x v="54"/>
    <x v="54"/>
    <s v="CR 67 9 A 88 LC 101"/>
    <n v="7447638"/>
    <n v="16925001"/>
    <n v="4349"/>
    <s v="FP-012633-01"/>
    <s v="FVE 4349 TORNILLO THINNER POLIURETANO   -                                        "/>
    <d v="2024-05-31T00:00:00"/>
    <x v="27"/>
    <d v="2024-08-01T00:00:00"/>
    <n v="57"/>
    <n v="1226751"/>
    <n v="20240604"/>
    <n v="202406"/>
    <s v="8/06/2024 3:17:58 p.m."/>
    <n v="8"/>
    <s v="0-30"/>
    <s v="PROVEEDORES"/>
    <n v="30"/>
    <n v="1226751"/>
    <n v="0"/>
    <n v="0"/>
    <n v="0"/>
    <n v="0"/>
    <n v="0"/>
    <n v="0"/>
    <n v="1226751"/>
    <x v="0"/>
    <s v="FERRETERIA MONACO SASFP-012633-01"/>
    <x v="0"/>
  </r>
  <r>
    <s v="PROMOAMBIENTAL DISTRITO SAS ESP"/>
    <n v="901"/>
    <x v="54"/>
    <x v="54"/>
    <s v="CR 67 9 A 88 LC 101"/>
    <n v="7447638"/>
    <n v="16925001"/>
    <n v="4348"/>
    <s v="FP-012634-01"/>
    <s v="FVE 4348 BROCA BROCHA                   -                                        "/>
    <d v="2024-05-31T00:00:00"/>
    <x v="27"/>
    <d v="2024-08-01T00:00:00"/>
    <n v="57"/>
    <n v="113446"/>
    <n v="20240604"/>
    <n v="202406"/>
    <s v="8/06/2024 3:17:58 p.m."/>
    <n v="8"/>
    <s v="0-30"/>
    <s v="PROVEEDORES"/>
    <n v="30"/>
    <n v="113446"/>
    <n v="0"/>
    <n v="0"/>
    <n v="0"/>
    <n v="0"/>
    <n v="0"/>
    <n v="0"/>
    <n v="113446"/>
    <x v="0"/>
    <s v="FERRETERIA MONACO SASFP-012634-01"/>
    <x v="0"/>
  </r>
  <r>
    <s v="PROMOAMBIENTAL DISTRITO SAS ESP"/>
    <n v="901"/>
    <x v="54"/>
    <x v="54"/>
    <s v="CR 67 9 A 88 LC 101"/>
    <n v="7447638"/>
    <n v="16925001"/>
    <n v="4346"/>
    <s v="FP-012635-01"/>
    <s v="FVE 4346 THINNER                        -                                        "/>
    <d v="2024-05-31T00:00:00"/>
    <x v="27"/>
    <d v="2024-08-01T00:00:00"/>
    <n v="57"/>
    <n v="184575"/>
    <n v="20240604"/>
    <n v="202406"/>
    <s v="8/06/2024 3:17:58 p.m."/>
    <n v="8"/>
    <s v="0-30"/>
    <s v="PROVEEDORES"/>
    <n v="30"/>
    <n v="184575"/>
    <n v="0"/>
    <n v="0"/>
    <n v="0"/>
    <n v="0"/>
    <n v="0"/>
    <n v="0"/>
    <n v="184575"/>
    <x v="0"/>
    <s v="FERRETERIA MONACO SASFP-012635-01"/>
    <x v="0"/>
  </r>
  <r>
    <s v="PROMOAMBIENTAL DISTRITO SAS ESP"/>
    <n v="901"/>
    <x v="55"/>
    <x v="55"/>
    <s v="AV CARACAS 74 25"/>
    <n v="7447638"/>
    <n v="16925001"/>
    <n v="655853"/>
    <s v="FP-011005-01"/>
    <s v="F 6276 COMPRA LUBRICANTE PENETRANTE 8 ON-Z"/>
    <d v="2024-03-05T00:00:00"/>
    <x v="60"/>
    <d v="2024-05-01T00:00:00"/>
    <n v="-33"/>
    <n v="102212"/>
    <n v="20240604"/>
    <n v="202406"/>
    <s v="8/06/2024 3:17:58 p.m."/>
    <n v="95"/>
    <s v="91-120"/>
    <s v="PROVEEDORES"/>
    <n v="117"/>
    <n v="0"/>
    <n v="0"/>
    <n v="0"/>
    <n v="102212"/>
    <n v="0"/>
    <n v="0"/>
    <n v="0"/>
    <n v="102212"/>
    <x v="0"/>
    <s v="FERRICENTROS SASFP-011005-01"/>
    <x v="0"/>
  </r>
  <r>
    <s v="PROMOAMBIENTAL DISTRITO SAS ESP"/>
    <n v="901"/>
    <x v="55"/>
    <x v="55"/>
    <s v="AV CARACAS 74 25"/>
    <n v="7447638"/>
    <n v="16925001"/>
    <n v="655900"/>
    <s v="FP-011006-01"/>
    <s v="F 376 ASESORIA EN COMUNICACIONES ESTRATE-GICAS TRADICIONAL"/>
    <d v="2024-03-05T00:00:00"/>
    <x v="60"/>
    <d v="2024-05-01T00:00:00"/>
    <n v="-33"/>
    <n v="155409"/>
    <n v="20240604"/>
    <n v="202406"/>
    <s v="8/06/2024 3:17:58 p.m."/>
    <n v="95"/>
    <s v="91-120"/>
    <s v="PROVEEDORES"/>
    <n v="117"/>
    <n v="0"/>
    <n v="0"/>
    <n v="0"/>
    <n v="155409"/>
    <n v="0"/>
    <n v="0"/>
    <n v="0"/>
    <n v="155409"/>
    <x v="0"/>
    <s v="FERRICENTROS SASFP-011006-01"/>
    <x v="0"/>
  </r>
  <r>
    <s v="PROMOAMBIENTAL DISTRITO SAS ESP"/>
    <n v="901"/>
    <x v="55"/>
    <x v="55"/>
    <s v="AV CARACAS 74 25"/>
    <n v="7447638"/>
    <n v="16925001"/>
    <n v="655845"/>
    <s v="FP-011007-01"/>
    <s v="F 2042 REENCAUCHE LLANTAS 295 R 22 5-"/>
    <d v="2024-03-05T00:00:00"/>
    <x v="60"/>
    <d v="2024-05-01T00:00:00"/>
    <n v="-33"/>
    <n v="683612"/>
    <n v="20240604"/>
    <n v="202406"/>
    <s v="8/06/2024 3:17:58 p.m."/>
    <n v="95"/>
    <s v="91-120"/>
    <s v="PROVEEDORES"/>
    <n v="117"/>
    <n v="0"/>
    <n v="0"/>
    <n v="0"/>
    <n v="683612"/>
    <n v="0"/>
    <n v="0"/>
    <n v="0"/>
    <n v="683612"/>
    <x v="0"/>
    <s v="FERRICENTROS SASFP-011007-01"/>
    <x v="0"/>
  </r>
  <r>
    <s v="PROMOAMBIENTAL DISTRITO SAS ESP"/>
    <n v="901"/>
    <x v="55"/>
    <x v="55"/>
    <s v="AV CARACAS 74 25"/>
    <n v="7447638"/>
    <n v="16925001"/>
    <n v="655851"/>
    <s v="FP-011008-01"/>
    <s v="F 548 COMPRA ELEMENTOS DE PAPELERIA-"/>
    <d v="2024-03-05T00:00:00"/>
    <x v="60"/>
    <d v="2024-05-01T00:00:00"/>
    <n v="-33"/>
    <n v="1025419"/>
    <n v="20240604"/>
    <n v="202406"/>
    <s v="8/06/2024 3:17:58 p.m."/>
    <n v="95"/>
    <s v="91-120"/>
    <s v="PROVEEDORES"/>
    <n v="117"/>
    <n v="0"/>
    <n v="0"/>
    <n v="0"/>
    <n v="1025419"/>
    <n v="0"/>
    <n v="0"/>
    <n v="0"/>
    <n v="1025419"/>
    <x v="0"/>
    <s v="FERRICENTROS SASFP-011008-01"/>
    <x v="0"/>
  </r>
  <r>
    <s v="PROMOAMBIENTAL DISTRITO SAS ESP"/>
    <n v="901"/>
    <x v="55"/>
    <x v="55"/>
    <s v="AV CARACAS 74 25"/>
    <n v="7447638"/>
    <n v="16925001"/>
    <n v="655828"/>
    <s v="FP-011009-01"/>
    <s v="F 6638 COMPRA CUPCAKES CORPORATIVOS CON-EMPAQUE INDIVIDUAL"/>
    <d v="2024-03-05T00:00:00"/>
    <x v="60"/>
    <d v="2024-05-01T00:00:00"/>
    <n v="-33"/>
    <n v="394795"/>
    <n v="20240604"/>
    <n v="202406"/>
    <s v="8/06/2024 3:17:58 p.m."/>
    <n v="95"/>
    <s v="91-120"/>
    <s v="PROVEEDORES"/>
    <n v="117"/>
    <n v="0"/>
    <n v="0"/>
    <n v="0"/>
    <n v="394795"/>
    <n v="0"/>
    <n v="0"/>
    <n v="0"/>
    <n v="394795"/>
    <x v="0"/>
    <s v="FERRICENTROS SASFP-011009-01"/>
    <x v="0"/>
  </r>
  <r>
    <s v="PROMOAMBIENTAL DISTRITO SAS ESP"/>
    <n v="901"/>
    <x v="55"/>
    <x v="55"/>
    <s v="AV CARACAS 74 25"/>
    <n v="7447638"/>
    <n v="16925001"/>
    <n v="655852"/>
    <s v="FP-011010-01"/>
    <s v="F 16828 COMPRA KIT EMBRAGUE DOBLE-"/>
    <d v="2024-03-05T00:00:00"/>
    <x v="60"/>
    <d v="2024-05-01T00:00:00"/>
    <n v="-33"/>
    <n v="2050837"/>
    <n v="20240604"/>
    <n v="202406"/>
    <s v="8/06/2024 3:17:58 p.m."/>
    <n v="95"/>
    <s v="91-120"/>
    <s v="PROVEEDORES"/>
    <n v="117"/>
    <n v="0"/>
    <n v="0"/>
    <n v="0"/>
    <n v="2050837"/>
    <n v="0"/>
    <n v="0"/>
    <n v="0"/>
    <n v="2050837"/>
    <x v="0"/>
    <s v="FERRICENTROS SASFP-011010-01"/>
    <x v="0"/>
  </r>
  <r>
    <s v="PROMOAMBIENTAL DISTRITO SAS ESP"/>
    <n v="901"/>
    <x v="55"/>
    <x v="55"/>
    <s v="AV CARACAS 74 25"/>
    <n v="7447638"/>
    <n v="16925001"/>
    <n v="656215"/>
    <s v="FP-011074-01"/>
    <s v="F 89025715 SERV DE REENCAUCHE LLANTAS 28-5 80"/>
    <d v="2024-03-07T00:00:00"/>
    <x v="28"/>
    <d v="2024-05-05T00:00:00"/>
    <n v="-29"/>
    <n v="534871"/>
    <n v="20240604"/>
    <n v="202406"/>
    <s v="8/06/2024 3:17:58 p.m."/>
    <n v="93"/>
    <s v="91-120"/>
    <s v="PROVEEDORES"/>
    <n v="115"/>
    <n v="0"/>
    <n v="0"/>
    <n v="0"/>
    <n v="534871"/>
    <n v="0"/>
    <n v="0"/>
    <n v="0"/>
    <n v="534871"/>
    <x v="0"/>
    <s v="FERRICENTROS SASFP-011074-01"/>
    <x v="0"/>
  </r>
  <r>
    <s v="PROMOAMBIENTAL DISTRITO SAS ESP"/>
    <n v="901"/>
    <x v="55"/>
    <x v="55"/>
    <s v="AV CARACAS 74 25"/>
    <n v="7447638"/>
    <n v="16925001"/>
    <n v="656907"/>
    <s v="FP-011311-01"/>
    <s v="BIJM 5806 BOMBA ENG-"/>
    <d v="2024-03-22T00:00:00"/>
    <x v="54"/>
    <d v="2024-05-12T00:00:00"/>
    <n v="-22"/>
    <n v="1367225"/>
    <n v="20240604"/>
    <n v="202406"/>
    <s v="8/06/2024 3:17:58 p.m."/>
    <n v="78"/>
    <s v="61-90"/>
    <s v="PROVEEDORES"/>
    <n v="100"/>
    <n v="0"/>
    <n v="0"/>
    <n v="0"/>
    <n v="1367225"/>
    <n v="0"/>
    <n v="0"/>
    <n v="0"/>
    <n v="1367225"/>
    <x v="0"/>
    <s v="FERRICENTROS SASFP-011311-01"/>
    <x v="0"/>
  </r>
  <r>
    <s v="PROMOAMBIENTAL DISTRITO SAS ESP"/>
    <n v="901"/>
    <x v="55"/>
    <x v="55"/>
    <s v="AV CARACAS 74 25"/>
    <n v="7447638"/>
    <n v="16925001"/>
    <n v="657586"/>
    <s v="FP-011312-01"/>
    <s v="F 1990 REPARACION SISTEMA DIRECCION-"/>
    <d v="2024-03-22T00:00:00"/>
    <x v="54"/>
    <d v="2024-05-19T00:00:00"/>
    <n v="-15"/>
    <n v="3029773"/>
    <n v="20240604"/>
    <n v="202406"/>
    <s v="8/06/2024 3:17:58 p.m."/>
    <n v="78"/>
    <s v="61-90"/>
    <s v="PROVEEDORES"/>
    <n v="100"/>
    <n v="0"/>
    <n v="0"/>
    <n v="0"/>
    <n v="3029773"/>
    <n v="0"/>
    <n v="0"/>
    <n v="0"/>
    <n v="3029773"/>
    <x v="0"/>
    <s v="FERRICENTROS SASFP-011312-01"/>
    <x v="0"/>
  </r>
  <r>
    <s v="PROMOAMBIENTAL DISTRITO SAS ESP"/>
    <n v="901"/>
    <x v="55"/>
    <x v="55"/>
    <s v="AV CARACAS 74 25"/>
    <n v="7447638"/>
    <n v="16925001"/>
    <n v="657571"/>
    <s v="FP-011313-01"/>
    <s v="FUZ 1191 CHAPETAS ARTILLERAS CRUCETA CAR-DAN TUERCA SOPORTE"/>
    <d v="2024-03-22T00:00:00"/>
    <x v="54"/>
    <d v="2024-05-19T00:00:00"/>
    <n v="-15"/>
    <n v="103373"/>
    <n v="20240604"/>
    <n v="202406"/>
    <s v="8/06/2024 3:17:58 p.m."/>
    <n v="78"/>
    <s v="61-90"/>
    <s v="PROVEEDORES"/>
    <n v="100"/>
    <n v="0"/>
    <n v="0"/>
    <n v="0"/>
    <n v="103373"/>
    <n v="0"/>
    <n v="0"/>
    <n v="0"/>
    <n v="103373"/>
    <x v="0"/>
    <s v="FERRICENTROS SASFP-011313-01"/>
    <x v="0"/>
  </r>
  <r>
    <s v="PROMOAMBIENTAL DISTRITO SAS ESP"/>
    <n v="901"/>
    <x v="55"/>
    <x v="55"/>
    <s v="AV CARACAS 74 25"/>
    <n v="7447638"/>
    <n v="16925001"/>
    <n v="657844"/>
    <s v="FP-011314-01"/>
    <s v="SEAC 12682 REOSRTE FRENO 4725D RODAJA-"/>
    <d v="2024-03-22T00:00:00"/>
    <x v="54"/>
    <d v="2024-05-20T00:00:00"/>
    <n v="-14"/>
    <n v="80840"/>
    <n v="20240604"/>
    <n v="202406"/>
    <s v="8/06/2024 3:17:58 p.m."/>
    <n v="78"/>
    <s v="61-90"/>
    <s v="PROVEEDORES"/>
    <n v="100"/>
    <n v="0"/>
    <n v="0"/>
    <n v="0"/>
    <n v="80840"/>
    <n v="0"/>
    <n v="0"/>
    <n v="0"/>
    <n v="80840"/>
    <x v="0"/>
    <s v="FERRICENTROS SASFP-011314-01"/>
    <x v="0"/>
  </r>
  <r>
    <s v="PROMOAMBIENTAL DISTRITO SAS ESP"/>
    <n v="901"/>
    <x v="55"/>
    <x v="55"/>
    <s v="AV CARACAS 74 25"/>
    <n v="7447638"/>
    <n v="16925001"/>
    <n v="657769"/>
    <s v="FP-011315-01"/>
    <s v="F PC 1060 BOLSA GRIS IMPRESION 65 X 80 C-M"/>
    <d v="2024-03-22T00:00:00"/>
    <x v="54"/>
    <d v="2024-05-20T00:00:00"/>
    <n v="-14"/>
    <n v="390264"/>
    <n v="20240604"/>
    <n v="202406"/>
    <s v="8/06/2024 3:17:58 p.m."/>
    <n v="78"/>
    <s v="61-90"/>
    <s v="PROVEEDORES"/>
    <n v="100"/>
    <n v="0"/>
    <n v="0"/>
    <n v="0"/>
    <n v="390264"/>
    <n v="0"/>
    <n v="0"/>
    <n v="0"/>
    <n v="390264"/>
    <x v="0"/>
    <s v="FERRICENTROS SASFP-011315-01"/>
    <x v="0"/>
  </r>
  <r>
    <s v="PROMOAMBIENTAL DISTRITO SAS ESP"/>
    <n v="901"/>
    <x v="55"/>
    <x v="55"/>
    <s v="AV CARACAS 74 25"/>
    <n v="7447638"/>
    <n v="16925001"/>
    <n v="657233"/>
    <s v="FP-011318-01"/>
    <s v="PC 1056 BOLSA GRIS CON IMPRESION 65 X 80-CM"/>
    <d v="2024-03-22T00:00:00"/>
    <x v="54"/>
    <d v="2024-05-14T00:00:00"/>
    <n v="-20"/>
    <n v="1259864"/>
    <n v="20240604"/>
    <n v="202406"/>
    <s v="8/06/2024 3:17:58 p.m."/>
    <n v="78"/>
    <s v="61-90"/>
    <s v="PROVEEDORES"/>
    <n v="100"/>
    <n v="0"/>
    <n v="0"/>
    <n v="0"/>
    <n v="1259864"/>
    <n v="0"/>
    <n v="0"/>
    <n v="0"/>
    <n v="1259864"/>
    <x v="0"/>
    <s v="FERRICENTROS SASFP-011318-01"/>
    <x v="0"/>
  </r>
  <r>
    <s v="PROMOAMBIENTAL DISTRITO SAS ESP"/>
    <n v="901"/>
    <x v="55"/>
    <x v="55"/>
    <s v="AV CARACAS 74 25"/>
    <n v="7447638"/>
    <n v="16925001"/>
    <n v="13723"/>
    <s v="FP-011320-01"/>
    <s v="PC 1052 BOLSA GRIS IMPRESION 65 X 80 CM-"/>
    <d v="2024-03-22T00:00:00"/>
    <x v="54"/>
    <d v="2024-05-16T00:00:00"/>
    <n v="-18"/>
    <n v="130088"/>
    <n v="20240604"/>
    <n v="202406"/>
    <s v="8/06/2024 3:17:58 p.m."/>
    <n v="78"/>
    <s v="61-90"/>
    <s v="PROVEEDORES"/>
    <n v="100"/>
    <n v="0"/>
    <n v="0"/>
    <n v="0"/>
    <n v="130088"/>
    <n v="0"/>
    <n v="0"/>
    <n v="0"/>
    <n v="130088"/>
    <x v="0"/>
    <s v="FERRICENTROS SASFP-011320-01"/>
    <x v="0"/>
  </r>
  <r>
    <s v="PROMOAMBIENTAL DISTRITO SAS ESP"/>
    <n v="901"/>
    <x v="55"/>
    <x v="55"/>
    <s v="AV CARACAS 74 25"/>
    <n v="7447638"/>
    <n v="16925001"/>
    <n v="657762"/>
    <s v="FP-011322-01"/>
    <s v="F 3393 COMPRA INTERNATIONAL 4300 MOD 201-5 DEL 2SV"/>
    <d v="2024-03-22T00:00:00"/>
    <x v="54"/>
    <d v="2024-05-20T00:00:00"/>
    <n v="-14"/>
    <n v="3772552"/>
    <n v="20240604"/>
    <n v="202406"/>
    <s v="8/06/2024 3:17:58 p.m."/>
    <n v="78"/>
    <s v="61-90"/>
    <s v="PROVEEDORES"/>
    <n v="100"/>
    <n v="0"/>
    <n v="0"/>
    <n v="0"/>
    <n v="3772552"/>
    <n v="0"/>
    <n v="0"/>
    <n v="0"/>
    <n v="3772552"/>
    <x v="0"/>
    <s v="FERRICENTROS SASFP-011322-01"/>
    <x v="0"/>
  </r>
  <r>
    <s v="PROMOAMBIENTAL DISTRITO SAS ESP"/>
    <n v="901"/>
    <x v="55"/>
    <x v="55"/>
    <s v="AV CARACAS 74 25"/>
    <n v="7447638"/>
    <n v="16925001"/>
    <n v="657201"/>
    <s v="FP-011325-01"/>
    <s v="F 577009 COMPRA CINTA CINSPICUITY 5CM-"/>
    <d v="2024-03-22T00:00:00"/>
    <x v="54"/>
    <d v="2024-05-14T00:00:00"/>
    <n v="-20"/>
    <n v="3604646"/>
    <n v="20240604"/>
    <n v="202406"/>
    <s v="8/06/2024 3:17:58 p.m."/>
    <n v="78"/>
    <s v="61-90"/>
    <s v="PROVEEDORES"/>
    <n v="100"/>
    <n v="0"/>
    <n v="0"/>
    <n v="0"/>
    <n v="3604646"/>
    <n v="0"/>
    <n v="0"/>
    <n v="0"/>
    <n v="3604646"/>
    <x v="0"/>
    <s v="FERRICENTROS SASFP-011325-01"/>
    <x v="0"/>
  </r>
  <r>
    <s v="PROMOAMBIENTAL DISTRITO SAS ESP"/>
    <n v="901"/>
    <x v="55"/>
    <x v="55"/>
    <s v="AV CARACAS 74 25"/>
    <n v="7447638"/>
    <n v="16925001"/>
    <n v="657982"/>
    <s v="FP-011374-01"/>
    <s v="F 1102 COMPRA KILOS DE MEZCLA-"/>
    <d v="2024-03-26T00:00:00"/>
    <x v="16"/>
    <d v="2024-05-22T00:00:00"/>
    <n v="-12"/>
    <n v="1404950"/>
    <n v="20240604"/>
    <n v="202406"/>
    <s v="8/06/2024 3:17:58 p.m."/>
    <n v="74"/>
    <s v="61-90"/>
    <s v="PROVEEDORES"/>
    <n v="96"/>
    <n v="0"/>
    <n v="0"/>
    <n v="0"/>
    <n v="1404950"/>
    <n v="0"/>
    <n v="0"/>
    <n v="0"/>
    <n v="1404950"/>
    <x v="0"/>
    <s v="FERRICENTROS SASFP-011374-01"/>
    <x v="0"/>
  </r>
  <r>
    <s v="PROMOAMBIENTAL DISTRITO SAS ESP"/>
    <n v="901"/>
    <x v="55"/>
    <x v="55"/>
    <s v="AV CARACAS 74 25"/>
    <n v="7447638"/>
    <n v="16925001"/>
    <n v="658083"/>
    <s v="FP-011375-01"/>
    <s v="F 1101 COMPRA KILOS DE OXIGENO   KILOS D-E MEZCLA"/>
    <d v="2024-03-26T00:00:00"/>
    <x v="16"/>
    <d v="2024-05-22T00:00:00"/>
    <n v="-12"/>
    <n v="830124"/>
    <n v="20240604"/>
    <n v="202406"/>
    <s v="8/06/2024 3:17:58 p.m."/>
    <n v="74"/>
    <s v="61-90"/>
    <s v="PROVEEDORES"/>
    <n v="96"/>
    <n v="0"/>
    <n v="0"/>
    <n v="0"/>
    <n v="830124"/>
    <n v="0"/>
    <n v="0"/>
    <n v="0"/>
    <n v="830124"/>
    <x v="0"/>
    <s v="FERRICENTROS SASFP-011375-01"/>
    <x v="0"/>
  </r>
  <r>
    <s v="PROMOAMBIENTAL DISTRITO SAS ESP"/>
    <n v="901"/>
    <x v="55"/>
    <x v="55"/>
    <s v="AV CARACAS 74 25"/>
    <n v="7447638"/>
    <n v="16925001"/>
    <n v="657974"/>
    <s v="FP-011376-01"/>
    <s v="F 4876 COMPRA T X TENSER L 100 REFRIG RO-JO"/>
    <d v="2024-03-26T00:00:00"/>
    <x v="16"/>
    <d v="2024-05-21T00:00:00"/>
    <n v="-13"/>
    <n v="295486"/>
    <n v="20240604"/>
    <n v="202406"/>
    <s v="8/06/2024 3:17:58 p.m."/>
    <n v="74"/>
    <s v="61-90"/>
    <s v="PROVEEDORES"/>
    <n v="96"/>
    <n v="0"/>
    <n v="0"/>
    <n v="0"/>
    <n v="295486"/>
    <n v="0"/>
    <n v="0"/>
    <n v="0"/>
    <n v="295486"/>
    <x v="0"/>
    <s v="FERRICENTROS SASFP-011376-01"/>
    <x v="0"/>
  </r>
  <r>
    <s v="PROMOAMBIENTAL DISTRITO SAS ESP"/>
    <n v="901"/>
    <x v="55"/>
    <x v="55"/>
    <s v="AV CARACAS 74 25"/>
    <n v="7447638"/>
    <n v="16925001"/>
    <n v="657894"/>
    <s v="FP-011377-01"/>
    <s v="F 4878 COMPRA SHELL TELLUS S2 MX 68 GRAN-EL"/>
    <d v="2024-03-26T00:00:00"/>
    <x v="16"/>
    <d v="2024-05-21T00:00:00"/>
    <n v="-13"/>
    <n v="324988"/>
    <n v="20240604"/>
    <n v="202406"/>
    <s v="8/06/2024 3:17:58 p.m."/>
    <n v="74"/>
    <s v="61-90"/>
    <s v="PROVEEDORES"/>
    <n v="96"/>
    <n v="0"/>
    <n v="0"/>
    <n v="0"/>
    <n v="324988"/>
    <n v="0"/>
    <n v="0"/>
    <n v="0"/>
    <n v="324988"/>
    <x v="0"/>
    <s v="FERRICENTROS SASFP-011377-01"/>
    <x v="0"/>
  </r>
  <r>
    <s v="PROMOAMBIENTAL DISTRITO SAS ESP"/>
    <n v="901"/>
    <x v="55"/>
    <x v="55"/>
    <s v="AV CARACAS 74 25"/>
    <n v="7447638"/>
    <n v="16925001"/>
    <n v="657895"/>
    <s v="FP-011378-01"/>
    <s v="F 5398 COMPRA PARCHE RADIAL CT 12-"/>
    <d v="2024-03-26T00:00:00"/>
    <x v="16"/>
    <d v="2024-05-21T00:00:00"/>
    <n v="-13"/>
    <n v="2888070"/>
    <n v="20240604"/>
    <n v="202406"/>
    <s v="8/06/2024 3:17:58 p.m."/>
    <n v="74"/>
    <s v="61-90"/>
    <s v="PROVEEDORES"/>
    <n v="96"/>
    <n v="0"/>
    <n v="0"/>
    <n v="0"/>
    <n v="2888070"/>
    <n v="0"/>
    <n v="0"/>
    <n v="0"/>
    <n v="2888070"/>
    <x v="0"/>
    <s v="FERRICENTROS SASFP-011378-01"/>
    <x v="0"/>
  </r>
  <r>
    <s v="PROMOAMBIENTAL DISTRITO SAS ESP"/>
    <n v="901"/>
    <x v="55"/>
    <x v="55"/>
    <s v="AV CARACAS 74 25"/>
    <n v="7447638"/>
    <n v="16925001"/>
    <n v="657921"/>
    <s v="FP-011379-01"/>
    <s v="F 4925 COMPRA SHELL HELIX HX5-"/>
    <d v="2024-03-26T00:00:00"/>
    <x v="16"/>
    <d v="2024-05-21T00:00:00"/>
    <n v="-13"/>
    <n v="687112"/>
    <n v="20240604"/>
    <n v="202406"/>
    <s v="8/06/2024 3:17:58 p.m."/>
    <n v="74"/>
    <s v="61-90"/>
    <s v="PROVEEDORES"/>
    <n v="96"/>
    <n v="0"/>
    <n v="0"/>
    <n v="0"/>
    <n v="687112"/>
    <n v="0"/>
    <n v="0"/>
    <n v="0"/>
    <n v="687112"/>
    <x v="0"/>
    <s v="FERRICENTROS SASFP-011379-01"/>
    <x v="0"/>
  </r>
  <r>
    <s v="PROMOAMBIENTAL DISTRITO SAS ESP"/>
    <n v="901"/>
    <x v="55"/>
    <x v="55"/>
    <s v="AV CARACAS 74 25"/>
    <n v="7447638"/>
    <n v="16925001"/>
    <n v="658178"/>
    <s v="FP-011436-01"/>
    <s v="F 170653 COMPRA BOMBA EMBRAGUE 65C14-"/>
    <d v="2024-03-27T00:00:00"/>
    <x v="0"/>
    <d v="2024-05-26T00:00:00"/>
    <n v="-8"/>
    <n v="683612"/>
    <n v="20240604"/>
    <n v="202406"/>
    <s v="8/06/2024 3:17:58 p.m."/>
    <n v="73"/>
    <s v="61-90"/>
    <s v="PROVEEDORES"/>
    <n v="95"/>
    <n v="0"/>
    <n v="0"/>
    <n v="0"/>
    <n v="683612"/>
    <n v="0"/>
    <n v="0"/>
    <n v="0"/>
    <n v="683612"/>
    <x v="0"/>
    <s v="FERRICENTROS SASFP-011436-01"/>
    <x v="0"/>
  </r>
  <r>
    <s v="PROMOAMBIENTAL DISTRITO SAS ESP"/>
    <n v="901"/>
    <x v="55"/>
    <x v="55"/>
    <s v="AV CARACAS 74 25"/>
    <n v="7447638"/>
    <n v="16925001"/>
    <n v="658253"/>
    <s v="FP-011496-01"/>
    <s v="F 1905 REPARACION CAJA TRANSMISION-"/>
    <d v="2024-04-02T00:00:00"/>
    <x v="43"/>
    <d v="2024-06-01T00:00:00"/>
    <n v="-3"/>
    <n v="114059"/>
    <n v="20240604"/>
    <n v="202406"/>
    <s v="8/06/2024 3:17:58 p.m."/>
    <n v="67"/>
    <s v="61-90"/>
    <s v="PROVEEDORES"/>
    <n v="89"/>
    <n v="0"/>
    <n v="0"/>
    <n v="114059"/>
    <n v="0"/>
    <n v="0"/>
    <n v="0"/>
    <n v="0"/>
    <n v="114059"/>
    <x v="0"/>
    <s v="FERRICENTROS SASFP-011496-01"/>
    <x v="0"/>
  </r>
  <r>
    <s v="PROMOAMBIENTAL DISTRITO SAS ESP"/>
    <n v="901"/>
    <x v="55"/>
    <x v="55"/>
    <s v="AV CARACAS 74 25"/>
    <n v="7447638"/>
    <n v="16925001"/>
    <n v="658257"/>
    <s v="FP-011497-01"/>
    <s v="FE 401 DUPLICADO LLAVE REPARACION TANQUE-COMBUSTIBLE"/>
    <d v="2024-04-02T00:00:00"/>
    <x v="43"/>
    <d v="2024-06-01T00:00:00"/>
    <n v="-3"/>
    <n v="143678"/>
    <n v="20240604"/>
    <n v="202406"/>
    <s v="8/06/2024 3:17:58 p.m."/>
    <n v="67"/>
    <s v="61-90"/>
    <s v="PROVEEDORES"/>
    <n v="89"/>
    <n v="0"/>
    <n v="0"/>
    <n v="143678"/>
    <n v="0"/>
    <n v="0"/>
    <n v="0"/>
    <n v="0"/>
    <n v="143678"/>
    <x v="0"/>
    <s v="FERRICENTROS SASFP-011497-01"/>
    <x v="0"/>
  </r>
  <r>
    <s v="PROMOAMBIENTAL DISTRITO SAS ESP"/>
    <n v="901"/>
    <x v="55"/>
    <x v="55"/>
    <s v="AV CARACAS 74 25"/>
    <n v="7447638"/>
    <n v="16925001"/>
    <n v="658391"/>
    <s v="FP-011517-01"/>
    <s v="F AT 3022 D M DIFERENCIAL M O REPARACION-"/>
    <d v="2024-04-04T00:00:00"/>
    <x v="39"/>
    <d v="2024-06-02T00:00:00"/>
    <n v="-2"/>
    <n v="35236"/>
    <n v="20240604"/>
    <n v="202406"/>
    <s v="8/06/2024 3:17:58 p.m."/>
    <n v="65"/>
    <s v="61-90"/>
    <s v="PROVEEDORES"/>
    <n v="87"/>
    <n v="0"/>
    <n v="0"/>
    <n v="35236"/>
    <n v="0"/>
    <n v="0"/>
    <n v="0"/>
    <n v="0"/>
    <n v="35236"/>
    <x v="0"/>
    <s v="FERRICENTROS SASFP-011517-01"/>
    <x v="0"/>
  </r>
  <r>
    <s v="PROMOAMBIENTAL DISTRITO SAS ESP"/>
    <n v="901"/>
    <x v="55"/>
    <x v="55"/>
    <s v="AV CARACAS 74 25"/>
    <n v="7447638"/>
    <n v="16925001"/>
    <n v="658360"/>
    <s v="FP-011518-01"/>
    <s v="SEAC 12773 PASTILLA TORNILLO QUIMICOS AF-LOJATODO"/>
    <d v="2024-04-04T00:00:00"/>
    <x v="39"/>
    <d v="2024-06-02T00:00:00"/>
    <n v="-2"/>
    <n v="187791"/>
    <n v="20240604"/>
    <n v="202406"/>
    <s v="8/06/2024 3:17:58 p.m."/>
    <n v="65"/>
    <s v="61-90"/>
    <s v="PROVEEDORES"/>
    <n v="87"/>
    <n v="0"/>
    <n v="0"/>
    <n v="187791"/>
    <n v="0"/>
    <n v="0"/>
    <n v="0"/>
    <n v="0"/>
    <n v="187791"/>
    <x v="0"/>
    <s v="FERRICENTROS SASFP-011518-01"/>
    <x v="0"/>
  </r>
  <r>
    <s v="PROMOAMBIENTAL DISTRITO SAS ESP"/>
    <n v="901"/>
    <x v="55"/>
    <x v="55"/>
    <s v="AV CARACAS 74 25"/>
    <n v="7447638"/>
    <n v="16925001"/>
    <n v="658476"/>
    <s v="FP-011528-01"/>
    <s v="BIJM 6134 KIT SEAL PTO-"/>
    <d v="2024-04-04T00:00:00"/>
    <x v="39"/>
    <d v="2024-06-03T00:00:00"/>
    <n v="-1"/>
    <n v="178290"/>
    <n v="20240604"/>
    <n v="202406"/>
    <s v="8/06/2024 3:17:58 p.m."/>
    <n v="65"/>
    <s v="61-90"/>
    <s v="PROVEEDORES"/>
    <n v="87"/>
    <n v="0"/>
    <n v="0"/>
    <n v="178290"/>
    <n v="0"/>
    <n v="0"/>
    <n v="0"/>
    <n v="0"/>
    <n v="178290"/>
    <x v="0"/>
    <s v="FERRICENTROS SASFP-011528-01"/>
    <x v="0"/>
  </r>
  <r>
    <s v="PROMOAMBIENTAL DISTRITO SAS ESP"/>
    <n v="901"/>
    <x v="55"/>
    <x v="55"/>
    <s v="AV CARACAS 74 25"/>
    <n v="7447638"/>
    <n v="16925001"/>
    <n v="658461"/>
    <s v="FP-011529-01"/>
    <s v="BIJM 6133 KIT SEAL BARRIDO BARRA CROMADA-"/>
    <d v="2024-04-04T00:00:00"/>
    <x v="39"/>
    <d v="2024-06-03T00:00:00"/>
    <n v="-1"/>
    <n v="2479802"/>
    <n v="20240604"/>
    <n v="202406"/>
    <s v="8/06/2024 3:17:58 p.m."/>
    <n v="65"/>
    <s v="61-90"/>
    <s v="PROVEEDORES"/>
    <n v="87"/>
    <n v="0"/>
    <n v="0"/>
    <n v="2479802"/>
    <n v="0"/>
    <n v="0"/>
    <n v="0"/>
    <n v="0"/>
    <n v="2479802"/>
    <x v="0"/>
    <s v="FERRICENTROS SASFP-011529-01"/>
    <x v="0"/>
  </r>
  <r>
    <s v="PROMOAMBIENTAL DISTRITO SAS ESP"/>
    <n v="901"/>
    <x v="55"/>
    <x v="55"/>
    <s v="AV CARACAS 74 25"/>
    <n v="7447638"/>
    <n v="16925001"/>
    <n v="658635"/>
    <s v="FP-011562-01"/>
    <s v="MR 4495 RATCHE AUTOMATICO-"/>
    <d v="2024-04-08T00:00:00"/>
    <x v="17"/>
    <d v="2024-06-05T00:00:00"/>
    <n v="1"/>
    <n v="679477"/>
    <n v="20240604"/>
    <n v="202406"/>
    <s v="8/06/2024 3:17:58 p.m."/>
    <n v="61"/>
    <s v="61-90"/>
    <s v="PROVEEDORES"/>
    <n v="83"/>
    <n v="0"/>
    <n v="0"/>
    <n v="679477"/>
    <n v="0"/>
    <n v="0"/>
    <n v="0"/>
    <n v="0"/>
    <n v="679477"/>
    <x v="0"/>
    <s v="FERRICENTROS SASFP-011562-01"/>
    <x v="0"/>
  </r>
  <r>
    <s v="PROMOAMBIENTAL DISTRITO SAS ESP"/>
    <n v="901"/>
    <x v="55"/>
    <x v="55"/>
    <s v="AV CARACAS 74 25"/>
    <n v="7447638"/>
    <n v="16925001"/>
    <n v="658624"/>
    <s v="FP-011563-01"/>
    <s v="BG 888 LAVADO Y LIMPIEZA CONTENEDORES-"/>
    <d v="2024-04-08T00:00:00"/>
    <x v="17"/>
    <d v="2024-06-04T00:00:00"/>
    <n v="0"/>
    <n v="451127"/>
    <n v="20240604"/>
    <n v="202406"/>
    <s v="8/06/2024 3:17:58 p.m."/>
    <n v="61"/>
    <s v="61-90"/>
    <s v="PROVEEDORES"/>
    <n v="83"/>
    <n v="0"/>
    <n v="0"/>
    <n v="451127"/>
    <n v="0"/>
    <n v="0"/>
    <n v="0"/>
    <n v="0"/>
    <n v="451127"/>
    <x v="0"/>
    <s v="FERRICENTROS SASFP-011563-01"/>
    <x v="0"/>
  </r>
  <r>
    <s v="PROMOAMBIENTAL DISTRITO SAS ESP"/>
    <n v="901"/>
    <x v="55"/>
    <x v="55"/>
    <s v="AV CARACAS 74 25"/>
    <n v="7447638"/>
    <n v="16925001"/>
    <n v="658626"/>
    <s v="FP-011564-01"/>
    <s v="F 89029310 LLANTAS R22 5-"/>
    <d v="2024-04-08T00:00:00"/>
    <x v="17"/>
    <d v="2024-06-04T00:00:00"/>
    <n v="0"/>
    <n v="662230"/>
    <n v="20240604"/>
    <n v="202406"/>
    <s v="8/06/2024 3:17:58 p.m."/>
    <n v="61"/>
    <s v="61-90"/>
    <s v="PROVEEDORES"/>
    <n v="83"/>
    <n v="0"/>
    <n v="0"/>
    <n v="662230"/>
    <n v="0"/>
    <n v="0"/>
    <n v="0"/>
    <n v="0"/>
    <n v="662230"/>
    <x v="0"/>
    <s v="FERRICENTROS SASFP-011564-01"/>
    <x v="0"/>
  </r>
  <r>
    <s v="PROMOAMBIENTAL DISTRITO SAS ESP"/>
    <n v="901"/>
    <x v="55"/>
    <x v="55"/>
    <s v="AV CARACAS 74 25"/>
    <n v="7447638"/>
    <n v="16925001"/>
    <n v="658557"/>
    <s v="FP-011565-01"/>
    <s v="F 994 COMPRA AMORTIGUADORES KANGOO-"/>
    <d v="2024-04-08T00:00:00"/>
    <x v="17"/>
    <d v="2024-06-04T00:00:00"/>
    <n v="0"/>
    <n v="30664"/>
    <n v="20240604"/>
    <n v="202406"/>
    <s v="8/06/2024 3:17:58 p.m."/>
    <n v="61"/>
    <s v="61-90"/>
    <s v="PROVEEDORES"/>
    <n v="83"/>
    <n v="0"/>
    <n v="0"/>
    <n v="30664"/>
    <n v="0"/>
    <n v="0"/>
    <n v="0"/>
    <n v="0"/>
    <n v="30664"/>
    <x v="0"/>
    <s v="FERRICENTROS SASFP-011565-01"/>
    <x v="0"/>
  </r>
  <r>
    <s v="PROMOAMBIENTAL DISTRITO SAS ESP"/>
    <n v="901"/>
    <x v="55"/>
    <x v="55"/>
    <s v="AV CARACAS 74 25"/>
    <n v="7447638"/>
    <n v="16925001"/>
    <n v="658607"/>
    <s v="FP-011566-01"/>
    <s v="F 4274 COMPRA IEL CLIBRE 18 X 2-"/>
    <d v="2024-04-08T00:00:00"/>
    <x v="17"/>
    <d v="2024-06-04T00:00:00"/>
    <n v="0"/>
    <n v="1265570"/>
    <n v="20240604"/>
    <n v="202406"/>
    <s v="8/06/2024 3:17:58 p.m."/>
    <n v="61"/>
    <s v="61-90"/>
    <s v="PROVEEDORES"/>
    <n v="83"/>
    <n v="0"/>
    <n v="0"/>
    <n v="1265570"/>
    <n v="0"/>
    <n v="0"/>
    <n v="0"/>
    <n v="0"/>
    <n v="1265570"/>
    <x v="0"/>
    <s v="FERRICENTROS SASFP-011566-01"/>
    <x v="0"/>
  </r>
  <r>
    <s v="PROMOAMBIENTAL DISTRITO SAS ESP"/>
    <n v="901"/>
    <x v="55"/>
    <x v="55"/>
    <s v="AV CARACAS 74 25"/>
    <n v="7447638"/>
    <n v="16925001"/>
    <n v="658601"/>
    <s v="FP-011567-01"/>
    <s v="F 995 COMPRA DISCO FRENO   CLIOLII-"/>
    <d v="2024-04-08T00:00:00"/>
    <x v="17"/>
    <d v="2024-06-04T00:00:00"/>
    <n v="0"/>
    <n v="1529115"/>
    <n v="20240604"/>
    <n v="202406"/>
    <s v="8/06/2024 3:17:58 p.m."/>
    <n v="61"/>
    <s v="61-90"/>
    <s v="PROVEEDORES"/>
    <n v="83"/>
    <n v="0"/>
    <n v="0"/>
    <n v="1529115"/>
    <n v="0"/>
    <n v="0"/>
    <n v="0"/>
    <n v="0"/>
    <n v="1529115"/>
    <x v="0"/>
    <s v="FERRICENTROS SASFP-011567-01"/>
    <x v="0"/>
  </r>
  <r>
    <s v="PROMOAMBIENTAL DISTRITO SAS ESP"/>
    <n v="901"/>
    <x v="55"/>
    <x v="55"/>
    <s v="AV CARACAS 74 25"/>
    <n v="7447638"/>
    <n v="16925001"/>
    <n v="658690"/>
    <s v="FP-011572-01"/>
    <s v="VTSI 2880 ENDEREZAR  TORNOS  CORTE Y OTR-OS"/>
    <d v="2024-04-08T00:00:00"/>
    <x v="17"/>
    <d v="2024-06-05T00:00:00"/>
    <n v="1"/>
    <n v="566812"/>
    <n v="20240604"/>
    <n v="202406"/>
    <s v="8/06/2024 3:17:58 p.m."/>
    <n v="61"/>
    <s v="61-90"/>
    <s v="PROVEEDORES"/>
    <n v="83"/>
    <n v="0"/>
    <n v="0"/>
    <n v="566812"/>
    <n v="0"/>
    <n v="0"/>
    <n v="0"/>
    <n v="0"/>
    <n v="566812"/>
    <x v="0"/>
    <s v="FERRICENTROS SASFP-011572-01"/>
    <x v="0"/>
  </r>
  <r>
    <s v="PROMOAMBIENTAL DISTRITO SAS ESP"/>
    <n v="901"/>
    <x v="55"/>
    <x v="55"/>
    <s v="AV CARACAS 74 25"/>
    <n v="7447638"/>
    <n v="16925001"/>
    <n v="658777"/>
    <s v="FP-011573-01"/>
    <s v="F 1848240 SERV ARMADO VIGILANCIA ENERO 2-021"/>
    <d v="2024-04-08T00:00:00"/>
    <x v="17"/>
    <d v="2024-06-08T00:00:00"/>
    <n v="4"/>
    <n v="76194"/>
    <n v="20240604"/>
    <n v="202406"/>
    <s v="8/06/2024 3:17:58 p.m."/>
    <n v="61"/>
    <s v="61-90"/>
    <s v="PROVEEDORES"/>
    <n v="83"/>
    <n v="0"/>
    <n v="0"/>
    <n v="76194"/>
    <n v="0"/>
    <n v="0"/>
    <n v="0"/>
    <n v="0"/>
    <n v="76194"/>
    <x v="0"/>
    <s v="FERRICENTROS SASFP-011573-01"/>
    <x v="0"/>
  </r>
  <r>
    <s v="PROMOAMBIENTAL DISTRITO SAS ESP"/>
    <n v="901"/>
    <x v="55"/>
    <x v="55"/>
    <s v="AV CARACAS 74 25"/>
    <n v="7447638"/>
    <n v="16925001"/>
    <n v="658754"/>
    <s v="FP-011641-01"/>
    <s v="F 276 COMPRA TEFLON PLACA EECTORA-"/>
    <d v="2024-04-10T00:00:00"/>
    <x v="1"/>
    <d v="2024-06-08T00:00:00"/>
    <n v="4"/>
    <n v="191415"/>
    <n v="20240604"/>
    <n v="202406"/>
    <s v="8/06/2024 3:17:58 p.m."/>
    <n v="59"/>
    <s v="31-60"/>
    <s v="PROVEEDORES"/>
    <n v="81"/>
    <n v="0"/>
    <n v="0"/>
    <n v="191415"/>
    <n v="0"/>
    <n v="0"/>
    <n v="0"/>
    <n v="0"/>
    <n v="191415"/>
    <x v="0"/>
    <s v="FERRICENTROS SASFP-011641-01"/>
    <x v="0"/>
  </r>
  <r>
    <s v="PROMOAMBIENTAL DISTRITO SAS ESP"/>
    <n v="901"/>
    <x v="55"/>
    <x v="55"/>
    <s v="AV CARACAS 74 25"/>
    <n v="7447638"/>
    <n v="16925001"/>
    <n v="659131"/>
    <s v="FP-011672-01"/>
    <s v="F AT 3040 TAPA CAJA VELOCIDADES EMPAQUE-SILICONA"/>
    <d v="2024-04-11T00:00:00"/>
    <x v="40"/>
    <d v="2024-06-10T00:00:00"/>
    <n v="6"/>
    <n v="161681"/>
    <n v="20240604"/>
    <n v="202406"/>
    <s v="8/06/2024 3:17:58 p.m."/>
    <n v="58"/>
    <s v="31-60"/>
    <s v="PROVEEDORES"/>
    <n v="80"/>
    <n v="0"/>
    <n v="0"/>
    <n v="161681"/>
    <n v="0"/>
    <n v="0"/>
    <n v="0"/>
    <n v="0"/>
    <n v="161681"/>
    <x v="0"/>
    <s v="FERRICENTROS SASFP-011672-01"/>
    <x v="0"/>
  </r>
  <r>
    <s v="PROMOAMBIENTAL DISTRITO SAS ESP"/>
    <n v="901"/>
    <x v="55"/>
    <x v="55"/>
    <s v="AV CARACAS 74 25"/>
    <n v="7447638"/>
    <n v="16925001"/>
    <n v="659841"/>
    <s v="FP-011837-01"/>
    <s v="BOGD 171803 RADIADOR AGUA-"/>
    <d v="2024-04-22T00:00:00"/>
    <x v="18"/>
    <d v="2024-06-18T00:00:00"/>
    <n v="14"/>
    <n v="141703"/>
    <n v="20240604"/>
    <n v="202406"/>
    <s v="8/06/2024 3:17:58 p.m."/>
    <n v="47"/>
    <s v="31-60"/>
    <s v="PROVEEDORES"/>
    <n v="69"/>
    <n v="0"/>
    <n v="0"/>
    <n v="141703"/>
    <n v="0"/>
    <n v="0"/>
    <n v="0"/>
    <n v="0"/>
    <n v="141703"/>
    <x v="0"/>
    <s v="FERRICENTROS SASFP-011837-01"/>
    <x v="0"/>
  </r>
  <r>
    <s v="PROMOAMBIENTAL DISTRITO SAS ESP"/>
    <n v="901"/>
    <x v="55"/>
    <x v="55"/>
    <s v="AV CARACAS 74 25"/>
    <n v="7447638"/>
    <n v="16925001"/>
    <n v="659895"/>
    <s v="FP-011865-01"/>
    <s v="F 89031466 SERVI REENCAUCHE R 22   5-"/>
    <d v="2024-04-23T00:00:00"/>
    <x v="36"/>
    <d v="2024-06-19T00:00:00"/>
    <n v="15"/>
    <n v="683612"/>
    <n v="20240604"/>
    <n v="202406"/>
    <s v="8/06/2024 3:17:58 p.m."/>
    <n v="46"/>
    <s v="31-60"/>
    <s v="PROVEEDORES"/>
    <n v="68"/>
    <n v="0"/>
    <n v="0"/>
    <n v="683612"/>
    <n v="0"/>
    <n v="0"/>
    <n v="0"/>
    <n v="0"/>
    <n v="683612"/>
    <x v="0"/>
    <s v="FERRICENTROS SASFP-011865-01"/>
    <x v="0"/>
  </r>
  <r>
    <s v="PROMOAMBIENTAL DISTRITO SAS ESP"/>
    <n v="901"/>
    <x v="55"/>
    <x v="55"/>
    <s v="AV CARACAS 74 25"/>
    <n v="7447638"/>
    <n v="16925001"/>
    <n v="660013"/>
    <s v="FP-011882-01"/>
    <s v="FE 1957 REPARACION MOTOR BARREDORA-"/>
    <d v="2024-04-24T00:00:00"/>
    <x v="41"/>
    <d v="2024-06-22T00:00:00"/>
    <n v="18"/>
    <n v="2380901"/>
    <n v="20240604"/>
    <n v="202406"/>
    <s v="8/06/2024 3:17:58 p.m."/>
    <n v="45"/>
    <s v="31-60"/>
    <s v="PROVEEDORES"/>
    <n v="67"/>
    <n v="0"/>
    <n v="0"/>
    <n v="2380901"/>
    <n v="0"/>
    <n v="0"/>
    <n v="0"/>
    <n v="0"/>
    <n v="2380901"/>
    <x v="0"/>
    <s v="FERRICENTROS SASFP-011882-01"/>
    <x v="0"/>
  </r>
  <r>
    <s v="PROMOAMBIENTAL DISTRITO SAS ESP"/>
    <n v="901"/>
    <x v="55"/>
    <x v="55"/>
    <s v="AV CARACAS 74 25"/>
    <n v="7447638"/>
    <n v="16925001"/>
    <n v="660150"/>
    <s v="FP-011887-01"/>
    <s v="FVE 7392 REPARACION ALTERNADOR REPARACIO-N MOTOR BARREDEORA"/>
    <d v="2024-04-25T00:00:00"/>
    <x v="33"/>
    <d v="2024-06-23T00:00:00"/>
    <n v="19"/>
    <n v="74104"/>
    <n v="20240604"/>
    <n v="202406"/>
    <s v="8/06/2024 3:17:58 p.m."/>
    <n v="44"/>
    <s v="31-60"/>
    <s v="PROVEEDORES"/>
    <n v="66"/>
    <n v="0"/>
    <n v="0"/>
    <n v="74104"/>
    <n v="0"/>
    <n v="0"/>
    <n v="0"/>
    <n v="0"/>
    <n v="74104"/>
    <x v="0"/>
    <s v="FERRICENTROS SASFP-011887-01"/>
    <x v="0"/>
  </r>
  <r>
    <s v="PROMOAMBIENTAL DISTRITO SAS ESP"/>
    <n v="901"/>
    <x v="55"/>
    <x v="55"/>
    <s v="AV CARACAS 74 25"/>
    <n v="7447638"/>
    <n v="16925001"/>
    <n v="660486"/>
    <s v="FP-012026-01"/>
    <s v="CTA 013 SERV TAPIZADO SILLA CAMBIO MODUL-O DE ASIENTO"/>
    <d v="2024-04-29T00:00:00"/>
    <x v="3"/>
    <d v="2024-06-26T00:00:00"/>
    <n v="22"/>
    <n v="669489"/>
    <n v="20240604"/>
    <n v="202406"/>
    <s v="8/06/2024 3:17:58 p.m."/>
    <n v="40"/>
    <s v="31-60"/>
    <s v="PROVEEDORES"/>
    <n v="62"/>
    <n v="0"/>
    <n v="0"/>
    <n v="669489"/>
    <n v="0"/>
    <n v="0"/>
    <n v="0"/>
    <n v="0"/>
    <n v="669489"/>
    <x v="0"/>
    <s v="FERRICENTROS SASFP-012026-01"/>
    <x v="0"/>
  </r>
  <r>
    <s v="PROMOAMBIENTAL DISTRITO SAS ESP"/>
    <n v="901"/>
    <x v="55"/>
    <x v="55"/>
    <s v="AV CARACAS 74 25"/>
    <n v="7447638"/>
    <n v="16925001"/>
    <n v="55182"/>
    <s v="FP-012110-01"/>
    <s v="AT 3385 CAMBIO KIT EMBRAGUE D M ANILLO M-OTOR CAMBIOYOKE"/>
    <d v="2024-05-06T00:00:00"/>
    <x v="20"/>
    <d v="2024-07-02T00:00:00"/>
    <n v="28"/>
    <n v="1025419"/>
    <n v="20240604"/>
    <n v="202406"/>
    <s v="8/06/2024 3:17:58 p.m."/>
    <n v="33"/>
    <s v="31-60"/>
    <s v="PROVEEDORES"/>
    <n v="55"/>
    <n v="0"/>
    <n v="1025419"/>
    <n v="0"/>
    <n v="0"/>
    <n v="0"/>
    <n v="0"/>
    <n v="0"/>
    <n v="1025419"/>
    <x v="0"/>
    <s v="FERRICENTROS SASFP-012110-01"/>
    <x v="0"/>
  </r>
  <r>
    <s v="PROMOAMBIENTAL DISTRITO SAS ESP"/>
    <n v="901"/>
    <x v="55"/>
    <x v="55"/>
    <s v="AV CARACAS 74 25"/>
    <n v="7447638"/>
    <n v="16925001"/>
    <n v="14285"/>
    <s v="FP-012116-01"/>
    <s v="FEV 252 SISTEMA PRUEBA DE FUGAS RADIADOR-"/>
    <d v="2024-05-07T00:00:00"/>
    <x v="69"/>
    <d v="2024-07-04T00:00:00"/>
    <n v="30"/>
    <n v="333931"/>
    <n v="20240604"/>
    <n v="202406"/>
    <s v="8/06/2024 3:17:58 p.m."/>
    <n v="32"/>
    <s v="31-60"/>
    <s v="PROVEEDORES"/>
    <n v="54"/>
    <n v="0"/>
    <n v="333931"/>
    <n v="0"/>
    <n v="0"/>
    <n v="0"/>
    <n v="0"/>
    <n v="0"/>
    <n v="333931"/>
    <x v="0"/>
    <s v="FERRICENTROS SASFP-012116-01"/>
    <x v="0"/>
  </r>
  <r>
    <s v="PROMOAMBIENTAL DISTRITO SAS ESP"/>
    <n v="901"/>
    <x v="55"/>
    <x v="55"/>
    <s v="AV CARACAS 74 25"/>
    <n v="7447638"/>
    <n v="16925001"/>
    <n v="660776"/>
    <s v="FP-012139-01"/>
    <s v="FE 32 SERV CORTE CESPED ENERO 2021-"/>
    <d v="2024-05-08T00:00:00"/>
    <x v="5"/>
    <d v="2024-07-06T00:00:00"/>
    <n v="32"/>
    <n v="6522752"/>
    <n v="20240604"/>
    <n v="202406"/>
    <s v="8/06/2024 3:17:58 p.m."/>
    <n v="31"/>
    <s v="0-30"/>
    <s v="PROVEEDORES"/>
    <n v="53"/>
    <n v="0"/>
    <n v="6522752"/>
    <n v="0"/>
    <n v="0"/>
    <n v="0"/>
    <n v="0"/>
    <n v="0"/>
    <n v="6522752"/>
    <x v="0"/>
    <s v="FERRICENTROS SASFP-012139-01"/>
    <x v="0"/>
  </r>
  <r>
    <s v="PROMOAMBIENTAL DISTRITO SAS ESP"/>
    <n v="901"/>
    <x v="55"/>
    <x v="55"/>
    <s v="AV CARACAS 74 25"/>
    <n v="7447638"/>
    <n v="16925001"/>
    <n v="660551"/>
    <s v="FP-012140-01"/>
    <s v="FE 31 PODA DE ARBOLES ENERO 2021-"/>
    <d v="2024-05-08T00:00:00"/>
    <x v="5"/>
    <d v="2024-07-02T00:00:00"/>
    <n v="28"/>
    <n v="81189"/>
    <n v="20240604"/>
    <n v="202406"/>
    <s v="8/06/2024 3:17:58 p.m."/>
    <n v="31"/>
    <s v="0-30"/>
    <s v="PROVEEDORES"/>
    <n v="53"/>
    <n v="0"/>
    <n v="81189"/>
    <n v="0"/>
    <n v="0"/>
    <n v="0"/>
    <n v="0"/>
    <n v="0"/>
    <n v="81189"/>
    <x v="0"/>
    <s v="FERRICENTROS SASFP-012140-01"/>
    <x v="0"/>
  </r>
  <r>
    <s v="PROMOAMBIENTAL DISTRITO SAS ESP"/>
    <n v="901"/>
    <x v="55"/>
    <x v="55"/>
    <s v="AV CARACAS 74 25"/>
    <n v="7447638"/>
    <n v="16925001"/>
    <n v="660542"/>
    <s v="FP-012142-01"/>
    <s v="AT 3431 D M DIFERENCIAL M O REPARACION-"/>
    <d v="2024-05-08T00:00:00"/>
    <x v="5"/>
    <d v="2024-07-02T00:00:00"/>
    <n v="28"/>
    <n v="341806"/>
    <n v="20240604"/>
    <n v="202406"/>
    <s v="8/06/2024 3:17:58 p.m."/>
    <n v="31"/>
    <s v="0-30"/>
    <s v="PROVEEDORES"/>
    <n v="53"/>
    <n v="0"/>
    <n v="341806"/>
    <n v="0"/>
    <n v="0"/>
    <n v="0"/>
    <n v="0"/>
    <n v="0"/>
    <n v="341806"/>
    <x v="0"/>
    <s v="FERRICENTROS SASFP-012142-01"/>
    <x v="0"/>
  </r>
  <r>
    <s v="PROMOAMBIENTAL DISTRITO SAS ESP"/>
    <n v="901"/>
    <x v="55"/>
    <x v="55"/>
    <s v="AV CARACAS 74 25"/>
    <n v="7447638"/>
    <n v="16925001"/>
    <n v="660540"/>
    <s v="FP-012143-01"/>
    <s v="AT 3429 D M TRANSMISION Y RECTIFICAR VOL-ANTE"/>
    <d v="2024-05-08T00:00:00"/>
    <x v="5"/>
    <d v="2024-07-02T00:00:00"/>
    <n v="28"/>
    <n v="47157"/>
    <n v="20240604"/>
    <n v="202406"/>
    <s v="8/06/2024 3:17:58 p.m."/>
    <n v="31"/>
    <s v="0-30"/>
    <s v="PROVEEDORES"/>
    <n v="53"/>
    <n v="0"/>
    <n v="47157"/>
    <n v="0"/>
    <n v="0"/>
    <n v="0"/>
    <n v="0"/>
    <n v="0"/>
    <n v="47157"/>
    <x v="0"/>
    <s v="FERRICENTROS SASFP-012143-01"/>
    <x v="0"/>
  </r>
  <r>
    <s v="PROMOAMBIENTAL DISTRITO SAS ESP"/>
    <n v="901"/>
    <x v="55"/>
    <x v="55"/>
    <s v="AV CARACAS 74 25"/>
    <n v="7447638"/>
    <n v="16925001"/>
    <n v="660858"/>
    <s v="FP-012144-01"/>
    <s v="AT 3428 DISCO COMPACTO 2  BALINERA VOLAN-TE KIT EMBRAGUE MULA"/>
    <d v="2024-05-08T00:00:00"/>
    <x v="5"/>
    <d v="2024-07-06T00:00:00"/>
    <n v="32"/>
    <n v="106858"/>
    <n v="20240604"/>
    <n v="202406"/>
    <s v="8/06/2024 3:17:58 p.m."/>
    <n v="31"/>
    <s v="0-30"/>
    <s v="PROVEEDORES"/>
    <n v="53"/>
    <n v="0"/>
    <n v="106858"/>
    <n v="0"/>
    <n v="0"/>
    <n v="0"/>
    <n v="0"/>
    <n v="0"/>
    <n v="106858"/>
    <x v="0"/>
    <s v="FERRICENTROS SASFP-012144-01"/>
    <x v="0"/>
  </r>
  <r>
    <s v="PROMOAMBIENTAL DISTRITO SAS ESP"/>
    <n v="901"/>
    <x v="55"/>
    <x v="55"/>
    <s v="AV CARACAS 74 25"/>
    <n v="7447638"/>
    <n v="16925001"/>
    <n v="660530"/>
    <s v="FP-012145-01"/>
    <s v="AT 3427 D M TRANSMISION RECTIFICAR VOLAN-TE DESARME Y DIAGNOS"/>
    <d v="2024-05-08T00:00:00"/>
    <x v="5"/>
    <d v="2024-07-02T00:00:00"/>
    <n v="28"/>
    <n v="362667"/>
    <n v="20240604"/>
    <n v="202406"/>
    <s v="8/06/2024 3:17:58 p.m."/>
    <n v="31"/>
    <s v="0-30"/>
    <s v="PROVEEDORES"/>
    <n v="53"/>
    <n v="0"/>
    <n v="362667"/>
    <n v="0"/>
    <n v="0"/>
    <n v="0"/>
    <n v="0"/>
    <n v="0"/>
    <n v="362667"/>
    <x v="0"/>
    <s v="FERRICENTROS SASFP-012145-01"/>
    <x v="0"/>
  </r>
  <r>
    <s v="PROMOAMBIENTAL DISTRITO SAS ESP"/>
    <n v="901"/>
    <x v="55"/>
    <x v="55"/>
    <s v="AV CARACAS 74 25"/>
    <n v="7447638"/>
    <n v="16925001"/>
    <n v="660958"/>
    <s v="FP-012183-01"/>
    <s v="F 51964 ALCOHOL ANTISEPTICO SANIKLAX KLO-RHEX JABON"/>
    <d v="2024-05-10T00:00:00"/>
    <x v="52"/>
    <d v="2024-07-07T00:00:00"/>
    <n v="33"/>
    <n v="696900"/>
    <n v="20240604"/>
    <n v="202406"/>
    <s v="8/06/2024 3:17:58 p.m."/>
    <n v="29"/>
    <s v="0-30"/>
    <s v="PROVEEDORES"/>
    <n v="51"/>
    <n v="0"/>
    <n v="696900"/>
    <n v="0"/>
    <n v="0"/>
    <n v="0"/>
    <n v="0"/>
    <n v="0"/>
    <n v="696900"/>
    <x v="0"/>
    <s v="FERRICENTROS SASFP-012183-01"/>
    <x v="0"/>
  </r>
  <r>
    <s v="PROMOAMBIENTAL DISTRITO SAS ESP"/>
    <n v="901"/>
    <x v="55"/>
    <x v="55"/>
    <s v="AV CARACAS 74 25"/>
    <n v="7447638"/>
    <n v="16925001"/>
    <n v="661210"/>
    <s v="FP-012257-01"/>
    <s v="RC 1065 MANGUERA R2 1 Y 3 4-"/>
    <d v="2024-05-14T00:00:00"/>
    <x v="22"/>
    <d v="2024-07-10T00:00:00"/>
    <n v="36"/>
    <n v="341806"/>
    <n v="20240604"/>
    <n v="202406"/>
    <s v="8/06/2024 3:17:58 p.m."/>
    <n v="25"/>
    <s v="0-30"/>
    <s v="PROVEEDORES"/>
    <n v="47"/>
    <n v="0"/>
    <n v="341806"/>
    <n v="0"/>
    <n v="0"/>
    <n v="0"/>
    <n v="0"/>
    <n v="0"/>
    <n v="341806"/>
    <x v="0"/>
    <s v="FERRICENTROS SASFP-012257-01"/>
    <x v="0"/>
  </r>
  <r>
    <s v="PROMOAMBIENTAL DISTRITO SAS ESP"/>
    <n v="901"/>
    <x v="55"/>
    <x v="55"/>
    <s v="AV CARACAS 74 25"/>
    <n v="7447638"/>
    <n v="16925001"/>
    <n v="661448"/>
    <s v="FP-012312-01"/>
    <s v="FTR 21501 CAJA CAMBIOS FRO 16210 C-"/>
    <d v="2024-05-15T00:00:00"/>
    <x v="56"/>
    <d v="2024-07-14T00:00:00"/>
    <n v="40"/>
    <n v="1926696"/>
    <n v="20240604"/>
    <n v="202406"/>
    <s v="8/06/2024 3:17:58 p.m."/>
    <n v="24"/>
    <s v="0-30"/>
    <s v="PROVEEDORES"/>
    <n v="46"/>
    <n v="0"/>
    <n v="1926696"/>
    <n v="0"/>
    <n v="0"/>
    <n v="0"/>
    <n v="0"/>
    <n v="0"/>
    <n v="1926696"/>
    <x v="0"/>
    <s v="FERRICENTROS SASFP-012312-01"/>
    <x v="0"/>
  </r>
  <r>
    <s v="PROMOAMBIENTAL DISTRITO SAS ESP"/>
    <n v="901"/>
    <x v="55"/>
    <x v="55"/>
    <s v="AV CARACAS 74 25"/>
    <n v="7447638"/>
    <n v="16925001"/>
    <n v="661458"/>
    <s v="FP-012314-01"/>
    <s v="FE 0945 ESPEJOS BRAZO COMPLETO CON BASE-"/>
    <d v="2024-05-15T00:00:00"/>
    <x v="56"/>
    <d v="2024-07-14T00:00:00"/>
    <n v="40"/>
    <n v="683612"/>
    <n v="20240604"/>
    <n v="202406"/>
    <s v="8/06/2024 3:17:58 p.m."/>
    <n v="24"/>
    <s v="0-30"/>
    <s v="PROVEEDORES"/>
    <n v="46"/>
    <n v="0"/>
    <n v="683612"/>
    <n v="0"/>
    <n v="0"/>
    <n v="0"/>
    <n v="0"/>
    <n v="0"/>
    <n v="683612"/>
    <x v="0"/>
    <s v="FERRICENTROS SASFP-012314-01"/>
    <x v="0"/>
  </r>
  <r>
    <s v="PROMOAMBIENTAL DISTRITO SAS ESP"/>
    <n v="901"/>
    <x v="55"/>
    <x v="55"/>
    <s v="AV CARACAS 74 25"/>
    <n v="7447638"/>
    <n v="16925001"/>
    <n v="661797"/>
    <s v="FP-012354-01"/>
    <s v="MR 5287 VALVULA SECADOR-"/>
    <d v="2024-05-20T00:00:00"/>
    <x v="6"/>
    <d v="2024-07-17T00:00:00"/>
    <n v="43"/>
    <n v="382598"/>
    <n v="20240604"/>
    <n v="202406"/>
    <s v="8/06/2024 3:17:58 p.m."/>
    <n v="19"/>
    <s v="0-30"/>
    <s v="PROVEEDORES"/>
    <n v="41"/>
    <n v="0"/>
    <n v="382598"/>
    <n v="0"/>
    <n v="0"/>
    <n v="0"/>
    <n v="0"/>
    <n v="0"/>
    <n v="382598"/>
    <x v="0"/>
    <s v="FERRICENTROS SASFP-012354-01"/>
    <x v="0"/>
  </r>
  <r>
    <s v="PROMOAMBIENTAL DISTRITO SAS ESP"/>
    <n v="901"/>
    <x v="55"/>
    <x v="55"/>
    <s v="AV CARACAS 74 25"/>
    <n v="7447638"/>
    <n v="16925001"/>
    <n v="661761"/>
    <s v="FP-012357-01"/>
    <s v="FE 20 CEPILLO CARRETERO SIN CABO-"/>
    <d v="2024-05-20T00:00:00"/>
    <x v="6"/>
    <d v="2024-07-17T00:00:00"/>
    <n v="43"/>
    <n v="3351624"/>
    <n v="20240604"/>
    <n v="202406"/>
    <s v="8/06/2024 3:17:58 p.m."/>
    <n v="19"/>
    <s v="0-30"/>
    <s v="PROVEEDORES"/>
    <n v="41"/>
    <n v="0"/>
    <n v="3351624"/>
    <n v="0"/>
    <n v="0"/>
    <n v="0"/>
    <n v="0"/>
    <n v="0"/>
    <n v="3351624"/>
    <x v="0"/>
    <s v="FERRICENTROS SASFP-012357-01"/>
    <x v="0"/>
  </r>
  <r>
    <s v="PROMOAMBIENTAL DISTRITO SAS ESP"/>
    <n v="901"/>
    <x v="55"/>
    <x v="55"/>
    <s v="AV CARACAS 74 25"/>
    <n v="7447638"/>
    <n v="16925001"/>
    <n v="661840"/>
    <s v="FP-012359-01"/>
    <s v="BG 930 CUBO 240 F V3 CONTENEDOR 240 LTS-CONTENEDOR 1100"/>
    <d v="2024-05-20T00:00:00"/>
    <x v="6"/>
    <d v="2024-07-17T00:00:00"/>
    <n v="43"/>
    <n v="1367225"/>
    <n v="20240604"/>
    <n v="202406"/>
    <s v="8/06/2024 3:17:58 p.m."/>
    <n v="19"/>
    <s v="0-30"/>
    <s v="PROVEEDORES"/>
    <n v="41"/>
    <n v="0"/>
    <n v="1367225"/>
    <n v="0"/>
    <n v="0"/>
    <n v="0"/>
    <n v="0"/>
    <n v="0"/>
    <n v="1367225"/>
    <x v="0"/>
    <s v="FERRICENTROS SASFP-012359-01"/>
    <x v="0"/>
  </r>
  <r>
    <s v="PROMOAMBIENTAL DISTRITO SAS ESP"/>
    <n v="901"/>
    <x v="55"/>
    <x v="55"/>
    <s v="AV CARACAS 74 25"/>
    <n v="7447638"/>
    <n v="16925001"/>
    <n v="661759"/>
    <s v="FP-012399-01"/>
    <s v="FTR 22038 KIT CLUTCH 14  1 3 4-"/>
    <d v="2024-05-21T00:00:00"/>
    <x v="24"/>
    <d v="2024-07-17T00:00:00"/>
    <n v="43"/>
    <n v="720827"/>
    <n v="20240604"/>
    <n v="202406"/>
    <s v="8/06/2024 3:17:58 p.m."/>
    <n v="18"/>
    <s v="0-30"/>
    <s v="PROVEEDORES"/>
    <n v="40"/>
    <n v="0"/>
    <n v="720827"/>
    <n v="0"/>
    <n v="0"/>
    <n v="0"/>
    <n v="0"/>
    <n v="0"/>
    <n v="720827"/>
    <x v="0"/>
    <s v="FERRICENTROS SASFP-012399-01"/>
    <x v="0"/>
  </r>
  <r>
    <s v="PROMOAMBIENTAL DISTRITO SAS ESP"/>
    <n v="901"/>
    <x v="55"/>
    <x v="55"/>
    <s v="AV CARACAS 74 25"/>
    <n v="7447638"/>
    <n v="16925001"/>
    <n v="661815"/>
    <s v="FP-012473-01"/>
    <s v="F FET811 SERVICIO DE MANTO DE VEH-"/>
    <d v="2024-05-27T00:00:00"/>
    <x v="7"/>
    <d v="2024-07-17T00:00:00"/>
    <n v="43"/>
    <n v="2049351"/>
    <n v="20240604"/>
    <n v="202406"/>
    <s v="8/06/2024 3:17:58 p.m."/>
    <n v="12"/>
    <s v="0-30"/>
    <s v="PROVEEDORES"/>
    <n v="34"/>
    <n v="0"/>
    <n v="2049351"/>
    <n v="0"/>
    <n v="0"/>
    <n v="0"/>
    <n v="0"/>
    <n v="0"/>
    <n v="2049351"/>
    <x v="0"/>
    <s v="FERRICENTROS SASFP-012473-01"/>
    <x v="0"/>
  </r>
  <r>
    <s v="PROMOAMBIENTAL DISTRITO SAS ESP"/>
    <n v="901"/>
    <x v="55"/>
    <x v="55"/>
    <s v="AV CARACAS 74 25"/>
    <n v="7447638"/>
    <n v="16925001"/>
    <n v="662518"/>
    <s v="FP-012488-01"/>
    <s v="RC 1068 MANGUERA FRENO TRASERO ABRAZADER-AS T505"/>
    <d v="2024-05-28T00:00:00"/>
    <x v="26"/>
    <d v="2024-07-24T00:00:00"/>
    <n v="50"/>
    <n v="1558269"/>
    <n v="20240604"/>
    <n v="202406"/>
    <s v="8/06/2024 3:17:58 p.m."/>
    <n v="11"/>
    <s v="0-30"/>
    <s v="PROVEEDORES"/>
    <n v="33"/>
    <n v="0"/>
    <n v="1558269"/>
    <n v="0"/>
    <n v="0"/>
    <n v="0"/>
    <n v="0"/>
    <n v="0"/>
    <n v="1558269"/>
    <x v="0"/>
    <s v="FERRICENTROS SASFP-012488-01"/>
    <x v="0"/>
  </r>
  <r>
    <s v="PROMOAMBIENTAL DISTRITO SAS ESP"/>
    <n v="901"/>
    <x v="55"/>
    <x v="55"/>
    <s v="AV CARACAS 74 25"/>
    <n v="7447638"/>
    <n v="16925001"/>
    <n v="662642"/>
    <s v="FP-012592-01"/>
    <s v="SEAC 15411 RETENEDOR GRASA AZUL PLATINA-TUERCA ARANDELA"/>
    <d v="2024-05-30T00:00:00"/>
    <x v="34"/>
    <d v="2024-07-29T00:00:00"/>
    <n v="55"/>
    <n v="470407"/>
    <n v="20240604"/>
    <n v="202406"/>
    <s v="8/06/2024 3:17:58 p.m."/>
    <n v="9"/>
    <s v="0-30"/>
    <s v="PROVEEDORES"/>
    <n v="31"/>
    <n v="0"/>
    <n v="470407"/>
    <n v="0"/>
    <n v="0"/>
    <n v="0"/>
    <n v="0"/>
    <n v="0"/>
    <n v="470407"/>
    <x v="0"/>
    <s v="FERRICENTROS SASFP-012592-01"/>
    <x v="0"/>
  </r>
  <r>
    <s v="PROMOAMBIENTAL DISTRITO SAS ESP"/>
    <n v="901"/>
    <x v="55"/>
    <x v="55"/>
    <s v="AV CARACAS 74 25"/>
    <n v="7447638"/>
    <n v="16925001"/>
    <n v="662638"/>
    <s v="FP-012593-01"/>
    <s v="FET 826 BAJAR MUELLE TORQUEAR MUELLE BAJ-AR RUEDAS"/>
    <d v="2024-05-30T00:00:00"/>
    <x v="34"/>
    <d v="2024-07-29T00:00:00"/>
    <n v="55"/>
    <n v="250884"/>
    <n v="20240604"/>
    <n v="202406"/>
    <s v="8/06/2024 3:17:58 p.m."/>
    <n v="9"/>
    <s v="0-30"/>
    <s v="PROVEEDORES"/>
    <n v="31"/>
    <n v="0"/>
    <n v="250884"/>
    <n v="0"/>
    <n v="0"/>
    <n v="0"/>
    <n v="0"/>
    <n v="0"/>
    <n v="250884"/>
    <x v="0"/>
    <s v="FERRICENTROS SASFP-012593-01"/>
    <x v="0"/>
  </r>
  <r>
    <s v="PROMOAMBIENTAL DISTRITO SAS ESP"/>
    <n v="901"/>
    <x v="55"/>
    <x v="55"/>
    <s v="AV CARACAS 74 25"/>
    <n v="7447638"/>
    <n v="16925001"/>
    <n v="662640"/>
    <s v="FP-012594-01"/>
    <s v="FET 825 BAJAR MUELLE TORQUEAR MUELLE CAM-BIO AMORTIGUADOR"/>
    <d v="2024-05-30T00:00:00"/>
    <x v="34"/>
    <d v="2024-07-29T00:00:00"/>
    <n v="55"/>
    <n v="139380"/>
    <n v="20240604"/>
    <n v="202406"/>
    <s v="8/06/2024 3:17:58 p.m."/>
    <n v="9"/>
    <s v="0-30"/>
    <s v="PROVEEDORES"/>
    <n v="31"/>
    <n v="0"/>
    <n v="139380"/>
    <n v="0"/>
    <n v="0"/>
    <n v="0"/>
    <n v="0"/>
    <n v="0"/>
    <n v="139380"/>
    <x v="0"/>
    <s v="FERRICENTROS SASFP-012594-01"/>
    <x v="0"/>
  </r>
  <r>
    <s v="PROMOAMBIENTAL DISTRITO SAS ESP"/>
    <n v="901"/>
    <x v="55"/>
    <x v="55"/>
    <s v="AV CARACAS 74 25"/>
    <n v="7447638"/>
    <n v="16925001"/>
    <n v="662641"/>
    <s v="FP-012595-01"/>
    <s v="FET 824 BAJAR MUELLE CAMBIO BARRA TENSOR-A TORQUEAR MUELLE"/>
    <d v="2024-05-30T00:00:00"/>
    <x v="34"/>
    <d v="2024-07-29T00:00:00"/>
    <n v="55"/>
    <n v="532167"/>
    <n v="20240604"/>
    <n v="202406"/>
    <s v="8/06/2024 3:17:58 p.m."/>
    <n v="9"/>
    <s v="0-30"/>
    <s v="PROVEEDORES"/>
    <n v="31"/>
    <n v="0"/>
    <n v="532167"/>
    <n v="0"/>
    <n v="0"/>
    <n v="0"/>
    <n v="0"/>
    <n v="0"/>
    <n v="532167"/>
    <x v="0"/>
    <s v="FERRICENTROS SASFP-012595-01"/>
    <x v="0"/>
  </r>
  <r>
    <s v="PROMOAMBIENTAL DISTRITO SAS ESP"/>
    <n v="901"/>
    <x v="56"/>
    <x v="56"/>
    <s v="CL 10 4 40 OF 605"/>
    <n v="7447638"/>
    <n v="16925001"/>
    <n v="3638"/>
    <s v="CC-003638-00"/>
    <s v="CESION DE DERECHOS ESCONOMICOS DE TRATOC-HEVROLET A FIC SURA                     "/>
    <d v="2024-05-14T00:00:00"/>
    <x v="22"/>
    <d v="2024-07-14T00:00:00"/>
    <n v="40"/>
    <n v="32584022"/>
    <n v="20240604"/>
    <n v="202406"/>
    <s v="8/06/2024 3:17:58 p.m."/>
    <n v="25"/>
    <s v="0-30"/>
    <s v="PROVEEDORES"/>
    <n v="47"/>
    <n v="0"/>
    <n v="32584022"/>
    <n v="0"/>
    <n v="0"/>
    <n v="0"/>
    <n v="0"/>
    <n v="0"/>
    <n v="32584022"/>
    <x v="0"/>
    <s v="FIC SURA MULTIESTRATEGIA CREDITO COLOMBIACC-003638-00"/>
    <x v="0"/>
  </r>
  <r>
    <s v="PROMOAMBIENTAL DISTRITO SAS ESP"/>
    <n v="901"/>
    <x v="56"/>
    <x v="56"/>
    <s v="CL 10 4 40 OF 605"/>
    <n v="7447638"/>
    <n v="16925001"/>
    <n v="3639"/>
    <s v="CC-003639-00"/>
    <s v="CESION DE DERECHOS ECONOMICOS TRACTOCHEV-ROLET A FIC SURA                        "/>
    <d v="2024-05-14T00:00:00"/>
    <x v="22"/>
    <d v="2024-07-14T00:00:00"/>
    <n v="40"/>
    <n v="40181858"/>
    <n v="20240604"/>
    <n v="202406"/>
    <s v="8/06/2024 3:17:58 p.m."/>
    <n v="25"/>
    <s v="0-30"/>
    <s v="PROVEEDORES"/>
    <n v="47"/>
    <n v="0"/>
    <n v="40181858"/>
    <n v="0"/>
    <n v="0"/>
    <n v="0"/>
    <n v="0"/>
    <n v="0"/>
    <n v="40181858"/>
    <x v="0"/>
    <s v="FIC SURA MULTIESTRATEGIA CREDITO COLOMBIACC-003639-00"/>
    <x v="0"/>
  </r>
  <r>
    <s v="PROMOAMBIENTAL DISTRITO SAS ESP"/>
    <n v="901"/>
    <x v="57"/>
    <x v="57"/>
    <s v="AV 5 C N 47 N 22"/>
    <n v="7447638"/>
    <n v="16925001"/>
    <n v="164592"/>
    <s v="FP-011272-01"/>
    <s v="FE 4966 T XTENSER SHELL SPIRAX S2-"/>
    <d v="2024-03-22T00:00:00"/>
    <x v="54"/>
    <d v="2024-05-18T00:00:00"/>
    <n v="-16"/>
    <n v="65569373"/>
    <n v="20240604"/>
    <n v="202406"/>
    <s v="8/06/2024 3:17:58 p.m."/>
    <n v="78"/>
    <s v="61-90"/>
    <s v="PROVEEDORES"/>
    <n v="100"/>
    <n v="0"/>
    <n v="0"/>
    <n v="0"/>
    <n v="65569373"/>
    <n v="0"/>
    <n v="0"/>
    <n v="0"/>
    <n v="65569373"/>
    <x v="0"/>
    <s v="FORTOX S AFP-011272-01"/>
    <x v="0"/>
  </r>
  <r>
    <s v="PROMOAMBIENTAL DISTRITO SAS ESP"/>
    <n v="901"/>
    <x v="57"/>
    <x v="57"/>
    <s v="AV 5 C N 47 N 22"/>
    <n v="7447638"/>
    <n v="16925001"/>
    <n v="166472"/>
    <s v="FP-011929-01"/>
    <s v="FEV 166472 GUARDAS FIJOS PERMANENTES CON- ARMA SIN ARMA                          "/>
    <d v="2024-04-26T00:00:00"/>
    <x v="19"/>
    <d v="2024-06-15T00:00:00"/>
    <n v="11"/>
    <n v="65569373"/>
    <n v="20240604"/>
    <n v="202406"/>
    <s v="8/06/2024 3:17:58 p.m."/>
    <n v="43"/>
    <s v="31-60"/>
    <s v="PROVEEDORES"/>
    <n v="65"/>
    <n v="0"/>
    <n v="0"/>
    <n v="65569373"/>
    <n v="0"/>
    <n v="0"/>
    <n v="0"/>
    <n v="0"/>
    <n v="65569373"/>
    <x v="0"/>
    <s v="FORTOX S AFP-011929-01"/>
    <x v="0"/>
  </r>
  <r>
    <s v="PROMOAMBIENTAL DISTRITO SAS ESP"/>
    <n v="901"/>
    <x v="57"/>
    <x v="57"/>
    <s v="AV 5 C N 47 N 22"/>
    <n v="7447638"/>
    <n v="16925001"/>
    <n v="168342"/>
    <s v="FP-012474-01"/>
    <s v="F FET815 COMPRA DE REPUESTOS-"/>
    <d v="2024-05-27T00:00:00"/>
    <x v="7"/>
    <d v="2024-07-21T00:00:00"/>
    <n v="47"/>
    <n v="65569373"/>
    <n v="20240604"/>
    <n v="202406"/>
    <s v="8/06/2024 3:17:58 p.m."/>
    <n v="12"/>
    <s v="0-30"/>
    <s v="PROVEEDORES"/>
    <n v="34"/>
    <n v="0"/>
    <n v="65569373"/>
    <n v="0"/>
    <n v="0"/>
    <n v="0"/>
    <n v="0"/>
    <n v="0"/>
    <n v="65569373"/>
    <x v="0"/>
    <s v="FORTOX S AFP-012474-01"/>
    <x v="0"/>
  </r>
  <r>
    <s v="PROMOAMBIENTAL DISTRITO SAS ESP"/>
    <n v="901"/>
    <x v="58"/>
    <x v="58"/>
    <s v="CL 130 58 20"/>
    <n v="7447638"/>
    <n v="16925001"/>
    <n v="93795231"/>
    <s v="CC-003214-00"/>
    <s v="F15I 93795231 CTA 62401082 CL 44 13 7-"/>
    <d v="2024-01-31T00:00:00"/>
    <x v="59"/>
    <d v="2024-02-02T00:00:00"/>
    <n v="-122"/>
    <n v="3890"/>
    <n v="20240604"/>
    <n v="202406"/>
    <s v="8/06/2024 3:17:58 p.m."/>
    <n v="129"/>
    <s v="121-180"/>
    <s v="PROVEEDORES"/>
    <n v="151"/>
    <n v="0"/>
    <n v="0"/>
    <n v="0"/>
    <n v="0"/>
    <n v="3890"/>
    <n v="0"/>
    <n v="0"/>
    <n v="3890"/>
    <x v="0"/>
    <s v="GAS NATURAL SA ESPCC-003214-00"/>
    <x v="1"/>
  </r>
  <r>
    <s v="PROMOAMBIENTAL DISTRITO SAS ESP"/>
    <n v="901"/>
    <x v="58"/>
    <x v="58"/>
    <s v="CL 130 58 20"/>
    <n v="7447638"/>
    <n v="16925001"/>
    <n v="4176293"/>
    <s v="CC-003719-00"/>
    <s v="F15B 4176293  CTA 62401082 CLL 44 13 71 - MAYO  2024                             "/>
    <d v="2024-05-31T00:00:00"/>
    <x v="27"/>
    <d v="2024-06-02T00:00:00"/>
    <n v="-2"/>
    <n v="8000"/>
    <n v="20240604"/>
    <n v="202406"/>
    <s v="8/06/2024 3:17:58 p.m."/>
    <n v="8"/>
    <s v="0-30"/>
    <s v="PROVEEDORES"/>
    <n v="30"/>
    <n v="8000"/>
    <n v="0"/>
    <n v="0"/>
    <n v="0"/>
    <n v="0"/>
    <n v="0"/>
    <n v="0"/>
    <n v="8000"/>
    <x v="0"/>
    <s v="GAS NATURAL SA ESPCC-003719-00"/>
    <x v="1"/>
  </r>
  <r>
    <s v="PROMOAMBIENTAL DISTRITO SAS ESP"/>
    <n v="901"/>
    <x v="59"/>
    <x v="59"/>
    <s v="CRA 50 52 50 EDIFICIO UNION PLAZA"/>
    <n v="7447638"/>
    <n v="16925001"/>
    <n v="127070843"/>
    <s v="FP-012475-01"/>
    <s v="FEV 259093 ALISTAMIENTO Y CIRCULACION SO-BRES"/>
    <d v="2024-05-27T00:00:00"/>
    <x v="7"/>
    <d v="2024-07-15T00:00:00"/>
    <n v="41"/>
    <n v="120466"/>
    <n v="20240604"/>
    <n v="202406"/>
    <s v="8/06/2024 3:17:58 p.m."/>
    <n v="12"/>
    <s v="0-30"/>
    <s v="PROVEEDORES"/>
    <n v="34"/>
    <n v="0"/>
    <n v="120466"/>
    <n v="0"/>
    <n v="0"/>
    <n v="0"/>
    <n v="0"/>
    <n v="0"/>
    <n v="120466"/>
    <x v="0"/>
    <s v="GASES INDUSTRIALES DE COLOMBIA S AFP-012475-01"/>
    <x v="0"/>
  </r>
  <r>
    <s v="PROMOAMBIENTAL DISTRITO SAS ESP"/>
    <n v="901"/>
    <x v="60"/>
    <x v="60"/>
    <s v="AV CR 45 232 35"/>
    <n v="7447638"/>
    <n v="16925001"/>
    <n v="377498"/>
    <s v="FP-011391-01"/>
    <s v="FEV 1 377498 GASOLINA SHELL SUPER EDS DI-ESEL SHELL                              "/>
    <d v="2024-03-26T00:00:00"/>
    <x v="16"/>
    <d v="2024-05-01T00:00:00"/>
    <n v="-33"/>
    <n v="994500"/>
    <n v="20240604"/>
    <n v="202406"/>
    <s v="8/06/2024 3:17:58 p.m."/>
    <n v="74"/>
    <s v="61-90"/>
    <s v="PROVEEDORES"/>
    <n v="96"/>
    <n v="0"/>
    <n v="0"/>
    <n v="0"/>
    <n v="994500"/>
    <n v="0"/>
    <n v="0"/>
    <n v="0"/>
    <n v="994500"/>
    <x v="0"/>
    <s v="GNE SOLUCIONES SASFP-011391-01"/>
    <x v="0"/>
  </r>
  <r>
    <s v="PROMOAMBIENTAL DISTRITO SAS ESP"/>
    <n v="901"/>
    <x v="60"/>
    <x v="60"/>
    <s v="AV CR 45 232 35"/>
    <n v="7447638"/>
    <n v="16925001"/>
    <n v="378547"/>
    <s v="FP-011459-01"/>
    <s v="F 7160 COMPRA UNIDAD SELLADA 6014 HALOGE-NA WORD STAR"/>
    <d v="2024-03-27T00:00:00"/>
    <x v="0"/>
    <d v="2024-05-19T00:00:00"/>
    <n v="-15"/>
    <n v="627600"/>
    <n v="20240604"/>
    <n v="202406"/>
    <s v="8/06/2024 3:17:58 p.m."/>
    <n v="73"/>
    <s v="61-90"/>
    <s v="PROVEEDORES"/>
    <n v="95"/>
    <n v="0"/>
    <n v="0"/>
    <n v="0"/>
    <n v="627600"/>
    <n v="0"/>
    <n v="0"/>
    <n v="0"/>
    <n v="627600"/>
    <x v="0"/>
    <s v="GNE SOLUCIONES SASFP-011459-01"/>
    <x v="0"/>
  </r>
  <r>
    <s v="PROMOAMBIENTAL DISTRITO SAS ESP"/>
    <n v="901"/>
    <x v="60"/>
    <x v="60"/>
    <s v="AV CR 45 232 35"/>
    <n v="7447638"/>
    <n v="16925001"/>
    <n v="379495"/>
    <s v="FP-011530-01"/>
    <s v="F AT 3072 RECTIFICAR VOLANTE D M TRANSMI-SION CAJA VELOCIDADE"/>
    <d v="2024-04-05T00:00:00"/>
    <x v="29"/>
    <d v="2024-06-05T00:00:00"/>
    <n v="1"/>
    <n v="467800"/>
    <n v="20240604"/>
    <n v="202406"/>
    <s v="8/06/2024 3:17:58 p.m."/>
    <n v="64"/>
    <s v="61-90"/>
    <s v="PROVEEDORES"/>
    <n v="86"/>
    <n v="0"/>
    <n v="0"/>
    <n v="467800"/>
    <n v="0"/>
    <n v="0"/>
    <n v="0"/>
    <n v="0"/>
    <n v="467800"/>
    <x v="0"/>
    <s v="GNE SOLUCIONES SASFP-011530-01"/>
    <x v="0"/>
  </r>
  <r>
    <s v="PROMOAMBIENTAL DISTRITO SAS ESP"/>
    <n v="901"/>
    <x v="60"/>
    <x v="60"/>
    <s v="AV CR 45 232 35"/>
    <n v="7447638"/>
    <n v="16925001"/>
    <n v="380859"/>
    <s v="FP-011953-01"/>
    <s v="FEV 1 380859 ESD CALLE 13 GASOLINA SHELL- SUPER EDS                              "/>
    <d v="2024-04-26T00:00:00"/>
    <x v="19"/>
    <d v="2024-06-19T00:00:00"/>
    <n v="15"/>
    <n v="627600"/>
    <n v="20240604"/>
    <n v="202406"/>
    <s v="8/06/2024 3:17:58 p.m."/>
    <n v="43"/>
    <s v="31-60"/>
    <s v="PROVEEDORES"/>
    <n v="65"/>
    <n v="0"/>
    <n v="0"/>
    <n v="627600"/>
    <n v="0"/>
    <n v="0"/>
    <n v="0"/>
    <n v="0"/>
    <n v="627600"/>
    <x v="0"/>
    <s v="GNE SOLUCIONES SASFP-011953-01"/>
    <x v="0"/>
  </r>
  <r>
    <s v="PROMOAMBIENTAL DISTRITO SAS ESP"/>
    <n v="901"/>
    <x v="60"/>
    <x v="60"/>
    <s v="AV CR 45 232 35"/>
    <n v="7447638"/>
    <n v="16925001"/>
    <n v="382100"/>
    <s v="FP-012229-01"/>
    <s v="FEV1 382100 GASOLINA SHELL SUPER EDS CAL-LE 13                                   "/>
    <d v="2024-05-14T00:00:00"/>
    <x v="22"/>
    <d v="2024-07-06T00:00:00"/>
    <n v="32"/>
    <n v="157300"/>
    <n v="20240604"/>
    <n v="202406"/>
    <s v="8/06/2024 3:17:58 p.m."/>
    <n v="25"/>
    <s v="0-30"/>
    <s v="PROVEEDORES"/>
    <n v="47"/>
    <n v="0"/>
    <n v="157300"/>
    <n v="0"/>
    <n v="0"/>
    <n v="0"/>
    <n v="0"/>
    <n v="0"/>
    <n v="157300"/>
    <x v="0"/>
    <s v="GNE SOLUCIONES SASFP-012229-01"/>
    <x v="0"/>
  </r>
  <r>
    <s v="PROMOAMBIENTAL DISTRITO SAS ESP"/>
    <n v="901"/>
    <x v="61"/>
    <x v="61"/>
    <s v="AV 1 DE NMAYO No 27 45"/>
    <n v="7447638"/>
    <n v="16925001"/>
    <n v="12441"/>
    <s v="FP-012476-01"/>
    <s v="GB 12441 SERV  GRUA DESDE RELLENO A LA B-ASE                                     "/>
    <d v="2024-05-27T00:00:00"/>
    <x v="7"/>
    <d v="2024-07-16T00:00:00"/>
    <n v="42"/>
    <n v="670416"/>
    <n v="20240604"/>
    <n v="202406"/>
    <s v="8/06/2024 3:17:58 p.m."/>
    <n v="12"/>
    <s v="0-30"/>
    <s v="PROVEEDORES"/>
    <n v="34"/>
    <n v="0"/>
    <n v="670416"/>
    <n v="0"/>
    <n v="0"/>
    <n v="0"/>
    <n v="0"/>
    <n v="0"/>
    <n v="670416"/>
    <x v="0"/>
    <s v="GRUAS BULLA SASFP-012476-01"/>
    <x v="0"/>
  </r>
  <r>
    <s v="PROMOAMBIENTAL DISTRITO SAS ESP"/>
    <n v="901"/>
    <x v="62"/>
    <x v="62"/>
    <s v="AC    17 87 45"/>
    <n v="7447638"/>
    <n v="16925001"/>
    <n v="326850"/>
    <s v="FP-011415-01"/>
    <s v="SE 326850 PARCHE RADIAL                 -                                        "/>
    <d v="2024-03-26T00:00:00"/>
    <x v="16"/>
    <d v="2024-05-16T00:00:00"/>
    <n v="-18"/>
    <n v="666048"/>
    <n v="20240604"/>
    <n v="202406"/>
    <s v="8/06/2024 3:17:58 p.m."/>
    <n v="74"/>
    <s v="61-90"/>
    <s v="PROVEEDORES"/>
    <n v="96"/>
    <n v="0"/>
    <n v="0"/>
    <n v="0"/>
    <n v="666048"/>
    <n v="0"/>
    <n v="0"/>
    <n v="0"/>
    <n v="666048"/>
    <x v="0"/>
    <s v="GRUPO GUERRERO GONZALEZ S AFP-011415-01"/>
    <x v="0"/>
  </r>
  <r>
    <s v="PROMOAMBIENTAL DISTRITO SAS ESP"/>
    <n v="901"/>
    <x v="62"/>
    <x v="62"/>
    <s v="AC    17 87 45"/>
    <n v="7447638"/>
    <n v="16925001"/>
    <n v="327108"/>
    <s v="FP-011477-01"/>
    <s v="SE 327108 SP MANO DE OBRA OTROS SERVICIO-S                                       "/>
    <d v="2024-03-27T00:00:00"/>
    <x v="0"/>
    <d v="2024-05-27T00:00:00"/>
    <n v="-7"/>
    <n v="2265770"/>
    <n v="20240604"/>
    <n v="202406"/>
    <s v="8/06/2024 3:17:58 p.m."/>
    <n v="73"/>
    <s v="61-90"/>
    <s v="PROVEEDORES"/>
    <n v="95"/>
    <n v="0"/>
    <n v="0"/>
    <n v="0"/>
    <n v="2265770"/>
    <n v="0"/>
    <n v="0"/>
    <n v="0"/>
    <n v="2265770"/>
    <x v="0"/>
    <s v="GRUPO GUERRERO GONZALEZ S AFP-011477-01"/>
    <x v="0"/>
  </r>
  <r>
    <s v="PROMOAMBIENTAL DISTRITO SAS ESP"/>
    <n v="901"/>
    <x v="62"/>
    <x v="62"/>
    <s v="AC    17 87 45"/>
    <n v="7447638"/>
    <n v="16925001"/>
    <n v="327458"/>
    <s v="FP-011642-01"/>
    <s v="SE 327458 SP MANO DE OBRA OTROS SERVICIO-S                                       "/>
    <d v="2024-04-10T00:00:00"/>
    <x v="1"/>
    <d v="2024-06-05T00:00:00"/>
    <n v="1"/>
    <n v="333552"/>
    <n v="20240604"/>
    <n v="202406"/>
    <s v="8/06/2024 3:17:58 p.m."/>
    <n v="59"/>
    <s v="31-60"/>
    <s v="PROVEEDORES"/>
    <n v="81"/>
    <n v="0"/>
    <n v="0"/>
    <n v="333552"/>
    <n v="0"/>
    <n v="0"/>
    <n v="0"/>
    <n v="0"/>
    <n v="333552"/>
    <x v="0"/>
    <s v="GRUPO GUERRERO GONZALEZ S AFP-011642-01"/>
    <x v="0"/>
  </r>
  <r>
    <s v="PROMOAMBIENTAL DISTRITO SAS ESP"/>
    <n v="901"/>
    <x v="63"/>
    <x v="63"/>
    <s v="CL 29 46 10"/>
    <n v="7447638"/>
    <n v="16925001"/>
    <n v="24580"/>
    <s v="FP-011419-01"/>
    <s v="FE 24580 FILTRO TRAMPA DE AGUA BARREDORA-                                        "/>
    <d v="2024-03-26T00:00:00"/>
    <x v="16"/>
    <d v="2024-05-15T00:00:00"/>
    <n v="-19"/>
    <n v="848183"/>
    <n v="20240604"/>
    <n v="202406"/>
    <s v="8/06/2024 3:17:58 p.m."/>
    <n v="74"/>
    <s v="61-90"/>
    <s v="PROVEEDORES"/>
    <n v="96"/>
    <n v="0"/>
    <n v="0"/>
    <n v="0"/>
    <n v="848183"/>
    <n v="0"/>
    <n v="0"/>
    <n v="0"/>
    <n v="848183"/>
    <x v="0"/>
    <s v="HECTOR ECHAVARRIA V SASFP-011419-01"/>
    <x v="0"/>
  </r>
  <r>
    <s v="PROMOAMBIENTAL DISTRITO SAS ESP"/>
    <n v="901"/>
    <x v="63"/>
    <x v="63"/>
    <s v="CL 29 46 10"/>
    <n v="7447638"/>
    <n v="16925001"/>
    <n v="24596"/>
    <s v="FP-011715-01"/>
    <s v="FE 24596 FILTRO COMBUSTIBLE BARREDORA   -                                        "/>
    <d v="2024-04-12T00:00:00"/>
    <x v="61"/>
    <d v="2024-06-11T00:00:00"/>
    <n v="7"/>
    <n v="759105"/>
    <n v="20240604"/>
    <n v="202406"/>
    <s v="8/06/2024 3:17:58 p.m."/>
    <n v="57"/>
    <s v="31-60"/>
    <s v="PROVEEDORES"/>
    <n v="79"/>
    <n v="0"/>
    <n v="0"/>
    <n v="759105"/>
    <n v="0"/>
    <n v="0"/>
    <n v="0"/>
    <n v="0"/>
    <n v="759105"/>
    <x v="0"/>
    <s v="HECTOR ECHAVARRIA V SASFP-011715-01"/>
    <x v="0"/>
  </r>
  <r>
    <s v="PROMOAMBIENTAL DISTRITO SAS ESP"/>
    <n v="901"/>
    <x v="63"/>
    <x v="63"/>
    <s v="CL 29 46 10"/>
    <n v="7447638"/>
    <n v="16925001"/>
    <n v="24595"/>
    <s v="FP-011730-01"/>
    <s v="FE 24595 FILTRO ACEITE FILTRO AIRE MOTOR- FILTRO AIRE SECUNDA                    "/>
    <d v="2024-04-15T00:00:00"/>
    <x v="2"/>
    <d v="2024-06-11T00:00:00"/>
    <n v="7"/>
    <n v="2192172"/>
    <n v="20240604"/>
    <n v="202406"/>
    <s v="8/06/2024 3:17:58 p.m."/>
    <n v="54"/>
    <s v="31-60"/>
    <s v="PROVEEDORES"/>
    <n v="76"/>
    <n v="0"/>
    <n v="0"/>
    <n v="2192172"/>
    <n v="0"/>
    <n v="0"/>
    <n v="0"/>
    <n v="0"/>
    <n v="2192172"/>
    <x v="0"/>
    <s v="HECTOR ECHAVARRIA V SASFP-011730-01"/>
    <x v="0"/>
  </r>
  <r>
    <s v="PROMOAMBIENTAL DISTRITO SAS ESP"/>
    <n v="901"/>
    <x v="63"/>
    <x v="63"/>
    <s v="CL 29 46 10"/>
    <n v="7447638"/>
    <n v="16925001"/>
    <n v="24626"/>
    <s v="FP-012230-01"/>
    <s v="FE 24626 FILTRO DE AGUA RIEGO           -                                        "/>
    <d v="2024-05-14T00:00:00"/>
    <x v="22"/>
    <d v="2024-07-08T00:00:00"/>
    <n v="34"/>
    <n v="2072708"/>
    <n v="20240604"/>
    <n v="202406"/>
    <s v="8/06/2024 3:17:58 p.m."/>
    <n v="25"/>
    <s v="0-30"/>
    <s v="PROVEEDORES"/>
    <n v="47"/>
    <n v="0"/>
    <n v="2072708"/>
    <n v="0"/>
    <n v="0"/>
    <n v="0"/>
    <n v="0"/>
    <n v="0"/>
    <n v="2072708"/>
    <x v="0"/>
    <s v="HECTOR ECHAVARRIA V SASFP-012230-01"/>
    <x v="0"/>
  </r>
  <r>
    <s v="PROMOAMBIENTAL DISTRITO SAS ESP"/>
    <n v="901"/>
    <x v="64"/>
    <x v="64"/>
    <s v="CL 63 B 27 30"/>
    <n v="7447638"/>
    <n v="16925001"/>
    <n v="9832"/>
    <s v="FP-011244-01"/>
    <s v="FVE 956 VARILLA LISA 1 1 2  X 2 50 MTS-"/>
    <d v="2024-03-21T00:00:00"/>
    <x v="15"/>
    <d v="2024-05-12T00:00:00"/>
    <n v="-22"/>
    <n v="856117"/>
    <n v="20240604"/>
    <n v="202406"/>
    <s v="8/06/2024 3:17:58 p.m."/>
    <n v="79"/>
    <s v="61-90"/>
    <s v="PROVEEDORES"/>
    <n v="101"/>
    <n v="0"/>
    <n v="0"/>
    <n v="0"/>
    <n v="856117"/>
    <n v="0"/>
    <n v="0"/>
    <n v="0"/>
    <n v="856117"/>
    <x v="0"/>
    <s v="HELICOIL LTDAFP-011244-01"/>
    <x v="0"/>
  </r>
  <r>
    <s v="PROMOAMBIENTAL DISTRITO SAS ESP"/>
    <n v="901"/>
    <x v="64"/>
    <x v="64"/>
    <s v="CL 63 B 27 30"/>
    <n v="7447638"/>
    <n v="16925001"/>
    <n v="9830"/>
    <s v="FP-011245-01"/>
    <s v="F RC1010 SUMINISTRO MANGUERA Y ADAPTADOR-ES"/>
    <d v="2024-03-21T00:00:00"/>
    <x v="15"/>
    <d v="2024-05-12T00:00:00"/>
    <n v="-22"/>
    <n v="33355"/>
    <n v="20240604"/>
    <n v="202406"/>
    <s v="8/06/2024 3:17:58 p.m."/>
    <n v="79"/>
    <s v="61-90"/>
    <s v="PROVEEDORES"/>
    <n v="101"/>
    <n v="0"/>
    <n v="0"/>
    <n v="0"/>
    <n v="33355"/>
    <n v="0"/>
    <n v="0"/>
    <n v="0"/>
    <n v="33355"/>
    <x v="0"/>
    <s v="HELICOIL LTDAFP-011245-01"/>
    <x v="0"/>
  </r>
  <r>
    <s v="PROMOAMBIENTAL DISTRITO SAS ESP"/>
    <n v="901"/>
    <x v="64"/>
    <x v="64"/>
    <s v="CL 63 B 27 30"/>
    <n v="7447638"/>
    <n v="16925001"/>
    <n v="9831"/>
    <s v="FP-011247-01"/>
    <s v="FEHC 9831 REMI PLACA EXTRACCION PERNO DE-MI EJE                                  "/>
    <d v="2024-03-21T00:00:00"/>
    <x v="15"/>
    <d v="2024-05-12T00:00:00"/>
    <n v="-22"/>
    <n v="300197"/>
    <n v="20240604"/>
    <n v="202406"/>
    <s v="8/06/2024 3:17:58 p.m."/>
    <n v="79"/>
    <s v="61-90"/>
    <s v="PROVEEDORES"/>
    <n v="101"/>
    <n v="0"/>
    <n v="0"/>
    <n v="0"/>
    <n v="300197"/>
    <n v="0"/>
    <n v="0"/>
    <n v="0"/>
    <n v="300197"/>
    <x v="0"/>
    <s v="HELICOIL LTDAFP-011247-01"/>
    <x v="0"/>
  </r>
  <r>
    <s v="PROMOAMBIENTAL DISTRITO SAS ESP"/>
    <n v="901"/>
    <x v="64"/>
    <x v="64"/>
    <s v="CL 63 B 27 30"/>
    <n v="7447638"/>
    <n v="16925001"/>
    <n v="9829"/>
    <s v="FP-011248-01"/>
    <s v="FEHC 9829 REMI BARREDORA EXTRACCION DE T-ORNILLO ANILLO                          "/>
    <d v="2024-03-21T00:00:00"/>
    <x v="15"/>
    <d v="2024-05-12T00:00:00"/>
    <n v="-22"/>
    <n v="133421"/>
    <n v="20240604"/>
    <n v="202406"/>
    <s v="8/06/2024 3:17:58 p.m."/>
    <n v="79"/>
    <s v="61-90"/>
    <s v="PROVEEDORES"/>
    <n v="101"/>
    <n v="0"/>
    <n v="0"/>
    <n v="0"/>
    <n v="133421"/>
    <n v="0"/>
    <n v="0"/>
    <n v="0"/>
    <n v="133421"/>
    <x v="0"/>
    <s v="HELICOIL LTDAFP-011248-01"/>
    <x v="0"/>
  </r>
  <r>
    <s v="PROMOAMBIENTAL DISTRITO SAS ESP"/>
    <n v="901"/>
    <x v="64"/>
    <x v="64"/>
    <s v="CL 63 B 27 30"/>
    <n v="7447638"/>
    <n v="16925001"/>
    <n v="9828"/>
    <s v="FP-011249-01"/>
    <s v="FEHC 9828 REMI PLACA EXTRACCION ELEVADOR-                                        "/>
    <d v="2024-03-21T00:00:00"/>
    <x v="15"/>
    <d v="2024-05-12T00:00:00"/>
    <n v="-22"/>
    <n v="277960"/>
    <n v="20240604"/>
    <n v="202406"/>
    <s v="8/06/2024 3:17:58 p.m."/>
    <n v="79"/>
    <s v="61-90"/>
    <s v="PROVEEDORES"/>
    <n v="101"/>
    <n v="0"/>
    <n v="0"/>
    <n v="0"/>
    <n v="277960"/>
    <n v="0"/>
    <n v="0"/>
    <n v="0"/>
    <n v="277960"/>
    <x v="0"/>
    <s v="HELICOIL LTDAFP-011249-01"/>
    <x v="0"/>
  </r>
  <r>
    <s v="PROMOAMBIENTAL DISTRITO SAS ESP"/>
    <n v="901"/>
    <x v="64"/>
    <x v="64"/>
    <s v="CL 63 B 27 30"/>
    <n v="7447638"/>
    <n v="16925001"/>
    <n v="9827"/>
    <s v="FP-011251-01"/>
    <s v="FEHC 9827 REMI PLACA RXTRACCION SOPORTE -                                        "/>
    <d v="2024-03-21T00:00:00"/>
    <x v="15"/>
    <d v="2024-05-12T00:00:00"/>
    <n v="-22"/>
    <n v="550360"/>
    <n v="20240604"/>
    <n v="202406"/>
    <s v="8/06/2024 3:17:58 p.m."/>
    <n v="79"/>
    <s v="61-90"/>
    <s v="PROVEEDORES"/>
    <n v="101"/>
    <n v="0"/>
    <n v="0"/>
    <n v="0"/>
    <n v="550360"/>
    <n v="0"/>
    <n v="0"/>
    <n v="0"/>
    <n v="550360"/>
    <x v="0"/>
    <s v="HELICOIL LTDAFP-011251-01"/>
    <x v="0"/>
  </r>
  <r>
    <s v="PROMOAMBIENTAL DISTRITO SAS ESP"/>
    <n v="901"/>
    <x v="64"/>
    <x v="64"/>
    <s v="CL 63 B 27 30"/>
    <n v="7447638"/>
    <n v="16925001"/>
    <n v="10032"/>
    <s v="FP-011731-01"/>
    <s v="FEHC 10032 RECUPERACION TECNICA DE ROSCA- 7 16 M8                                "/>
    <d v="2024-04-15T00:00:00"/>
    <x v="2"/>
    <d v="2024-06-09T00:00:00"/>
    <n v="5"/>
    <n v="644867"/>
    <n v="20240604"/>
    <n v="202406"/>
    <s v="8/06/2024 3:17:58 p.m."/>
    <n v="54"/>
    <s v="31-60"/>
    <s v="PROVEEDORES"/>
    <n v="76"/>
    <n v="0"/>
    <n v="0"/>
    <n v="644867"/>
    <n v="0"/>
    <n v="0"/>
    <n v="0"/>
    <n v="0"/>
    <n v="644867"/>
    <x v="0"/>
    <s v="HELICOIL LTDAFP-011731-01"/>
    <x v="0"/>
  </r>
  <r>
    <s v="PROMOAMBIENTAL DISTRITO SAS ESP"/>
    <n v="901"/>
    <x v="64"/>
    <x v="64"/>
    <s v="CL 63 B 27 30"/>
    <n v="7447638"/>
    <n v="16925001"/>
    <n v="10033"/>
    <s v="FP-011757-01"/>
    <s v="FEHC 10033 RECUPERACION TECNICA DE ROSCA-                                        "/>
    <d v="2024-04-16T00:00:00"/>
    <x v="31"/>
    <d v="2024-06-09T00:00:00"/>
    <n v="5"/>
    <n v="567038"/>
    <n v="20240604"/>
    <n v="202406"/>
    <s v="8/06/2024 3:17:58 p.m."/>
    <n v="53"/>
    <s v="31-60"/>
    <s v="PROVEEDORES"/>
    <n v="75"/>
    <n v="0"/>
    <n v="0"/>
    <n v="567038"/>
    <n v="0"/>
    <n v="0"/>
    <n v="0"/>
    <n v="0"/>
    <n v="567038"/>
    <x v="0"/>
    <s v="HELICOIL LTDAFP-011757-01"/>
    <x v="0"/>
  </r>
  <r>
    <s v="PROMOAMBIENTAL DISTRITO SAS ESP"/>
    <n v="901"/>
    <x v="64"/>
    <x v="64"/>
    <s v="CL 63 B 27 30"/>
    <n v="7447638"/>
    <n v="16925001"/>
    <n v="10034"/>
    <s v="FP-011762-01"/>
    <s v="FTR 19506 EJE TOMA 1 3 4 PINON 2DA CORRE-DIZO RETEN CHOROTE"/>
    <d v="2024-04-16T00:00:00"/>
    <x v="31"/>
    <d v="2024-06-09T00:00:00"/>
    <n v="5"/>
    <n v="289078"/>
    <n v="20240604"/>
    <n v="202406"/>
    <s v="8/06/2024 3:17:58 p.m."/>
    <n v="53"/>
    <s v="31-60"/>
    <s v="PROVEEDORES"/>
    <n v="75"/>
    <n v="0"/>
    <n v="0"/>
    <n v="289078"/>
    <n v="0"/>
    <n v="0"/>
    <n v="0"/>
    <n v="0"/>
    <n v="289078"/>
    <x v="0"/>
    <s v="HELICOIL LTDAFP-011762-01"/>
    <x v="0"/>
  </r>
  <r>
    <s v="PROMOAMBIENTAL DISTRITO SAS ESP"/>
    <n v="901"/>
    <x v="64"/>
    <x v="64"/>
    <s v="CL 63 B 27 30"/>
    <n v="7447638"/>
    <n v="16925001"/>
    <n v="10231"/>
    <s v="FP-012169-01"/>
    <s v="FET 788 BAJAR RUEDAS TORQUEAR MUELLE-"/>
    <d v="2024-05-09T00:00:00"/>
    <x v="21"/>
    <d v="2024-07-03T00:00:00"/>
    <n v="29"/>
    <n v="1734470"/>
    <n v="20240604"/>
    <n v="202406"/>
    <s v="8/06/2024 3:17:58 p.m."/>
    <n v="30"/>
    <s v="0-30"/>
    <s v="PROVEEDORES"/>
    <n v="52"/>
    <n v="0"/>
    <n v="1734470"/>
    <n v="0"/>
    <n v="0"/>
    <n v="0"/>
    <n v="0"/>
    <n v="0"/>
    <n v="1734470"/>
    <x v="0"/>
    <s v="HELICOIL LTDAFP-012169-01"/>
    <x v="0"/>
  </r>
  <r>
    <s v="PROMOAMBIENTAL DISTRITO SAS ESP"/>
    <n v="901"/>
    <x v="64"/>
    <x v="64"/>
    <s v="CL 63 B 27 30"/>
    <n v="7447638"/>
    <n v="16925001"/>
    <n v="10230"/>
    <s v="FP-012171-01"/>
    <s v="FEHC 10230 REMI PLACA RECUPERACION  TECN-ICA DE ROSCA                            "/>
    <d v="2024-05-09T00:00:00"/>
    <x v="21"/>
    <d v="2024-07-03T00:00:00"/>
    <n v="29"/>
    <n v="44474"/>
    <n v="20240604"/>
    <n v="202406"/>
    <s v="8/06/2024 3:17:58 p.m."/>
    <n v="30"/>
    <s v="0-30"/>
    <s v="PROVEEDORES"/>
    <n v="52"/>
    <n v="0"/>
    <n v="44474"/>
    <n v="0"/>
    <n v="0"/>
    <n v="0"/>
    <n v="0"/>
    <n v="0"/>
    <n v="44474"/>
    <x v="0"/>
    <s v="HELICOIL LTDAFP-012171-01"/>
    <x v="0"/>
  </r>
  <r>
    <s v="PROMOAMBIENTAL DISTRITO SAS ESP"/>
    <n v="901"/>
    <x v="64"/>
    <x v="64"/>
    <s v="CL 63 B 27 30"/>
    <n v="7447638"/>
    <n v="16925001"/>
    <n v="10229"/>
    <s v="FP-012173-01"/>
    <s v="RC 1052 SERV DESINFECCION ASPERSION-"/>
    <d v="2024-05-09T00:00:00"/>
    <x v="21"/>
    <d v="2024-07-03T00:00:00"/>
    <n v="29"/>
    <n v="2179206"/>
    <n v="20240604"/>
    <n v="202406"/>
    <s v="8/06/2024 3:17:58 p.m."/>
    <n v="30"/>
    <s v="0-30"/>
    <s v="PROVEEDORES"/>
    <n v="52"/>
    <n v="0"/>
    <n v="2179206"/>
    <n v="0"/>
    <n v="0"/>
    <n v="0"/>
    <n v="0"/>
    <n v="0"/>
    <n v="2179206"/>
    <x v="0"/>
    <s v="HELICOIL LTDAFP-012173-01"/>
    <x v="0"/>
  </r>
  <r>
    <s v="PROMOAMBIENTAL DISTRITO SAS ESP"/>
    <n v="901"/>
    <x v="64"/>
    <x v="64"/>
    <s v="CL 63 B 27 30"/>
    <n v="7447638"/>
    <n v="16925001"/>
    <n v="10206"/>
    <s v="FP-012175-01"/>
    <s v="ST 28643 ALQUILER RADIO MOVIL MOTOROLA F-EB 2021"/>
    <d v="2024-05-09T00:00:00"/>
    <x v="21"/>
    <d v="2024-07-02T00:00:00"/>
    <n v="28"/>
    <n v="77829"/>
    <n v="20240604"/>
    <n v="202406"/>
    <s v="8/06/2024 3:17:58 p.m."/>
    <n v="30"/>
    <s v="0-30"/>
    <s v="PROVEEDORES"/>
    <n v="52"/>
    <n v="0"/>
    <n v="77829"/>
    <n v="0"/>
    <n v="0"/>
    <n v="0"/>
    <n v="0"/>
    <n v="0"/>
    <n v="77829"/>
    <x v="0"/>
    <s v="HELICOIL LTDAFP-012175-01"/>
    <x v="0"/>
  </r>
  <r>
    <s v="PROMOAMBIENTAL DISTRITO SAS ESP"/>
    <n v="901"/>
    <x v="64"/>
    <x v="64"/>
    <s v="CL 63 B 27 30"/>
    <n v="7447638"/>
    <n v="16925001"/>
    <n v="10207"/>
    <s v="FP-012176-01"/>
    <s v="ST 28642 ALQUILER RADIO MOVIL MOTOROLA F-EB 2021"/>
    <d v="2024-05-09T00:00:00"/>
    <x v="21"/>
    <d v="2024-07-02T00:00:00"/>
    <n v="28"/>
    <n v="222368"/>
    <n v="20240604"/>
    <n v="202406"/>
    <s v="8/06/2024 3:17:58 p.m."/>
    <n v="30"/>
    <s v="0-30"/>
    <s v="PROVEEDORES"/>
    <n v="52"/>
    <n v="0"/>
    <n v="222368"/>
    <n v="0"/>
    <n v="0"/>
    <n v="0"/>
    <n v="0"/>
    <n v="0"/>
    <n v="222368"/>
    <x v="0"/>
    <s v="HELICOIL LTDAFP-012176-01"/>
    <x v="0"/>
  </r>
  <r>
    <s v="PROMOAMBIENTAL DISTRITO SAS ESP"/>
    <n v="901"/>
    <x v="64"/>
    <x v="64"/>
    <s v="CL 63 B 27 30"/>
    <n v="7447638"/>
    <n v="16925001"/>
    <n v="10205"/>
    <s v="FP-012177-01"/>
    <s v="ST 28641 ALQUILER RADIO PORTATIL MOTOROL-A FEB 2021"/>
    <d v="2024-05-09T00:00:00"/>
    <x v="21"/>
    <d v="2024-07-02T00:00:00"/>
    <n v="28"/>
    <n v="411381"/>
    <n v="20240604"/>
    <n v="202406"/>
    <s v="8/06/2024 3:17:58 p.m."/>
    <n v="30"/>
    <s v="0-30"/>
    <s v="PROVEEDORES"/>
    <n v="52"/>
    <n v="0"/>
    <n v="411381"/>
    <n v="0"/>
    <n v="0"/>
    <n v="0"/>
    <n v="0"/>
    <n v="0"/>
    <n v="411381"/>
    <x v="0"/>
    <s v="HELICOIL LTDAFP-012177-01"/>
    <x v="0"/>
  </r>
  <r>
    <s v="PROMOAMBIENTAL DISTRITO SAS ESP"/>
    <n v="901"/>
    <x v="64"/>
    <x v="64"/>
    <s v="CL 63 B 27 30"/>
    <n v="7447638"/>
    <n v="16925001"/>
    <n v="10204"/>
    <s v="FP-012178-01"/>
    <s v="ST 28640 ALQUILER RADIO MOVIL MOTOROLA-"/>
    <d v="2024-05-09T00:00:00"/>
    <x v="21"/>
    <d v="2024-07-02T00:00:00"/>
    <n v="28"/>
    <n v="2979731"/>
    <n v="20240604"/>
    <n v="202406"/>
    <s v="8/06/2024 3:17:58 p.m."/>
    <n v="30"/>
    <s v="0-30"/>
    <s v="PROVEEDORES"/>
    <n v="52"/>
    <n v="0"/>
    <n v="2979731"/>
    <n v="0"/>
    <n v="0"/>
    <n v="0"/>
    <n v="0"/>
    <n v="0"/>
    <n v="2979731"/>
    <x v="0"/>
    <s v="HELICOIL LTDAFP-012178-01"/>
    <x v="0"/>
  </r>
  <r>
    <s v="PROMOAMBIENTAL DISTRITO SAS ESP"/>
    <n v="901"/>
    <x v="64"/>
    <x v="64"/>
    <s v="CL 63 B 27 30"/>
    <n v="7447638"/>
    <n v="16925001"/>
    <n v="10232"/>
    <s v="FP-012179-01"/>
    <s v="FEHC 10232 REMI PLACA RECUPERACION TECNI-CA DE ROSCA                             "/>
    <d v="2024-05-09T00:00:00"/>
    <x v="21"/>
    <d v="2024-07-03T00:00:00"/>
    <n v="29"/>
    <n v="88947"/>
    <n v="20240604"/>
    <n v="202406"/>
    <s v="8/06/2024 3:17:58 p.m."/>
    <n v="30"/>
    <s v="0-30"/>
    <s v="PROVEEDORES"/>
    <n v="52"/>
    <n v="0"/>
    <n v="88947"/>
    <n v="0"/>
    <n v="0"/>
    <n v="0"/>
    <n v="0"/>
    <n v="0"/>
    <n v="88947"/>
    <x v="0"/>
    <s v="HELICOIL LTDAFP-012179-01"/>
    <x v="0"/>
  </r>
  <r>
    <s v="PROMOAMBIENTAL DISTRITO SAS ESP"/>
    <n v="901"/>
    <x v="64"/>
    <x v="64"/>
    <s v="CL 63 B 27 30"/>
    <n v="7447638"/>
    <n v="16925001"/>
    <n v="10277"/>
    <s v="FP-012231-01"/>
    <s v="MR 5021 CHUMACERA TORNILLO AVELLANA-"/>
    <d v="2024-05-14T00:00:00"/>
    <x v="22"/>
    <d v="2024-07-09T00:00:00"/>
    <n v="35"/>
    <n v="100066"/>
    <n v="20240604"/>
    <n v="202406"/>
    <s v="8/06/2024 3:17:58 p.m."/>
    <n v="25"/>
    <s v="0-30"/>
    <s v="PROVEEDORES"/>
    <n v="47"/>
    <n v="0"/>
    <n v="100066"/>
    <n v="0"/>
    <n v="0"/>
    <n v="0"/>
    <n v="0"/>
    <n v="0"/>
    <n v="100066"/>
    <x v="0"/>
    <s v="HELICOIL LTDAFP-012231-01"/>
    <x v="0"/>
  </r>
  <r>
    <s v="PROMOAMBIENTAL DISTRITO SAS ESP"/>
    <n v="901"/>
    <x v="64"/>
    <x v="64"/>
    <s v="CL 63 B 27 30"/>
    <n v="7447638"/>
    <n v="16925001"/>
    <n v="10278"/>
    <s v="FP-012232-01"/>
    <s v="FEHC 10278 EXTRACCION 8MM SOPORTE BARRA -LATERL                                  "/>
    <d v="2024-05-14T00:00:00"/>
    <x v="22"/>
    <d v="2024-07-09T00:00:00"/>
    <n v="35"/>
    <n v="411381"/>
    <n v="20240604"/>
    <n v="202406"/>
    <s v="8/06/2024 3:17:58 p.m."/>
    <n v="25"/>
    <s v="0-30"/>
    <s v="PROVEEDORES"/>
    <n v="47"/>
    <n v="0"/>
    <n v="411381"/>
    <n v="0"/>
    <n v="0"/>
    <n v="0"/>
    <n v="0"/>
    <n v="0"/>
    <n v="411381"/>
    <x v="0"/>
    <s v="HELICOIL LTDAFP-012232-01"/>
    <x v="0"/>
  </r>
  <r>
    <s v="PROMOAMBIENTAL DISTRITO SAS ESP"/>
    <n v="901"/>
    <x v="64"/>
    <x v="64"/>
    <s v="CL 63 B 27 30"/>
    <n v="7447638"/>
    <n v="16925001"/>
    <n v="10304"/>
    <s v="FP-012372-01"/>
    <s v="FEHC 10304 REMI PLACA EXTRACCION TORNILL-O TAPA TANQUE                           "/>
    <d v="2024-05-20T00:00:00"/>
    <x v="6"/>
    <d v="2024-07-16T00:00:00"/>
    <n v="42"/>
    <n v="2301509"/>
    <n v="20240604"/>
    <n v="202406"/>
    <s v="8/06/2024 3:17:58 p.m."/>
    <n v="19"/>
    <s v="0-30"/>
    <s v="PROVEEDORES"/>
    <n v="41"/>
    <n v="0"/>
    <n v="2301509"/>
    <n v="0"/>
    <n v="0"/>
    <n v="0"/>
    <n v="0"/>
    <n v="0"/>
    <n v="2301509"/>
    <x v="0"/>
    <s v="HELICOIL LTDAFP-012372-01"/>
    <x v="0"/>
  </r>
  <r>
    <s v="PROMOAMBIENTAL DISTRITO SAS ESP"/>
    <n v="901"/>
    <x v="64"/>
    <x v="64"/>
    <s v="CL 63 B 27 30"/>
    <n v="7447638"/>
    <n v="16925001"/>
    <n v="10303"/>
    <s v="FP-012373-01"/>
    <s v="FEHC 10303 REMI PLACA EXTRACCION ROSCA A-NILLO MOTOR                             "/>
    <d v="2024-05-20T00:00:00"/>
    <x v="6"/>
    <d v="2024-07-16T00:00:00"/>
    <n v="42"/>
    <n v="311315"/>
    <n v="20240604"/>
    <n v="202406"/>
    <s v="8/06/2024 3:17:58 p.m."/>
    <n v="19"/>
    <s v="0-30"/>
    <s v="PROVEEDORES"/>
    <n v="41"/>
    <n v="0"/>
    <n v="311315"/>
    <n v="0"/>
    <n v="0"/>
    <n v="0"/>
    <n v="0"/>
    <n v="0"/>
    <n v="311315"/>
    <x v="0"/>
    <s v="HELICOIL LTDAFP-012373-01"/>
    <x v="0"/>
  </r>
  <r>
    <s v="PROMOAMBIENTAL DISTRITO SAS ESP"/>
    <n v="901"/>
    <x v="65"/>
    <x v="65"/>
    <s v="CR 9 93 09 OF 302"/>
    <n v="7447638"/>
    <n v="16925001"/>
    <n v="240"/>
    <s v="NI-000456-00"/>
    <s v="FE 240 HONORARIOS PRESENTACION MEMORIALE-"/>
    <d v="2023-11-30T00:00:00"/>
    <x v="70"/>
    <d v="2023-12-07T00:00:00"/>
    <n v="-177"/>
    <n v="104460000"/>
    <n v="20240604"/>
    <n v="202406"/>
    <s v="8/06/2024 3:17:58 p.m."/>
    <n v="191"/>
    <s v="181-360"/>
    <s v="PROVEEDORES"/>
    <n v="213"/>
    <n v="0"/>
    <n v="0"/>
    <n v="0"/>
    <n v="0"/>
    <n v="0"/>
    <n v="104460000"/>
    <n v="0"/>
    <n v="104460000"/>
    <x v="0"/>
    <s v="HERNANDO HERRERA MERCADO SASNI-000456-00"/>
    <x v="1"/>
  </r>
  <r>
    <s v="PROMOAMBIENTAL DISTRITO SAS ESP"/>
    <n v="901"/>
    <x v="66"/>
    <x v="66"/>
    <s v="POTRERO CHICO KM 1 5 VIA SIBERIA COTA"/>
    <n v="7447638"/>
    <n v="16925001"/>
    <n v="36816"/>
    <s v="FP-011241-01"/>
    <s v="FE 36816 HIDROBLUE GRANEL POR LITRO     -                                        "/>
    <d v="2024-03-21T00:00:00"/>
    <x v="15"/>
    <d v="2024-05-13T00:00:00"/>
    <n v="-21"/>
    <n v="5655000"/>
    <n v="20240604"/>
    <n v="202406"/>
    <s v="8/06/2024 3:17:58 p.m."/>
    <n v="79"/>
    <s v="61-90"/>
    <s v="PROVEEDORES"/>
    <n v="101"/>
    <n v="0"/>
    <n v="0"/>
    <n v="0"/>
    <n v="5655000"/>
    <n v="0"/>
    <n v="0"/>
    <n v="0"/>
    <n v="5655000"/>
    <x v="0"/>
    <s v="HIDROTECNIK SASFP-011241-01"/>
    <x v="0"/>
  </r>
  <r>
    <s v="PROMOAMBIENTAL DISTRITO SAS ESP"/>
    <n v="901"/>
    <x v="66"/>
    <x v="66"/>
    <s v="POTRERO CHICO KM 1 5 VIA SIBERIA COTA"/>
    <n v="7447638"/>
    <n v="16925001"/>
    <n v="36849"/>
    <s v="FP-011243-01"/>
    <s v="FVE 957 LAMINA HR 5 8  DE 1 20 X 1 20-"/>
    <d v="2024-03-21T00:00:00"/>
    <x v="15"/>
    <d v="2024-05-14T00:00:00"/>
    <n v="-20"/>
    <n v="2659319"/>
    <n v="20240604"/>
    <n v="202406"/>
    <s v="8/06/2024 3:17:58 p.m."/>
    <n v="79"/>
    <s v="61-90"/>
    <s v="PROVEEDORES"/>
    <n v="101"/>
    <n v="0"/>
    <n v="0"/>
    <n v="0"/>
    <n v="2659319"/>
    <n v="0"/>
    <n v="0"/>
    <n v="0"/>
    <n v="2659319"/>
    <x v="0"/>
    <s v="HIDROTECNIK SASFP-011243-01"/>
    <x v="0"/>
  </r>
  <r>
    <s v="PROMOAMBIENTAL DISTRITO SAS ESP"/>
    <n v="901"/>
    <x v="66"/>
    <x v="66"/>
    <s v="POTRERO CHICO KM 1 5 VIA SIBERIA COTA"/>
    <n v="7447638"/>
    <n v="16925001"/>
    <n v="37240"/>
    <s v="FP-011451-01"/>
    <s v="FE 37240 HIDROBLUE GRANEL POR LITRO     -                                        "/>
    <d v="2024-03-27T00:00:00"/>
    <x v="0"/>
    <d v="2024-05-26T00:00:00"/>
    <n v="-8"/>
    <n v="3958500"/>
    <n v="20240604"/>
    <n v="202406"/>
    <s v="8/06/2024 3:17:58 p.m."/>
    <n v="73"/>
    <s v="61-90"/>
    <s v="PROVEEDORES"/>
    <n v="95"/>
    <n v="0"/>
    <n v="0"/>
    <n v="0"/>
    <n v="3958500"/>
    <n v="0"/>
    <n v="0"/>
    <n v="0"/>
    <n v="3958500"/>
    <x v="0"/>
    <s v="HIDROTECNIK SASFP-011451-01"/>
    <x v="0"/>
  </r>
  <r>
    <s v="PROMOAMBIENTAL DISTRITO SAS ESP"/>
    <n v="901"/>
    <x v="66"/>
    <x v="66"/>
    <s v="POTRERO CHICO KM 1 5 VIA SIBERIA COTA"/>
    <n v="7447638"/>
    <n v="16925001"/>
    <n v="37218"/>
    <s v="FP-011453-01"/>
    <s v="FE 37218 HIDROCOOL ANTICORROSIVO ROJO   -                                        "/>
    <d v="2024-03-27T00:00:00"/>
    <x v="0"/>
    <d v="2024-05-22T00:00:00"/>
    <n v="-12"/>
    <n v="1329659"/>
    <n v="20240604"/>
    <n v="202406"/>
    <s v="8/06/2024 3:17:58 p.m."/>
    <n v="73"/>
    <s v="61-90"/>
    <s v="PROVEEDORES"/>
    <n v="95"/>
    <n v="0"/>
    <n v="0"/>
    <n v="0"/>
    <n v="1329659"/>
    <n v="0"/>
    <n v="0"/>
    <n v="0"/>
    <n v="1329659"/>
    <x v="0"/>
    <s v="HIDROTECNIK SASFP-011453-01"/>
    <x v="0"/>
  </r>
  <r>
    <s v="PROMOAMBIENTAL DISTRITO SAS ESP"/>
    <n v="901"/>
    <x v="66"/>
    <x v="66"/>
    <s v="POTRERO CHICO KM 1 5 VIA SIBERIA COTA"/>
    <n v="7447638"/>
    <n v="16925001"/>
    <n v="37550"/>
    <s v="FP-011644-01"/>
    <s v="FE 37550 HIDROBLUE 1 GRANEL X LITRO AUS -32                                      "/>
    <d v="2024-04-10T00:00:00"/>
    <x v="1"/>
    <d v="2024-06-08T00:00:00"/>
    <n v="4"/>
    <n v="5655000"/>
    <n v="20240604"/>
    <n v="202406"/>
    <s v="8/06/2024 3:17:58 p.m."/>
    <n v="59"/>
    <s v="31-60"/>
    <s v="PROVEEDORES"/>
    <n v="81"/>
    <n v="0"/>
    <n v="0"/>
    <n v="5655000"/>
    <n v="0"/>
    <n v="0"/>
    <n v="0"/>
    <n v="0"/>
    <n v="5655000"/>
    <x v="0"/>
    <s v="HIDROTECNIK SASFP-011644-01"/>
    <x v="0"/>
  </r>
  <r>
    <s v="PROMOAMBIENTAL DISTRITO SAS ESP"/>
    <n v="901"/>
    <x v="66"/>
    <x v="66"/>
    <s v="POTRERO CHICO KM 1 5 VIA SIBERIA COTA"/>
    <n v="7447638"/>
    <n v="16925001"/>
    <n v="37608"/>
    <s v="FP-011645-01"/>
    <s v="FE 37608 HIDROCOOL ANTICORROSIVO ROJO X -55 GAL                                  "/>
    <d v="2024-04-10T00:00:00"/>
    <x v="1"/>
    <d v="2024-06-09T00:00:00"/>
    <n v="5"/>
    <n v="1994489"/>
    <n v="20240604"/>
    <n v="202406"/>
    <s v="8/06/2024 3:17:58 p.m."/>
    <n v="59"/>
    <s v="31-60"/>
    <s v="PROVEEDORES"/>
    <n v="81"/>
    <n v="0"/>
    <n v="0"/>
    <n v="1994489"/>
    <n v="0"/>
    <n v="0"/>
    <n v="0"/>
    <n v="0"/>
    <n v="1994489"/>
    <x v="0"/>
    <s v="HIDROTECNIK SASFP-011645-01"/>
    <x v="0"/>
  </r>
  <r>
    <s v="PROMOAMBIENTAL DISTRITO SAS ESP"/>
    <n v="901"/>
    <x v="66"/>
    <x v="66"/>
    <s v="POTRERO CHICO KM 1 5 VIA SIBERIA COTA"/>
    <n v="7447638"/>
    <n v="16925001"/>
    <n v="38003"/>
    <s v="FP-011807-01"/>
    <s v="FE 38003 HIDROCOOL ANTICORROSIVO ROJO X -55 GAL                                  "/>
    <d v="2024-04-18T00:00:00"/>
    <x v="44"/>
    <d v="2024-06-18T00:00:00"/>
    <n v="14"/>
    <n v="1329659"/>
    <n v="20240604"/>
    <n v="202406"/>
    <s v="8/06/2024 3:17:58 p.m."/>
    <n v="51"/>
    <s v="31-60"/>
    <s v="PROVEEDORES"/>
    <n v="73"/>
    <n v="0"/>
    <n v="0"/>
    <n v="1329659"/>
    <n v="0"/>
    <n v="0"/>
    <n v="0"/>
    <n v="0"/>
    <n v="1329659"/>
    <x v="0"/>
    <s v="HIDROTECNIK SASFP-011807-01"/>
    <x v="0"/>
  </r>
  <r>
    <s v="PROMOAMBIENTAL DISTRITO SAS ESP"/>
    <n v="901"/>
    <x v="66"/>
    <x v="66"/>
    <s v="POTRERO CHICO KM 1 5 VIA SIBERIA COTA"/>
    <n v="7447638"/>
    <n v="16925001"/>
    <n v="38098"/>
    <s v="FP-011866-01"/>
    <s v="FE 38098 HIDROBLUE 1 GRANEL X LITRO AUS -32                                      "/>
    <d v="2024-04-23T00:00:00"/>
    <x v="36"/>
    <d v="2024-06-22T00:00:00"/>
    <n v="18"/>
    <n v="5655000"/>
    <n v="20240604"/>
    <n v="202406"/>
    <s v="8/06/2024 3:17:58 p.m."/>
    <n v="46"/>
    <s v="31-60"/>
    <s v="PROVEEDORES"/>
    <n v="68"/>
    <n v="0"/>
    <n v="0"/>
    <n v="5655000"/>
    <n v="0"/>
    <n v="0"/>
    <n v="0"/>
    <n v="0"/>
    <n v="5655000"/>
    <x v="0"/>
    <s v="HIDROTECNIK SASFP-011866-01"/>
    <x v="0"/>
  </r>
  <r>
    <s v="PROMOAMBIENTAL DISTRITO SAS ESP"/>
    <n v="901"/>
    <x v="66"/>
    <x v="66"/>
    <s v="POTRERO CHICO KM 1 5 VIA SIBERIA COTA"/>
    <n v="7447638"/>
    <n v="16925001"/>
    <n v="38617"/>
    <s v="FP-012234-01"/>
    <s v="FE 38617 HIDROBLUE 1 GRANEL X LITRO     -                                        "/>
    <d v="2024-05-14T00:00:00"/>
    <x v="22"/>
    <d v="2024-07-07T00:00:00"/>
    <n v="33"/>
    <n v="5655000"/>
    <n v="20240604"/>
    <n v="202406"/>
    <s v="8/06/2024 3:17:58 p.m."/>
    <n v="25"/>
    <s v="0-30"/>
    <s v="PROVEEDORES"/>
    <n v="47"/>
    <n v="0"/>
    <n v="5655000"/>
    <n v="0"/>
    <n v="0"/>
    <n v="0"/>
    <n v="0"/>
    <n v="0"/>
    <n v="5655000"/>
    <x v="0"/>
    <s v="HIDROTECNIK SASFP-012234-01"/>
    <x v="0"/>
  </r>
  <r>
    <s v="PROMOAMBIENTAL DISTRITO SAS ESP"/>
    <n v="901"/>
    <x v="66"/>
    <x v="66"/>
    <s v="POTRERO CHICO KM 1 5 VIA SIBERIA COTA"/>
    <n v="7447638"/>
    <n v="16925001"/>
    <n v="38560"/>
    <s v="FP-012235-01"/>
    <s v="FE 38560 HIDROCOOL ANTOCORROSIVO ROJO   -                                        "/>
    <d v="2024-05-14T00:00:00"/>
    <x v="22"/>
    <d v="2024-07-06T00:00:00"/>
    <n v="32"/>
    <n v="1329659"/>
    <n v="20240604"/>
    <n v="202406"/>
    <s v="8/06/2024 3:17:58 p.m."/>
    <n v="25"/>
    <s v="0-30"/>
    <s v="PROVEEDORES"/>
    <n v="47"/>
    <n v="0"/>
    <n v="1329659"/>
    <n v="0"/>
    <n v="0"/>
    <n v="0"/>
    <n v="0"/>
    <n v="0"/>
    <n v="1329659"/>
    <x v="0"/>
    <s v="HIDROTECNIK SASFP-012235-01"/>
    <x v="0"/>
  </r>
  <r>
    <s v="PROMOAMBIENTAL DISTRITO SAS ESP"/>
    <n v="901"/>
    <x v="66"/>
    <x v="66"/>
    <s v="POTRERO CHICO KM 1 5 VIA SIBERIA COTA"/>
    <n v="7447638"/>
    <n v="16925001"/>
    <n v="38859"/>
    <s v="FP-012328-01"/>
    <s v="FE 38859 HIDROCOOL ANTICORROSIVO ROJO X -55 GAL                                  "/>
    <d v="2024-05-16T00:00:00"/>
    <x v="23"/>
    <d v="2024-07-15T00:00:00"/>
    <n v="41"/>
    <n v="1329659"/>
    <n v="20240604"/>
    <n v="202406"/>
    <s v="8/06/2024 3:17:58 p.m."/>
    <n v="23"/>
    <s v="0-30"/>
    <s v="PROVEEDORES"/>
    <n v="45"/>
    <n v="0"/>
    <n v="1329659"/>
    <n v="0"/>
    <n v="0"/>
    <n v="0"/>
    <n v="0"/>
    <n v="0"/>
    <n v="1329659"/>
    <x v="0"/>
    <s v="HIDROTECNIK SASFP-012328-01"/>
    <x v="0"/>
  </r>
  <r>
    <s v="PROMOAMBIENTAL DISTRITO SAS ESP"/>
    <n v="901"/>
    <x v="66"/>
    <x v="66"/>
    <s v="POTRERO CHICO KM 1 5 VIA SIBERIA COTA"/>
    <n v="7447638"/>
    <n v="16925001"/>
    <n v="39214"/>
    <s v="FP-012507-01"/>
    <s v="FE 39214 HIDROCOOL ANTICORROSIVO ROJO X -55 GAL                                  "/>
    <d v="2024-05-28T00:00:00"/>
    <x v="26"/>
    <d v="2024-07-24T00:00:00"/>
    <n v="50"/>
    <n v="664829"/>
    <n v="20240604"/>
    <n v="202406"/>
    <s v="8/06/2024 3:17:58 p.m."/>
    <n v="11"/>
    <s v="0-30"/>
    <s v="PROVEEDORES"/>
    <n v="33"/>
    <n v="0"/>
    <n v="664829"/>
    <n v="0"/>
    <n v="0"/>
    <n v="0"/>
    <n v="0"/>
    <n v="0"/>
    <n v="664829"/>
    <x v="0"/>
    <s v="HIDROTECNIK SASFP-012507-01"/>
    <x v="0"/>
  </r>
  <r>
    <s v="PROMOAMBIENTAL DISTRITO SAS ESP"/>
    <n v="901"/>
    <x v="66"/>
    <x v="66"/>
    <s v="POTRERO CHICO KM 1 5 VIA SIBERIA COTA"/>
    <n v="7447638"/>
    <n v="16925001"/>
    <n v="39237"/>
    <s v="FP-012509-01"/>
    <s v="FEV 8 CHAQUETA GUAYERO-"/>
    <d v="2024-05-28T00:00:00"/>
    <x v="26"/>
    <d v="2024-07-27T00:00:00"/>
    <n v="53"/>
    <n v="5655000"/>
    <n v="20240604"/>
    <n v="202406"/>
    <s v="8/06/2024 3:17:58 p.m."/>
    <n v="11"/>
    <s v="0-30"/>
    <s v="PROVEEDORES"/>
    <n v="33"/>
    <n v="0"/>
    <n v="5655000"/>
    <n v="0"/>
    <n v="0"/>
    <n v="0"/>
    <n v="0"/>
    <n v="0"/>
    <n v="5655000"/>
    <x v="0"/>
    <s v="HIDROTECNIK SASFP-012509-01"/>
    <x v="0"/>
  </r>
  <r>
    <s v="PROMOAMBIENTAL DISTRITO SAS ESP"/>
    <n v="901"/>
    <x v="67"/>
    <x v="67"/>
    <s v="ATLANTA GA 31193 6937"/>
    <n v="7447638"/>
    <n v="16925001"/>
    <n v="32884845"/>
    <s v="CC-001197-00"/>
    <s v="PB 35 ARRIENDO SEPTIEMBRE CL 44 13 69-"/>
    <d v="2022-10-31T00:00:00"/>
    <x v="71"/>
    <d v="2023-01-01T00:00:00"/>
    <n v="-513"/>
    <n v="13502039"/>
    <n v="20240604"/>
    <n v="202406"/>
    <s v="8/06/2024 3:17:58 p.m."/>
    <n v="586"/>
    <s v="&gt;360"/>
    <s v="PROVEEDORES"/>
    <n v="608"/>
    <n v="0"/>
    <n v="0"/>
    <n v="0"/>
    <n v="0"/>
    <n v="0"/>
    <n v="0"/>
    <n v="13502039"/>
    <n v="13502039"/>
    <x v="0"/>
    <s v="HOLLAND Y KNIGHTCC-001197-00"/>
    <x v="1"/>
  </r>
  <r>
    <s v="PROMOAMBIENTAL DISTRITO SAS ESP"/>
    <n v="901"/>
    <x v="67"/>
    <x v="67"/>
    <s v="ATLANTA GA 31193 6937"/>
    <n v="7447638"/>
    <n v="16925001"/>
    <n v="32870006"/>
    <s v="CC-001198-00"/>
    <s v="INVOICE 32870006 FEES PROFESSIONALSERVIC-ES"/>
    <d v="2022-10-31T00:00:00"/>
    <x v="71"/>
    <d v="2023-01-01T00:00:00"/>
    <n v="-513"/>
    <n v="2573570"/>
    <n v="20240604"/>
    <n v="202406"/>
    <s v="8/06/2024 3:17:58 p.m."/>
    <n v="586"/>
    <s v="&gt;360"/>
    <s v="PROVEEDORES"/>
    <n v="608"/>
    <n v="0"/>
    <n v="0"/>
    <n v="0"/>
    <n v="0"/>
    <n v="0"/>
    <n v="0"/>
    <n v="2573570"/>
    <n v="2573570"/>
    <x v="0"/>
    <s v="HOLLAND Y KNIGHTCC-001198-00"/>
    <x v="1"/>
  </r>
  <r>
    <s v="PROMOAMBIENTAL DISTRITO SAS ESP"/>
    <n v="901"/>
    <x v="67"/>
    <x v="67"/>
    <s v="ATLANTA GA 31193 6937"/>
    <n v="7447638"/>
    <n v="16925001"/>
    <n v="32853014"/>
    <s v="FC-006374-00"/>
    <s v="INVOICE 32853014 FEES FOR PROFESSIONAL S-ERVICES"/>
    <d v="2022-02-28T00:00:00"/>
    <x v="72"/>
    <d v="2022-02-28T00:00:00"/>
    <n v="-816"/>
    <n v="5220704"/>
    <n v="20240604"/>
    <n v="202406"/>
    <s v="8/06/2024 3:17:58 p.m."/>
    <n v="831"/>
    <s v="&gt;360"/>
    <s v="PROVEEDORES"/>
    <n v="853"/>
    <n v="0"/>
    <n v="0"/>
    <n v="0"/>
    <n v="0"/>
    <n v="0"/>
    <n v="0"/>
    <n v="5220704"/>
    <n v="5220704"/>
    <x v="0"/>
    <s v="HOLLAND Y KNIGHTFC-006374-00"/>
    <x v="1"/>
  </r>
  <r>
    <s v="PROMOAMBIENTAL DISTRITO SAS ESP"/>
    <n v="901"/>
    <x v="68"/>
    <x v="68"/>
    <s v="CR 7 71 21 TO A PI 8"/>
    <n v="7447638"/>
    <n v="16925001"/>
    <n v="12914"/>
    <s v="CC-003066-00"/>
    <s v="K 12914 SERVICIOS PROFESIONALES PRESTADO-S POR LA FIRMA"/>
    <d v="2023-12-30T00:00:00"/>
    <x v="46"/>
    <d v="2024-02-29T00:00:00"/>
    <n v="-95"/>
    <n v="610061"/>
    <n v="20240604"/>
    <n v="202406"/>
    <s v="8/06/2024 3:17:58 p.m."/>
    <n v="161"/>
    <s v="121-180"/>
    <s v="PROVEEDORES"/>
    <n v="183"/>
    <n v="0"/>
    <n v="0"/>
    <n v="0"/>
    <n v="0"/>
    <n v="0"/>
    <n v="610061"/>
    <n v="0"/>
    <n v="610061"/>
    <x v="0"/>
    <s v="HOLLAND Y KNIGHT COLOMBIA SASCC-003066-00"/>
    <x v="1"/>
  </r>
  <r>
    <s v="PROMOAMBIENTAL DISTRITO SAS ESP"/>
    <n v="901"/>
    <x v="68"/>
    <x v="68"/>
    <s v="CR 7 71 21 TO A PI 8"/>
    <n v="7447638"/>
    <n v="16925001"/>
    <n v="12915"/>
    <s v="CC-003067-00"/>
    <s v="K 12915 SERVICIOS PROFESIONALES PRESTADO-S POR LA FIRMA"/>
    <d v="2023-12-30T00:00:00"/>
    <x v="46"/>
    <d v="2024-02-29T00:00:00"/>
    <n v="-95"/>
    <n v="6167356"/>
    <n v="20240604"/>
    <n v="202406"/>
    <s v="8/06/2024 3:17:58 p.m."/>
    <n v="161"/>
    <s v="121-180"/>
    <s v="PROVEEDORES"/>
    <n v="183"/>
    <n v="0"/>
    <n v="0"/>
    <n v="0"/>
    <n v="0"/>
    <n v="0"/>
    <n v="6167356"/>
    <n v="0"/>
    <n v="6167356"/>
    <x v="0"/>
    <s v="HOLLAND Y KNIGHT COLOMBIA SASCC-003067-00"/>
    <x v="1"/>
  </r>
  <r>
    <s v="PROMOAMBIENTAL DISTRITO SAS ESP"/>
    <n v="901"/>
    <x v="68"/>
    <x v="68"/>
    <s v="CR 7 71 21 TO A PI 8"/>
    <n v="7447638"/>
    <n v="16925001"/>
    <n v="12916"/>
    <s v="CC-003068-00"/>
    <s v="K 12916 SERVICIOS PROFESIOANALES PRESTAD-OS POR LA FIRMA"/>
    <d v="2023-12-30T00:00:00"/>
    <x v="46"/>
    <d v="2024-02-29T00:00:00"/>
    <n v="-95"/>
    <n v="12941644"/>
    <n v="20240604"/>
    <n v="202406"/>
    <s v="8/06/2024 3:17:58 p.m."/>
    <n v="161"/>
    <s v="121-180"/>
    <s v="PROVEEDORES"/>
    <n v="183"/>
    <n v="0"/>
    <n v="0"/>
    <n v="0"/>
    <n v="0"/>
    <n v="0"/>
    <n v="12941644"/>
    <n v="0"/>
    <n v="12941644"/>
    <x v="0"/>
    <s v="HOLLAND Y KNIGHT COLOMBIA SASCC-003068-00"/>
    <x v="1"/>
  </r>
  <r>
    <s v="PROMOAMBIENTAL DISTRITO SAS ESP"/>
    <n v="901"/>
    <x v="68"/>
    <x v="68"/>
    <s v="CR 7 71 21 TO A PI 8"/>
    <n v="7447638"/>
    <n v="16925001"/>
    <n v="12917"/>
    <s v="CC-003069-00"/>
    <s v="K 12917 SERVICIOS PROFESIONALES PRESTADO-S POR LA FIRMA"/>
    <d v="2023-12-30T00:00:00"/>
    <x v="46"/>
    <d v="2024-02-29T00:00:00"/>
    <n v="-95"/>
    <n v="7567889"/>
    <n v="20240604"/>
    <n v="202406"/>
    <s v="8/06/2024 3:17:58 p.m."/>
    <n v="161"/>
    <s v="121-180"/>
    <s v="PROVEEDORES"/>
    <n v="183"/>
    <n v="0"/>
    <n v="0"/>
    <n v="0"/>
    <n v="0"/>
    <n v="0"/>
    <n v="7567889"/>
    <n v="0"/>
    <n v="7567889"/>
    <x v="0"/>
    <s v="HOLLAND Y KNIGHT COLOMBIA SASCC-003069-00"/>
    <x v="1"/>
  </r>
  <r>
    <s v="PROMOAMBIENTAL DISTRITO SAS ESP"/>
    <n v="901"/>
    <x v="68"/>
    <x v="68"/>
    <s v="CR 7 71 21 TO A PI 8"/>
    <n v="7447638"/>
    <n v="16925001"/>
    <n v="12918"/>
    <s v="CC-003070-00"/>
    <s v="K 12918 SERVICIOS PROFESIONALES PRE3STAD-OS POR LA FIRMA"/>
    <d v="2023-12-30T00:00:00"/>
    <x v="46"/>
    <d v="2024-02-29T00:00:00"/>
    <n v="-95"/>
    <n v="11171944"/>
    <n v="20240604"/>
    <n v="202406"/>
    <s v="8/06/2024 3:17:58 p.m."/>
    <n v="161"/>
    <s v="121-180"/>
    <s v="PROVEEDORES"/>
    <n v="183"/>
    <n v="0"/>
    <n v="0"/>
    <n v="0"/>
    <n v="0"/>
    <n v="0"/>
    <n v="11171944"/>
    <n v="0"/>
    <n v="11171944"/>
    <x v="0"/>
    <s v="HOLLAND Y KNIGHT COLOMBIA SASCC-003070-00"/>
    <x v="1"/>
  </r>
  <r>
    <s v="PROMOAMBIENTAL DISTRITO SAS ESP"/>
    <n v="901"/>
    <x v="68"/>
    <x v="68"/>
    <s v="CR 7 71 21 TO A PI 8"/>
    <n v="7447638"/>
    <n v="16925001"/>
    <n v="12919"/>
    <s v="CC-003071-00"/>
    <s v="K 12919 SERVICIOS PROFESIONALES PRESTADO-S POR LA FIRMA"/>
    <d v="2023-12-30T00:00:00"/>
    <x v="46"/>
    <d v="2024-02-29T00:00:00"/>
    <n v="-95"/>
    <n v="6750303"/>
    <n v="20240604"/>
    <n v="202406"/>
    <s v="8/06/2024 3:17:58 p.m."/>
    <n v="161"/>
    <s v="121-180"/>
    <s v="PROVEEDORES"/>
    <n v="183"/>
    <n v="0"/>
    <n v="0"/>
    <n v="0"/>
    <n v="0"/>
    <n v="0"/>
    <n v="6750303"/>
    <n v="0"/>
    <n v="6750303"/>
    <x v="0"/>
    <s v="HOLLAND Y KNIGHT COLOMBIA SASCC-003071-00"/>
    <x v="1"/>
  </r>
  <r>
    <s v="PROMOAMBIENTAL DISTRITO SAS ESP"/>
    <n v="901"/>
    <x v="68"/>
    <x v="68"/>
    <s v="CR 7 71 21 TO A PI 8"/>
    <n v="7447638"/>
    <n v="16925001"/>
    <n v="12920"/>
    <s v="CC-003073-00"/>
    <s v="K 12920 SERVICIOS PROFESIONALES PRESTADO-S POR LA FIRMA"/>
    <d v="2023-12-30T00:00:00"/>
    <x v="46"/>
    <d v="2024-02-29T00:00:00"/>
    <n v="-95"/>
    <n v="9350103"/>
    <n v="20240604"/>
    <n v="202406"/>
    <s v="8/06/2024 3:17:58 p.m."/>
    <n v="161"/>
    <s v="121-180"/>
    <s v="PROVEEDORES"/>
    <n v="183"/>
    <n v="0"/>
    <n v="0"/>
    <n v="0"/>
    <n v="0"/>
    <n v="0"/>
    <n v="9350103"/>
    <n v="0"/>
    <n v="9350103"/>
    <x v="0"/>
    <s v="HOLLAND Y KNIGHT COLOMBIA SASCC-003073-00"/>
    <x v="1"/>
  </r>
  <r>
    <s v="PROMOAMBIENTAL DISTRITO SAS ESP"/>
    <n v="901"/>
    <x v="68"/>
    <x v="68"/>
    <s v="CR 7 71 21 TO A PI 8"/>
    <n v="7447638"/>
    <n v="16925001"/>
    <n v="12921"/>
    <s v="CC-003074-00"/>
    <s v="K 12921 SERVICIOS PROFESIONALES PRESTADO-S POR LA FIRMA"/>
    <d v="2023-12-30T00:00:00"/>
    <x v="46"/>
    <d v="2024-02-29T00:00:00"/>
    <n v="-95"/>
    <n v="3724659"/>
    <n v="20240604"/>
    <n v="202406"/>
    <s v="8/06/2024 3:17:58 p.m."/>
    <n v="161"/>
    <s v="121-180"/>
    <s v="PROVEEDORES"/>
    <n v="183"/>
    <n v="0"/>
    <n v="0"/>
    <n v="0"/>
    <n v="0"/>
    <n v="0"/>
    <n v="3724659"/>
    <n v="0"/>
    <n v="3724659"/>
    <x v="0"/>
    <s v="HOLLAND Y KNIGHT COLOMBIA SASCC-003074-00"/>
    <x v="1"/>
  </r>
  <r>
    <s v="PROMOAMBIENTAL DISTRITO SAS ESP"/>
    <n v="901"/>
    <x v="68"/>
    <x v="68"/>
    <s v="CR 7 71 21 TO A PI 8"/>
    <n v="7447638"/>
    <n v="16925001"/>
    <n v="14396"/>
    <s v="CC-003597-00"/>
    <s v="F K   14396 ASESORIA LEGAL ENERO 2024   -                                        "/>
    <d v="2024-04-30T00:00:00"/>
    <x v="4"/>
    <d v="2024-06-30T00:00:00"/>
    <n v="26"/>
    <n v="3614484"/>
    <n v="20240604"/>
    <n v="202406"/>
    <s v="8/06/2024 3:17:58 p.m."/>
    <n v="39"/>
    <s v="31-60"/>
    <s v="PROVEEDORES"/>
    <n v="61"/>
    <n v="0"/>
    <n v="0"/>
    <n v="3614484"/>
    <n v="0"/>
    <n v="0"/>
    <n v="0"/>
    <n v="0"/>
    <n v="3614484"/>
    <x v="0"/>
    <s v="HOLLAND Y KNIGHT COLOMBIA SASCC-003597-00"/>
    <x v="1"/>
  </r>
  <r>
    <s v="PROMOAMBIENTAL DISTRITO SAS ESP"/>
    <n v="901"/>
    <x v="68"/>
    <x v="68"/>
    <s v="CR 7 71 21 TO A PI 8"/>
    <n v="7447638"/>
    <n v="16925001"/>
    <n v="14397"/>
    <s v="CC-003598-00"/>
    <s v="F K   14397 ASESORIA LEGAL FEBRERO 2024 -                                        "/>
    <d v="2024-04-30T00:00:00"/>
    <x v="4"/>
    <d v="2024-06-30T00:00:00"/>
    <n v="26"/>
    <n v="10334545"/>
    <n v="20240604"/>
    <n v="202406"/>
    <s v="8/06/2024 3:17:58 p.m."/>
    <n v="39"/>
    <s v="31-60"/>
    <s v="PROVEEDORES"/>
    <n v="61"/>
    <n v="0"/>
    <n v="0"/>
    <n v="10334545"/>
    <n v="0"/>
    <n v="0"/>
    <n v="0"/>
    <n v="0"/>
    <n v="10334545"/>
    <x v="0"/>
    <s v="HOLLAND Y KNIGHT COLOMBIA SASCC-003598-00"/>
    <x v="1"/>
  </r>
  <r>
    <s v="PROMOAMBIENTAL DISTRITO SAS ESP"/>
    <n v="901"/>
    <x v="68"/>
    <x v="68"/>
    <s v="CR 7 71 21 TO A PI 8"/>
    <n v="7447638"/>
    <n v="16925001"/>
    <n v="14395"/>
    <s v="CC-003599-00"/>
    <s v="F K   14395 ASESORIA LEGAL ASUNTOS TRIBU-TARIOS                                  "/>
    <d v="2024-04-30T00:00:00"/>
    <x v="4"/>
    <d v="2024-06-30T00:00:00"/>
    <n v="26"/>
    <n v="2127394"/>
    <n v="20240604"/>
    <n v="202406"/>
    <s v="8/06/2024 3:17:58 p.m."/>
    <n v="39"/>
    <s v="31-60"/>
    <s v="PROVEEDORES"/>
    <n v="61"/>
    <n v="0"/>
    <n v="0"/>
    <n v="2127394"/>
    <n v="0"/>
    <n v="0"/>
    <n v="0"/>
    <n v="0"/>
    <n v="2127394"/>
    <x v="0"/>
    <s v="HOLLAND Y KNIGHT COLOMBIA SASCC-003599-00"/>
    <x v="1"/>
  </r>
  <r>
    <s v="PROMOAMBIENTAL DISTRITO SAS ESP"/>
    <n v="901"/>
    <x v="68"/>
    <x v="68"/>
    <s v="CR 7 71 21 TO A PI 8"/>
    <n v="7447638"/>
    <n v="16925001"/>
    <n v="14489"/>
    <s v="CC-003600-00"/>
    <s v="F K   14489 REEMBOLSO GASTOS EFECTUADOS -                                        "/>
    <d v="2024-04-30T00:00:00"/>
    <x v="4"/>
    <d v="2024-06-30T00:00:00"/>
    <n v="26"/>
    <n v="34951"/>
    <n v="20240604"/>
    <n v="202406"/>
    <s v="8/06/2024 3:17:58 p.m."/>
    <n v="39"/>
    <s v="31-60"/>
    <s v="PROVEEDORES"/>
    <n v="61"/>
    <n v="0"/>
    <n v="0"/>
    <n v="34951"/>
    <n v="0"/>
    <n v="0"/>
    <n v="0"/>
    <n v="0"/>
    <n v="34951"/>
    <x v="0"/>
    <s v="HOLLAND Y KNIGHT COLOMBIA SASCC-003600-00"/>
    <x v="1"/>
  </r>
  <r>
    <s v="PROMOAMBIENTAL DISTRITO SAS ESP"/>
    <n v="901"/>
    <x v="69"/>
    <x v="69"/>
    <s v="DG 97 17 60 P 4 CENTRO EMPRESARIAL CORPO"/>
    <n v="7447638"/>
    <n v="16925001"/>
    <n v="402501"/>
    <s v="FP-011683-01"/>
    <s v="IFXC 402501 DATA CENTER INTERNET IP SERV-ICIO                                    "/>
    <d v="2024-04-11T00:00:00"/>
    <x v="40"/>
    <d v="2024-06-01T00:00:00"/>
    <n v="-3"/>
    <n v="2148775"/>
    <n v="20240604"/>
    <n v="202406"/>
    <s v="8/06/2024 3:17:58 p.m."/>
    <n v="58"/>
    <s v="31-60"/>
    <s v="PROVEEDORES"/>
    <n v="80"/>
    <n v="0"/>
    <n v="0"/>
    <n v="2148775"/>
    <n v="0"/>
    <n v="0"/>
    <n v="0"/>
    <n v="0"/>
    <n v="2148775"/>
    <x v="0"/>
    <s v="IFX NETWORKS COLOMBIA SASFP-011683-01"/>
    <x v="0"/>
  </r>
  <r>
    <s v="PROMOAMBIENTAL DISTRITO SAS ESP"/>
    <n v="901"/>
    <x v="69"/>
    <x v="69"/>
    <s v="DG 97 17 60 P 4 CENTRO EMPRESARIAL CORPO"/>
    <n v="7447638"/>
    <n v="16925001"/>
    <n v="404708"/>
    <s v="FP-012236-01"/>
    <s v="IFXC 404708 COLOCACIONN SERVICIO 05 01 2-4 A 05 31 24                            "/>
    <d v="2024-05-14T00:00:00"/>
    <x v="22"/>
    <d v="2024-07-01T00:00:00"/>
    <n v="27"/>
    <n v="2152699"/>
    <n v="20240604"/>
    <n v="202406"/>
    <s v="8/06/2024 3:17:58 p.m."/>
    <n v="25"/>
    <s v="0-30"/>
    <s v="PROVEEDORES"/>
    <n v="47"/>
    <n v="0"/>
    <n v="2152699"/>
    <n v="0"/>
    <n v="0"/>
    <n v="0"/>
    <n v="0"/>
    <n v="0"/>
    <n v="2152699"/>
    <x v="0"/>
    <s v="IFX NETWORKS COLOMBIA SASFP-012236-01"/>
    <x v="0"/>
  </r>
  <r>
    <s v="PROMOAMBIENTAL DISTRITO SAS ESP"/>
    <n v="901"/>
    <x v="70"/>
    <x v="70"/>
    <s v="CR 56 13 35"/>
    <n v="7447638"/>
    <n v="16925001"/>
    <n v="93086"/>
    <s v="FP-011106-01"/>
    <s v="IM 93806 CINTA AISLANTE 3M LOCTITE      -                                        "/>
    <d v="2024-03-07T00:00:00"/>
    <x v="28"/>
    <d v="2024-05-06T00:00:00"/>
    <n v="-28"/>
    <n v="2876676"/>
    <n v="20240604"/>
    <n v="202406"/>
    <s v="8/06/2024 3:17:58 p.m."/>
    <n v="93"/>
    <s v="91-120"/>
    <s v="PROVEEDORES"/>
    <n v="115"/>
    <n v="0"/>
    <n v="0"/>
    <n v="0"/>
    <n v="2876676"/>
    <n v="0"/>
    <n v="0"/>
    <n v="0"/>
    <n v="2876676"/>
    <x v="0"/>
    <s v="IMPORTADORA COLOMBIANA DE AUTOPARTES SASFP-011106-01"/>
    <x v="0"/>
  </r>
  <r>
    <s v="PROMOAMBIENTAL DISTRITO SAS ESP"/>
    <n v="901"/>
    <x v="70"/>
    <x v="70"/>
    <s v="CR 56 13 35"/>
    <n v="7447638"/>
    <n v="16925001"/>
    <n v="95585"/>
    <s v="FP-012237-01"/>
    <s v="IM 95585 MANGUERA RETORNO               -                                        "/>
    <d v="2024-05-14T00:00:00"/>
    <x v="22"/>
    <d v="2024-07-04T00:00:00"/>
    <n v="30"/>
    <n v="585239"/>
    <n v="20240604"/>
    <n v="202406"/>
    <s v="8/06/2024 3:17:58 p.m."/>
    <n v="25"/>
    <s v="0-30"/>
    <s v="PROVEEDORES"/>
    <n v="47"/>
    <n v="0"/>
    <n v="585239"/>
    <n v="0"/>
    <n v="0"/>
    <n v="0"/>
    <n v="0"/>
    <n v="0"/>
    <n v="585239"/>
    <x v="0"/>
    <s v="IMPORTADORA COLOMBIANA DE AUTOPARTES SASFP-012237-01"/>
    <x v="0"/>
  </r>
  <r>
    <s v="PROMOAMBIENTAL DISTRITO SAS ESP"/>
    <n v="901"/>
    <x v="70"/>
    <x v="70"/>
    <s v="CR 56 13 35"/>
    <n v="7447638"/>
    <n v="16925001"/>
    <n v="96297"/>
    <s v="FP-012511-01"/>
    <s v="IM 96297 CHUMACERA                      -                                        "/>
    <d v="2024-05-28T00:00:00"/>
    <x v="26"/>
    <d v="2024-07-21T00:00:00"/>
    <n v="47"/>
    <n v="596494"/>
    <n v="20240604"/>
    <n v="202406"/>
    <s v="8/06/2024 3:17:58 p.m."/>
    <n v="11"/>
    <s v="0-30"/>
    <s v="PROVEEDORES"/>
    <n v="33"/>
    <n v="0"/>
    <n v="596494"/>
    <n v="0"/>
    <n v="0"/>
    <n v="0"/>
    <n v="0"/>
    <n v="0"/>
    <n v="596494"/>
    <x v="0"/>
    <s v="IMPORTADORA COLOMBIANA DE AUTOPARTES SASFP-012511-01"/>
    <x v="0"/>
  </r>
  <r>
    <s v="PROMOAMBIENTAL DISTRITO SAS ESP"/>
    <n v="901"/>
    <x v="71"/>
    <x v="71"/>
    <s v="CR 55 13 47"/>
    <n v="7447638"/>
    <n v="16925001"/>
    <n v="2318"/>
    <s v="FP-011337-01"/>
    <s v="FE 2318 M OBRA MTTO REPARACION BARREDORA- BRODSON                                "/>
    <d v="2024-03-22T00:00:00"/>
    <x v="54"/>
    <d v="2024-05-19T00:00:00"/>
    <n v="-15"/>
    <n v="4669728"/>
    <n v="20240604"/>
    <n v="202406"/>
    <s v="8/06/2024 3:17:58 p.m."/>
    <n v="78"/>
    <s v="61-90"/>
    <s v="PROVEEDORES"/>
    <n v="100"/>
    <n v="0"/>
    <n v="0"/>
    <n v="0"/>
    <n v="4669728"/>
    <n v="0"/>
    <n v="0"/>
    <n v="0"/>
    <n v="4669728"/>
    <x v="0"/>
    <s v="IMPORTADORA DISMAQ SASFP-011337-01"/>
    <x v="0"/>
  </r>
  <r>
    <s v="PROMOAMBIENTAL DISTRITO SAS ESP"/>
    <n v="901"/>
    <x v="71"/>
    <x v="71"/>
    <s v="CR 55 13 47"/>
    <n v="7447638"/>
    <n v="16925001"/>
    <n v="2348"/>
    <s v="FP-011490-01"/>
    <s v="FE 2348 DISCO LIGA MIL HOJAS            -                                        "/>
    <d v="2024-03-31T00:00:00"/>
    <x v="66"/>
    <d v="2024-06-01T00:00:00"/>
    <n v="-3"/>
    <n v="167131"/>
    <n v="20240604"/>
    <n v="202406"/>
    <s v="8/06/2024 3:17:58 p.m."/>
    <n v="69"/>
    <s v="61-90"/>
    <s v="PROVEEDORES"/>
    <n v="91"/>
    <n v="0"/>
    <n v="0"/>
    <n v="0"/>
    <n v="167131"/>
    <n v="0"/>
    <n v="0"/>
    <n v="0"/>
    <n v="167131"/>
    <x v="0"/>
    <s v="IMPORTADORA DISMAQ SASFP-011490-01"/>
    <x v="0"/>
  </r>
  <r>
    <s v="PROMOAMBIENTAL DISTRITO SAS ESP"/>
    <n v="901"/>
    <x v="71"/>
    <x v="71"/>
    <s v="CR 55 13 47"/>
    <n v="7447638"/>
    <n v="16925001"/>
    <n v="2350"/>
    <s v="FP-011499-01"/>
    <s v="FE 2350 R M  CONTROL MANDO HCO R M  MAND-O HIDRAHULICO RS F18                    "/>
    <d v="2024-04-02T00:00:00"/>
    <x v="43"/>
    <d v="2024-06-02T00:00:00"/>
    <n v="-2"/>
    <n v="5959462"/>
    <n v="20240604"/>
    <n v="202406"/>
    <s v="8/06/2024 3:17:58 p.m."/>
    <n v="67"/>
    <s v="61-90"/>
    <s v="PROVEEDORES"/>
    <n v="89"/>
    <n v="0"/>
    <n v="0"/>
    <n v="5959462"/>
    <n v="0"/>
    <n v="0"/>
    <n v="0"/>
    <n v="0"/>
    <n v="5959462"/>
    <x v="0"/>
    <s v="IMPORTADORA DISMAQ SASFP-011499-01"/>
    <x v="0"/>
  </r>
  <r>
    <s v="PROMOAMBIENTAL DISTRITO SAS ESP"/>
    <n v="901"/>
    <x v="71"/>
    <x v="71"/>
    <s v="CR 55 13 47"/>
    <n v="7447638"/>
    <n v="16925001"/>
    <n v="2382"/>
    <s v="FP-011732-01"/>
    <s v="FE 2382 R M  VOLANTE EMBRAGUE INTER     -                                        "/>
    <d v="2024-04-15T00:00:00"/>
    <x v="2"/>
    <d v="2024-06-12T00:00:00"/>
    <n v="8"/>
    <n v="1623286"/>
    <n v="20240604"/>
    <n v="202406"/>
    <s v="8/06/2024 3:17:58 p.m."/>
    <n v="54"/>
    <s v="31-60"/>
    <s v="PROVEEDORES"/>
    <n v="76"/>
    <n v="0"/>
    <n v="0"/>
    <n v="1623286"/>
    <n v="0"/>
    <n v="0"/>
    <n v="0"/>
    <n v="0"/>
    <n v="1623286"/>
    <x v="0"/>
    <s v="IMPORTADORA DISMAQ SASFP-011732-01"/>
    <x v="0"/>
  </r>
  <r>
    <s v="PROMOAMBIENTAL DISTRITO SAS ESP"/>
    <n v="901"/>
    <x v="71"/>
    <x v="71"/>
    <s v="CR 55 13 47"/>
    <n v="7447638"/>
    <n v="16925001"/>
    <n v="2368"/>
    <s v="FP-011763-01"/>
    <s v="FTR 19840 AJUSTE HOUSING DIFERENCIAL SPI-CER INTER 4700"/>
    <d v="2024-04-16T00:00:00"/>
    <x v="31"/>
    <d v="2024-06-11T00:00:00"/>
    <n v="7"/>
    <n v="2907063"/>
    <n v="20240604"/>
    <n v="202406"/>
    <s v="8/06/2024 3:17:58 p.m."/>
    <n v="53"/>
    <s v="31-60"/>
    <s v="PROVEEDORES"/>
    <n v="75"/>
    <n v="0"/>
    <n v="0"/>
    <n v="2907063"/>
    <n v="0"/>
    <n v="0"/>
    <n v="0"/>
    <n v="0"/>
    <n v="2907063"/>
    <x v="0"/>
    <s v="IMPORTADORA DISMAQ SASFP-011763-01"/>
    <x v="0"/>
  </r>
  <r>
    <s v="PROMOAMBIENTAL DISTRITO SAS ESP"/>
    <n v="901"/>
    <x v="71"/>
    <x v="71"/>
    <s v="CR 55 13 47"/>
    <n v="7447638"/>
    <n v="16925001"/>
    <n v="2391"/>
    <s v="FP-011770-01"/>
    <s v="FE 530 ALQUILER EQUIPO IMPRESION-"/>
    <d v="2024-04-16T00:00:00"/>
    <x v="31"/>
    <d v="2024-06-16T00:00:00"/>
    <n v="12"/>
    <n v="630258"/>
    <n v="20240604"/>
    <n v="202406"/>
    <s v="8/06/2024 3:17:58 p.m."/>
    <n v="53"/>
    <s v="31-60"/>
    <s v="PROVEEDORES"/>
    <n v="75"/>
    <n v="0"/>
    <n v="0"/>
    <n v="630258"/>
    <n v="0"/>
    <n v="0"/>
    <n v="0"/>
    <n v="0"/>
    <n v="630258"/>
    <x v="0"/>
    <s v="IMPORTADORA DISMAQ SASFP-011770-01"/>
    <x v="0"/>
  </r>
  <r>
    <s v="PROMOAMBIENTAL DISTRITO SAS ESP"/>
    <n v="901"/>
    <x v="71"/>
    <x v="71"/>
    <s v="CR 55 13 47"/>
    <n v="7447638"/>
    <n v="16925001"/>
    <n v="2400"/>
    <s v="FP-011828-01"/>
    <s v="FE 2400 VENTILADOR BRONSON              -                                        "/>
    <d v="2024-04-19T00:00:00"/>
    <x v="55"/>
    <d v="2024-06-18T00:00:00"/>
    <n v="14"/>
    <n v="315129"/>
    <n v="20240604"/>
    <n v="202406"/>
    <s v="8/06/2024 3:17:58 p.m."/>
    <n v="50"/>
    <s v="31-60"/>
    <s v="PROVEEDORES"/>
    <n v="72"/>
    <n v="0"/>
    <n v="0"/>
    <n v="315129"/>
    <n v="0"/>
    <n v="0"/>
    <n v="0"/>
    <n v="0"/>
    <n v="315129"/>
    <x v="0"/>
    <s v="IMPORTADORA DISMAQ SASFP-011828-01"/>
    <x v="0"/>
  </r>
  <r>
    <s v="PROMOAMBIENTAL DISTRITO SAS ESP"/>
    <n v="901"/>
    <x v="71"/>
    <x v="71"/>
    <s v="CR 55 13 47"/>
    <n v="7447638"/>
    <n v="16925001"/>
    <n v="2458"/>
    <s v="FP-012071-01"/>
    <s v="FE 2458 MOTOR ARRANQUE PERKIS MINI CASE -                                        "/>
    <d v="2024-04-30T00:00:00"/>
    <x v="4"/>
    <d v="2024-06-30T00:00:00"/>
    <n v="26"/>
    <n v="1412452"/>
    <n v="20240604"/>
    <n v="202406"/>
    <s v="8/06/2024 3:17:58 p.m."/>
    <n v="39"/>
    <s v="31-60"/>
    <s v="PROVEEDORES"/>
    <n v="61"/>
    <n v="0"/>
    <n v="0"/>
    <n v="1412452"/>
    <n v="0"/>
    <n v="0"/>
    <n v="0"/>
    <n v="0"/>
    <n v="1412452"/>
    <x v="0"/>
    <s v="IMPORTADORA DISMAQ SASFP-012071-01"/>
    <x v="0"/>
  </r>
  <r>
    <s v="PROMOAMBIENTAL DISTRITO SAS ESP"/>
    <n v="901"/>
    <x v="71"/>
    <x v="71"/>
    <s v="CR 55 13 47"/>
    <n v="7447638"/>
    <n v="16925001"/>
    <n v="2552"/>
    <s v="FP-012513-01"/>
    <s v="FE 2552 REPARAR VOLANTE Y CAMBIO BALINER-AS                                      "/>
    <d v="2024-05-28T00:00:00"/>
    <x v="26"/>
    <d v="2024-07-24T00:00:00"/>
    <n v="50"/>
    <n v="1856773"/>
    <n v="20240604"/>
    <n v="202406"/>
    <s v="8/06/2024 3:17:58 p.m."/>
    <n v="11"/>
    <s v="0-30"/>
    <s v="PROVEEDORES"/>
    <n v="33"/>
    <n v="0"/>
    <n v="1856773"/>
    <n v="0"/>
    <n v="0"/>
    <n v="0"/>
    <n v="0"/>
    <n v="0"/>
    <n v="1856773"/>
    <x v="0"/>
    <s v="IMPORTADORA DISMAQ SASFP-012513-01"/>
    <x v="0"/>
  </r>
  <r>
    <s v="PROMOAMBIENTAL DISTRITO SAS ESP"/>
    <n v="901"/>
    <x v="71"/>
    <x v="71"/>
    <s v="CR 55 13 47"/>
    <n v="7447638"/>
    <n v="16925001"/>
    <n v="2555"/>
    <s v="FP-012516-01"/>
    <s v="FE 34 SERVICIO DE LAVADO COMPACTADOR VOL-QUETA BARREDORA MINI"/>
    <d v="2024-05-28T00:00:00"/>
    <x v="26"/>
    <d v="2024-07-17T00:00:00"/>
    <n v="43"/>
    <n v="6293014"/>
    <n v="20240604"/>
    <n v="202406"/>
    <s v="8/06/2024 3:17:58 p.m."/>
    <n v="11"/>
    <s v="0-30"/>
    <s v="PROVEEDORES"/>
    <n v="33"/>
    <n v="0"/>
    <n v="6293014"/>
    <n v="0"/>
    <n v="0"/>
    <n v="0"/>
    <n v="0"/>
    <n v="0"/>
    <n v="6293014"/>
    <x v="0"/>
    <s v="IMPORTADORA DISMAQ SASFP-012516-01"/>
    <x v="0"/>
  </r>
  <r>
    <s v="PROMOAMBIENTAL DISTRITO SAS ESP"/>
    <n v="901"/>
    <x v="71"/>
    <x v="71"/>
    <s v="CR 55 13 47"/>
    <n v="7447638"/>
    <n v="16925001"/>
    <n v="2556"/>
    <s v="FP-012518-01"/>
    <s v="FE 2556 REPUESTO MANTENIMIENTO EXTERNO B-ARREDORA                                "/>
    <d v="2024-05-28T00:00:00"/>
    <x v="26"/>
    <d v="2024-07-27T00:00:00"/>
    <n v="53"/>
    <n v="9352573"/>
    <n v="20240604"/>
    <n v="202406"/>
    <s v="8/06/2024 3:17:58 p.m."/>
    <n v="11"/>
    <s v="0-30"/>
    <s v="PROVEEDORES"/>
    <n v="33"/>
    <n v="0"/>
    <n v="9352573"/>
    <n v="0"/>
    <n v="0"/>
    <n v="0"/>
    <n v="0"/>
    <n v="0"/>
    <n v="9352573"/>
    <x v="0"/>
    <s v="IMPORTADORA DISMAQ SASFP-012518-01"/>
    <x v="0"/>
  </r>
  <r>
    <s v="PROMOAMBIENTAL DISTRITO SAS ESP"/>
    <n v="901"/>
    <x v="71"/>
    <x v="71"/>
    <s v="CR 55 13 47"/>
    <n v="7447638"/>
    <n v="16925001"/>
    <n v="2554"/>
    <s v="FP-012520-01"/>
    <s v="FE 2554 RESPUESTOS MANTENIMIENTO BARREDO-RA                                      "/>
    <d v="2024-05-28T00:00:00"/>
    <x v="26"/>
    <d v="2024-07-27T00:00:00"/>
    <n v="53"/>
    <n v="4472578"/>
    <n v="20240604"/>
    <n v="202406"/>
    <s v="8/06/2024 3:17:58 p.m."/>
    <n v="11"/>
    <s v="0-30"/>
    <s v="PROVEEDORES"/>
    <n v="33"/>
    <n v="0"/>
    <n v="4472578"/>
    <n v="0"/>
    <n v="0"/>
    <n v="0"/>
    <n v="0"/>
    <n v="0"/>
    <n v="4472578"/>
    <x v="0"/>
    <s v="IMPORTADORA DISMAQ SASFP-012520-01"/>
    <x v="0"/>
  </r>
  <r>
    <s v="PROMOAMBIENTAL DISTRITO SAS ESP"/>
    <n v="901"/>
    <x v="71"/>
    <x v="71"/>
    <s v="CR 55 13 47"/>
    <n v="7447638"/>
    <n v="16925001"/>
    <n v="2557"/>
    <s v="FP-012522-01"/>
    <s v="FE 2557 R M  INYECTOR MOTOR PERKINS     -                                        "/>
    <d v="2024-05-28T00:00:00"/>
    <x v="26"/>
    <d v="2024-07-27T00:00:00"/>
    <n v="53"/>
    <n v="1721128"/>
    <n v="20240604"/>
    <n v="202406"/>
    <s v="8/06/2024 3:17:58 p.m."/>
    <n v="11"/>
    <s v="0-30"/>
    <s v="PROVEEDORES"/>
    <n v="33"/>
    <n v="0"/>
    <n v="1721128"/>
    <n v="0"/>
    <n v="0"/>
    <n v="0"/>
    <n v="0"/>
    <n v="0"/>
    <n v="1721128"/>
    <x v="0"/>
    <s v="IMPORTADORA DISMAQ SASFP-012522-01"/>
    <x v="0"/>
  </r>
  <r>
    <s v="PROMOAMBIENTAL DISTRITO SAS ESP"/>
    <n v="901"/>
    <x v="71"/>
    <x v="71"/>
    <s v="CR 55 13 47"/>
    <n v="7447638"/>
    <n v="16925001"/>
    <n v="2584"/>
    <s v="FP-012616-01"/>
    <s v="FET 827 CAMBIO BARRA TENSORA CAMBIO SOPO-RTE MOTOR BAJAR CARD"/>
    <d v="2024-05-31T00:00:00"/>
    <x v="27"/>
    <d v="2024-07-30T00:00:00"/>
    <n v="56"/>
    <n v="1620662"/>
    <n v="20240604"/>
    <n v="202406"/>
    <s v="8/06/2024 3:17:58 p.m."/>
    <n v="8"/>
    <s v="0-30"/>
    <s v="PROVEEDORES"/>
    <n v="30"/>
    <n v="1620662"/>
    <n v="0"/>
    <n v="0"/>
    <n v="0"/>
    <n v="0"/>
    <n v="0"/>
    <n v="0"/>
    <n v="1620662"/>
    <x v="0"/>
    <s v="IMPORTADORA DISMAQ SASFP-012616-01"/>
    <x v="0"/>
  </r>
  <r>
    <s v="PROMOAMBIENTAL DISTRITO SAS ESP"/>
    <n v="901"/>
    <x v="71"/>
    <x v="71"/>
    <s v="CR 55 13 47"/>
    <n v="7447638"/>
    <n v="16925001"/>
    <n v="2585"/>
    <s v="FP-012617-01"/>
    <s v="FET 829 BAJAR MUELLE TORQUEAR MUELLE BAJ-AR RUEDAS CAMBIO FRE"/>
    <d v="2024-05-31T00:00:00"/>
    <x v="27"/>
    <d v="2024-07-30T00:00:00"/>
    <n v="56"/>
    <n v="1620662"/>
    <n v="20240604"/>
    <n v="202406"/>
    <s v="8/06/2024 3:17:58 p.m."/>
    <n v="8"/>
    <s v="0-30"/>
    <s v="PROVEEDORES"/>
    <n v="30"/>
    <n v="1620662"/>
    <n v="0"/>
    <n v="0"/>
    <n v="0"/>
    <n v="0"/>
    <n v="0"/>
    <n v="0"/>
    <n v="1620662"/>
    <x v="0"/>
    <s v="IMPORTADORA DISMAQ SASFP-012617-01"/>
    <x v="0"/>
  </r>
  <r>
    <s v="PROMOAMBIENTAL DISTRITO SAS ESP"/>
    <n v="901"/>
    <x v="72"/>
    <x v="72"/>
    <s v="CL 128 50 63"/>
    <n v="7447638"/>
    <n v="16925001"/>
    <n v="114"/>
    <s v="CC-003588-00"/>
    <s v="F 114 CAPACITACION PROGRAMA DESARROLLO C-OMPENTENCIAS JUAN BE                    "/>
    <d v="2024-04-30T00:00:00"/>
    <x v="4"/>
    <d v="2024-06-30T00:00:00"/>
    <n v="26"/>
    <n v="4067076"/>
    <n v="20240604"/>
    <n v="202406"/>
    <s v="8/06/2024 3:17:58 p.m."/>
    <n v="39"/>
    <s v="31-60"/>
    <s v="PROVEEDORES"/>
    <n v="61"/>
    <n v="0"/>
    <n v="0"/>
    <n v="4067076"/>
    <n v="0"/>
    <n v="0"/>
    <n v="0"/>
    <n v="0"/>
    <n v="4067076"/>
    <x v="0"/>
    <s v="IMPULSO COACH SASCC-003588-00"/>
    <x v="0"/>
  </r>
  <r>
    <s v="PROMOAMBIENTAL DISTRITO SAS ESP"/>
    <n v="901"/>
    <x v="72"/>
    <x v="72"/>
    <s v="CL 128 50 63"/>
    <n v="7447638"/>
    <n v="16925001"/>
    <n v="115"/>
    <s v="CC-003589-00"/>
    <s v="F 115 CAPACITACION PROGRAMA DESARROLLO C-OMPENTENCIAS                            "/>
    <d v="2024-04-30T00:00:00"/>
    <x v="4"/>
    <d v="2024-06-30T00:00:00"/>
    <n v="26"/>
    <n v="4067076"/>
    <n v="20240604"/>
    <n v="202406"/>
    <s v="8/06/2024 3:17:58 p.m."/>
    <n v="39"/>
    <s v="31-60"/>
    <s v="PROVEEDORES"/>
    <n v="61"/>
    <n v="0"/>
    <n v="0"/>
    <n v="4067076"/>
    <n v="0"/>
    <n v="0"/>
    <n v="0"/>
    <n v="0"/>
    <n v="4067076"/>
    <x v="0"/>
    <s v="IMPULSO COACH SASCC-003589-00"/>
    <x v="0"/>
  </r>
  <r>
    <s v="PROMOAMBIENTAL DISTRITO SAS ESP"/>
    <n v="901"/>
    <x v="73"/>
    <x v="73"/>
    <s v="CR 45 AUT NORTE 108 27"/>
    <n v="7447638"/>
    <n v="16925001"/>
    <n v="89120392"/>
    <s v="FP-011646-01"/>
    <s v="FEV 89120392 R 16 5 137A 137B IND TL BIB-STEEL ALL                               "/>
    <d v="2024-04-10T00:00:00"/>
    <x v="1"/>
    <d v="2024-06-08T00:00:00"/>
    <n v="4"/>
    <n v="8670078"/>
    <n v="20240604"/>
    <n v="202406"/>
    <s v="8/06/2024 3:17:58 p.m."/>
    <n v="59"/>
    <s v="31-60"/>
    <s v="PROVEEDORES"/>
    <n v="81"/>
    <n v="0"/>
    <n v="0"/>
    <n v="8670078"/>
    <n v="0"/>
    <n v="0"/>
    <n v="0"/>
    <n v="0"/>
    <n v="8670078"/>
    <x v="0"/>
    <s v="INDUSTRIA COLOMBIANA DE LLANTAS SAFP-011646-01"/>
    <x v="0"/>
  </r>
  <r>
    <s v="PROMOAMBIENTAL DISTRITO SAS ESP"/>
    <n v="901"/>
    <x v="73"/>
    <x v="73"/>
    <s v="CR 45 AUT NORTE 108 27"/>
    <n v="7447638"/>
    <n v="16925001"/>
    <n v="89123379"/>
    <s v="FP-012637-01"/>
    <s v="FE 1080 BASE PARA TV DE PARED HASTA 70-"/>
    <d v="2024-05-31T00:00:00"/>
    <x v="27"/>
    <d v="2024-08-01T00:00:00"/>
    <n v="57"/>
    <n v="6186346"/>
    <n v="20240604"/>
    <n v="202406"/>
    <s v="8/06/2024 3:17:58 p.m."/>
    <n v="8"/>
    <s v="0-30"/>
    <s v="PROVEEDORES"/>
    <n v="30"/>
    <n v="6186346"/>
    <n v="0"/>
    <n v="0"/>
    <n v="0"/>
    <n v="0"/>
    <n v="0"/>
    <n v="0"/>
    <n v="6186346"/>
    <x v="0"/>
    <s v="INDUSTRIA COLOMBIANA DE LLANTAS SAFP-012637-01"/>
    <x v="0"/>
  </r>
  <r>
    <s v="PROMOAMBIENTAL DISTRITO SAS ESP"/>
    <n v="901"/>
    <x v="73"/>
    <x v="73"/>
    <s v="CR 45 AUT NORTE 108 27"/>
    <n v="7447638"/>
    <n v="16925001"/>
    <n v="89123378"/>
    <s v="FP-012638-01"/>
    <s v="PC 1189 BOLSA GRIS CON IMPRESION  65 X 8-0"/>
    <d v="2024-05-31T00:00:00"/>
    <x v="27"/>
    <d v="2024-08-01T00:00:00"/>
    <n v="57"/>
    <n v="6186346"/>
    <n v="20240604"/>
    <n v="202406"/>
    <s v="8/06/2024 3:17:58 p.m."/>
    <n v="8"/>
    <s v="0-30"/>
    <s v="PROVEEDORES"/>
    <n v="30"/>
    <n v="6186346"/>
    <n v="0"/>
    <n v="0"/>
    <n v="0"/>
    <n v="0"/>
    <n v="0"/>
    <n v="0"/>
    <n v="6186346"/>
    <x v="0"/>
    <s v="INDUSTRIA COLOMBIANA DE LLANTAS SAFP-012638-01"/>
    <x v="0"/>
  </r>
  <r>
    <s v="PROMOAMBIENTAL DISTRITO SAS ESP"/>
    <n v="901"/>
    <x v="74"/>
    <x v="74"/>
    <s v="CR 126 A 17 50"/>
    <n v="7447638"/>
    <n v="16925001"/>
    <n v="26065"/>
    <s v="FP-011252-01"/>
    <s v="VRSI 26065 RESPIRADERO HIDRAULICO       -                                        "/>
    <d v="2024-03-21T00:00:00"/>
    <x v="15"/>
    <d v="2024-05-14T00:00:00"/>
    <n v="-20"/>
    <n v="467124"/>
    <n v="20240604"/>
    <n v="202406"/>
    <s v="8/06/2024 3:17:58 p.m."/>
    <n v="79"/>
    <s v="61-90"/>
    <s v="PROVEEDORES"/>
    <n v="101"/>
    <n v="0"/>
    <n v="0"/>
    <n v="0"/>
    <n v="467124"/>
    <n v="0"/>
    <n v="0"/>
    <n v="0"/>
    <n v="467124"/>
    <x v="0"/>
    <s v="INDUSTRIAS IVOR SA CASA INGLESAFP-011252-01"/>
    <x v="0"/>
  </r>
  <r>
    <s v="PROMOAMBIENTAL DISTRITO SAS ESP"/>
    <n v="901"/>
    <x v="74"/>
    <x v="74"/>
    <s v="CR 126 A 17 50"/>
    <n v="7447638"/>
    <n v="16925001"/>
    <n v="26151"/>
    <s v="FP-011256-01"/>
    <s v="VRSI 26151 RESPIRADERO HIDRAULICO       -                                        "/>
    <d v="2024-03-21T00:00:00"/>
    <x v="15"/>
    <d v="2024-05-20T00:00:00"/>
    <n v="-14"/>
    <n v="467124"/>
    <n v="20240604"/>
    <n v="202406"/>
    <s v="8/06/2024 3:17:58 p.m."/>
    <n v="79"/>
    <s v="61-90"/>
    <s v="PROVEEDORES"/>
    <n v="101"/>
    <n v="0"/>
    <n v="0"/>
    <n v="0"/>
    <n v="467124"/>
    <n v="0"/>
    <n v="0"/>
    <n v="0"/>
    <n v="467124"/>
    <x v="0"/>
    <s v="INDUSTRIAS IVOR SA CASA INGLESAFP-011256-01"/>
    <x v="0"/>
  </r>
  <r>
    <s v="PROMOAMBIENTAL DISTRITO SAS ESP"/>
    <n v="901"/>
    <x v="74"/>
    <x v="74"/>
    <s v="CR 126 A 17 50"/>
    <n v="7447638"/>
    <n v="16925001"/>
    <n v="26062"/>
    <s v="FP-011258-01"/>
    <s v="VRSI 26062 BOMBA HIDRAULICA CW COMPACTAD-OR                                      "/>
    <d v="2024-03-21T00:00:00"/>
    <x v="15"/>
    <d v="2024-05-14T00:00:00"/>
    <n v="-20"/>
    <n v="8901967"/>
    <n v="20240604"/>
    <n v="202406"/>
    <s v="8/06/2024 3:17:58 p.m."/>
    <n v="79"/>
    <s v="61-90"/>
    <s v="PROVEEDORES"/>
    <n v="101"/>
    <n v="0"/>
    <n v="0"/>
    <n v="0"/>
    <n v="8901967"/>
    <n v="0"/>
    <n v="0"/>
    <n v="0"/>
    <n v="8901967"/>
    <x v="0"/>
    <s v="INDUSTRIAS IVOR SA CASA INGLESAFP-011258-01"/>
    <x v="0"/>
  </r>
  <r>
    <s v="PROMOAMBIENTAL DISTRITO SAS ESP"/>
    <n v="901"/>
    <x v="74"/>
    <x v="74"/>
    <s v="CR 126 A 17 50"/>
    <n v="7447638"/>
    <n v="16925001"/>
    <n v="26027"/>
    <s v="FP-011260-01"/>
    <s v="VRSI 26027 MOTOR LIMPIABRISAS           -                                        "/>
    <d v="2024-03-21T00:00:00"/>
    <x v="15"/>
    <d v="2024-05-12T00:00:00"/>
    <n v="-22"/>
    <n v="2372952"/>
    <n v="20240604"/>
    <n v="202406"/>
    <s v="8/06/2024 3:17:58 p.m."/>
    <n v="79"/>
    <s v="61-90"/>
    <s v="PROVEEDORES"/>
    <n v="101"/>
    <n v="0"/>
    <n v="0"/>
    <n v="0"/>
    <n v="2372952"/>
    <n v="0"/>
    <n v="0"/>
    <n v="0"/>
    <n v="2372952"/>
    <x v="0"/>
    <s v="INDUSTRIAS IVOR SA CASA INGLESAFP-011260-01"/>
    <x v="0"/>
  </r>
  <r>
    <s v="PROMOAMBIENTAL DISTRITO SAS ESP"/>
    <n v="901"/>
    <x v="74"/>
    <x v="74"/>
    <s v="CR 126 A 17 50"/>
    <n v="7447638"/>
    <n v="16925001"/>
    <n v="26028"/>
    <s v="FP-011261-01"/>
    <s v="VRSI 26028 MOTOR LIMPIABRISAS           -                                        "/>
    <d v="2024-03-21T00:00:00"/>
    <x v="15"/>
    <d v="2024-05-12T00:00:00"/>
    <n v="-22"/>
    <n v="2372952"/>
    <n v="20240604"/>
    <n v="202406"/>
    <s v="8/06/2024 3:17:58 p.m."/>
    <n v="79"/>
    <s v="61-90"/>
    <s v="PROVEEDORES"/>
    <n v="101"/>
    <n v="0"/>
    <n v="0"/>
    <n v="0"/>
    <n v="2372952"/>
    <n v="0"/>
    <n v="0"/>
    <n v="0"/>
    <n v="2372952"/>
    <x v="0"/>
    <s v="INDUSTRIAS IVOR SA CASA INGLESAFP-011261-01"/>
    <x v="0"/>
  </r>
  <r>
    <s v="PROMOAMBIENTAL DISTRITO SAS ESP"/>
    <n v="901"/>
    <x v="74"/>
    <x v="74"/>
    <s v="CR 126 A 17 50"/>
    <n v="7447638"/>
    <n v="16925001"/>
    <n v="26270"/>
    <s v="FP-011444-01"/>
    <s v="VRSI 26270 BOMBA HIDRAULICA CW          -                                        "/>
    <d v="2024-03-27T00:00:00"/>
    <x v="0"/>
    <d v="2024-05-27T00:00:00"/>
    <n v="-7"/>
    <n v="4541820"/>
    <n v="20240604"/>
    <n v="202406"/>
    <s v="8/06/2024 3:17:58 p.m."/>
    <n v="73"/>
    <s v="61-90"/>
    <s v="PROVEEDORES"/>
    <n v="95"/>
    <n v="0"/>
    <n v="0"/>
    <n v="0"/>
    <n v="4541820"/>
    <n v="0"/>
    <n v="0"/>
    <n v="0"/>
    <n v="4541820"/>
    <x v="0"/>
    <s v="INDUSTRIAS IVOR SA CASA INGLESAFP-011444-01"/>
    <x v="0"/>
  </r>
  <r>
    <s v="PROMOAMBIENTAL DISTRITO SAS ESP"/>
    <n v="901"/>
    <x v="74"/>
    <x v="74"/>
    <s v="CR 126 A 17 50"/>
    <n v="7447638"/>
    <n v="16925001"/>
    <n v="26749"/>
    <s v="FP-011891-01"/>
    <s v="VRSI 26749 SOPORTE MOTOR                -                                        "/>
    <d v="2024-04-25T00:00:00"/>
    <x v="33"/>
    <d v="2024-06-25T00:00:00"/>
    <n v="21"/>
    <n v="450963"/>
    <n v="20240604"/>
    <n v="202406"/>
    <s v="8/06/2024 3:17:58 p.m."/>
    <n v="44"/>
    <s v="31-60"/>
    <s v="PROVEEDORES"/>
    <n v="66"/>
    <n v="0"/>
    <n v="0"/>
    <n v="450963"/>
    <n v="0"/>
    <n v="0"/>
    <n v="0"/>
    <n v="0"/>
    <n v="450963"/>
    <x v="0"/>
    <s v="INDUSTRIAS IVOR SA CASA INGLESAFP-011891-01"/>
    <x v="0"/>
  </r>
  <r>
    <s v="PROMOAMBIENTAL DISTRITO SAS ESP"/>
    <n v="901"/>
    <x v="74"/>
    <x v="74"/>
    <s v="CR 126 A 17 50"/>
    <n v="7447638"/>
    <n v="16925001"/>
    <n v="26751"/>
    <s v="FP-011892-01"/>
    <s v="VRSL 26751 CINTURON SILLA               -                                        "/>
    <d v="2024-04-25T00:00:00"/>
    <x v="33"/>
    <d v="2024-06-25T00:00:00"/>
    <n v="21"/>
    <n v="605075"/>
    <n v="20240604"/>
    <n v="202406"/>
    <s v="8/06/2024 3:17:58 p.m."/>
    <n v="44"/>
    <s v="31-60"/>
    <s v="PROVEEDORES"/>
    <n v="66"/>
    <n v="0"/>
    <n v="0"/>
    <n v="605075"/>
    <n v="0"/>
    <n v="0"/>
    <n v="0"/>
    <n v="0"/>
    <n v="605075"/>
    <x v="0"/>
    <s v="INDUSTRIAS IVOR SA CASA INGLESAFP-011892-01"/>
    <x v="0"/>
  </r>
  <r>
    <s v="PROMOAMBIENTAL DISTRITO SAS ESP"/>
    <n v="901"/>
    <x v="74"/>
    <x v="74"/>
    <s v="CR 126 A 17 50"/>
    <n v="7447638"/>
    <n v="16925001"/>
    <n v="26750"/>
    <s v="FP-011930-01"/>
    <s v="VRSI 26750 INTERRUPTOR SET RESUME DEL CO-NTROL CRUCERO                           "/>
    <d v="2024-04-26T00:00:00"/>
    <x v="19"/>
    <d v="2024-06-25T00:00:00"/>
    <n v="21"/>
    <n v="383639"/>
    <n v="20240604"/>
    <n v="202406"/>
    <s v="8/06/2024 3:17:58 p.m."/>
    <n v="43"/>
    <s v="31-60"/>
    <s v="PROVEEDORES"/>
    <n v="65"/>
    <n v="0"/>
    <n v="0"/>
    <n v="383639"/>
    <n v="0"/>
    <n v="0"/>
    <n v="0"/>
    <n v="0"/>
    <n v="383639"/>
    <x v="0"/>
    <s v="INDUSTRIAS IVOR SA CASA INGLESAFP-011930-01"/>
    <x v="0"/>
  </r>
  <r>
    <s v="PROMOAMBIENTAL DISTRITO SAS ESP"/>
    <n v="901"/>
    <x v="74"/>
    <x v="74"/>
    <s v="CR 126 A 17 50"/>
    <n v="7447638"/>
    <n v="16925001"/>
    <n v="26769"/>
    <s v="FP-011931-01"/>
    <s v="VRSI 26769 SENSOR TEMPERTATURA AGUA     -                                        "/>
    <d v="2024-04-26T00:00:00"/>
    <x v="19"/>
    <d v="2024-06-25T00:00:00"/>
    <n v="21"/>
    <n v="412449"/>
    <n v="20240604"/>
    <n v="202406"/>
    <s v="8/06/2024 3:17:58 p.m."/>
    <n v="43"/>
    <s v="31-60"/>
    <s v="PROVEEDORES"/>
    <n v="65"/>
    <n v="0"/>
    <n v="0"/>
    <n v="412449"/>
    <n v="0"/>
    <n v="0"/>
    <n v="0"/>
    <n v="0"/>
    <n v="412449"/>
    <x v="0"/>
    <s v="INDUSTRIAS IVOR SA CASA INGLESAFP-011931-01"/>
    <x v="0"/>
  </r>
  <r>
    <s v="PROMOAMBIENTAL DISTRITO SAS ESP"/>
    <n v="901"/>
    <x v="74"/>
    <x v="74"/>
    <s v="CR 126 A 17 50"/>
    <n v="7447638"/>
    <n v="16925001"/>
    <n v="26760"/>
    <s v="FP-011932-01"/>
    <s v="VRSI 26760 ENSAMBLE DE ZAPATAS DE PANEL -DESLIZANTE METROPACK                    "/>
    <d v="2024-04-26T00:00:00"/>
    <x v="19"/>
    <d v="2024-06-25T00:00:00"/>
    <n v="21"/>
    <n v="3723668"/>
    <n v="20240604"/>
    <n v="202406"/>
    <s v="8/06/2024 3:17:58 p.m."/>
    <n v="43"/>
    <s v="31-60"/>
    <s v="PROVEEDORES"/>
    <n v="65"/>
    <n v="0"/>
    <n v="0"/>
    <n v="3723668"/>
    <n v="0"/>
    <n v="0"/>
    <n v="0"/>
    <n v="0"/>
    <n v="3723668"/>
    <x v="0"/>
    <s v="INDUSTRIAS IVOR SA CASA INGLESAFP-011932-01"/>
    <x v="0"/>
  </r>
  <r>
    <s v="PROMOAMBIENTAL DISTRITO SAS ESP"/>
    <n v="901"/>
    <x v="74"/>
    <x v="74"/>
    <s v="CR 126 A 17 50"/>
    <n v="7447638"/>
    <n v="16925001"/>
    <n v="26768"/>
    <s v="FP-011933-01"/>
    <s v="VRSI 26768 SENSOR TEMPERATURA AGUA 1103 -                                        "/>
    <d v="2024-04-26T00:00:00"/>
    <x v="19"/>
    <d v="2024-06-25T00:00:00"/>
    <n v="21"/>
    <n v="412449"/>
    <n v="20240604"/>
    <n v="202406"/>
    <s v="8/06/2024 3:17:58 p.m."/>
    <n v="43"/>
    <s v="31-60"/>
    <s v="PROVEEDORES"/>
    <n v="65"/>
    <n v="0"/>
    <n v="0"/>
    <n v="412449"/>
    <n v="0"/>
    <n v="0"/>
    <n v="0"/>
    <n v="0"/>
    <n v="412449"/>
    <x v="0"/>
    <s v="INDUSTRIAS IVOR SA CASA INGLESAFP-011933-01"/>
    <x v="0"/>
  </r>
  <r>
    <s v="PROMOAMBIENTAL DISTRITO SAS ESP"/>
    <n v="901"/>
    <x v="74"/>
    <x v="74"/>
    <s v="CR 126 A 17 50"/>
    <n v="7447638"/>
    <n v="16925001"/>
    <n v="26799"/>
    <s v="FP-012001-01"/>
    <s v="VRSI 26799 BOMBA DE HIDRAHULICO         -                                        "/>
    <d v="2024-04-29T00:00:00"/>
    <x v="3"/>
    <d v="2024-06-26T00:00:00"/>
    <n v="22"/>
    <n v="2877618"/>
    <n v="20240604"/>
    <n v="202406"/>
    <s v="8/06/2024 3:17:58 p.m."/>
    <n v="40"/>
    <s v="31-60"/>
    <s v="PROVEEDORES"/>
    <n v="62"/>
    <n v="0"/>
    <n v="0"/>
    <n v="2877618"/>
    <n v="0"/>
    <n v="0"/>
    <n v="0"/>
    <n v="0"/>
    <n v="2877618"/>
    <x v="0"/>
    <s v="INDUSTRIAS IVOR SA CASA INGLESAFP-012001-01"/>
    <x v="0"/>
  </r>
  <r>
    <s v="PROMOAMBIENTAL DISTRITO SAS ESP"/>
    <n v="901"/>
    <x v="74"/>
    <x v="74"/>
    <s v="CR 126 A 17 50"/>
    <n v="7447638"/>
    <n v="16925001"/>
    <n v="26803"/>
    <s v="FP-012002-01"/>
    <s v="VRSI 26803 CORREA MOTOR ISM             -                                        "/>
    <d v="2024-04-29T00:00:00"/>
    <x v="3"/>
    <d v="2024-06-26T00:00:00"/>
    <n v="22"/>
    <n v="560015"/>
    <n v="20240604"/>
    <n v="202406"/>
    <s v="8/06/2024 3:17:58 p.m."/>
    <n v="40"/>
    <s v="31-60"/>
    <s v="PROVEEDORES"/>
    <n v="62"/>
    <n v="0"/>
    <n v="0"/>
    <n v="560015"/>
    <n v="0"/>
    <n v="0"/>
    <n v="0"/>
    <n v="0"/>
    <n v="560015"/>
    <x v="0"/>
    <s v="INDUSTRIAS IVOR SA CASA INGLESAFP-012002-01"/>
    <x v="0"/>
  </r>
  <r>
    <s v="PROMOAMBIENTAL DISTRITO SAS ESP"/>
    <n v="901"/>
    <x v="74"/>
    <x v="74"/>
    <s v="CR 126 A 17 50"/>
    <n v="7447638"/>
    <n v="16925001"/>
    <n v="26786"/>
    <s v="FP-012003-01"/>
    <s v="VRSI 26786 KIT TAPA TANQUE COMBUSTIBLE  -                                        "/>
    <d v="2024-04-29T00:00:00"/>
    <x v="3"/>
    <d v="2024-06-26T00:00:00"/>
    <n v="22"/>
    <n v="357896"/>
    <n v="20240604"/>
    <n v="202406"/>
    <s v="8/06/2024 3:17:58 p.m."/>
    <n v="40"/>
    <s v="31-60"/>
    <s v="PROVEEDORES"/>
    <n v="62"/>
    <n v="0"/>
    <n v="0"/>
    <n v="357896"/>
    <n v="0"/>
    <n v="0"/>
    <n v="0"/>
    <n v="0"/>
    <n v="357896"/>
    <x v="0"/>
    <s v="INDUSTRIAS IVOR SA CASA INGLESAFP-012003-01"/>
    <x v="0"/>
  </r>
  <r>
    <s v="PROMOAMBIENTAL DISTRITO SAS ESP"/>
    <n v="901"/>
    <x v="74"/>
    <x v="74"/>
    <s v="CR 126 A 17 50"/>
    <n v="7447638"/>
    <n v="16925001"/>
    <n v="27017"/>
    <s v="FP-012238-01"/>
    <s v="VRSI 27017 BOMBA HIDRAHULICO            -                                        "/>
    <d v="2024-05-14T00:00:00"/>
    <x v="22"/>
    <d v="2024-07-09T00:00:00"/>
    <n v="35"/>
    <n v="5755236"/>
    <n v="20240604"/>
    <n v="202406"/>
    <s v="8/06/2024 3:17:58 p.m."/>
    <n v="25"/>
    <s v="0-30"/>
    <s v="PROVEEDORES"/>
    <n v="47"/>
    <n v="0"/>
    <n v="5755236"/>
    <n v="0"/>
    <n v="0"/>
    <n v="0"/>
    <n v="0"/>
    <n v="0"/>
    <n v="5755236"/>
    <x v="0"/>
    <s v="INDUSTRIAS IVOR SA CASA INGLESAFP-012238-01"/>
    <x v="0"/>
  </r>
  <r>
    <s v="PROMOAMBIENTAL DISTRITO SAS ESP"/>
    <n v="901"/>
    <x v="74"/>
    <x v="74"/>
    <s v="CR 126 A 17 50"/>
    <n v="7447638"/>
    <n v="16925001"/>
    <n v="27188"/>
    <s v="FP-012374-01"/>
    <s v="VRSI 27188 CUNA ESPACIADOR MUELLE DELANT-ERO PLANCUELA MUELLE                    "/>
    <d v="2024-05-20T00:00:00"/>
    <x v="6"/>
    <d v="2024-07-18T00:00:00"/>
    <n v="44"/>
    <n v="787042"/>
    <n v="20240604"/>
    <n v="202406"/>
    <s v="8/06/2024 3:17:58 p.m."/>
    <n v="19"/>
    <s v="0-30"/>
    <s v="PROVEEDORES"/>
    <n v="41"/>
    <n v="0"/>
    <n v="787042"/>
    <n v="0"/>
    <n v="0"/>
    <n v="0"/>
    <n v="0"/>
    <n v="0"/>
    <n v="787042"/>
    <x v="0"/>
    <s v="INDUSTRIAS IVOR SA CASA INGLESAFP-012374-01"/>
    <x v="0"/>
  </r>
  <r>
    <s v="PROMOAMBIENTAL DISTRITO SAS ESP"/>
    <n v="901"/>
    <x v="74"/>
    <x v="74"/>
    <s v="CR 126 A 17 50"/>
    <n v="7447638"/>
    <n v="16925001"/>
    <n v="27198"/>
    <s v="FP-012395-01"/>
    <s v="VRSI 27198 BOMBA DE IDRAULICO           -                                        "/>
    <d v="2024-05-21T00:00:00"/>
    <x v="24"/>
    <d v="2024-07-20T00:00:00"/>
    <n v="46"/>
    <n v="8632854"/>
    <n v="20240604"/>
    <n v="202406"/>
    <s v="8/06/2024 3:17:58 p.m."/>
    <n v="18"/>
    <s v="0-30"/>
    <s v="PROVEEDORES"/>
    <n v="40"/>
    <n v="0"/>
    <n v="8632854"/>
    <n v="0"/>
    <n v="0"/>
    <n v="0"/>
    <n v="0"/>
    <n v="0"/>
    <n v="8632854"/>
    <x v="0"/>
    <s v="INDUSTRIAS IVOR SA CASA INGLESAFP-012395-01"/>
    <x v="0"/>
  </r>
  <r>
    <s v="PROMOAMBIENTAL DISTRITO SAS ESP"/>
    <n v="901"/>
    <x v="74"/>
    <x v="74"/>
    <s v="CR 126 A 17 50"/>
    <n v="7447638"/>
    <n v="16925001"/>
    <n v="27202"/>
    <s v="FP-012396-01"/>
    <s v="VRSI 27202 ESPEJO REDONDO CONVEXO       -                                        "/>
    <d v="2024-05-21T00:00:00"/>
    <x v="24"/>
    <d v="2024-07-20T00:00:00"/>
    <n v="46"/>
    <n v="82385"/>
    <n v="20240604"/>
    <n v="202406"/>
    <s v="8/06/2024 3:17:58 p.m."/>
    <n v="18"/>
    <s v="0-30"/>
    <s v="PROVEEDORES"/>
    <n v="40"/>
    <n v="0"/>
    <n v="82385"/>
    <n v="0"/>
    <n v="0"/>
    <n v="0"/>
    <n v="0"/>
    <n v="0"/>
    <n v="82385"/>
    <x v="0"/>
    <s v="INDUSTRIAS IVOR SA CASA INGLESAFP-012396-01"/>
    <x v="0"/>
  </r>
  <r>
    <s v="PROMOAMBIENTAL DISTRITO SAS ESP"/>
    <n v="901"/>
    <x v="74"/>
    <x v="74"/>
    <s v="CR 126 A 17 50"/>
    <n v="7447638"/>
    <n v="16925001"/>
    <n v="27197"/>
    <s v="FP-012397-01"/>
    <s v="VRSI 27197 CINTURON SILLA               -                                        "/>
    <d v="2024-05-21T00:00:00"/>
    <x v="24"/>
    <d v="2024-07-20T00:00:00"/>
    <n v="46"/>
    <n v="605075"/>
    <n v="20240604"/>
    <n v="202406"/>
    <s v="8/06/2024 3:17:58 p.m."/>
    <n v="18"/>
    <s v="0-30"/>
    <s v="PROVEEDORES"/>
    <n v="40"/>
    <n v="0"/>
    <n v="605075"/>
    <n v="0"/>
    <n v="0"/>
    <n v="0"/>
    <n v="0"/>
    <n v="0"/>
    <n v="605075"/>
    <x v="0"/>
    <s v="INDUSTRIAS IVOR SA CASA INGLESAFP-012397-01"/>
    <x v="0"/>
  </r>
  <r>
    <s v="PROMOAMBIENTAL DISTRITO SAS ESP"/>
    <n v="901"/>
    <x v="74"/>
    <x v="74"/>
    <s v="CR 126 A 17 50"/>
    <n v="7447638"/>
    <n v="16925001"/>
    <n v="27333"/>
    <s v="FP-012524-01"/>
    <s v="VRSI 27333 ESPEJO REDONDO CONVEXO 8 5   -                                        "/>
    <d v="2024-05-28T00:00:00"/>
    <x v="26"/>
    <d v="2024-07-24T00:00:00"/>
    <n v="50"/>
    <n v="164769"/>
    <n v="20240604"/>
    <n v="202406"/>
    <s v="8/06/2024 3:17:58 p.m."/>
    <n v="11"/>
    <s v="0-30"/>
    <s v="PROVEEDORES"/>
    <n v="33"/>
    <n v="0"/>
    <n v="164769"/>
    <n v="0"/>
    <n v="0"/>
    <n v="0"/>
    <n v="0"/>
    <n v="0"/>
    <n v="164769"/>
    <x v="0"/>
    <s v="INDUSTRIAS IVOR SA CASA INGLESAFP-012524-01"/>
    <x v="0"/>
  </r>
  <r>
    <s v="PROMOAMBIENTAL DISTRITO SAS ESP"/>
    <n v="901"/>
    <x v="74"/>
    <x v="74"/>
    <s v="CR 126 A 17 50"/>
    <n v="7447638"/>
    <n v="16925001"/>
    <n v="27352"/>
    <s v="FP-012526-01"/>
    <s v="VRSI 27352 RESPIRADERO HIDRAHULICO      -                                        "/>
    <d v="2024-05-28T00:00:00"/>
    <x v="26"/>
    <d v="2024-07-24T00:00:00"/>
    <n v="50"/>
    <n v="1401372"/>
    <n v="20240604"/>
    <n v="202406"/>
    <s v="8/06/2024 3:17:58 p.m."/>
    <n v="11"/>
    <s v="0-30"/>
    <s v="PROVEEDORES"/>
    <n v="33"/>
    <n v="0"/>
    <n v="1401372"/>
    <n v="0"/>
    <n v="0"/>
    <n v="0"/>
    <n v="0"/>
    <n v="0"/>
    <n v="1401372"/>
    <x v="0"/>
    <s v="INDUSTRIAS IVOR SA CASA INGLESAFP-012526-01"/>
    <x v="0"/>
  </r>
  <r>
    <s v="PROMOAMBIENTAL DISTRITO SAS ESP"/>
    <n v="901"/>
    <x v="75"/>
    <x v="75"/>
    <s v="TV 93 53 48 IN 12"/>
    <n v="7447638"/>
    <n v="16925001"/>
    <n v="30734"/>
    <s v="FP-011784-01"/>
    <s v="ST 30734 ARRENDAMIENTO ESPACIO PARA REPE-TIDOR EN CERRO MOCH                     "/>
    <d v="2024-04-17T00:00:00"/>
    <x v="32"/>
    <d v="2024-06-10T00:00:00"/>
    <n v="6"/>
    <n v="951847"/>
    <n v="20240604"/>
    <n v="202406"/>
    <s v="8/06/2024 3:17:58 p.m."/>
    <n v="52"/>
    <s v="31-60"/>
    <s v="PROVEEDORES"/>
    <n v="74"/>
    <n v="0"/>
    <n v="0"/>
    <n v="951847"/>
    <n v="0"/>
    <n v="0"/>
    <n v="0"/>
    <n v="0"/>
    <n v="951847"/>
    <x v="0"/>
    <s v="ING Y SERV ESPECIALIZADO DE COMUNIC SA ISEC SAFP-011784-01"/>
    <x v="0"/>
  </r>
  <r>
    <s v="PROMOAMBIENTAL DISTRITO SAS ESP"/>
    <n v="901"/>
    <x v="75"/>
    <x v="75"/>
    <s v="TV 93 53 48 IN 12"/>
    <n v="7447638"/>
    <n v="16925001"/>
    <n v="30735"/>
    <s v="FP-011785-01"/>
    <s v="ST 30735 ALQUILER RADIO MOVIL MOTOROLA  -                                        "/>
    <d v="2024-04-17T00:00:00"/>
    <x v="32"/>
    <d v="2024-06-10T00:00:00"/>
    <n v="6"/>
    <n v="12198555"/>
    <n v="20240604"/>
    <n v="202406"/>
    <s v="8/06/2024 3:17:58 p.m."/>
    <n v="52"/>
    <s v="31-60"/>
    <s v="PROVEEDORES"/>
    <n v="74"/>
    <n v="0"/>
    <n v="0"/>
    <n v="12198555"/>
    <n v="0"/>
    <n v="0"/>
    <n v="0"/>
    <n v="0"/>
    <n v="12198555"/>
    <x v="0"/>
    <s v="ING Y SERV ESPECIALIZADO DE COMUNIC SA ISEC SAFP-011785-01"/>
    <x v="0"/>
  </r>
  <r>
    <s v="PROMOAMBIENTAL DISTRITO SAS ESP"/>
    <n v="901"/>
    <x v="75"/>
    <x v="75"/>
    <s v="TV 93 53 48 IN 12"/>
    <n v="7447638"/>
    <n v="16925001"/>
    <n v="30793"/>
    <s v="FP-012393-01"/>
    <s v="ST 30793 ALQUILER RADIO MOVIL MOTOROLA  -                                        "/>
    <d v="2024-05-21T00:00:00"/>
    <x v="24"/>
    <d v="2024-07-15T00:00:00"/>
    <n v="41"/>
    <n v="12198555"/>
    <n v="20240604"/>
    <n v="202406"/>
    <s v="8/06/2024 3:17:58 p.m."/>
    <n v="18"/>
    <s v="0-30"/>
    <s v="PROVEEDORES"/>
    <n v="40"/>
    <n v="0"/>
    <n v="12198555"/>
    <n v="0"/>
    <n v="0"/>
    <n v="0"/>
    <n v="0"/>
    <n v="0"/>
    <n v="12198555"/>
    <x v="0"/>
    <s v="ING Y SERV ESPECIALIZADO DE COMUNIC SA ISEC SAFP-012393-01"/>
    <x v="0"/>
  </r>
  <r>
    <s v="PROMOAMBIENTAL DISTRITO SAS ESP"/>
    <n v="901"/>
    <x v="75"/>
    <x v="75"/>
    <s v="TV 93 53 48 IN 12"/>
    <n v="7447638"/>
    <n v="16925001"/>
    <n v="30792"/>
    <s v="FP-012394-01"/>
    <s v="ST 30792 ARRENDAMIENTO ESPACIO PARA REPE-TIDOR                                   "/>
    <d v="2024-05-21T00:00:00"/>
    <x v="24"/>
    <d v="2024-07-15T00:00:00"/>
    <n v="41"/>
    <n v="951847"/>
    <n v="20240604"/>
    <n v="202406"/>
    <s v="8/06/2024 3:17:58 p.m."/>
    <n v="18"/>
    <s v="0-30"/>
    <s v="PROVEEDORES"/>
    <n v="40"/>
    <n v="0"/>
    <n v="951847"/>
    <n v="0"/>
    <n v="0"/>
    <n v="0"/>
    <n v="0"/>
    <n v="0"/>
    <n v="951847"/>
    <x v="0"/>
    <s v="ING Y SERV ESPECIALIZADO DE COMUNIC SA ISEC SAFP-012394-01"/>
    <x v="0"/>
  </r>
  <r>
    <s v="PROMOAMBIENTAL DISTRITO SAS ESP"/>
    <n v="901"/>
    <x v="76"/>
    <x v="76"/>
    <s v="CL 34 2C 130"/>
    <n v="7447638"/>
    <n v="16925001"/>
    <n v="19322"/>
    <s v="FP-011030-01"/>
    <s v="IGC1 19322 SENSOR NOX FILTRO AIRE FILTRO- ACEITE FILTRO COMBU                    "/>
    <d v="2024-03-06T00:00:00"/>
    <x v="35"/>
    <d v="2024-05-02T00:00:00"/>
    <n v="-32"/>
    <n v="4979224"/>
    <n v="20240604"/>
    <n v="202406"/>
    <s v="8/06/2024 3:17:58 p.m."/>
    <n v="94"/>
    <s v="91-120"/>
    <s v="PROVEEDORES"/>
    <n v="116"/>
    <n v="0"/>
    <n v="0"/>
    <n v="0"/>
    <n v="4979224"/>
    <n v="0"/>
    <n v="0"/>
    <n v="0"/>
    <n v="4979224"/>
    <x v="0"/>
    <s v="INGE ROD COMERCIALIZADORA SOCIEDAD POR ACCIONES SIFP-011030-01"/>
    <x v="0"/>
  </r>
  <r>
    <s v="PROMOAMBIENTAL DISTRITO SAS ESP"/>
    <n v="901"/>
    <x v="76"/>
    <x v="76"/>
    <s v="CL 34 2C 130"/>
    <n v="7447638"/>
    <n v="16925001"/>
    <n v="19376"/>
    <s v="FP-011081-01"/>
    <s v="IGC1 19376 SENSOR NOX MOTOR ISB ISM     -                                        "/>
    <d v="2024-03-07T00:00:00"/>
    <x v="28"/>
    <d v="2024-05-06T00:00:00"/>
    <n v="-28"/>
    <n v="4768754"/>
    <n v="20240604"/>
    <n v="202406"/>
    <s v="8/06/2024 3:17:58 p.m."/>
    <n v="93"/>
    <s v="91-120"/>
    <s v="PROVEEDORES"/>
    <n v="115"/>
    <n v="0"/>
    <n v="0"/>
    <n v="0"/>
    <n v="4768754"/>
    <n v="0"/>
    <n v="0"/>
    <n v="0"/>
    <n v="4768754"/>
    <x v="0"/>
    <s v="INGE ROD COMERCIALIZADORA SOCIEDAD POR ACCIONES SIFP-011081-01"/>
    <x v="0"/>
  </r>
  <r>
    <s v="PROMOAMBIENTAL DISTRITO SAS ESP"/>
    <n v="901"/>
    <x v="76"/>
    <x v="76"/>
    <s v="CL 34 2C 130"/>
    <n v="7447638"/>
    <n v="16925001"/>
    <n v="19410"/>
    <s v="FP-011180-01"/>
    <s v="IGC1 19410 RADIADOR KENWORTH            -                                        "/>
    <d v="2024-03-13T00:00:00"/>
    <x v="12"/>
    <d v="2024-05-08T00:00:00"/>
    <n v="-26"/>
    <n v="3284485"/>
    <n v="20240604"/>
    <n v="202406"/>
    <s v="8/06/2024 3:17:58 p.m."/>
    <n v="87"/>
    <s v="61-90"/>
    <s v="PROVEEDORES"/>
    <n v="109"/>
    <n v="0"/>
    <n v="0"/>
    <n v="0"/>
    <n v="3284485"/>
    <n v="0"/>
    <n v="0"/>
    <n v="0"/>
    <n v="3284485"/>
    <x v="0"/>
    <s v="INGE ROD COMERCIALIZADORA SOCIEDAD POR ACCIONES SIFP-011180-01"/>
    <x v="0"/>
  </r>
  <r>
    <s v="PROMOAMBIENTAL DISTRITO SAS ESP"/>
    <n v="901"/>
    <x v="76"/>
    <x v="76"/>
    <s v="CL 34 2C 130"/>
    <n v="7447638"/>
    <n v="16925001"/>
    <n v="19409"/>
    <s v="FP-011181-01"/>
    <s v="IGC1 19409 ACEITE TRANSMISION           -                                        "/>
    <d v="2024-03-13T00:00:00"/>
    <x v="12"/>
    <d v="2024-05-08T00:00:00"/>
    <n v="-26"/>
    <n v="5722277"/>
    <n v="20240604"/>
    <n v="202406"/>
    <s v="8/06/2024 3:17:58 p.m."/>
    <n v="87"/>
    <s v="61-90"/>
    <s v="PROVEEDORES"/>
    <n v="109"/>
    <n v="0"/>
    <n v="0"/>
    <n v="0"/>
    <n v="5722277"/>
    <n v="0"/>
    <n v="0"/>
    <n v="0"/>
    <n v="5722277"/>
    <x v="0"/>
    <s v="INGE ROD COMERCIALIZADORA SOCIEDAD POR ACCIONES SIFP-011181-01"/>
    <x v="0"/>
  </r>
  <r>
    <s v="PROMOAMBIENTAL DISTRITO SAS ESP"/>
    <n v="901"/>
    <x v="76"/>
    <x v="76"/>
    <s v="CL 34 2C 130"/>
    <n v="7447638"/>
    <n v="16925001"/>
    <n v="19450"/>
    <s v="FP-011182-01"/>
    <s v="IGC1 19450 ACETI TRANSMISION LITROS     -                                        "/>
    <d v="2024-03-13T00:00:00"/>
    <x v="12"/>
    <d v="2024-05-11T00:00:00"/>
    <n v="-23"/>
    <n v="3775453"/>
    <n v="20240604"/>
    <n v="202406"/>
    <s v="8/06/2024 3:17:58 p.m."/>
    <n v="87"/>
    <s v="61-90"/>
    <s v="PROVEEDORES"/>
    <n v="109"/>
    <n v="0"/>
    <n v="0"/>
    <n v="0"/>
    <n v="3775453"/>
    <n v="0"/>
    <n v="0"/>
    <n v="0"/>
    <n v="3775453"/>
    <x v="0"/>
    <s v="INGE ROD COMERCIALIZADORA SOCIEDAD POR ACCIONES SIFP-011182-01"/>
    <x v="0"/>
  </r>
  <r>
    <s v="PROMOAMBIENTAL DISTRITO SAS ESP"/>
    <n v="901"/>
    <x v="76"/>
    <x v="76"/>
    <s v="CL 34 2C 130"/>
    <n v="7447638"/>
    <n v="16925001"/>
    <n v="19569"/>
    <s v="FP-011280-01"/>
    <s v="IGC1 19569 FILTRO AIRE IVECO MAH        -                                        "/>
    <d v="2024-03-22T00:00:00"/>
    <x v="54"/>
    <d v="2024-05-19T00:00:00"/>
    <n v="-15"/>
    <n v="475057"/>
    <n v="20240604"/>
    <n v="202406"/>
    <s v="8/06/2024 3:17:58 p.m."/>
    <n v="78"/>
    <s v="61-90"/>
    <s v="PROVEEDORES"/>
    <n v="100"/>
    <n v="0"/>
    <n v="0"/>
    <n v="0"/>
    <n v="475057"/>
    <n v="0"/>
    <n v="0"/>
    <n v="0"/>
    <n v="475057"/>
    <x v="0"/>
    <s v="INGE ROD COMERCIALIZADORA SOCIEDAD POR ACCIONES SIFP-011280-01"/>
    <x v="0"/>
  </r>
  <r>
    <s v="PROMOAMBIENTAL DISTRITO SAS ESP"/>
    <n v="901"/>
    <x v="76"/>
    <x v="76"/>
    <s v="CL 34 2C 130"/>
    <n v="7447638"/>
    <n v="16925001"/>
    <n v="19566"/>
    <s v="FP-011281-01"/>
    <s v="IGC1 19566 TERMOSTATO                   -                                        "/>
    <d v="2024-03-22T00:00:00"/>
    <x v="54"/>
    <d v="2024-05-19T00:00:00"/>
    <n v="-15"/>
    <n v="125015"/>
    <n v="20240604"/>
    <n v="202406"/>
    <s v="8/06/2024 3:17:58 p.m."/>
    <n v="78"/>
    <s v="61-90"/>
    <s v="PROVEEDORES"/>
    <n v="100"/>
    <n v="0"/>
    <n v="0"/>
    <n v="0"/>
    <n v="125015"/>
    <n v="0"/>
    <n v="0"/>
    <n v="0"/>
    <n v="125015"/>
    <x v="0"/>
    <s v="INGE ROD COMERCIALIZADORA SOCIEDAD POR ACCIONES SIFP-011281-01"/>
    <x v="0"/>
  </r>
  <r>
    <s v="PROMOAMBIENTAL DISTRITO SAS ESP"/>
    <n v="901"/>
    <x v="76"/>
    <x v="76"/>
    <s v="CL 34 2C 130"/>
    <n v="7447638"/>
    <n v="16925001"/>
    <n v="19498"/>
    <s v="FP-011282-01"/>
    <s v="IGC1 19498 FILTRO AIRE IVECO MAH        -                                        "/>
    <d v="2024-03-22T00:00:00"/>
    <x v="54"/>
    <d v="2024-05-14T00:00:00"/>
    <n v="-20"/>
    <n v="950114"/>
    <n v="20240604"/>
    <n v="202406"/>
    <s v="8/06/2024 3:17:58 p.m."/>
    <n v="78"/>
    <s v="61-90"/>
    <s v="PROVEEDORES"/>
    <n v="100"/>
    <n v="0"/>
    <n v="0"/>
    <n v="0"/>
    <n v="950114"/>
    <n v="0"/>
    <n v="0"/>
    <n v="0"/>
    <n v="950114"/>
    <x v="0"/>
    <s v="INGE ROD COMERCIALIZADORA SOCIEDAD POR ACCIONES SIFP-011282-01"/>
    <x v="0"/>
  </r>
  <r>
    <s v="PROMOAMBIENTAL DISTRITO SAS ESP"/>
    <n v="901"/>
    <x v="76"/>
    <x v="76"/>
    <s v="CL 34 2C 130"/>
    <n v="7447638"/>
    <n v="16925001"/>
    <n v="19702"/>
    <s v="FP-011468-01"/>
    <s v="IGC1 19702 SENSOR NOX MOTOR ISB ISM     -                                        "/>
    <d v="2024-03-27T00:00:00"/>
    <x v="0"/>
    <d v="2024-05-27T00:00:00"/>
    <n v="-7"/>
    <n v="7153131"/>
    <n v="20240604"/>
    <n v="202406"/>
    <s v="8/06/2024 3:17:58 p.m."/>
    <n v="73"/>
    <s v="61-90"/>
    <s v="PROVEEDORES"/>
    <n v="95"/>
    <n v="0"/>
    <n v="0"/>
    <n v="0"/>
    <n v="7153131"/>
    <n v="0"/>
    <n v="0"/>
    <n v="0"/>
    <n v="7153131"/>
    <x v="0"/>
    <s v="INGE ROD COMERCIALIZADORA SOCIEDAD POR ACCIONES SIFP-011468-01"/>
    <x v="0"/>
  </r>
  <r>
    <s v="PROMOAMBIENTAL DISTRITO SAS ESP"/>
    <n v="901"/>
    <x v="76"/>
    <x v="76"/>
    <s v="CL 34 2C 130"/>
    <n v="7447638"/>
    <n v="16925001"/>
    <n v="19692"/>
    <s v="FP-011469-01"/>
    <s v="IGC1 19692 CASQUILLO RESORTE DE PRESION -                                        "/>
    <d v="2024-03-27T00:00:00"/>
    <x v="0"/>
    <d v="2024-05-26T00:00:00"/>
    <n v="-8"/>
    <n v="2113890"/>
    <n v="20240604"/>
    <n v="202406"/>
    <s v="8/06/2024 3:17:58 p.m."/>
    <n v="73"/>
    <s v="61-90"/>
    <s v="PROVEEDORES"/>
    <n v="95"/>
    <n v="0"/>
    <n v="0"/>
    <n v="0"/>
    <n v="2113890"/>
    <n v="0"/>
    <n v="0"/>
    <n v="0"/>
    <n v="2113890"/>
    <x v="0"/>
    <s v="INGE ROD COMERCIALIZADORA SOCIEDAD POR ACCIONES SIFP-011469-01"/>
    <x v="0"/>
  </r>
  <r>
    <s v="PROMOAMBIENTAL DISTRITO SAS ESP"/>
    <n v="901"/>
    <x v="76"/>
    <x v="76"/>
    <s v="CL 34 2C 130"/>
    <n v="7447638"/>
    <n v="16925001"/>
    <n v="19694"/>
    <s v="FP-011470-01"/>
    <s v="IGC1 19694 PUERTO NH FILTRO AIRE        -                                        "/>
    <d v="2024-03-27T00:00:00"/>
    <x v="0"/>
    <d v="2024-05-26T00:00:00"/>
    <n v="-8"/>
    <n v="4008435"/>
    <n v="20240604"/>
    <n v="202406"/>
    <s v="8/06/2024 3:17:58 p.m."/>
    <n v="73"/>
    <s v="61-90"/>
    <s v="PROVEEDORES"/>
    <n v="95"/>
    <n v="0"/>
    <n v="0"/>
    <n v="0"/>
    <n v="4008435"/>
    <n v="0"/>
    <n v="0"/>
    <n v="0"/>
    <n v="4008435"/>
    <x v="0"/>
    <s v="INGE ROD COMERCIALIZADORA SOCIEDAD POR ACCIONES SIFP-011470-01"/>
    <x v="0"/>
  </r>
  <r>
    <s v="PROMOAMBIENTAL DISTRITO SAS ESP"/>
    <n v="901"/>
    <x v="76"/>
    <x v="76"/>
    <s v="CL 34 2C 130"/>
    <n v="7447638"/>
    <n v="16925001"/>
    <n v="19833"/>
    <s v="FP-011560-01"/>
    <s v="IGC1 19833 AMORTIGUADOR TRASERO TERMOSTA-TO                                      "/>
    <d v="2024-04-08T00:00:00"/>
    <x v="17"/>
    <d v="2024-06-06T00:00:00"/>
    <n v="2"/>
    <n v="775102"/>
    <n v="20240604"/>
    <n v="202406"/>
    <s v="8/06/2024 3:17:58 p.m."/>
    <n v="61"/>
    <s v="61-90"/>
    <s v="PROVEEDORES"/>
    <n v="83"/>
    <n v="0"/>
    <n v="0"/>
    <n v="775102"/>
    <n v="0"/>
    <n v="0"/>
    <n v="0"/>
    <n v="0"/>
    <n v="775102"/>
    <x v="0"/>
    <s v="INGE ROD COMERCIALIZADORA SOCIEDAD POR ACCIONES SIFP-011560-01"/>
    <x v="0"/>
  </r>
  <r>
    <s v="PROMOAMBIENTAL DISTRITO SAS ESP"/>
    <n v="901"/>
    <x v="76"/>
    <x v="76"/>
    <s v="CL 34 2C 130"/>
    <n v="7447638"/>
    <n v="16925001"/>
    <n v="19820"/>
    <s v="FP-011561-01"/>
    <s v="IGC1 19820 FILTRO COMBUSTIBLE FILTRO AIR-E RETROVISOR                            "/>
    <d v="2024-04-08T00:00:00"/>
    <x v="17"/>
    <d v="2024-06-05T00:00:00"/>
    <n v="1"/>
    <n v="2613950"/>
    <n v="20240604"/>
    <n v="202406"/>
    <s v="8/06/2024 3:17:58 p.m."/>
    <n v="61"/>
    <s v="61-90"/>
    <s v="PROVEEDORES"/>
    <n v="83"/>
    <n v="0"/>
    <n v="0"/>
    <n v="2613950"/>
    <n v="0"/>
    <n v="0"/>
    <n v="0"/>
    <n v="0"/>
    <n v="2613950"/>
    <x v="0"/>
    <s v="INGE ROD COMERCIALIZADORA SOCIEDAD POR ACCIONES SIFP-011561-01"/>
    <x v="0"/>
  </r>
  <r>
    <s v="PROMOAMBIENTAL DISTRITO SAS ESP"/>
    <n v="901"/>
    <x v="76"/>
    <x v="76"/>
    <s v="CL 34 2C 130"/>
    <n v="7447638"/>
    <n v="16925001"/>
    <n v="19860"/>
    <s v="FP-011648-01"/>
    <s v="IGC1 19860 HORQUILLA EMBRAGUE 1RA 2DA   -                                        "/>
    <d v="2024-04-10T00:00:00"/>
    <x v="1"/>
    <d v="2024-06-08T00:00:00"/>
    <n v="4"/>
    <n v="435279"/>
    <n v="20240604"/>
    <n v="202406"/>
    <s v="8/06/2024 3:17:58 p.m."/>
    <n v="59"/>
    <s v="31-60"/>
    <s v="PROVEEDORES"/>
    <n v="81"/>
    <n v="0"/>
    <n v="0"/>
    <n v="435279"/>
    <n v="0"/>
    <n v="0"/>
    <n v="0"/>
    <n v="0"/>
    <n v="435279"/>
    <x v="0"/>
    <s v="INGE ROD COMERCIALIZADORA SOCIEDAD POR ACCIONES SIFP-011648-01"/>
    <x v="0"/>
  </r>
  <r>
    <s v="PROMOAMBIENTAL DISTRITO SAS ESP"/>
    <n v="901"/>
    <x v="76"/>
    <x v="76"/>
    <s v="CL 34 2C 130"/>
    <n v="7447638"/>
    <n v="16925001"/>
    <n v="19878"/>
    <s v="FP-011649-01"/>
    <s v="IGC1 19878 FILTRO ACEITE                -                                        "/>
    <d v="2024-04-10T00:00:00"/>
    <x v="1"/>
    <d v="2024-06-09T00:00:00"/>
    <n v="5"/>
    <n v="63644"/>
    <n v="20240604"/>
    <n v="202406"/>
    <s v="8/06/2024 3:17:58 p.m."/>
    <n v="59"/>
    <s v="31-60"/>
    <s v="PROVEEDORES"/>
    <n v="81"/>
    <n v="0"/>
    <n v="0"/>
    <n v="63644"/>
    <n v="0"/>
    <n v="0"/>
    <n v="0"/>
    <n v="0"/>
    <n v="63644"/>
    <x v="0"/>
    <s v="INGE ROD COMERCIALIZADORA SOCIEDAD POR ACCIONES SIFP-011649-01"/>
    <x v="0"/>
  </r>
  <r>
    <s v="PROMOAMBIENTAL DISTRITO SAS ESP"/>
    <n v="901"/>
    <x v="76"/>
    <x v="76"/>
    <s v="CL 34 2C 130"/>
    <n v="7447638"/>
    <n v="16925001"/>
    <n v="19900"/>
    <s v="FP-011684-01"/>
    <s v="IGC1 19900 ROD PFI 30  BALINERA 6206    -                                        "/>
    <d v="2024-04-11T00:00:00"/>
    <x v="40"/>
    <d v="2024-06-10T00:00:00"/>
    <n v="6"/>
    <n v="259122"/>
    <n v="20240604"/>
    <n v="202406"/>
    <s v="8/06/2024 3:17:58 p.m."/>
    <n v="58"/>
    <s v="31-60"/>
    <s v="PROVEEDORES"/>
    <n v="80"/>
    <n v="0"/>
    <n v="0"/>
    <n v="259122"/>
    <n v="0"/>
    <n v="0"/>
    <n v="0"/>
    <n v="0"/>
    <n v="259122"/>
    <x v="0"/>
    <s v="INGE ROD COMERCIALIZADORA SOCIEDAD POR ACCIONES SIFP-011684-01"/>
    <x v="0"/>
  </r>
  <r>
    <s v="PROMOAMBIENTAL DISTRITO SAS ESP"/>
    <n v="901"/>
    <x v="76"/>
    <x v="76"/>
    <s v="CL 34 2C 130"/>
    <n v="7447638"/>
    <n v="16925001"/>
    <n v="19944"/>
    <s v="FP-011733-01"/>
    <s v="IGC1 19944 VALVULA DE PEDAL FRENO IVECO -TRAKKER                                 "/>
    <d v="2024-04-15T00:00:00"/>
    <x v="2"/>
    <d v="2024-06-12T00:00:00"/>
    <n v="8"/>
    <n v="2464954"/>
    <n v="20240604"/>
    <n v="202406"/>
    <s v="8/06/2024 3:17:58 p.m."/>
    <n v="54"/>
    <s v="31-60"/>
    <s v="PROVEEDORES"/>
    <n v="76"/>
    <n v="0"/>
    <n v="0"/>
    <n v="2464954"/>
    <n v="0"/>
    <n v="0"/>
    <n v="0"/>
    <n v="0"/>
    <n v="2464954"/>
    <x v="0"/>
    <s v="INGE ROD COMERCIALIZADORA SOCIEDAD POR ACCIONES SIFP-011733-01"/>
    <x v="0"/>
  </r>
  <r>
    <s v="PROMOAMBIENTAL DISTRITO SAS ESP"/>
    <n v="901"/>
    <x v="76"/>
    <x v="76"/>
    <s v="CL 34 2C 130"/>
    <n v="7447638"/>
    <n v="16925001"/>
    <n v="20025"/>
    <s v="FP-011803-01"/>
    <s v="IGC1 20025 BUJES BIELA DE MOTOR ISM     -                                        "/>
    <d v="2024-04-18T00:00:00"/>
    <x v="44"/>
    <d v="2024-06-17T00:00:00"/>
    <n v="13"/>
    <n v="259122"/>
    <n v="20240604"/>
    <n v="202406"/>
    <s v="8/06/2024 3:17:58 p.m."/>
    <n v="51"/>
    <s v="31-60"/>
    <s v="PROVEEDORES"/>
    <n v="73"/>
    <n v="0"/>
    <n v="0"/>
    <n v="259122"/>
    <n v="0"/>
    <n v="0"/>
    <n v="0"/>
    <n v="0"/>
    <n v="259122"/>
    <x v="0"/>
    <s v="INGE ROD COMERCIALIZADORA SOCIEDAD POR ACCIONES SIFP-011803-01"/>
    <x v="0"/>
  </r>
  <r>
    <s v="PROMOAMBIENTAL DISTRITO SAS ESP"/>
    <n v="901"/>
    <x v="76"/>
    <x v="76"/>
    <s v="CL 34 2C 130"/>
    <n v="7447638"/>
    <n v="16925001"/>
    <n v="20006"/>
    <s v="FP-011804-01"/>
    <s v="IGC1 20006 VALVULA MODULADORA ABS 3 PC X- VEHICULO                               "/>
    <d v="2024-04-18T00:00:00"/>
    <x v="44"/>
    <d v="2024-06-17T00:00:00"/>
    <n v="13"/>
    <n v="2786698"/>
    <n v="20240604"/>
    <n v="202406"/>
    <s v="8/06/2024 3:17:58 p.m."/>
    <n v="51"/>
    <s v="31-60"/>
    <s v="PROVEEDORES"/>
    <n v="73"/>
    <n v="0"/>
    <n v="0"/>
    <n v="2786698"/>
    <n v="0"/>
    <n v="0"/>
    <n v="0"/>
    <n v="0"/>
    <n v="2786698"/>
    <x v="0"/>
    <s v="INGE ROD COMERCIALIZADORA SOCIEDAD POR ACCIONES SIFP-011804-01"/>
    <x v="0"/>
  </r>
  <r>
    <s v="PROMOAMBIENTAL DISTRITO SAS ESP"/>
    <n v="901"/>
    <x v="76"/>
    <x v="76"/>
    <s v="CL 34 2C 130"/>
    <n v="7447638"/>
    <n v="16925001"/>
    <n v="20026"/>
    <s v="FP-011808-01"/>
    <s v="IGC1 20026 FILTRO ACEITE SENSOR NOX MOTO-R ISB ISM                               "/>
    <d v="2024-04-18T00:00:00"/>
    <x v="44"/>
    <d v="2024-06-17T00:00:00"/>
    <n v="13"/>
    <n v="4832398"/>
    <n v="20240604"/>
    <n v="202406"/>
    <s v="8/06/2024 3:17:58 p.m."/>
    <n v="51"/>
    <s v="31-60"/>
    <s v="PROVEEDORES"/>
    <n v="73"/>
    <n v="0"/>
    <n v="0"/>
    <n v="4832398"/>
    <n v="0"/>
    <n v="0"/>
    <n v="0"/>
    <n v="0"/>
    <n v="4832398"/>
    <x v="0"/>
    <s v="INGE ROD COMERCIALIZADORA SOCIEDAD POR ACCIONES SIFP-011808-01"/>
    <x v="0"/>
  </r>
  <r>
    <s v="PROMOAMBIENTAL DISTRITO SAS ESP"/>
    <n v="901"/>
    <x v="76"/>
    <x v="76"/>
    <s v="CL 34 2C 130"/>
    <n v="7447638"/>
    <n v="16925001"/>
    <n v="20042"/>
    <s v="FP-011824-01"/>
    <s v="IGC1 20042 RETROVISOR  ESPEJO COMPLETO  -                                        "/>
    <d v="2024-04-19T00:00:00"/>
    <x v="55"/>
    <d v="2024-06-18T00:00:00"/>
    <n v="14"/>
    <n v="1691112"/>
    <n v="20240604"/>
    <n v="202406"/>
    <s v="8/06/2024 3:17:58 p.m."/>
    <n v="50"/>
    <s v="31-60"/>
    <s v="PROVEEDORES"/>
    <n v="72"/>
    <n v="0"/>
    <n v="0"/>
    <n v="1691112"/>
    <n v="0"/>
    <n v="0"/>
    <n v="0"/>
    <n v="0"/>
    <n v="1691112"/>
    <x v="0"/>
    <s v="INGE ROD COMERCIALIZADORA SOCIEDAD POR ACCIONES SIFP-011824-01"/>
    <x v="0"/>
  </r>
  <r>
    <s v="PROMOAMBIENTAL DISTRITO SAS ESP"/>
    <n v="901"/>
    <x v="76"/>
    <x v="76"/>
    <s v="CL 34 2C 130"/>
    <n v="7447638"/>
    <n v="16925001"/>
    <n v="20043"/>
    <s v="FP-011825-01"/>
    <s v="IGC1 20043 SOPORTE CARDAN               -                                        "/>
    <d v="2024-04-19T00:00:00"/>
    <x v="55"/>
    <d v="2024-06-18T00:00:00"/>
    <n v="14"/>
    <n v="442098"/>
    <n v="20240604"/>
    <n v="202406"/>
    <s v="8/06/2024 3:17:58 p.m."/>
    <n v="50"/>
    <s v="31-60"/>
    <s v="PROVEEDORES"/>
    <n v="72"/>
    <n v="0"/>
    <n v="0"/>
    <n v="442098"/>
    <n v="0"/>
    <n v="0"/>
    <n v="0"/>
    <n v="0"/>
    <n v="442098"/>
    <x v="0"/>
    <s v="INGE ROD COMERCIALIZADORA SOCIEDAD POR ACCIONES SIFP-011825-01"/>
    <x v="0"/>
  </r>
  <r>
    <s v="PROMOAMBIENTAL DISTRITO SAS ESP"/>
    <n v="901"/>
    <x v="76"/>
    <x v="76"/>
    <s v="CL 34 2C 130"/>
    <n v="7447638"/>
    <n v="16925001"/>
    <n v="20065"/>
    <s v="FP-011838-01"/>
    <s v="IGC1 20065 SEWRVO CLUTCH SILTRO AIRE FIL-TRO ACEITE                              "/>
    <d v="2024-04-22T00:00:00"/>
    <x v="18"/>
    <d v="2024-06-19T00:00:00"/>
    <n v="15"/>
    <n v="861455"/>
    <n v="20240604"/>
    <n v="202406"/>
    <s v="8/06/2024 3:17:58 p.m."/>
    <n v="47"/>
    <s v="31-60"/>
    <s v="PROVEEDORES"/>
    <n v="69"/>
    <n v="0"/>
    <n v="0"/>
    <n v="861455"/>
    <n v="0"/>
    <n v="0"/>
    <n v="0"/>
    <n v="0"/>
    <n v="861455"/>
    <x v="0"/>
    <s v="INGE ROD COMERCIALIZADORA SOCIEDAD POR ACCIONES SIFP-011838-01"/>
    <x v="0"/>
  </r>
  <r>
    <s v="PROMOAMBIENTAL DISTRITO SAS ESP"/>
    <n v="901"/>
    <x v="76"/>
    <x v="76"/>
    <s v="CL 34 2C 130"/>
    <n v="7447638"/>
    <n v="16925001"/>
    <n v="20505"/>
    <s v="FP-012391-01"/>
    <s v="IGC1 20505 SENSOR NOX MOTOR ISB         -                                        "/>
    <d v="2024-05-21T00:00:00"/>
    <x v="24"/>
    <d v="2024-07-17T00:00:00"/>
    <n v="43"/>
    <n v="7153131"/>
    <n v="20240604"/>
    <n v="202406"/>
    <s v="8/06/2024 3:17:58 p.m."/>
    <n v="18"/>
    <s v="0-30"/>
    <s v="PROVEEDORES"/>
    <n v="40"/>
    <n v="0"/>
    <n v="7153131"/>
    <n v="0"/>
    <n v="0"/>
    <n v="0"/>
    <n v="0"/>
    <n v="0"/>
    <n v="7153131"/>
    <x v="0"/>
    <s v="INGE ROD COMERCIALIZADORA SOCIEDAD POR ACCIONES SIFP-012391-01"/>
    <x v="0"/>
  </r>
  <r>
    <s v="PROMOAMBIENTAL DISTRITO SAS ESP"/>
    <n v="901"/>
    <x v="76"/>
    <x v="76"/>
    <s v="CL 34 2C 130"/>
    <n v="7447638"/>
    <n v="16925001"/>
    <n v="20510"/>
    <s v="FP-012392-01"/>
    <s v="SIL 745 ANILLO TORNEADO SALIDA TURBO PES-TANA ABRAZADERA"/>
    <d v="2024-05-21T00:00:00"/>
    <x v="24"/>
    <d v="2024-07-18T00:00:00"/>
    <n v="44"/>
    <n v="300036"/>
    <n v="20240604"/>
    <n v="202406"/>
    <s v="8/06/2024 3:17:58 p.m."/>
    <n v="18"/>
    <s v="0-30"/>
    <s v="PROVEEDORES"/>
    <n v="40"/>
    <n v="0"/>
    <n v="300036"/>
    <n v="0"/>
    <n v="0"/>
    <n v="0"/>
    <n v="0"/>
    <n v="0"/>
    <n v="300036"/>
    <x v="0"/>
    <s v="INGE ROD COMERCIALIZADORA SOCIEDAD POR ACCIONES SIFP-012392-01"/>
    <x v="0"/>
  </r>
  <r>
    <s v="PROMOAMBIENTAL DISTRITO SAS ESP"/>
    <n v="901"/>
    <x v="76"/>
    <x v="76"/>
    <s v="CL 34 2C 130"/>
    <n v="7447638"/>
    <n v="16925001"/>
    <n v="20567"/>
    <s v="FP-012532-01"/>
    <s v="IGC1 20567 SOPORTE MOTOR RENAULT KANGOO -                                        "/>
    <d v="2024-05-28T00:00:00"/>
    <x v="26"/>
    <d v="2024-07-22T00:00:00"/>
    <n v="48"/>
    <n v="497787"/>
    <n v="20240604"/>
    <n v="202406"/>
    <s v="8/06/2024 3:17:58 p.m."/>
    <n v="11"/>
    <s v="0-30"/>
    <s v="PROVEEDORES"/>
    <n v="33"/>
    <n v="0"/>
    <n v="497787"/>
    <n v="0"/>
    <n v="0"/>
    <n v="0"/>
    <n v="0"/>
    <n v="0"/>
    <n v="497787"/>
    <x v="0"/>
    <s v="INGE ROD COMERCIALIZADORA SOCIEDAD POR ACCIONES SIFP-012532-01"/>
    <x v="0"/>
  </r>
  <r>
    <s v="PROMOAMBIENTAL DISTRITO SAS ESP"/>
    <n v="901"/>
    <x v="76"/>
    <x v="76"/>
    <s v="CL 34 2C 130"/>
    <n v="7447638"/>
    <n v="16925001"/>
    <n v="20609"/>
    <s v="FP-012535-01"/>
    <s v="MS 2975 PRESTOLOCK LLAVE CIERRE RAPIDO C-ORAZA PLASTICA"/>
    <d v="2024-05-28T00:00:00"/>
    <x v="26"/>
    <d v="2024-07-24T00:00:00"/>
    <n v="50"/>
    <n v="11319540"/>
    <n v="20240604"/>
    <n v="202406"/>
    <s v="8/06/2024 3:17:58 p.m."/>
    <n v="11"/>
    <s v="0-30"/>
    <s v="PROVEEDORES"/>
    <n v="33"/>
    <n v="0"/>
    <n v="11319540"/>
    <n v="0"/>
    <n v="0"/>
    <n v="0"/>
    <n v="0"/>
    <n v="0"/>
    <n v="11319540"/>
    <x v="0"/>
    <s v="INGE ROD COMERCIALIZADORA SOCIEDAD POR ACCIONES SIFP-012535-01"/>
    <x v="0"/>
  </r>
  <r>
    <s v="PROMOAMBIENTAL DISTRITO SAS ESP"/>
    <n v="901"/>
    <x v="76"/>
    <x v="76"/>
    <s v="CL 34 2C 130"/>
    <n v="7447638"/>
    <n v="16925001"/>
    <n v="20608"/>
    <s v="FP-012536-01"/>
    <s v="IGC1 20608 VALVULA DE DESCARGA          -                                        "/>
    <d v="2024-05-28T00:00:00"/>
    <x v="26"/>
    <d v="2024-07-24T00:00:00"/>
    <n v="50"/>
    <n v="2147985"/>
    <n v="20240604"/>
    <n v="202406"/>
    <s v="8/06/2024 3:17:58 p.m."/>
    <n v="11"/>
    <s v="0-30"/>
    <s v="PROVEEDORES"/>
    <n v="33"/>
    <n v="0"/>
    <n v="2147985"/>
    <n v="0"/>
    <n v="0"/>
    <n v="0"/>
    <n v="0"/>
    <n v="0"/>
    <n v="2147985"/>
    <x v="0"/>
    <s v="INGE ROD COMERCIALIZADORA SOCIEDAD POR ACCIONES SIFP-012536-01"/>
    <x v="0"/>
  </r>
  <r>
    <s v="PROMOAMBIENTAL DISTRITO SAS ESP"/>
    <n v="901"/>
    <x v="76"/>
    <x v="76"/>
    <s v="CL 34 2C 130"/>
    <n v="7447638"/>
    <n v="16925001"/>
    <n v="20634"/>
    <s v="FP-012538-01"/>
    <s v="IGC1 20634 PORTA RODILLO PUNTILLA SINCRO-NIZADORA                                "/>
    <d v="2024-05-28T00:00:00"/>
    <x v="26"/>
    <d v="2024-07-25T00:00:00"/>
    <n v="51"/>
    <n v="222981"/>
    <n v="20240604"/>
    <n v="202406"/>
    <s v="8/06/2024 3:17:58 p.m."/>
    <n v="11"/>
    <s v="0-30"/>
    <s v="PROVEEDORES"/>
    <n v="33"/>
    <n v="0"/>
    <n v="222981"/>
    <n v="0"/>
    <n v="0"/>
    <n v="0"/>
    <n v="0"/>
    <n v="0"/>
    <n v="222981"/>
    <x v="0"/>
    <s v="INGE ROD COMERCIALIZADORA SOCIEDAD POR ACCIONES SIFP-012538-01"/>
    <x v="0"/>
  </r>
  <r>
    <s v="PROMOAMBIENTAL DISTRITO SAS ESP"/>
    <n v="901"/>
    <x v="76"/>
    <x v="76"/>
    <s v="CL 34 2C 130"/>
    <n v="7447638"/>
    <n v="16925001"/>
    <n v="20636"/>
    <s v="FP-012541-01"/>
    <s v="IGC1 20636 SOPORTE MOTOR RENAULT KANGOOO-                                        "/>
    <d v="2024-05-28T00:00:00"/>
    <x v="26"/>
    <d v="2024-07-25T00:00:00"/>
    <n v="51"/>
    <n v="497787"/>
    <n v="20240604"/>
    <n v="202406"/>
    <s v="8/06/2024 3:17:58 p.m."/>
    <n v="11"/>
    <s v="0-30"/>
    <s v="PROVEEDORES"/>
    <n v="33"/>
    <n v="0"/>
    <n v="497787"/>
    <n v="0"/>
    <n v="0"/>
    <n v="0"/>
    <n v="0"/>
    <n v="0"/>
    <n v="497787"/>
    <x v="0"/>
    <s v="INGE ROD COMERCIALIZADORA SOCIEDAD POR ACCIONES SIFP-012541-01"/>
    <x v="0"/>
  </r>
  <r>
    <s v="PROMOAMBIENTAL DISTRITO SAS ESP"/>
    <n v="901"/>
    <x v="76"/>
    <x v="76"/>
    <s v="CL 34 2C 130"/>
    <n v="7447638"/>
    <n v="16925001"/>
    <n v="20607"/>
    <s v="FP-012542-01"/>
    <s v="IGC1 20607 PATIN HORQUILLA CONO SINCRONI-ZADOR                                   "/>
    <d v="2024-05-28T00:00:00"/>
    <x v="26"/>
    <d v="2024-07-24T00:00:00"/>
    <n v="50"/>
    <n v="5425196"/>
    <n v="20240604"/>
    <n v="202406"/>
    <s v="8/06/2024 3:17:58 p.m."/>
    <n v="11"/>
    <s v="0-30"/>
    <s v="PROVEEDORES"/>
    <n v="33"/>
    <n v="0"/>
    <n v="5425196"/>
    <n v="0"/>
    <n v="0"/>
    <n v="0"/>
    <n v="0"/>
    <n v="0"/>
    <n v="5425196"/>
    <x v="0"/>
    <s v="INGE ROD COMERCIALIZADORA SOCIEDAD POR ACCIONES SIFP-012542-01"/>
    <x v="0"/>
  </r>
  <r>
    <s v="PROMOAMBIENTAL DISTRITO SAS ESP"/>
    <n v="901"/>
    <x v="76"/>
    <x v="76"/>
    <s v="CL 34 2C 130"/>
    <n v="7447638"/>
    <n v="16925001"/>
    <n v="20662"/>
    <s v="FP-012588-01"/>
    <s v="MR 5395 TORNILLO CON TUERCA Y ARANDELA T-APA HORQUILLA"/>
    <d v="2024-05-29T00:00:00"/>
    <x v="63"/>
    <d v="2024-07-28T00:00:00"/>
    <n v="54"/>
    <n v="22360860"/>
    <n v="20240604"/>
    <n v="202406"/>
    <s v="8/06/2024 3:17:58 p.m."/>
    <n v="10"/>
    <s v="0-30"/>
    <s v="PROVEEDORES"/>
    <n v="32"/>
    <n v="0"/>
    <n v="22360860"/>
    <n v="0"/>
    <n v="0"/>
    <n v="0"/>
    <n v="0"/>
    <n v="0"/>
    <n v="22360860"/>
    <x v="0"/>
    <s v="INGE ROD COMERCIALIZADORA SOCIEDAD POR ACCIONES SIFP-012588-01"/>
    <x v="0"/>
  </r>
  <r>
    <s v="PROMOAMBIENTAL DISTRITO SAS ESP"/>
    <n v="901"/>
    <x v="77"/>
    <x v="77"/>
    <s v="CR 22 3 B 151 BG 3 AGUAS CLARAS"/>
    <n v="7447638"/>
    <n v="16925001"/>
    <n v="91"/>
    <s v="FP-012569-01"/>
    <s v="IN 91 MECANIZADOS  DE PINONES DE 2 10 DI-AMTRO                                   "/>
    <d v="2024-05-29T00:00:00"/>
    <x v="63"/>
    <d v="2024-07-21T00:00:00"/>
    <n v="47"/>
    <n v="787822"/>
    <n v="20240604"/>
    <n v="202406"/>
    <s v="8/06/2024 3:17:58 p.m."/>
    <n v="10"/>
    <s v="0-30"/>
    <s v="PROVEEDORES"/>
    <n v="32"/>
    <n v="0"/>
    <n v="787822"/>
    <n v="0"/>
    <n v="0"/>
    <n v="0"/>
    <n v="0"/>
    <n v="0"/>
    <n v="787822"/>
    <x v="0"/>
    <s v="INGEIND SASFP-012569-01"/>
    <x v="0"/>
  </r>
  <r>
    <s v="PROMOAMBIENTAL DISTRITO SAS ESP"/>
    <n v="901"/>
    <x v="77"/>
    <x v="77"/>
    <s v="CR 22 3 B 151 BG 3 AGUAS CLARAS"/>
    <n v="7447638"/>
    <n v="16925001"/>
    <n v="83"/>
    <s v="FP-012570-01"/>
    <s v="IN 83 MMTTO REFORMA VIGA LATERAL LH ELEV-ADORA BRODSON                           "/>
    <d v="2024-05-29T00:00:00"/>
    <x v="63"/>
    <d v="2024-07-06T00:00:00"/>
    <n v="32"/>
    <n v="6671040"/>
    <n v="20240604"/>
    <n v="202406"/>
    <s v="8/06/2024 3:17:58 p.m."/>
    <n v="10"/>
    <s v="0-30"/>
    <s v="PROVEEDORES"/>
    <n v="32"/>
    <n v="0"/>
    <n v="6671040"/>
    <n v="0"/>
    <n v="0"/>
    <n v="0"/>
    <n v="0"/>
    <n v="0"/>
    <n v="6671040"/>
    <x v="0"/>
    <s v="INGEIND SASFP-012570-01"/>
    <x v="0"/>
  </r>
  <r>
    <s v="PROMOAMBIENTAL DISTRITO SAS ESP"/>
    <n v="901"/>
    <x v="77"/>
    <x v="77"/>
    <s v="CR 22 3 B 151 BG 3 AGUAS CLARAS"/>
    <n v="7447638"/>
    <n v="16925001"/>
    <n v="82"/>
    <s v="FP-012571-01"/>
    <s v="IN 82 REPARACION TURBINA Y CARCASA EN HR-                                        "/>
    <d v="2024-05-29T00:00:00"/>
    <x v="63"/>
    <d v="2024-07-06T00:00:00"/>
    <n v="32"/>
    <n v="2223680"/>
    <n v="20240604"/>
    <n v="202406"/>
    <s v="8/06/2024 3:17:58 p.m."/>
    <n v="10"/>
    <s v="0-30"/>
    <s v="PROVEEDORES"/>
    <n v="32"/>
    <n v="0"/>
    <n v="2223680"/>
    <n v="0"/>
    <n v="0"/>
    <n v="0"/>
    <n v="0"/>
    <n v="0"/>
    <n v="2223680"/>
    <x v="0"/>
    <s v="INGEIND SASFP-012571-01"/>
    <x v="0"/>
  </r>
  <r>
    <s v="PROMOAMBIENTAL DISTRITO SAS ESP"/>
    <n v="901"/>
    <x v="78"/>
    <x v="78"/>
    <s v="CL 39 1B 55"/>
    <n v="7447638"/>
    <n v="16925001"/>
    <n v="1212"/>
    <s v="FP-011437-01"/>
    <s v="FE 1212 SERVICIO Y REPARACIONE          -                                        "/>
    <d v="2024-03-27T00:00:00"/>
    <x v="0"/>
    <d v="2024-05-11T00:00:00"/>
    <n v="-23"/>
    <n v="2377580"/>
    <n v="20240604"/>
    <n v="202406"/>
    <s v="8/06/2024 3:17:58 p.m."/>
    <n v="73"/>
    <s v="61-90"/>
    <s v="PROVEEDORES"/>
    <n v="95"/>
    <n v="0"/>
    <n v="0"/>
    <n v="0"/>
    <n v="2377580"/>
    <n v="0"/>
    <n v="0"/>
    <n v="0"/>
    <n v="2377580"/>
    <x v="0"/>
    <s v="INGENIERIA HIDRAULICA Y NEUMATICA LTDAFP-011437-01"/>
    <x v="0"/>
  </r>
  <r>
    <s v="PROMOAMBIENTAL DISTRITO SAS ESP"/>
    <n v="901"/>
    <x v="78"/>
    <x v="78"/>
    <s v="CL 39 1B 55"/>
    <n v="7447638"/>
    <n v="16925001"/>
    <n v="1210"/>
    <s v="FP-011438-01"/>
    <s v="FEF 3449 KIT ABRAZADERAS TORNILLO CENTRA-L TUERCA SEGURIDAD"/>
    <d v="2024-03-27T00:00:00"/>
    <x v="0"/>
    <d v="2024-05-09T00:00:00"/>
    <n v="-25"/>
    <n v="4755160"/>
    <n v="20240604"/>
    <n v="202406"/>
    <s v="8/06/2024 3:17:58 p.m."/>
    <n v="73"/>
    <s v="61-90"/>
    <s v="PROVEEDORES"/>
    <n v="95"/>
    <n v="0"/>
    <n v="0"/>
    <n v="0"/>
    <n v="4755160"/>
    <n v="0"/>
    <n v="0"/>
    <n v="0"/>
    <n v="4755160"/>
    <x v="0"/>
    <s v="INGENIERIA HIDRAULICA Y NEUMATICA LTDAFP-011438-01"/>
    <x v="0"/>
  </r>
  <r>
    <s v="PROMOAMBIENTAL DISTRITO SAS ESP"/>
    <n v="901"/>
    <x v="78"/>
    <x v="78"/>
    <s v="CL 39 1B 55"/>
    <n v="7447638"/>
    <n v="16925001"/>
    <n v="1211"/>
    <s v="FP-011439-01"/>
    <s v="FEF 3448 GRAPA TOPE MUELLE TUERCA ALTA A-RANDELA PLANA"/>
    <d v="2024-03-27T00:00:00"/>
    <x v="0"/>
    <d v="2024-05-09T00:00:00"/>
    <n v="-25"/>
    <n v="4755160"/>
    <n v="20240604"/>
    <n v="202406"/>
    <s v="8/06/2024 3:17:58 p.m."/>
    <n v="73"/>
    <s v="61-90"/>
    <s v="PROVEEDORES"/>
    <n v="95"/>
    <n v="0"/>
    <n v="0"/>
    <n v="0"/>
    <n v="4755160"/>
    <n v="0"/>
    <n v="0"/>
    <n v="0"/>
    <n v="4755160"/>
    <x v="0"/>
    <s v="INGENIERIA HIDRAULICA Y NEUMATICA LTDAFP-011439-01"/>
    <x v="0"/>
  </r>
  <r>
    <s v="PROMOAMBIENTAL DISTRITO SAS ESP"/>
    <n v="901"/>
    <x v="78"/>
    <x v="78"/>
    <s v="CL 39 1B 55"/>
    <n v="7447638"/>
    <n v="16925001"/>
    <n v="1240"/>
    <s v="FP-011705-01"/>
    <s v="FE 1240 BOMBA 45L VOLKWAGEN             -                                        "/>
    <d v="2024-04-12T00:00:00"/>
    <x v="61"/>
    <d v="2024-06-04T00:00:00"/>
    <n v="0"/>
    <n v="3707831"/>
    <n v="20240604"/>
    <n v="202406"/>
    <s v="8/06/2024 3:17:58 p.m."/>
    <n v="57"/>
    <s v="31-60"/>
    <s v="PROVEEDORES"/>
    <n v="79"/>
    <n v="0"/>
    <n v="0"/>
    <n v="3707831"/>
    <n v="0"/>
    <n v="0"/>
    <n v="0"/>
    <n v="0"/>
    <n v="3707831"/>
    <x v="0"/>
    <s v="INGENIERIA HIDRAULICA Y NEUMATICA LTDAFP-011705-01"/>
    <x v="0"/>
  </r>
  <r>
    <s v="PROMOAMBIENTAL DISTRITO SAS ESP"/>
    <n v="901"/>
    <x v="78"/>
    <x v="78"/>
    <s v="CL 39 1B 55"/>
    <n v="7447638"/>
    <n v="16925001"/>
    <n v="1278"/>
    <s v="FP-012577-01"/>
    <s v="FE 1278 REPARACION DE BOMBA AGUA BRODSON-                                        "/>
    <d v="2024-05-29T00:00:00"/>
    <x v="63"/>
    <d v="2024-07-24T00:00:00"/>
    <n v="50"/>
    <n v="2377580"/>
    <n v="20240604"/>
    <n v="202406"/>
    <s v="8/06/2024 3:17:58 p.m."/>
    <n v="10"/>
    <s v="0-30"/>
    <s v="PROVEEDORES"/>
    <n v="32"/>
    <n v="0"/>
    <n v="2377580"/>
    <n v="0"/>
    <n v="0"/>
    <n v="0"/>
    <n v="0"/>
    <n v="0"/>
    <n v="2377580"/>
    <x v="0"/>
    <s v="INGENIERIA HIDRAULICA Y NEUMATICA LTDAFP-012577-01"/>
    <x v="0"/>
  </r>
  <r>
    <s v="PROMOAMBIENTAL DISTRITO SAS ESP"/>
    <n v="901"/>
    <x v="79"/>
    <x v="79"/>
    <s v="CL 20 0 54 BRR CAOBOS"/>
    <n v="7447638"/>
    <n v="16925001"/>
    <n v="148"/>
    <s v="FP-011128-01"/>
    <s v="FE 148 PREFILTRO DE AIRE BRODDSON       -                                        "/>
    <d v="2024-03-11T00:00:00"/>
    <x v="58"/>
    <d v="2024-05-06T00:00:00"/>
    <n v="-28"/>
    <n v="1137376"/>
    <n v="20240604"/>
    <n v="202406"/>
    <s v="8/06/2024 3:17:58 p.m."/>
    <n v="89"/>
    <s v="61-90"/>
    <s v="PROVEEDORES"/>
    <n v="111"/>
    <n v="0"/>
    <n v="0"/>
    <n v="0"/>
    <n v="1137376"/>
    <n v="0"/>
    <n v="0"/>
    <n v="0"/>
    <n v="1137376"/>
    <x v="0"/>
    <s v="INGENIERIA VERDE FADE SASFP-011128-01"/>
    <x v="0"/>
  </r>
  <r>
    <s v="PROMOAMBIENTAL DISTRITO SAS ESP"/>
    <n v="901"/>
    <x v="79"/>
    <x v="79"/>
    <s v="CL 20 0 54 BRR CAOBOS"/>
    <n v="7447638"/>
    <n v="16925001"/>
    <n v="147"/>
    <s v="FP-011129-01"/>
    <s v="FE 147 PREFILTRO DE AIRE BRODDSON       -                                        "/>
    <d v="2024-03-11T00:00:00"/>
    <x v="58"/>
    <d v="2024-05-06T00:00:00"/>
    <n v="-28"/>
    <n v="3055197"/>
    <n v="20240604"/>
    <n v="202406"/>
    <s v="8/06/2024 3:17:58 p.m."/>
    <n v="89"/>
    <s v="61-90"/>
    <s v="PROVEEDORES"/>
    <n v="111"/>
    <n v="0"/>
    <n v="0"/>
    <n v="0"/>
    <n v="3055197"/>
    <n v="0"/>
    <n v="0"/>
    <n v="0"/>
    <n v="3055197"/>
    <x v="0"/>
    <s v="INGENIERIA VERDE FADE SASFP-011129-01"/>
    <x v="0"/>
  </r>
  <r>
    <s v="PROMOAMBIENTAL DISTRITO SAS ESP"/>
    <n v="901"/>
    <x v="79"/>
    <x v="79"/>
    <s v="CL 20 0 54 BRR CAOBOS"/>
    <n v="7447638"/>
    <n v="16925001"/>
    <n v="190"/>
    <s v="FP-011809-01"/>
    <s v="FE 190 CHUMACERA SYF 30TF               -                                        "/>
    <d v="2024-04-18T00:00:00"/>
    <x v="44"/>
    <d v="2024-06-17T00:00:00"/>
    <n v="13"/>
    <n v="2072469"/>
    <n v="20240604"/>
    <n v="202406"/>
    <s v="8/06/2024 3:17:58 p.m."/>
    <n v="51"/>
    <s v="31-60"/>
    <s v="PROVEEDORES"/>
    <n v="73"/>
    <n v="0"/>
    <n v="0"/>
    <n v="2072469"/>
    <n v="0"/>
    <n v="0"/>
    <n v="0"/>
    <n v="0"/>
    <n v="2072469"/>
    <x v="0"/>
    <s v="INGENIERIA VERDE FADE SASFP-011809-01"/>
    <x v="0"/>
  </r>
  <r>
    <s v="PROMOAMBIENTAL DISTRITO SAS ESP"/>
    <n v="901"/>
    <x v="79"/>
    <x v="79"/>
    <s v="CL 20 0 54 BRR CAOBOS"/>
    <n v="7447638"/>
    <n v="16925001"/>
    <n v="192"/>
    <s v="FP-011810-01"/>
    <s v="FE 192 AMORTIGUADOR CENTRAL BRODDSON    -                                        "/>
    <d v="2024-04-18T00:00:00"/>
    <x v="44"/>
    <d v="2024-06-17T00:00:00"/>
    <n v="13"/>
    <n v="3163264"/>
    <n v="20240604"/>
    <n v="202406"/>
    <s v="8/06/2024 3:17:58 p.m."/>
    <n v="51"/>
    <s v="31-60"/>
    <s v="PROVEEDORES"/>
    <n v="73"/>
    <n v="0"/>
    <n v="0"/>
    <n v="3163264"/>
    <n v="0"/>
    <n v="0"/>
    <n v="0"/>
    <n v="0"/>
    <n v="3163264"/>
    <x v="0"/>
    <s v="INGENIERIA VERDE FADE SASFP-011810-01"/>
    <x v="0"/>
  </r>
  <r>
    <s v="PROMOAMBIENTAL DISTRITO SAS ESP"/>
    <n v="901"/>
    <x v="79"/>
    <x v="79"/>
    <s v="CL 20 0 54 BRR CAOBOS"/>
    <n v="7447638"/>
    <n v="16925001"/>
    <n v="194"/>
    <s v="FP-011839-01"/>
    <s v="MR 4664 AMORTIGUADOR BARREDORA-"/>
    <d v="2024-04-22T00:00:00"/>
    <x v="18"/>
    <d v="2024-06-19T00:00:00"/>
    <n v="15"/>
    <n v="5916681"/>
    <n v="20240604"/>
    <n v="202406"/>
    <s v="8/06/2024 3:17:58 p.m."/>
    <n v="47"/>
    <s v="31-60"/>
    <s v="PROVEEDORES"/>
    <n v="69"/>
    <n v="0"/>
    <n v="0"/>
    <n v="5916681"/>
    <n v="0"/>
    <n v="0"/>
    <n v="0"/>
    <n v="0"/>
    <n v="5916681"/>
    <x v="0"/>
    <s v="INGENIERIA VERDE FADE SASFP-011839-01"/>
    <x v="0"/>
  </r>
  <r>
    <s v="PROMOAMBIENTAL DISTRITO SAS ESP"/>
    <n v="901"/>
    <x v="79"/>
    <x v="79"/>
    <s v="CL 20 0 54 BRR CAOBOS"/>
    <n v="7447638"/>
    <n v="16925001"/>
    <n v="206"/>
    <s v="FP-012287-01"/>
    <s v="FE 206 LAMINILLA METALICA               -                                        "/>
    <d v="2024-05-15T00:00:00"/>
    <x v="56"/>
    <d v="2024-07-09T00:00:00"/>
    <n v="35"/>
    <n v="3944454"/>
    <n v="20240604"/>
    <n v="202406"/>
    <s v="8/06/2024 3:17:58 p.m."/>
    <n v="24"/>
    <s v="0-30"/>
    <s v="PROVEEDORES"/>
    <n v="46"/>
    <n v="0"/>
    <n v="3944454"/>
    <n v="0"/>
    <n v="0"/>
    <n v="0"/>
    <n v="0"/>
    <n v="0"/>
    <n v="3944454"/>
    <x v="0"/>
    <s v="INGENIERIA VERDE FADE SASFP-012287-01"/>
    <x v="0"/>
  </r>
  <r>
    <s v="PROMOAMBIENTAL DISTRITO SAS ESP"/>
    <n v="901"/>
    <x v="79"/>
    <x v="79"/>
    <s v="CL 20 0 54 BRR CAOBOS"/>
    <n v="7447638"/>
    <n v="16925001"/>
    <n v="212"/>
    <s v="FP-012382-01"/>
    <s v="FE 212 DIENTE DE CONDUCCION             -                                        "/>
    <d v="2024-05-20T00:00:00"/>
    <x v="6"/>
    <d v="2024-07-17T00:00:00"/>
    <n v="43"/>
    <n v="1742250"/>
    <n v="20240604"/>
    <n v="202406"/>
    <s v="8/06/2024 3:17:58 p.m."/>
    <n v="19"/>
    <s v="0-30"/>
    <s v="PROVEEDORES"/>
    <n v="41"/>
    <n v="0"/>
    <n v="1742250"/>
    <n v="0"/>
    <n v="0"/>
    <n v="0"/>
    <n v="0"/>
    <n v="0"/>
    <n v="1742250"/>
    <x v="0"/>
    <s v="INGENIERIA VERDE FADE SASFP-012382-01"/>
    <x v="0"/>
  </r>
  <r>
    <s v="PROMOAMBIENTAL DISTRITO SAS ESP"/>
    <n v="901"/>
    <x v="79"/>
    <x v="79"/>
    <s v="CL 20 0 54 BRR CAOBOS"/>
    <n v="7447638"/>
    <n v="16925001"/>
    <n v="221"/>
    <s v="FP-012573-01"/>
    <s v="FE 221 FILTRO                           -                                        "/>
    <d v="2024-05-29T00:00:00"/>
    <x v="63"/>
    <d v="2024-07-28T00:00:00"/>
    <n v="54"/>
    <n v="332963"/>
    <n v="20240604"/>
    <n v="202406"/>
    <s v="8/06/2024 3:17:58 p.m."/>
    <n v="10"/>
    <s v="0-30"/>
    <s v="PROVEEDORES"/>
    <n v="32"/>
    <n v="0"/>
    <n v="332963"/>
    <n v="0"/>
    <n v="0"/>
    <n v="0"/>
    <n v="0"/>
    <n v="0"/>
    <n v="332963"/>
    <x v="0"/>
    <s v="INGENIERIA VERDE FADE SASFP-012573-01"/>
    <x v="0"/>
  </r>
  <r>
    <s v="PROMOAMBIENTAL DISTRITO SAS ESP"/>
    <n v="901"/>
    <x v="79"/>
    <x v="79"/>
    <s v="CL 20 0 54 BRR CAOBOS"/>
    <n v="7447638"/>
    <n v="16925001"/>
    <n v="220"/>
    <s v="FP-012574-01"/>
    <s v="FE 220 LAMINILLA METALICA               -                                        "/>
    <d v="2024-05-29T00:00:00"/>
    <x v="63"/>
    <d v="2024-07-28T00:00:00"/>
    <n v="54"/>
    <n v="7888908"/>
    <n v="20240604"/>
    <n v="202406"/>
    <s v="8/06/2024 3:17:58 p.m."/>
    <n v="10"/>
    <s v="0-30"/>
    <s v="PROVEEDORES"/>
    <n v="32"/>
    <n v="0"/>
    <n v="7888908"/>
    <n v="0"/>
    <n v="0"/>
    <n v="0"/>
    <n v="0"/>
    <n v="0"/>
    <n v="7888908"/>
    <x v="0"/>
    <s v="INGENIERIA VERDE FADE SASFP-012574-01"/>
    <x v="0"/>
  </r>
  <r>
    <s v="PROMOAMBIENTAL DISTRITO SAS ESP"/>
    <n v="901"/>
    <x v="79"/>
    <x v="79"/>
    <s v="CL 20 0 54 BRR CAOBOS"/>
    <n v="7447638"/>
    <n v="16925001"/>
    <n v="216"/>
    <s v="FP-012576-01"/>
    <s v="FE 216 FILTRO HIDRAULICO                -                                        "/>
    <d v="2024-05-29T00:00:00"/>
    <x v="63"/>
    <d v="2024-07-22T00:00:00"/>
    <n v="48"/>
    <n v="1161499"/>
    <n v="20240604"/>
    <n v="202406"/>
    <s v="8/06/2024 3:17:58 p.m."/>
    <n v="10"/>
    <s v="0-30"/>
    <s v="PROVEEDORES"/>
    <n v="32"/>
    <n v="0"/>
    <n v="1161499"/>
    <n v="0"/>
    <n v="0"/>
    <n v="0"/>
    <n v="0"/>
    <n v="0"/>
    <n v="1161499"/>
    <x v="0"/>
    <s v="INGENIERIA VERDE FADE SASFP-012576-01"/>
    <x v="0"/>
  </r>
  <r>
    <s v="PROMOAMBIENTAL DISTRITO SAS ESP"/>
    <n v="901"/>
    <x v="79"/>
    <x v="79"/>
    <s v="CL 20 0 54 BRR CAOBOS"/>
    <n v="7447638"/>
    <n v="16925001"/>
    <n v="226"/>
    <s v="FP-012636-01"/>
    <s v="FTR 22634 PINON 1RA CORR 47 D-"/>
    <d v="2024-05-31T00:00:00"/>
    <x v="27"/>
    <d v="2024-08-01T00:00:00"/>
    <n v="57"/>
    <n v="1184730"/>
    <n v="20240604"/>
    <n v="202406"/>
    <s v="8/06/2024 3:17:58 p.m."/>
    <n v="8"/>
    <s v="0-30"/>
    <s v="PROVEEDORES"/>
    <n v="30"/>
    <n v="1184730"/>
    <n v="0"/>
    <n v="0"/>
    <n v="0"/>
    <n v="0"/>
    <n v="0"/>
    <n v="0"/>
    <n v="1184730"/>
    <x v="0"/>
    <s v="INGENIERIA VERDE FADE SASFP-012636-01"/>
    <x v="0"/>
  </r>
  <r>
    <s v="PROMOAMBIENTAL DISTRITO SAS ESP"/>
    <n v="901"/>
    <x v="80"/>
    <x v="80"/>
    <s v="CR 53 14 24"/>
    <n v="7447638"/>
    <n v="16925001"/>
    <n v="64394"/>
    <s v="FP-011283-01"/>
    <s v="MQFE 2185 LLANTA SERVICIO 12 R 22 5-"/>
    <d v="2024-03-22T00:00:00"/>
    <x v="54"/>
    <d v="2024-05-16T00:00:00"/>
    <n v="-18"/>
    <n v="3738995"/>
    <n v="20240604"/>
    <n v="202406"/>
    <s v="8/06/2024 3:17:58 p.m."/>
    <n v="78"/>
    <s v="61-90"/>
    <s v="PROVEEDORES"/>
    <n v="100"/>
    <n v="0"/>
    <n v="0"/>
    <n v="0"/>
    <n v="3738995"/>
    <n v="0"/>
    <n v="0"/>
    <n v="0"/>
    <n v="3738995"/>
    <x v="0"/>
    <s v="INVERSIONES JAY MORRIS SASFP-011283-01"/>
    <x v="0"/>
  </r>
  <r>
    <s v="PROMOAMBIENTAL DISTRITO SAS ESP"/>
    <n v="901"/>
    <x v="80"/>
    <x v="80"/>
    <s v="CR 53 14 24"/>
    <n v="7447638"/>
    <n v="16925001"/>
    <n v="64391"/>
    <s v="FP-011284-01"/>
    <s v="CTA C 364 CABOS PARA CEPILLO-"/>
    <d v="2024-03-22T00:00:00"/>
    <x v="54"/>
    <d v="2024-05-16T00:00:00"/>
    <n v="-18"/>
    <n v="3738995"/>
    <n v="20240604"/>
    <n v="202406"/>
    <s v="8/06/2024 3:17:58 p.m."/>
    <n v="78"/>
    <s v="61-90"/>
    <s v="PROVEEDORES"/>
    <n v="100"/>
    <n v="0"/>
    <n v="0"/>
    <n v="0"/>
    <n v="3738995"/>
    <n v="0"/>
    <n v="0"/>
    <n v="0"/>
    <n v="3738995"/>
    <x v="0"/>
    <s v="INVERSIONES JAY MORRIS SASFP-011284-01"/>
    <x v="0"/>
  </r>
  <r>
    <s v="PROMOAMBIENTAL DISTRITO SAS ESP"/>
    <n v="901"/>
    <x v="80"/>
    <x v="80"/>
    <s v="CR 53 14 24"/>
    <n v="7447638"/>
    <n v="16925001"/>
    <n v="64300"/>
    <s v="FP-011285-01"/>
    <s v="CTA C 365 CEPILLOS BARRIDO DE CALLES-"/>
    <d v="2024-03-22T00:00:00"/>
    <x v="54"/>
    <d v="2024-05-15T00:00:00"/>
    <n v="-19"/>
    <n v="3428371"/>
    <n v="20240604"/>
    <n v="202406"/>
    <s v="8/06/2024 3:17:58 p.m."/>
    <n v="78"/>
    <s v="61-90"/>
    <s v="PROVEEDORES"/>
    <n v="100"/>
    <n v="0"/>
    <n v="0"/>
    <n v="0"/>
    <n v="3428371"/>
    <n v="0"/>
    <n v="0"/>
    <n v="0"/>
    <n v="3428371"/>
    <x v="0"/>
    <s v="INVERSIONES JAY MORRIS SASFP-011285-01"/>
    <x v="0"/>
  </r>
  <r>
    <s v="PROMOAMBIENTAL DISTRITO SAS ESP"/>
    <n v="901"/>
    <x v="80"/>
    <x v="80"/>
    <s v="CR 53 14 24"/>
    <n v="7447638"/>
    <n v="16925001"/>
    <n v="63903"/>
    <s v="FP-011286-01"/>
    <s v="CTA C 366 CEPILLOS BARRIDO DE CALLES-"/>
    <d v="2024-03-22T00:00:00"/>
    <x v="54"/>
    <d v="2024-05-08T00:00:00"/>
    <n v="-26"/>
    <n v="3738995"/>
    <n v="20240604"/>
    <n v="202406"/>
    <s v="8/06/2024 3:17:58 p.m."/>
    <n v="78"/>
    <s v="61-90"/>
    <s v="PROVEEDORES"/>
    <n v="100"/>
    <n v="0"/>
    <n v="0"/>
    <n v="0"/>
    <n v="3738995"/>
    <n v="0"/>
    <n v="0"/>
    <n v="0"/>
    <n v="3738995"/>
    <x v="0"/>
    <s v="INVERSIONES JAY MORRIS SASFP-011286-01"/>
    <x v="0"/>
  </r>
  <r>
    <s v="PROMOAMBIENTAL DISTRITO SAS ESP"/>
    <n v="901"/>
    <x v="80"/>
    <x v="80"/>
    <s v="CR 53 14 24"/>
    <n v="7447638"/>
    <n v="16925001"/>
    <n v="64829"/>
    <s v="FP-011386-01"/>
    <s v="F 170654 COMPRA AMORTIGUADOR DELANTERO-"/>
    <d v="2024-03-26T00:00:00"/>
    <x v="16"/>
    <d v="2024-05-23T00:00:00"/>
    <n v="-11"/>
    <n v="2968187"/>
    <n v="20240604"/>
    <n v="202406"/>
    <s v="8/06/2024 3:17:58 p.m."/>
    <n v="74"/>
    <s v="61-90"/>
    <s v="PROVEEDORES"/>
    <n v="96"/>
    <n v="0"/>
    <n v="0"/>
    <n v="0"/>
    <n v="2968187"/>
    <n v="0"/>
    <n v="0"/>
    <n v="0"/>
    <n v="2968187"/>
    <x v="0"/>
    <s v="INVERSIONES JAY MORRIS SASFP-011386-01"/>
    <x v="0"/>
  </r>
  <r>
    <s v="PROMOAMBIENTAL DISTRITO SAS ESP"/>
    <n v="901"/>
    <x v="80"/>
    <x v="80"/>
    <s v="CR 53 14 24"/>
    <n v="7447638"/>
    <n v="16925001"/>
    <n v="64805"/>
    <s v="FP-011387-01"/>
    <s v="F 1989 COMPRA BOMBA DE DIRECCION HIDRAUL-ICA"/>
    <d v="2024-03-26T00:00:00"/>
    <x v="16"/>
    <d v="2024-05-22T00:00:00"/>
    <n v="-12"/>
    <n v="3738995"/>
    <n v="20240604"/>
    <n v="202406"/>
    <s v="8/06/2024 3:17:58 p.m."/>
    <n v="74"/>
    <s v="61-90"/>
    <s v="PROVEEDORES"/>
    <n v="96"/>
    <n v="0"/>
    <n v="0"/>
    <n v="0"/>
    <n v="3738995"/>
    <n v="0"/>
    <n v="0"/>
    <n v="0"/>
    <n v="3738995"/>
    <x v="0"/>
    <s v="INVERSIONES JAY MORRIS SASFP-011387-01"/>
    <x v="0"/>
  </r>
  <r>
    <s v="PROMOAMBIENTAL DISTRITO SAS ESP"/>
    <n v="901"/>
    <x v="80"/>
    <x v="80"/>
    <s v="CR 53 14 24"/>
    <n v="7447638"/>
    <n v="16925001"/>
    <n v="64804"/>
    <s v="FP-011388-01"/>
    <s v="F 809 COMPRA KIT 10 15 GALONES QUIMICO-"/>
    <d v="2024-03-26T00:00:00"/>
    <x v="16"/>
    <d v="2024-05-22T00:00:00"/>
    <n v="-12"/>
    <n v="3738995"/>
    <n v="20240604"/>
    <n v="202406"/>
    <s v="8/06/2024 3:17:58 p.m."/>
    <n v="74"/>
    <s v="61-90"/>
    <s v="PROVEEDORES"/>
    <n v="96"/>
    <n v="0"/>
    <n v="0"/>
    <n v="0"/>
    <n v="3738995"/>
    <n v="0"/>
    <n v="0"/>
    <n v="0"/>
    <n v="3738995"/>
    <x v="0"/>
    <s v="INVERSIONES JAY MORRIS SASFP-011388-01"/>
    <x v="0"/>
  </r>
  <r>
    <s v="PROMOAMBIENTAL DISTRITO SAS ESP"/>
    <n v="901"/>
    <x v="80"/>
    <x v="80"/>
    <s v="CR 53 14 24"/>
    <n v="7447638"/>
    <n v="16925001"/>
    <n v="64803"/>
    <s v="FP-011389-01"/>
    <s v="F 576698 COMPRA DISCO SUPERFINO BNA 12 7-X 1 16"/>
    <d v="2024-03-26T00:00:00"/>
    <x v="16"/>
    <d v="2024-05-22T00:00:00"/>
    <n v="-12"/>
    <n v="3428371"/>
    <n v="20240604"/>
    <n v="202406"/>
    <s v="8/06/2024 3:17:58 p.m."/>
    <n v="74"/>
    <s v="61-90"/>
    <s v="PROVEEDORES"/>
    <n v="96"/>
    <n v="0"/>
    <n v="0"/>
    <n v="0"/>
    <n v="3428371"/>
    <n v="0"/>
    <n v="0"/>
    <n v="0"/>
    <n v="3428371"/>
    <x v="0"/>
    <s v="INVERSIONES JAY MORRIS SASFP-011389-01"/>
    <x v="0"/>
  </r>
  <r>
    <s v="PROMOAMBIENTAL DISTRITO SAS ESP"/>
    <n v="901"/>
    <x v="80"/>
    <x v="80"/>
    <s v="CR 53 14 24"/>
    <n v="7447638"/>
    <n v="16925001"/>
    <n v="65018"/>
    <s v="FP-011481-01"/>
    <s v="FEF 3430 ARADENLA PLANA SOPORTE AMORTIGU-ADOR BRAZO DIRECCION"/>
    <d v="2024-03-27T00:00:00"/>
    <x v="0"/>
    <d v="2024-05-27T00:00:00"/>
    <n v="-7"/>
    <n v="3738995"/>
    <n v="20240604"/>
    <n v="202406"/>
    <s v="8/06/2024 3:17:58 p.m."/>
    <n v="73"/>
    <s v="61-90"/>
    <s v="PROVEEDORES"/>
    <n v="95"/>
    <n v="0"/>
    <n v="0"/>
    <n v="0"/>
    <n v="3738995"/>
    <n v="0"/>
    <n v="0"/>
    <n v="0"/>
    <n v="3738995"/>
    <x v="0"/>
    <s v="INVERSIONES JAY MORRIS SASFP-011481-01"/>
    <x v="0"/>
  </r>
  <r>
    <s v="PROMOAMBIENTAL DISTRITO SAS ESP"/>
    <n v="901"/>
    <x v="80"/>
    <x v="80"/>
    <s v="CR 53 14 24"/>
    <n v="7447638"/>
    <n v="16925001"/>
    <n v="65718"/>
    <s v="FP-011718-01"/>
    <s v="F 1111 COMPRA BOLSA GRIS 45 X 50 CM-"/>
    <d v="2024-04-12T00:00:00"/>
    <x v="61"/>
    <d v="2024-06-12T00:00:00"/>
    <n v="8"/>
    <n v="2968187"/>
    <n v="20240604"/>
    <n v="202406"/>
    <s v="8/06/2024 3:17:58 p.m."/>
    <n v="57"/>
    <s v="31-60"/>
    <s v="PROVEEDORES"/>
    <n v="79"/>
    <n v="0"/>
    <n v="0"/>
    <n v="2968187"/>
    <n v="0"/>
    <n v="0"/>
    <n v="0"/>
    <n v="0"/>
    <n v="2968187"/>
    <x v="0"/>
    <s v="INVERSIONES JAY MORRIS SASFP-011718-01"/>
    <x v="0"/>
  </r>
  <r>
    <s v="PROMOAMBIENTAL DISTRITO SAS ESP"/>
    <n v="901"/>
    <x v="80"/>
    <x v="80"/>
    <s v="CR 53 14 24"/>
    <n v="7447638"/>
    <n v="16925001"/>
    <n v="65681"/>
    <s v="FP-011719-01"/>
    <s v="F 3179 SERV REPARACION DIFERENCIAL-"/>
    <d v="2024-04-12T00:00:00"/>
    <x v="61"/>
    <d v="2024-06-12T00:00:00"/>
    <n v="8"/>
    <n v="448679"/>
    <n v="20240604"/>
    <n v="202406"/>
    <s v="8/06/2024 3:17:58 p.m."/>
    <n v="57"/>
    <s v="31-60"/>
    <s v="PROVEEDORES"/>
    <n v="79"/>
    <n v="0"/>
    <n v="0"/>
    <n v="448679"/>
    <n v="0"/>
    <n v="0"/>
    <n v="0"/>
    <n v="0"/>
    <n v="448679"/>
    <x v="0"/>
    <s v="INVERSIONES JAY MORRIS SASFP-011719-01"/>
    <x v="0"/>
  </r>
  <r>
    <s v="PROMOAMBIENTAL DISTRITO SAS ESP"/>
    <n v="901"/>
    <x v="80"/>
    <x v="80"/>
    <s v="CR 53 14 24"/>
    <n v="7447638"/>
    <n v="16925001"/>
    <n v="65680"/>
    <s v="FP-011720-01"/>
    <s v="F 641 SERV MANTO CARRO DE BARRIDO INSTAL-ACION FRENOS"/>
    <d v="2024-04-12T00:00:00"/>
    <x v="61"/>
    <d v="2024-06-12T00:00:00"/>
    <n v="8"/>
    <n v="135754"/>
    <n v="20240604"/>
    <n v="202406"/>
    <s v="8/06/2024 3:17:58 p.m."/>
    <n v="57"/>
    <s v="31-60"/>
    <s v="PROVEEDORES"/>
    <n v="79"/>
    <n v="0"/>
    <n v="0"/>
    <n v="135754"/>
    <n v="0"/>
    <n v="0"/>
    <n v="0"/>
    <n v="0"/>
    <n v="135754"/>
    <x v="0"/>
    <s v="INVERSIONES JAY MORRIS SASFP-011720-01"/>
    <x v="0"/>
  </r>
  <r>
    <s v="PROMOAMBIENTAL DISTRITO SAS ESP"/>
    <n v="901"/>
    <x v="80"/>
    <x v="80"/>
    <s v="CR 53 14 24"/>
    <n v="7447638"/>
    <n v="16925001"/>
    <n v="66230"/>
    <s v="FP-011840-01"/>
    <s v="CRE 3314 EMPAQUETADURA EXTERNA INYECTOR-SERV REPRESURIZACION"/>
    <d v="2024-04-22T00:00:00"/>
    <x v="18"/>
    <d v="2024-06-19T00:00:00"/>
    <n v="15"/>
    <n v="3106242"/>
    <n v="20240604"/>
    <n v="202406"/>
    <s v="8/06/2024 3:17:58 p.m."/>
    <n v="47"/>
    <s v="31-60"/>
    <s v="PROVEEDORES"/>
    <n v="69"/>
    <n v="0"/>
    <n v="0"/>
    <n v="3106242"/>
    <n v="0"/>
    <n v="0"/>
    <n v="0"/>
    <n v="0"/>
    <n v="3106242"/>
    <x v="0"/>
    <s v="INVERSIONES JAY MORRIS SASFP-011840-01"/>
    <x v="0"/>
  </r>
  <r>
    <s v="PROMOAMBIENTAL DISTRITO SAS ESP"/>
    <n v="901"/>
    <x v="80"/>
    <x v="80"/>
    <s v="CR 53 14 24"/>
    <n v="7447638"/>
    <n v="16925001"/>
    <n v="66229"/>
    <s v="FP-011841-01"/>
    <s v="PC 1126 BOLSA GRIS 45X50 Y BOLSA GRIS 65-X 80"/>
    <d v="2024-04-22T00:00:00"/>
    <x v="18"/>
    <d v="2024-06-19T00:00:00"/>
    <n v="15"/>
    <n v="3738995"/>
    <n v="20240604"/>
    <n v="202406"/>
    <s v="8/06/2024 3:17:58 p.m."/>
    <n v="47"/>
    <s v="31-60"/>
    <s v="PROVEEDORES"/>
    <n v="69"/>
    <n v="0"/>
    <n v="0"/>
    <n v="3738995"/>
    <n v="0"/>
    <n v="0"/>
    <n v="0"/>
    <n v="0"/>
    <n v="3738995"/>
    <x v="0"/>
    <s v="INVERSIONES JAY MORRIS SASFP-011841-01"/>
    <x v="0"/>
  </r>
  <r>
    <s v="PROMOAMBIENTAL DISTRITO SAS ESP"/>
    <n v="901"/>
    <x v="80"/>
    <x v="80"/>
    <s v="CR 53 14 24"/>
    <n v="7447638"/>
    <n v="16925001"/>
    <n v="66306"/>
    <s v="FP-011842-01"/>
    <s v="CR 578054 LLAVE EXPANSION 15  Y 12-"/>
    <d v="2024-04-22T00:00:00"/>
    <x v="18"/>
    <d v="2024-06-20T00:00:00"/>
    <n v="16"/>
    <n v="3738995"/>
    <n v="20240604"/>
    <n v="202406"/>
    <s v="8/06/2024 3:17:58 p.m."/>
    <n v="47"/>
    <s v="31-60"/>
    <s v="PROVEEDORES"/>
    <n v="69"/>
    <n v="0"/>
    <n v="0"/>
    <n v="3738995"/>
    <n v="0"/>
    <n v="0"/>
    <n v="0"/>
    <n v="0"/>
    <n v="3738995"/>
    <x v="0"/>
    <s v="INVERSIONES JAY MORRIS SASFP-011842-01"/>
    <x v="0"/>
  </r>
  <r>
    <s v="PROMOAMBIENTAL DISTRITO SAS ESP"/>
    <n v="901"/>
    <x v="80"/>
    <x v="80"/>
    <s v="CR 53 14 24"/>
    <n v="7447638"/>
    <n v="16925001"/>
    <n v="66578"/>
    <s v="FP-011936-01"/>
    <s v="BOGD 172109 FILTRO COMBUSTIBLE ELEMENTOS-FILTRO AIRE"/>
    <d v="2024-04-26T00:00:00"/>
    <x v="19"/>
    <d v="2024-06-25T00:00:00"/>
    <n v="21"/>
    <n v="3106242"/>
    <n v="20240604"/>
    <n v="202406"/>
    <s v="8/06/2024 3:17:58 p.m."/>
    <n v="43"/>
    <s v="31-60"/>
    <s v="PROVEEDORES"/>
    <n v="65"/>
    <n v="0"/>
    <n v="0"/>
    <n v="3106242"/>
    <n v="0"/>
    <n v="0"/>
    <n v="0"/>
    <n v="0"/>
    <n v="3106242"/>
    <x v="0"/>
    <s v="INVERSIONES JAY MORRIS SASFP-011936-01"/>
    <x v="0"/>
  </r>
  <r>
    <s v="PROMOAMBIENTAL DISTRITO SAS ESP"/>
    <n v="901"/>
    <x v="80"/>
    <x v="80"/>
    <s v="CR 53 14 24"/>
    <n v="7447638"/>
    <n v="16925001"/>
    <n v="66577"/>
    <s v="FP-011937-01"/>
    <s v="BOGD 172126 EMPAQUE HERMETICO-"/>
    <d v="2024-04-26T00:00:00"/>
    <x v="19"/>
    <d v="2024-06-25T00:00:00"/>
    <n v="21"/>
    <n v="2968187"/>
    <n v="20240604"/>
    <n v="202406"/>
    <s v="8/06/2024 3:17:58 p.m."/>
    <n v="43"/>
    <s v="31-60"/>
    <s v="PROVEEDORES"/>
    <n v="65"/>
    <n v="0"/>
    <n v="0"/>
    <n v="2968187"/>
    <n v="0"/>
    <n v="0"/>
    <n v="0"/>
    <n v="0"/>
    <n v="2968187"/>
    <x v="0"/>
    <s v="INVERSIONES JAY MORRIS SASFP-011937-01"/>
    <x v="0"/>
  </r>
  <r>
    <s v="PROMOAMBIENTAL DISTRITO SAS ESP"/>
    <n v="901"/>
    <x v="80"/>
    <x v="80"/>
    <s v="CR 53 14 24"/>
    <n v="7447638"/>
    <n v="16925001"/>
    <n v="66585"/>
    <s v="FP-011938-01"/>
    <s v="FERP 90 CAMARA CCTV TERMINAL DE RECONOCI-MIENTO FACIAL"/>
    <d v="2024-04-26T00:00:00"/>
    <x v="19"/>
    <d v="2024-06-25T00:00:00"/>
    <n v="21"/>
    <n v="3738995"/>
    <n v="20240604"/>
    <n v="202406"/>
    <s v="8/06/2024 3:17:58 p.m."/>
    <n v="43"/>
    <s v="31-60"/>
    <s v="PROVEEDORES"/>
    <n v="65"/>
    <n v="0"/>
    <n v="0"/>
    <n v="3738995"/>
    <n v="0"/>
    <n v="0"/>
    <n v="0"/>
    <n v="0"/>
    <n v="3738995"/>
    <x v="0"/>
    <s v="INVERSIONES JAY MORRIS SASFP-011938-01"/>
    <x v="0"/>
  </r>
  <r>
    <s v="PROMOAMBIENTAL DISTRITO SAS ESP"/>
    <n v="901"/>
    <x v="80"/>
    <x v="80"/>
    <s v="CR 53 14 24"/>
    <n v="7447638"/>
    <n v="16925001"/>
    <n v="66720"/>
    <s v="FP-012004-01"/>
    <s v="F 1978 SERV REPARACION SOPORTES SENSOR P-EDAL"/>
    <d v="2024-04-29T00:00:00"/>
    <x v="3"/>
    <d v="2024-06-26T00:00:00"/>
    <n v="22"/>
    <n v="3106242"/>
    <n v="20240604"/>
    <n v="202406"/>
    <s v="8/06/2024 3:17:58 p.m."/>
    <n v="40"/>
    <s v="31-60"/>
    <s v="PROVEEDORES"/>
    <n v="62"/>
    <n v="0"/>
    <n v="0"/>
    <n v="3106242"/>
    <n v="0"/>
    <n v="0"/>
    <n v="0"/>
    <n v="0"/>
    <n v="3106242"/>
    <x v="0"/>
    <s v="INVERSIONES JAY MORRIS SASFP-012004-01"/>
    <x v="0"/>
  </r>
  <r>
    <s v="PROMOAMBIENTAL DISTRITO SAS ESP"/>
    <n v="901"/>
    <x v="80"/>
    <x v="80"/>
    <s v="CR 53 14 24"/>
    <n v="7447638"/>
    <n v="16925001"/>
    <n v="66707"/>
    <s v="FP-012005-01"/>
    <s v="F 1980 SERV REPARACION MOTOR BARREDORA B-RO2"/>
    <d v="2024-04-29T00:00:00"/>
    <x v="3"/>
    <d v="2024-06-26T00:00:00"/>
    <n v="22"/>
    <n v="3738995"/>
    <n v="20240604"/>
    <n v="202406"/>
    <s v="8/06/2024 3:17:58 p.m."/>
    <n v="40"/>
    <s v="31-60"/>
    <s v="PROVEEDORES"/>
    <n v="62"/>
    <n v="0"/>
    <n v="0"/>
    <n v="3738995"/>
    <n v="0"/>
    <n v="0"/>
    <n v="0"/>
    <n v="0"/>
    <n v="3738995"/>
    <x v="0"/>
    <s v="INVERSIONES JAY MORRIS SASFP-012005-01"/>
    <x v="0"/>
  </r>
  <r>
    <s v="PROMOAMBIENTAL DISTRITO SAS ESP"/>
    <n v="901"/>
    <x v="81"/>
    <x v="81"/>
    <s v="CL 21 100 90"/>
    <n v="7447638"/>
    <n v="16925001"/>
    <n v="17952"/>
    <s v="FP-011548-01"/>
    <s v="FEV 17952 CARGA DE EXTINTOR  CONTRA INCE-NDIOS ABC                               "/>
    <d v="2024-04-05T00:00:00"/>
    <x v="29"/>
    <d v="2024-06-04T00:00:00"/>
    <n v="0"/>
    <n v="28241"/>
    <n v="20240604"/>
    <n v="202406"/>
    <s v="8/06/2024 3:17:58 p.m."/>
    <n v="64"/>
    <s v="61-90"/>
    <s v="PROVEEDORES"/>
    <n v="86"/>
    <n v="0"/>
    <n v="0"/>
    <n v="28241"/>
    <n v="0"/>
    <n v="0"/>
    <n v="0"/>
    <n v="0"/>
    <n v="28241"/>
    <x v="0"/>
    <s v="INVERSIONES N H EL TRIUNFO LIMITADAFP-011548-01"/>
    <x v="0"/>
  </r>
  <r>
    <s v="PROMOAMBIENTAL DISTRITO SAS ESP"/>
    <n v="901"/>
    <x v="81"/>
    <x v="81"/>
    <s v="CL 21 100 90"/>
    <n v="7447638"/>
    <n v="16925001"/>
    <n v="17966"/>
    <s v="FP-011734-01"/>
    <s v="FEV 17966 CARGA Y REVISION PARA EXTINTOR- MULTIPROPOSITO                         "/>
    <d v="2024-04-15T00:00:00"/>
    <x v="2"/>
    <d v="2024-06-15T00:00:00"/>
    <n v="11"/>
    <n v="823207"/>
    <n v="20240604"/>
    <n v="202406"/>
    <s v="8/06/2024 3:17:58 p.m."/>
    <n v="54"/>
    <s v="31-60"/>
    <s v="PROVEEDORES"/>
    <n v="76"/>
    <n v="0"/>
    <n v="0"/>
    <n v="823207"/>
    <n v="0"/>
    <n v="0"/>
    <n v="0"/>
    <n v="0"/>
    <n v="823207"/>
    <x v="0"/>
    <s v="INVERSIONES N H EL TRIUNFO LIMITADAFP-011734-01"/>
    <x v="0"/>
  </r>
  <r>
    <s v="PROMOAMBIENTAL DISTRITO SAS ESP"/>
    <n v="901"/>
    <x v="81"/>
    <x v="81"/>
    <s v="CL 21 100 90"/>
    <n v="7447638"/>
    <n v="16925001"/>
    <n v="17965"/>
    <s v="FP-011737-01"/>
    <s v="FEV 17965 MICROPOREROLLO 1 PUL VENDA ELA-STICA GASA ESTERIL                      "/>
    <d v="2024-04-15T00:00:00"/>
    <x v="2"/>
    <d v="2024-06-15T00:00:00"/>
    <n v="11"/>
    <n v="244075"/>
    <n v="20240604"/>
    <n v="202406"/>
    <s v="8/06/2024 3:17:58 p.m."/>
    <n v="54"/>
    <s v="31-60"/>
    <s v="PROVEEDORES"/>
    <n v="76"/>
    <n v="0"/>
    <n v="0"/>
    <n v="244075"/>
    <n v="0"/>
    <n v="0"/>
    <n v="0"/>
    <n v="0"/>
    <n v="244075"/>
    <x v="0"/>
    <s v="INVERSIONES N H EL TRIUNFO LIMITADAFP-011737-01"/>
    <x v="0"/>
  </r>
  <r>
    <s v="PROMOAMBIENTAL DISTRITO SAS ESP"/>
    <n v="901"/>
    <x v="81"/>
    <x v="81"/>
    <s v="CL 21 100 90"/>
    <n v="7447638"/>
    <n v="16925001"/>
    <n v="18009"/>
    <s v="FP-012289-01"/>
    <s v="FEV 18009 CARGA Y REVISION EXTINTOR MOSE-LO 20 LB                                "/>
    <d v="2024-05-15T00:00:00"/>
    <x v="56"/>
    <d v="2024-07-02T00:00:00"/>
    <n v="28"/>
    <n v="705352"/>
    <n v="20240604"/>
    <n v="202406"/>
    <s v="8/06/2024 3:17:58 p.m."/>
    <n v="24"/>
    <s v="0-30"/>
    <s v="PROVEEDORES"/>
    <n v="46"/>
    <n v="0"/>
    <n v="705352"/>
    <n v="0"/>
    <n v="0"/>
    <n v="0"/>
    <n v="0"/>
    <n v="0"/>
    <n v="705352"/>
    <x v="0"/>
    <s v="INVERSIONES N H EL TRIUNFO LIMITADAFP-012289-01"/>
    <x v="0"/>
  </r>
  <r>
    <s v="PROMOAMBIENTAL DISTRITO SAS ESP"/>
    <n v="901"/>
    <x v="81"/>
    <x v="81"/>
    <s v="CL 21 100 90"/>
    <n v="7447638"/>
    <n v="16925001"/>
    <n v="18073"/>
    <s v="FP-012582-01"/>
    <s v="F 89036495 ALINEACION VEHICULOS R 17 5-"/>
    <d v="2024-05-29T00:00:00"/>
    <x v="63"/>
    <d v="2024-07-22T00:00:00"/>
    <n v="48"/>
    <n v="753291"/>
    <n v="20240604"/>
    <n v="202406"/>
    <s v="8/06/2024 3:17:58 p.m."/>
    <n v="10"/>
    <s v="0-30"/>
    <s v="PROVEEDORES"/>
    <n v="32"/>
    <n v="0"/>
    <n v="753291"/>
    <n v="0"/>
    <n v="0"/>
    <n v="0"/>
    <n v="0"/>
    <n v="0"/>
    <n v="753291"/>
    <x v="0"/>
    <s v="INVERSIONES N H EL TRIUNFO LIMITADAFP-012582-01"/>
    <x v="0"/>
  </r>
  <r>
    <s v="PROMOAMBIENTAL DISTRITO SAS ESP"/>
    <n v="901"/>
    <x v="82"/>
    <x v="82"/>
    <s v="CL 12 B 21 87"/>
    <n v="7447638"/>
    <n v="16925001"/>
    <n v="2161"/>
    <s v="FP-011083-01"/>
    <s v="FEV 2161 LLAVE FILTRO DE ESTRIA         -                                        "/>
    <d v="2024-03-07T00:00:00"/>
    <x v="28"/>
    <d v="2024-05-01T00:00:00"/>
    <n v="-33"/>
    <n v="91162"/>
    <n v="20240604"/>
    <n v="202406"/>
    <s v="8/06/2024 3:17:58 p.m."/>
    <n v="93"/>
    <s v="91-120"/>
    <s v="PROVEEDORES"/>
    <n v="115"/>
    <n v="0"/>
    <n v="0"/>
    <n v="0"/>
    <n v="91162"/>
    <n v="0"/>
    <n v="0"/>
    <n v="0"/>
    <n v="91162"/>
    <x v="0"/>
    <s v="JIMENEZ MALAGON RICHARDFP-011083-01"/>
    <x v="0"/>
  </r>
  <r>
    <s v="PROMOAMBIENTAL DISTRITO SAS ESP"/>
    <n v="901"/>
    <x v="82"/>
    <x v="82"/>
    <s v="CL 12 B 21 87"/>
    <n v="7447638"/>
    <n v="16925001"/>
    <n v="2160"/>
    <s v="FP-011084-01"/>
    <s v="FEV 2160 ARANDELA TORNILLOS TUERCA      -                                        "/>
    <d v="2024-03-07T00:00:00"/>
    <x v="28"/>
    <d v="2024-05-01T00:00:00"/>
    <n v="-33"/>
    <n v="71183"/>
    <n v="20240604"/>
    <n v="202406"/>
    <s v="8/06/2024 3:17:58 p.m."/>
    <n v="93"/>
    <s v="91-120"/>
    <s v="PROVEEDORES"/>
    <n v="115"/>
    <n v="0"/>
    <n v="0"/>
    <n v="0"/>
    <n v="71183"/>
    <n v="0"/>
    <n v="0"/>
    <n v="0"/>
    <n v="71183"/>
    <x v="0"/>
    <s v="JIMENEZ MALAGON RICHARDFP-011084-01"/>
    <x v="0"/>
  </r>
  <r>
    <s v="PROMOAMBIENTAL DISTRITO SAS ESP"/>
    <n v="901"/>
    <x v="82"/>
    <x v="82"/>
    <s v="CL 12 B 21 87"/>
    <n v="7447638"/>
    <n v="16925001"/>
    <n v="2176"/>
    <s v="FP-011171-01"/>
    <s v="FEV 2176 ESPATULA PLASTICA              -                                        "/>
    <d v="2024-03-13T00:00:00"/>
    <x v="12"/>
    <d v="2024-05-12T00:00:00"/>
    <n v="-22"/>
    <n v="30387"/>
    <n v="20240604"/>
    <n v="202406"/>
    <s v="8/06/2024 3:17:58 p.m."/>
    <n v="87"/>
    <s v="61-90"/>
    <s v="PROVEEDORES"/>
    <n v="109"/>
    <n v="0"/>
    <n v="0"/>
    <n v="0"/>
    <n v="30387"/>
    <n v="0"/>
    <n v="0"/>
    <n v="0"/>
    <n v="30387"/>
    <x v="0"/>
    <s v="JIMENEZ MALAGON RICHARDFP-011171-01"/>
    <x v="0"/>
  </r>
  <r>
    <s v="PROMOAMBIENTAL DISTRITO SAS ESP"/>
    <n v="901"/>
    <x v="82"/>
    <x v="82"/>
    <s v="CL 12 B 21 87"/>
    <n v="7447638"/>
    <n v="16925001"/>
    <n v="2175"/>
    <s v="FP-011172-01"/>
    <s v="F P7A 892 CAUCHO EXT F 16-"/>
    <d v="2024-03-13T00:00:00"/>
    <x v="12"/>
    <d v="2024-05-12T00:00:00"/>
    <n v="-22"/>
    <n v="144509"/>
    <n v="20240604"/>
    <n v="202406"/>
    <s v="8/06/2024 3:17:58 p.m."/>
    <n v="87"/>
    <s v="61-90"/>
    <s v="PROVEEDORES"/>
    <n v="109"/>
    <n v="0"/>
    <n v="0"/>
    <n v="0"/>
    <n v="144509"/>
    <n v="0"/>
    <n v="0"/>
    <n v="0"/>
    <n v="144509"/>
    <x v="0"/>
    <s v="JIMENEZ MALAGON RICHARDFP-011172-01"/>
    <x v="0"/>
  </r>
  <r>
    <s v="PROMOAMBIENTAL DISTRITO SAS ESP"/>
    <n v="901"/>
    <x v="82"/>
    <x v="82"/>
    <s v="CL 12 B 21 87"/>
    <n v="7447638"/>
    <n v="16925001"/>
    <n v="2174"/>
    <s v="FP-011173-01"/>
    <s v="FVF 528 KIT DESPINCHE TRICICLO ZAPATAS D-E FRENO BICICLETA"/>
    <d v="2024-03-13T00:00:00"/>
    <x v="12"/>
    <d v="2024-05-12T00:00:00"/>
    <n v="-22"/>
    <n v="121774"/>
    <n v="20240604"/>
    <n v="202406"/>
    <s v="8/06/2024 3:17:58 p.m."/>
    <n v="87"/>
    <s v="61-90"/>
    <s v="PROVEEDORES"/>
    <n v="109"/>
    <n v="0"/>
    <n v="0"/>
    <n v="0"/>
    <n v="121774"/>
    <n v="0"/>
    <n v="0"/>
    <n v="0"/>
    <n v="121774"/>
    <x v="0"/>
    <s v="JIMENEZ MALAGON RICHARDFP-011173-01"/>
    <x v="0"/>
  </r>
  <r>
    <s v="PROMOAMBIENTAL DISTRITO SAS ESP"/>
    <n v="901"/>
    <x v="82"/>
    <x v="82"/>
    <s v="CL 12 B 21 87"/>
    <n v="7447638"/>
    <n v="16925001"/>
    <n v="2173"/>
    <s v="FP-011175-01"/>
    <s v="FEV 2173 DISCO DISCO                    -                                        "/>
    <d v="2024-03-13T00:00:00"/>
    <x v="12"/>
    <d v="2024-05-11T00:00:00"/>
    <n v="-23"/>
    <n v="1283024"/>
    <n v="20240604"/>
    <n v="202406"/>
    <s v="8/06/2024 3:17:58 p.m."/>
    <n v="87"/>
    <s v="61-90"/>
    <s v="PROVEEDORES"/>
    <n v="109"/>
    <n v="0"/>
    <n v="0"/>
    <n v="0"/>
    <n v="1283024"/>
    <n v="0"/>
    <n v="0"/>
    <n v="0"/>
    <n v="1283024"/>
    <x v="0"/>
    <s v="JIMENEZ MALAGON RICHARDFP-011175-01"/>
    <x v="0"/>
  </r>
  <r>
    <s v="PROMOAMBIENTAL DISTRITO SAS ESP"/>
    <n v="901"/>
    <x v="82"/>
    <x v="82"/>
    <s v="CL 12 B 21 87"/>
    <n v="7447638"/>
    <n v="16925001"/>
    <n v="2171"/>
    <s v="FP-011177-01"/>
    <s v="FEV 2171 CINTA TEFLON ROLLO             -                                        "/>
    <d v="2024-03-13T00:00:00"/>
    <x v="12"/>
    <d v="2024-05-11T00:00:00"/>
    <n v="-23"/>
    <n v="7878"/>
    <n v="20240604"/>
    <n v="202406"/>
    <s v="8/06/2024 3:17:58 p.m."/>
    <n v="87"/>
    <s v="61-90"/>
    <s v="PROVEEDORES"/>
    <n v="109"/>
    <n v="0"/>
    <n v="0"/>
    <n v="0"/>
    <n v="7878"/>
    <n v="0"/>
    <n v="0"/>
    <n v="0"/>
    <n v="7878"/>
    <x v="0"/>
    <s v="JIMENEZ MALAGON RICHARDFP-011177-01"/>
    <x v="0"/>
  </r>
  <r>
    <s v="PROMOAMBIENTAL DISTRITO SAS ESP"/>
    <n v="901"/>
    <x v="82"/>
    <x v="82"/>
    <s v="CL 12 B 21 87"/>
    <n v="7447638"/>
    <n v="16925001"/>
    <n v="2172"/>
    <s v="FP-011178-01"/>
    <s v="FEV 2172 REPUESTO MTTO BARREDOTA        -                                        "/>
    <d v="2024-03-13T00:00:00"/>
    <x v="12"/>
    <d v="2024-05-11T00:00:00"/>
    <n v="-23"/>
    <n v="5888407"/>
    <n v="20240604"/>
    <n v="202406"/>
    <s v="8/06/2024 3:17:58 p.m."/>
    <n v="87"/>
    <s v="61-90"/>
    <s v="PROVEEDORES"/>
    <n v="109"/>
    <n v="0"/>
    <n v="0"/>
    <n v="0"/>
    <n v="5888407"/>
    <n v="0"/>
    <n v="0"/>
    <n v="0"/>
    <n v="5888407"/>
    <x v="0"/>
    <s v="JIMENEZ MALAGON RICHARDFP-011178-01"/>
    <x v="0"/>
  </r>
  <r>
    <s v="PROMOAMBIENTAL DISTRITO SAS ESP"/>
    <n v="901"/>
    <x v="82"/>
    <x v="82"/>
    <s v="CL 12 B 21 87"/>
    <n v="7447638"/>
    <n v="16925001"/>
    <n v="2189"/>
    <s v="FP-011273-01"/>
    <s v="FEV 2189 ELECTRODO DE CARBONO           -                                        "/>
    <d v="2024-03-22T00:00:00"/>
    <x v="54"/>
    <d v="2024-05-19T00:00:00"/>
    <n v="-15"/>
    <n v="1607157"/>
    <n v="20240604"/>
    <n v="202406"/>
    <s v="8/06/2024 3:17:58 p.m."/>
    <n v="78"/>
    <s v="61-90"/>
    <s v="PROVEEDORES"/>
    <n v="100"/>
    <n v="0"/>
    <n v="0"/>
    <n v="0"/>
    <n v="1607157"/>
    <n v="0"/>
    <n v="0"/>
    <n v="0"/>
    <n v="1607157"/>
    <x v="0"/>
    <s v="JIMENEZ MALAGON RICHARDFP-011273-01"/>
    <x v="0"/>
  </r>
  <r>
    <s v="PROMOAMBIENTAL DISTRITO SAS ESP"/>
    <n v="901"/>
    <x v="82"/>
    <x v="82"/>
    <s v="CL 12 B 21 87"/>
    <n v="7447638"/>
    <n v="16925001"/>
    <n v="2190"/>
    <s v="FP-011274-01"/>
    <s v="FEV 2190 DISCO PULIR TORNILLO RO HEXAGO -                                        "/>
    <d v="2024-03-22T00:00:00"/>
    <x v="54"/>
    <d v="2024-05-20T00:00:00"/>
    <n v="-14"/>
    <n v="448496"/>
    <n v="20240604"/>
    <n v="202406"/>
    <s v="8/06/2024 3:17:58 p.m."/>
    <n v="78"/>
    <s v="61-90"/>
    <s v="PROVEEDORES"/>
    <n v="100"/>
    <n v="0"/>
    <n v="0"/>
    <n v="0"/>
    <n v="448496"/>
    <n v="0"/>
    <n v="0"/>
    <n v="0"/>
    <n v="448496"/>
    <x v="0"/>
    <s v="JIMENEZ MALAGON RICHARDFP-011274-01"/>
    <x v="0"/>
  </r>
  <r>
    <s v="PROMOAMBIENTAL DISTRITO SAS ESP"/>
    <n v="901"/>
    <x v="82"/>
    <x v="82"/>
    <s v="CL 12 B 21 87"/>
    <n v="7447638"/>
    <n v="16925001"/>
    <n v="2191"/>
    <s v="FP-011275-01"/>
    <s v="FVE 6675 RAPARCION ARRANQUE BARREDORA AR-RANQUE INTER"/>
    <d v="2024-03-22T00:00:00"/>
    <x v="54"/>
    <d v="2024-05-20T00:00:00"/>
    <n v="-14"/>
    <n v="962268"/>
    <n v="20240604"/>
    <n v="202406"/>
    <s v="8/06/2024 3:17:58 p.m."/>
    <n v="78"/>
    <s v="61-90"/>
    <s v="PROVEEDORES"/>
    <n v="100"/>
    <n v="0"/>
    <n v="0"/>
    <n v="0"/>
    <n v="962268"/>
    <n v="0"/>
    <n v="0"/>
    <n v="0"/>
    <n v="962268"/>
    <x v="0"/>
    <s v="JIMENEZ MALAGON RICHARDFP-011275-01"/>
    <x v="0"/>
  </r>
  <r>
    <s v="PROMOAMBIENTAL DISTRITO SAS ESP"/>
    <n v="901"/>
    <x v="82"/>
    <x v="82"/>
    <s v="CL 12 B 21 87"/>
    <n v="7447638"/>
    <n v="16925001"/>
    <n v="2179"/>
    <s v="FP-011276-01"/>
    <s v="FVE 987 LAMINA 5 16 HARDOX 3 16 REFUERZO-"/>
    <d v="2024-03-22T00:00:00"/>
    <x v="54"/>
    <d v="2024-05-15T00:00:00"/>
    <n v="-19"/>
    <n v="1301594"/>
    <n v="20240604"/>
    <n v="202406"/>
    <s v="8/06/2024 3:17:58 p.m."/>
    <n v="78"/>
    <s v="61-90"/>
    <s v="PROVEEDORES"/>
    <n v="100"/>
    <n v="0"/>
    <n v="0"/>
    <n v="0"/>
    <n v="1301594"/>
    <n v="0"/>
    <n v="0"/>
    <n v="0"/>
    <n v="1301594"/>
    <x v="0"/>
    <s v="JIMENEZ MALAGON RICHARDFP-011276-01"/>
    <x v="0"/>
  </r>
  <r>
    <s v="PROMOAMBIENTAL DISTRITO SAS ESP"/>
    <n v="901"/>
    <x v="82"/>
    <x v="82"/>
    <s v="CL 12 B 21 87"/>
    <n v="7447638"/>
    <n v="16925001"/>
    <n v="2181"/>
    <s v="FP-011277-01"/>
    <s v="FVE 2181 CINTA TEFLON ROLLO LIJA ROJA 15-0                                       "/>
    <d v="2024-03-22T00:00:00"/>
    <x v="54"/>
    <d v="2024-05-15T00:00:00"/>
    <n v="-19"/>
    <n v="114233"/>
    <n v="20240604"/>
    <n v="202406"/>
    <s v="8/06/2024 3:17:58 p.m."/>
    <n v="78"/>
    <s v="61-90"/>
    <s v="PROVEEDORES"/>
    <n v="100"/>
    <n v="0"/>
    <n v="0"/>
    <n v="0"/>
    <n v="114233"/>
    <n v="0"/>
    <n v="0"/>
    <n v="0"/>
    <n v="114233"/>
    <x v="0"/>
    <s v="JIMENEZ MALAGON RICHARDFP-011277-01"/>
    <x v="0"/>
  </r>
  <r>
    <s v="PROMOAMBIENTAL DISTRITO SAS ESP"/>
    <n v="901"/>
    <x v="82"/>
    <x v="82"/>
    <s v="CL 12 B 21 87"/>
    <n v="7447638"/>
    <n v="16925001"/>
    <n v="2178"/>
    <s v="FP-011278-01"/>
    <s v="FVE 6939 GUARDAPOLVOS LIMPIA CONTACTO-"/>
    <d v="2024-03-22T00:00:00"/>
    <x v="54"/>
    <d v="2024-05-15T00:00:00"/>
    <n v="-19"/>
    <n v="1605806"/>
    <n v="20240604"/>
    <n v="202406"/>
    <s v="8/06/2024 3:17:58 p.m."/>
    <n v="78"/>
    <s v="61-90"/>
    <s v="PROVEEDORES"/>
    <n v="100"/>
    <n v="0"/>
    <n v="0"/>
    <n v="0"/>
    <n v="1605806"/>
    <n v="0"/>
    <n v="0"/>
    <n v="0"/>
    <n v="1605806"/>
    <x v="0"/>
    <s v="JIMENEZ MALAGON RICHARDFP-011278-01"/>
    <x v="0"/>
  </r>
  <r>
    <s v="PROMOAMBIENTAL DISTRITO SAS ESP"/>
    <n v="901"/>
    <x v="82"/>
    <x v="82"/>
    <s v="CL 12 B 21 87"/>
    <n v="7447638"/>
    <n v="16925001"/>
    <n v="2180"/>
    <s v="FP-011279-01"/>
    <s v="FVE 6944 REPARACION ALTERNADOR-"/>
    <d v="2024-03-22T00:00:00"/>
    <x v="54"/>
    <d v="2024-05-15T00:00:00"/>
    <n v="-19"/>
    <n v="830139"/>
    <n v="20240604"/>
    <n v="202406"/>
    <s v="8/06/2024 3:17:58 p.m."/>
    <n v="78"/>
    <s v="61-90"/>
    <s v="PROVEEDORES"/>
    <n v="100"/>
    <n v="0"/>
    <n v="0"/>
    <n v="0"/>
    <n v="830139"/>
    <n v="0"/>
    <n v="0"/>
    <n v="0"/>
    <n v="830139"/>
    <x v="0"/>
    <s v="JIMENEZ MALAGON RICHARDFP-011279-01"/>
    <x v="0"/>
  </r>
  <r>
    <s v="PROMOAMBIENTAL DISTRITO SAS ESP"/>
    <n v="901"/>
    <x v="82"/>
    <x v="82"/>
    <s v="CL 12 B 21 87"/>
    <n v="7447638"/>
    <n v="16925001"/>
    <n v="2202"/>
    <s v="FP-011424-01"/>
    <s v="FEV 2202 ASERRIN POR BULTOS             -                                        "/>
    <d v="2024-03-27T00:00:00"/>
    <x v="0"/>
    <d v="2024-05-26T00:00:00"/>
    <n v="-8"/>
    <n v="405166"/>
    <n v="20240604"/>
    <n v="202406"/>
    <s v="8/06/2024 3:17:58 p.m."/>
    <n v="73"/>
    <s v="61-90"/>
    <s v="PROVEEDORES"/>
    <n v="95"/>
    <n v="0"/>
    <n v="0"/>
    <n v="0"/>
    <n v="405166"/>
    <n v="0"/>
    <n v="0"/>
    <n v="0"/>
    <n v="405166"/>
    <x v="0"/>
    <s v="JIMENEZ MALAGON RICHARDFP-011424-01"/>
    <x v="0"/>
  </r>
  <r>
    <s v="PROMOAMBIENTAL DISTRITO SAS ESP"/>
    <n v="901"/>
    <x v="82"/>
    <x v="82"/>
    <s v="CL 12 B 21 87"/>
    <n v="7447638"/>
    <n v="16925001"/>
    <n v="2201"/>
    <s v="FP-011425-01"/>
    <s v="FEV 2201 ARANDELA                       -                                        "/>
    <d v="2024-03-27T00:00:00"/>
    <x v="0"/>
    <d v="2024-05-26T00:00:00"/>
    <n v="-8"/>
    <n v="39616"/>
    <n v="20240604"/>
    <n v="202406"/>
    <s v="8/06/2024 3:17:58 p.m."/>
    <n v="73"/>
    <s v="61-90"/>
    <s v="PROVEEDORES"/>
    <n v="95"/>
    <n v="0"/>
    <n v="0"/>
    <n v="0"/>
    <n v="39616"/>
    <n v="0"/>
    <n v="0"/>
    <n v="0"/>
    <n v="39616"/>
    <x v="0"/>
    <s v="JIMENEZ MALAGON RICHARDFP-011425-01"/>
    <x v="0"/>
  </r>
  <r>
    <s v="PROMOAMBIENTAL DISTRITO SAS ESP"/>
    <n v="901"/>
    <x v="82"/>
    <x v="82"/>
    <s v="CL 12 B 21 87"/>
    <n v="7447638"/>
    <n v="16925001"/>
    <n v="2200"/>
    <s v="FP-011441-01"/>
    <s v="FEV 2200 REPARACIONES LOCATIVAS         -                                        "/>
    <d v="2024-03-27T00:00:00"/>
    <x v="0"/>
    <d v="2024-05-26T00:00:00"/>
    <n v="-8"/>
    <n v="1062710"/>
    <n v="20240604"/>
    <n v="202406"/>
    <s v="8/06/2024 3:17:58 p.m."/>
    <n v="73"/>
    <s v="61-90"/>
    <s v="PROVEEDORES"/>
    <n v="95"/>
    <n v="0"/>
    <n v="0"/>
    <n v="0"/>
    <n v="1062710"/>
    <n v="0"/>
    <n v="0"/>
    <n v="0"/>
    <n v="1062710"/>
    <x v="0"/>
    <s v="JIMENEZ MALAGON RICHARDFP-011441-01"/>
    <x v="0"/>
  </r>
  <r>
    <s v="PROMOAMBIENTAL DISTRITO SAS ESP"/>
    <n v="901"/>
    <x v="82"/>
    <x v="82"/>
    <s v="CL 12 B 21 87"/>
    <n v="7447638"/>
    <n v="16925001"/>
    <n v="2207"/>
    <s v="FP-011519-01"/>
    <s v="SEAC 12770 TORNILLO ARANDELA TUERCA-"/>
    <d v="2024-04-04T00:00:00"/>
    <x v="39"/>
    <d v="2024-06-03T00:00:00"/>
    <n v="-1"/>
    <n v="15532"/>
    <n v="20240604"/>
    <n v="202406"/>
    <s v="8/06/2024 3:17:58 p.m."/>
    <n v="65"/>
    <s v="61-90"/>
    <s v="PROVEEDORES"/>
    <n v="87"/>
    <n v="0"/>
    <n v="0"/>
    <n v="15532"/>
    <n v="0"/>
    <n v="0"/>
    <n v="0"/>
    <n v="0"/>
    <n v="15532"/>
    <x v="0"/>
    <s v="JIMENEZ MALAGON RICHARDFP-011519-01"/>
    <x v="0"/>
  </r>
  <r>
    <s v="PROMOAMBIENTAL DISTRITO SAS ESP"/>
    <n v="901"/>
    <x v="82"/>
    <x v="82"/>
    <s v="CL 12 B 21 87"/>
    <n v="7447638"/>
    <n v="16925001"/>
    <n v="2219"/>
    <s v="FP-011664-01"/>
    <s v="FEV 2219 DISCO PULIR TORNILLO HEXAGONAL -                                        "/>
    <d v="2024-04-11T00:00:00"/>
    <x v="40"/>
    <d v="2024-06-09T00:00:00"/>
    <n v="5"/>
    <n v="798041"/>
    <n v="20240604"/>
    <n v="202406"/>
    <s v="8/06/2024 3:17:58 p.m."/>
    <n v="58"/>
    <s v="31-60"/>
    <s v="PROVEEDORES"/>
    <n v="80"/>
    <n v="0"/>
    <n v="0"/>
    <n v="798041"/>
    <n v="0"/>
    <n v="0"/>
    <n v="0"/>
    <n v="0"/>
    <n v="798041"/>
    <x v="0"/>
    <s v="JIMENEZ MALAGON RICHARDFP-011664-01"/>
    <x v="0"/>
  </r>
  <r>
    <s v="PROMOAMBIENTAL DISTRITO SAS ESP"/>
    <n v="901"/>
    <x v="82"/>
    <x v="82"/>
    <s v="CL 12 B 21 87"/>
    <n v="7447638"/>
    <n v="16925001"/>
    <n v="2220"/>
    <s v="FP-011665-01"/>
    <s v="FEV 2220 THINNER CORRIENTE              -                                        "/>
    <d v="2024-04-11T00:00:00"/>
    <x v="40"/>
    <d v="2024-06-09T00:00:00"/>
    <n v="5"/>
    <n v="461439"/>
    <n v="20240604"/>
    <n v="202406"/>
    <s v="8/06/2024 3:17:58 p.m."/>
    <n v="58"/>
    <s v="31-60"/>
    <s v="PROVEEDORES"/>
    <n v="80"/>
    <n v="0"/>
    <n v="0"/>
    <n v="461439"/>
    <n v="0"/>
    <n v="0"/>
    <n v="0"/>
    <n v="0"/>
    <n v="461439"/>
    <x v="0"/>
    <s v="JIMENEZ MALAGON RICHARDFP-011665-01"/>
    <x v="0"/>
  </r>
  <r>
    <s v="PROMOAMBIENTAL DISTRITO SAS ESP"/>
    <n v="901"/>
    <x v="82"/>
    <x v="82"/>
    <s v="CL 12 B 21 87"/>
    <n v="7447638"/>
    <n v="16925001"/>
    <n v="2218"/>
    <s v="FP-011666-01"/>
    <s v="FEV 2218 SOLDADURA ELECTRODO DE CARBONO -                                        "/>
    <d v="2024-04-11T00:00:00"/>
    <x v="40"/>
    <d v="2024-06-09T00:00:00"/>
    <n v="5"/>
    <n v="1188486"/>
    <n v="20240604"/>
    <n v="202406"/>
    <s v="8/06/2024 3:17:58 p.m."/>
    <n v="58"/>
    <s v="31-60"/>
    <s v="PROVEEDORES"/>
    <n v="80"/>
    <n v="0"/>
    <n v="0"/>
    <n v="1188486"/>
    <n v="0"/>
    <n v="0"/>
    <n v="0"/>
    <n v="0"/>
    <n v="1188486"/>
    <x v="0"/>
    <s v="JIMENEZ MALAGON RICHARDFP-011666-01"/>
    <x v="0"/>
  </r>
  <r>
    <s v="PROMOAMBIENTAL DISTRITO SAS ESP"/>
    <n v="901"/>
    <x v="82"/>
    <x v="82"/>
    <s v="CL 12 B 21 87"/>
    <n v="7447638"/>
    <n v="16925001"/>
    <n v="2217"/>
    <s v="FP-011668-01"/>
    <s v="SEAC 12772 RODAJA 1 7 8 PERNO RIN DISCO-RESORTE"/>
    <d v="2024-04-11T00:00:00"/>
    <x v="40"/>
    <d v="2024-06-08T00:00:00"/>
    <n v="4"/>
    <n v="1581017"/>
    <n v="20240604"/>
    <n v="202406"/>
    <s v="8/06/2024 3:17:58 p.m."/>
    <n v="58"/>
    <s v="31-60"/>
    <s v="PROVEEDORES"/>
    <n v="80"/>
    <n v="0"/>
    <n v="0"/>
    <n v="1581017"/>
    <n v="0"/>
    <n v="0"/>
    <n v="0"/>
    <n v="0"/>
    <n v="1581017"/>
    <x v="0"/>
    <s v="JIMENEZ MALAGON RICHARDFP-011668-01"/>
    <x v="0"/>
  </r>
  <r>
    <s v="PROMOAMBIENTAL DISTRITO SAS ESP"/>
    <n v="901"/>
    <x v="82"/>
    <x v="82"/>
    <s v="CL 12 B 21 87"/>
    <n v="7447638"/>
    <n v="16925001"/>
    <n v="2212"/>
    <s v="FP-011670-01"/>
    <s v="FEV 2212 DISCO CORTE METAL              -                                        "/>
    <d v="2024-04-11T00:00:00"/>
    <x v="40"/>
    <d v="2024-06-05T00:00:00"/>
    <n v="1"/>
    <n v="234096"/>
    <n v="20240604"/>
    <n v="202406"/>
    <s v="8/06/2024 3:17:58 p.m."/>
    <n v="58"/>
    <s v="31-60"/>
    <s v="PROVEEDORES"/>
    <n v="80"/>
    <n v="0"/>
    <n v="0"/>
    <n v="234096"/>
    <n v="0"/>
    <n v="0"/>
    <n v="0"/>
    <n v="0"/>
    <n v="234096"/>
    <x v="0"/>
    <s v="JIMENEZ MALAGON RICHARDFP-011670-01"/>
    <x v="0"/>
  </r>
  <r>
    <s v="PROMOAMBIENTAL DISTRITO SAS ESP"/>
    <n v="901"/>
    <x v="82"/>
    <x v="82"/>
    <s v="CL 12 B 21 87"/>
    <n v="7447638"/>
    <n v="16925001"/>
    <n v="2223"/>
    <s v="FP-011738-01"/>
    <s v="FEV 2223 ARANDELA 1 4 RESINA PARA FIBRA -DE VIDRIO                               "/>
    <d v="2024-04-15T00:00:00"/>
    <x v="2"/>
    <d v="2024-06-12T00:00:00"/>
    <n v="8"/>
    <n v="127176"/>
    <n v="20240604"/>
    <n v="202406"/>
    <s v="8/06/2024 3:17:58 p.m."/>
    <n v="54"/>
    <s v="31-60"/>
    <s v="PROVEEDORES"/>
    <n v="76"/>
    <n v="0"/>
    <n v="0"/>
    <n v="127176"/>
    <n v="0"/>
    <n v="0"/>
    <n v="0"/>
    <n v="0"/>
    <n v="127176"/>
    <x v="0"/>
    <s v="JIMENEZ MALAGON RICHARDFP-011738-01"/>
    <x v="0"/>
  </r>
  <r>
    <s v="PROMOAMBIENTAL DISTRITO SAS ESP"/>
    <n v="901"/>
    <x v="82"/>
    <x v="82"/>
    <s v="CL 12 B 21 87"/>
    <n v="7447638"/>
    <n v="16925001"/>
    <n v="2224"/>
    <s v="FP-011739-01"/>
    <s v="FEV 2224 ABRAZADERA PLASTICA 35 CM      -                                        "/>
    <d v="2024-04-15T00:00:00"/>
    <x v="2"/>
    <d v="2024-06-12T00:00:00"/>
    <n v="8"/>
    <n v="144059"/>
    <n v="20240604"/>
    <n v="202406"/>
    <s v="8/06/2024 3:17:58 p.m."/>
    <n v="54"/>
    <s v="31-60"/>
    <s v="PROVEEDORES"/>
    <n v="76"/>
    <n v="0"/>
    <n v="0"/>
    <n v="144059"/>
    <n v="0"/>
    <n v="0"/>
    <n v="0"/>
    <n v="0"/>
    <n v="144059"/>
    <x v="0"/>
    <s v="JIMENEZ MALAGON RICHARDFP-011739-01"/>
    <x v="0"/>
  </r>
  <r>
    <s v="PROMOAMBIENTAL DISTRITO SAS ESP"/>
    <n v="901"/>
    <x v="82"/>
    <x v="82"/>
    <s v="CL 12 B 21 87"/>
    <n v="7447638"/>
    <n v="16925001"/>
    <n v="2232"/>
    <s v="FP-011843-01"/>
    <s v="FEV 2232 BROCAS 3 16                    -                                        "/>
    <d v="2024-04-22T00:00:00"/>
    <x v="18"/>
    <d v="2024-06-19T00:00:00"/>
    <n v="15"/>
    <n v="7878"/>
    <n v="20240604"/>
    <n v="202406"/>
    <s v="8/06/2024 3:17:58 p.m."/>
    <n v="47"/>
    <s v="31-60"/>
    <s v="PROVEEDORES"/>
    <n v="69"/>
    <n v="0"/>
    <n v="0"/>
    <n v="7878"/>
    <n v="0"/>
    <n v="0"/>
    <n v="0"/>
    <n v="0"/>
    <n v="7878"/>
    <x v="0"/>
    <s v="JIMENEZ MALAGON RICHARDFP-011843-01"/>
    <x v="0"/>
  </r>
  <r>
    <s v="PROMOAMBIENTAL DISTRITO SAS ESP"/>
    <n v="901"/>
    <x v="82"/>
    <x v="82"/>
    <s v="CL 12 B 21 87"/>
    <n v="7447638"/>
    <n v="16925001"/>
    <n v="2233"/>
    <s v="FP-011844-01"/>
    <s v="FEV 2233 ARANDELA 3 8 CINTA TEFLON ROLLO- PEQ                                    "/>
    <d v="2024-04-22T00:00:00"/>
    <x v="18"/>
    <d v="2024-06-19T00:00:00"/>
    <n v="15"/>
    <n v="29824"/>
    <n v="20240604"/>
    <n v="202406"/>
    <s v="8/06/2024 3:17:58 p.m."/>
    <n v="47"/>
    <s v="31-60"/>
    <s v="PROVEEDORES"/>
    <n v="69"/>
    <n v="0"/>
    <n v="0"/>
    <n v="29824"/>
    <n v="0"/>
    <n v="0"/>
    <n v="0"/>
    <n v="0"/>
    <n v="29824"/>
    <x v="0"/>
    <s v="JIMENEZ MALAGON RICHARDFP-011844-01"/>
    <x v="0"/>
  </r>
  <r>
    <s v="PROMOAMBIENTAL DISTRITO SAS ESP"/>
    <n v="901"/>
    <x v="82"/>
    <x v="82"/>
    <s v="CL 12 B 21 87"/>
    <n v="7447638"/>
    <n v="16925001"/>
    <n v="2237"/>
    <s v="FP-011939-01"/>
    <s v="FEV 2237 TUERCA DE SEGURIDAD DESENGRASAN-TE TUERCA                               "/>
    <d v="2024-04-26T00:00:00"/>
    <x v="19"/>
    <d v="2024-06-25T00:00:00"/>
    <n v="21"/>
    <n v="1208744"/>
    <n v="20240604"/>
    <n v="202406"/>
    <s v="8/06/2024 3:17:58 p.m."/>
    <n v="43"/>
    <s v="31-60"/>
    <s v="PROVEEDORES"/>
    <n v="65"/>
    <n v="0"/>
    <n v="0"/>
    <n v="1208744"/>
    <n v="0"/>
    <n v="0"/>
    <n v="0"/>
    <n v="0"/>
    <n v="1208744"/>
    <x v="0"/>
    <s v="JIMENEZ MALAGON RICHARDFP-011939-01"/>
    <x v="0"/>
  </r>
  <r>
    <s v="PROMOAMBIENTAL DISTRITO SAS ESP"/>
    <n v="901"/>
    <x v="82"/>
    <x v="82"/>
    <s v="CL 12 B 21 87"/>
    <n v="7447638"/>
    <n v="16925001"/>
    <n v="2240"/>
    <s v="FP-012006-01"/>
    <s v="FEV 2240 ARANDELA 1 2 LIJA REDONDA 80   -                                        "/>
    <d v="2024-04-29T00:00:00"/>
    <x v="3"/>
    <d v="2024-06-26T00:00:00"/>
    <n v="22"/>
    <n v="643763"/>
    <n v="20240604"/>
    <n v="202406"/>
    <s v="8/06/2024 3:17:58 p.m."/>
    <n v="40"/>
    <s v="31-60"/>
    <s v="PROVEEDORES"/>
    <n v="62"/>
    <n v="0"/>
    <n v="0"/>
    <n v="643763"/>
    <n v="0"/>
    <n v="0"/>
    <n v="0"/>
    <n v="0"/>
    <n v="643763"/>
    <x v="0"/>
    <s v="JIMENEZ MALAGON RICHARDFP-012006-01"/>
    <x v="0"/>
  </r>
  <r>
    <s v="PROMOAMBIENTAL DISTRITO SAS ESP"/>
    <n v="901"/>
    <x v="82"/>
    <x v="82"/>
    <s v="CL 12 B 21 87"/>
    <n v="7447638"/>
    <n v="16925001"/>
    <n v="2239"/>
    <s v="FP-012007-01"/>
    <s v="FEV 2239 REPUESTO MITO EXTERNO BARREDORA-                                        "/>
    <d v="2024-04-29T00:00:00"/>
    <x v="3"/>
    <d v="2024-06-26T00:00:00"/>
    <n v="22"/>
    <n v="472693"/>
    <n v="20240604"/>
    <n v="202406"/>
    <s v="8/06/2024 3:17:58 p.m."/>
    <n v="40"/>
    <s v="31-60"/>
    <s v="PROVEEDORES"/>
    <n v="62"/>
    <n v="0"/>
    <n v="0"/>
    <n v="472693"/>
    <n v="0"/>
    <n v="0"/>
    <n v="0"/>
    <n v="0"/>
    <n v="472693"/>
    <x v="0"/>
    <s v="JIMENEZ MALAGON RICHARDFP-012007-01"/>
    <x v="0"/>
  </r>
  <r>
    <s v="PROMOAMBIENTAL DISTRITO SAS ESP"/>
    <n v="901"/>
    <x v="82"/>
    <x v="82"/>
    <s v="CL 12 B 21 87"/>
    <n v="7447638"/>
    <n v="16925001"/>
    <n v="2256"/>
    <s v="FP-012196-01"/>
    <s v="FEV 2256 DISCO PULIR                    -                                        "/>
    <d v="2024-05-10T00:00:00"/>
    <x v="52"/>
    <d v="2024-07-09T00:00:00"/>
    <n v="35"/>
    <n v="263358"/>
    <n v="20240604"/>
    <n v="202406"/>
    <s v="8/06/2024 3:17:58 p.m."/>
    <n v="29"/>
    <s v="0-30"/>
    <s v="PROVEEDORES"/>
    <n v="51"/>
    <n v="0"/>
    <n v="263358"/>
    <n v="0"/>
    <n v="0"/>
    <n v="0"/>
    <n v="0"/>
    <n v="0"/>
    <n v="263358"/>
    <x v="0"/>
    <s v="JIMENEZ MALAGON RICHARDFP-012196-01"/>
    <x v="0"/>
  </r>
  <r>
    <s v="PROMOAMBIENTAL DISTRITO SAS ESP"/>
    <n v="901"/>
    <x v="82"/>
    <x v="82"/>
    <s v="CL 12 B 21 87"/>
    <n v="7447638"/>
    <n v="16925001"/>
    <n v="2243"/>
    <s v="FP-012201-01"/>
    <s v="FEV 2243 ABRAZADERA PLASTICA TORNILLO BR-OCHA                                    "/>
    <d v="2024-05-10T00:00:00"/>
    <x v="52"/>
    <d v="2024-07-02T00:00:00"/>
    <n v="28"/>
    <n v="218902"/>
    <n v="20240604"/>
    <n v="202406"/>
    <s v="8/06/2024 3:17:58 p.m."/>
    <n v="29"/>
    <s v="0-30"/>
    <s v="PROVEEDORES"/>
    <n v="51"/>
    <n v="0"/>
    <n v="218902"/>
    <n v="0"/>
    <n v="0"/>
    <n v="0"/>
    <n v="0"/>
    <n v="0"/>
    <n v="218902"/>
    <x v="0"/>
    <s v="JIMENEZ MALAGON RICHARDFP-012201-01"/>
    <x v="0"/>
  </r>
  <r>
    <s v="PROMOAMBIENTAL DISTRITO SAS ESP"/>
    <n v="901"/>
    <x v="82"/>
    <x v="82"/>
    <s v="CL 12 B 21 87"/>
    <n v="7447638"/>
    <n v="16925001"/>
    <n v="2250"/>
    <s v="FP-012202-01"/>
    <s v="FEV 2250 COMPUESTO PARA MONTAJE         -                                        "/>
    <d v="2024-05-10T00:00:00"/>
    <x v="52"/>
    <d v="2024-07-06T00:00:00"/>
    <n v="32"/>
    <n v="189077"/>
    <n v="20240604"/>
    <n v="202406"/>
    <s v="8/06/2024 3:17:58 p.m."/>
    <n v="29"/>
    <s v="0-30"/>
    <s v="PROVEEDORES"/>
    <n v="51"/>
    <n v="0"/>
    <n v="189077"/>
    <n v="0"/>
    <n v="0"/>
    <n v="0"/>
    <n v="0"/>
    <n v="0"/>
    <n v="189077"/>
    <x v="0"/>
    <s v="JIMENEZ MALAGON RICHARDFP-012202-01"/>
    <x v="0"/>
  </r>
  <r>
    <s v="PROMOAMBIENTAL DISTRITO SAS ESP"/>
    <n v="901"/>
    <x v="82"/>
    <x v="82"/>
    <s v="CL 12 B 21 87"/>
    <n v="7447638"/>
    <n v="16925001"/>
    <n v="2248"/>
    <s v="FP-012203-01"/>
    <s v="FEV 2248 BROCAS DESENGRASANTE DISCO CORT-E                                       "/>
    <d v="2024-05-10T00:00:00"/>
    <x v="52"/>
    <d v="2024-07-03T00:00:00"/>
    <n v="29"/>
    <n v="1685039"/>
    <n v="20240604"/>
    <n v="202406"/>
    <s v="8/06/2024 3:17:58 p.m."/>
    <n v="29"/>
    <s v="0-30"/>
    <s v="PROVEEDORES"/>
    <n v="51"/>
    <n v="0"/>
    <n v="1685039"/>
    <n v="0"/>
    <n v="0"/>
    <n v="0"/>
    <n v="0"/>
    <n v="0"/>
    <n v="1685039"/>
    <x v="0"/>
    <s v="JIMENEZ MALAGON RICHARDFP-012203-01"/>
    <x v="0"/>
  </r>
  <r>
    <s v="PROMOAMBIENTAL DISTRITO SAS ESP"/>
    <n v="901"/>
    <x v="82"/>
    <x v="82"/>
    <s v="CL 12 B 21 87"/>
    <n v="7447638"/>
    <n v="16925001"/>
    <n v="2258"/>
    <s v="FP-012291-01"/>
    <s v="FEV 2258 TORNILLO 7 16 ABRAZADERA PLASTI-CA TORNILLO GOLOSO                      "/>
    <d v="2024-05-15T00:00:00"/>
    <x v="56"/>
    <d v="2024-07-14T00:00:00"/>
    <n v="40"/>
    <n v="826088"/>
    <n v="20240604"/>
    <n v="202406"/>
    <s v="8/06/2024 3:17:58 p.m."/>
    <n v="24"/>
    <s v="0-30"/>
    <s v="PROVEEDORES"/>
    <n v="46"/>
    <n v="0"/>
    <n v="826088"/>
    <n v="0"/>
    <n v="0"/>
    <n v="0"/>
    <n v="0"/>
    <n v="0"/>
    <n v="826088"/>
    <x v="0"/>
    <s v="JIMENEZ MALAGON RICHARDFP-012291-01"/>
    <x v="0"/>
  </r>
  <r>
    <s v="PROMOAMBIENTAL DISTRITO SAS ESP"/>
    <n v="901"/>
    <x v="82"/>
    <x v="82"/>
    <s v="CL 12 B 21 87"/>
    <n v="7447638"/>
    <n v="16925001"/>
    <n v="2259"/>
    <s v="FP-012327-01"/>
    <s v="FEV 2259 CINTA TEFLON ROJO ABRAZADERA PL-ASTICA 35 CM                            "/>
    <d v="2024-05-16T00:00:00"/>
    <x v="23"/>
    <d v="2024-07-15T00:00:00"/>
    <n v="41"/>
    <n v="146872"/>
    <n v="20240604"/>
    <n v="202406"/>
    <s v="8/06/2024 3:17:58 p.m."/>
    <n v="23"/>
    <s v="0-30"/>
    <s v="PROVEEDORES"/>
    <n v="45"/>
    <n v="0"/>
    <n v="146872"/>
    <n v="0"/>
    <n v="0"/>
    <n v="0"/>
    <n v="0"/>
    <n v="0"/>
    <n v="146872"/>
    <x v="0"/>
    <s v="JIMENEZ MALAGON RICHARDFP-012327-01"/>
    <x v="0"/>
  </r>
  <r>
    <s v="PROMOAMBIENTAL DISTRITO SAS ESP"/>
    <n v="901"/>
    <x v="82"/>
    <x v="82"/>
    <s v="CL 12 B 21 87"/>
    <n v="7447638"/>
    <n v="16925001"/>
    <n v="2270"/>
    <s v="FP-012435-01"/>
    <s v="FEV 2270 ASERRIN POR BULTOS             -                                        "/>
    <d v="2024-05-23T00:00:00"/>
    <x v="25"/>
    <d v="2024-07-21T00:00:00"/>
    <n v="47"/>
    <n v="506457"/>
    <n v="20240604"/>
    <n v="202406"/>
    <s v="8/06/2024 3:17:58 p.m."/>
    <n v="16"/>
    <s v="0-30"/>
    <s v="PROVEEDORES"/>
    <n v="38"/>
    <n v="0"/>
    <n v="506457"/>
    <n v="0"/>
    <n v="0"/>
    <n v="0"/>
    <n v="0"/>
    <n v="0"/>
    <n v="506457"/>
    <x v="0"/>
    <s v="JIMENEZ MALAGON RICHARDFP-012435-01"/>
    <x v="0"/>
  </r>
  <r>
    <s v="PROMOAMBIENTAL DISTRITO SAS ESP"/>
    <n v="901"/>
    <x v="82"/>
    <x v="82"/>
    <s v="CL 12 B 21 87"/>
    <n v="7447638"/>
    <n v="16925001"/>
    <n v="2271"/>
    <s v="FP-012436-01"/>
    <s v="FEV 2271 BOQUILLA SOLDADURA DISCO CORTE -                                        "/>
    <d v="2024-05-23T00:00:00"/>
    <x v="25"/>
    <d v="2024-07-21T00:00:00"/>
    <n v="47"/>
    <n v="1584648"/>
    <n v="20240604"/>
    <n v="202406"/>
    <s v="8/06/2024 3:17:58 p.m."/>
    <n v="16"/>
    <s v="0-30"/>
    <s v="PROVEEDORES"/>
    <n v="38"/>
    <n v="0"/>
    <n v="1584648"/>
    <n v="0"/>
    <n v="0"/>
    <n v="0"/>
    <n v="0"/>
    <n v="0"/>
    <n v="1584648"/>
    <x v="0"/>
    <s v="JIMENEZ MALAGON RICHARDFP-012436-01"/>
    <x v="0"/>
  </r>
  <r>
    <s v="PROMOAMBIENTAL DISTRITO SAS ESP"/>
    <n v="901"/>
    <x v="82"/>
    <x v="82"/>
    <s v="CL 12 B 21 87"/>
    <n v="7447638"/>
    <n v="16925001"/>
    <n v="2282"/>
    <s v="FP-012491-01"/>
    <s v="FEV 2282 CINTA DE ENMASCARAR VERDE      -                                        "/>
    <d v="2024-05-28T00:00:00"/>
    <x v="26"/>
    <d v="2024-07-24T00:00:00"/>
    <n v="50"/>
    <n v="365774"/>
    <n v="20240604"/>
    <n v="202406"/>
    <s v="8/06/2024 3:17:58 p.m."/>
    <n v="11"/>
    <s v="0-30"/>
    <s v="PROVEEDORES"/>
    <n v="33"/>
    <n v="0"/>
    <n v="365774"/>
    <n v="0"/>
    <n v="0"/>
    <n v="0"/>
    <n v="0"/>
    <n v="0"/>
    <n v="365774"/>
    <x v="0"/>
    <s v="JIMENEZ MALAGON RICHARDFP-012491-01"/>
    <x v="0"/>
  </r>
  <r>
    <s v="PROMOAMBIENTAL DISTRITO SAS ESP"/>
    <n v="901"/>
    <x v="82"/>
    <x v="82"/>
    <s v="CL 12 B 21 87"/>
    <n v="7447638"/>
    <n v="16925001"/>
    <n v="2279"/>
    <s v="FP-012492-01"/>
    <s v="FEV 2279 REPARACIONES LOCATIVAS         -                                        "/>
    <d v="2024-05-28T00:00:00"/>
    <x v="26"/>
    <d v="2024-07-23T00:00:00"/>
    <n v="49"/>
    <n v="359456"/>
    <n v="20240604"/>
    <n v="202406"/>
    <s v="8/06/2024 3:17:58 p.m."/>
    <n v="11"/>
    <s v="0-30"/>
    <s v="PROVEEDORES"/>
    <n v="33"/>
    <n v="0"/>
    <n v="359456"/>
    <n v="0"/>
    <n v="0"/>
    <n v="0"/>
    <n v="0"/>
    <n v="0"/>
    <n v="359456"/>
    <x v="0"/>
    <s v="JIMENEZ MALAGON RICHARDFP-012492-01"/>
    <x v="0"/>
  </r>
  <r>
    <s v="PROMOAMBIENTAL DISTRITO SAS ESP"/>
    <n v="901"/>
    <x v="82"/>
    <x v="82"/>
    <s v="CL 12 B 21 87"/>
    <n v="7447638"/>
    <n v="16925001"/>
    <n v="2278"/>
    <s v="FP-012494-01"/>
    <s v="FEV 2278 ADECUACION A INFRAESTRUCTURA   -                                        "/>
    <d v="2024-05-28T00:00:00"/>
    <x v="26"/>
    <d v="2024-07-23T00:00:00"/>
    <n v="49"/>
    <n v="1239718"/>
    <n v="20240604"/>
    <n v="202406"/>
    <s v="8/06/2024 3:17:58 p.m."/>
    <n v="11"/>
    <s v="0-30"/>
    <s v="PROVEEDORES"/>
    <n v="33"/>
    <n v="0"/>
    <n v="1239718"/>
    <n v="0"/>
    <n v="0"/>
    <n v="0"/>
    <n v="0"/>
    <n v="0"/>
    <n v="1239718"/>
    <x v="0"/>
    <s v="JIMENEZ MALAGON RICHARDFP-012494-01"/>
    <x v="0"/>
  </r>
  <r>
    <s v="PROMOAMBIENTAL DISTRITO SAS ESP"/>
    <n v="901"/>
    <x v="82"/>
    <x v="82"/>
    <s v="CL 12 B 21 87"/>
    <n v="7447638"/>
    <n v="16925001"/>
    <n v="2277"/>
    <s v="FP-012495-01"/>
    <s v="SEAC 15153 MANTENIMIENTO SISTEMA SUSPENS-ION Y FRENOS"/>
    <d v="2024-05-28T00:00:00"/>
    <x v="26"/>
    <d v="2024-07-23T00:00:00"/>
    <n v="49"/>
    <n v="239160"/>
    <n v="20240604"/>
    <n v="202406"/>
    <s v="8/06/2024 3:17:58 p.m."/>
    <n v="11"/>
    <s v="0-30"/>
    <s v="PROVEEDORES"/>
    <n v="33"/>
    <n v="0"/>
    <n v="239160"/>
    <n v="0"/>
    <n v="0"/>
    <n v="0"/>
    <n v="0"/>
    <n v="0"/>
    <n v="239160"/>
    <x v="0"/>
    <s v="JIMENEZ MALAGON RICHARDFP-012495-01"/>
    <x v="0"/>
  </r>
  <r>
    <s v="PROMOAMBIENTAL DISTRITO SAS ESP"/>
    <n v="901"/>
    <x v="82"/>
    <x v="82"/>
    <s v="CL 12 B 21 87"/>
    <n v="7447638"/>
    <n v="16925001"/>
    <n v="2287"/>
    <s v="FP-012596-01"/>
    <s v="FEV 2287 CANASTA PLASTICA 60X40X41      -                                        "/>
    <d v="2024-05-30T00:00:00"/>
    <x v="34"/>
    <d v="2024-07-28T00:00:00"/>
    <n v="54"/>
    <n v="506457"/>
    <n v="20240604"/>
    <n v="202406"/>
    <s v="8/06/2024 3:17:58 p.m."/>
    <n v="9"/>
    <s v="0-30"/>
    <s v="PROVEEDORES"/>
    <n v="31"/>
    <n v="0"/>
    <n v="506457"/>
    <n v="0"/>
    <n v="0"/>
    <n v="0"/>
    <n v="0"/>
    <n v="0"/>
    <n v="506457"/>
    <x v="0"/>
    <s v="JIMENEZ MALAGON RICHARDFP-012596-01"/>
    <x v="0"/>
  </r>
  <r>
    <s v="PROMOAMBIENTAL DISTRITO SAS ESP"/>
    <n v="901"/>
    <x v="82"/>
    <x v="82"/>
    <s v="CL 12 B 21 87"/>
    <n v="7447638"/>
    <n v="16925001"/>
    <n v="2290"/>
    <s v="FP-012628-01"/>
    <s v="MQ01 78 ACEITE SHELL RIMULA R4X15W40 GRA-NEL"/>
    <d v="2024-05-31T00:00:00"/>
    <x v="27"/>
    <d v="2024-08-01T00:00:00"/>
    <n v="57"/>
    <n v="920626"/>
    <n v="20240604"/>
    <n v="202406"/>
    <s v="8/06/2024 3:17:58 p.m."/>
    <n v="8"/>
    <s v="0-30"/>
    <s v="PROVEEDORES"/>
    <n v="30"/>
    <n v="920626"/>
    <n v="0"/>
    <n v="0"/>
    <n v="0"/>
    <n v="0"/>
    <n v="0"/>
    <n v="0"/>
    <n v="920626"/>
    <x v="0"/>
    <s v="JIMENEZ MALAGON RICHARDFP-012628-01"/>
    <x v="0"/>
  </r>
  <r>
    <s v="PROMOAMBIENTAL DISTRITO SAS ESP"/>
    <n v="901"/>
    <x v="82"/>
    <x v="82"/>
    <s v="CL 12 B 21 87"/>
    <n v="7447638"/>
    <n v="16925001"/>
    <n v="2289"/>
    <s v="FP-012630-01"/>
    <s v="FEV 2289 COMPUESTO PARA MONTAJES        -                                        "/>
    <d v="2024-05-31T00:00:00"/>
    <x v="27"/>
    <d v="2024-08-01T00:00:00"/>
    <n v="57"/>
    <n v="378155"/>
    <n v="20240604"/>
    <n v="202406"/>
    <s v="8/06/2024 3:17:58 p.m."/>
    <n v="8"/>
    <s v="0-30"/>
    <s v="PROVEEDORES"/>
    <n v="30"/>
    <n v="378155"/>
    <n v="0"/>
    <n v="0"/>
    <n v="0"/>
    <n v="0"/>
    <n v="0"/>
    <n v="0"/>
    <n v="378155"/>
    <x v="0"/>
    <s v="JIMENEZ MALAGON RICHARDFP-012630-01"/>
    <x v="0"/>
  </r>
  <r>
    <s v="PROMOAMBIENTAL DISTRITO SAS ESP"/>
    <n v="901"/>
    <x v="82"/>
    <x v="82"/>
    <s v="CL 12 B 21 87"/>
    <n v="7447638"/>
    <n v="16925001"/>
    <n v="2288"/>
    <s v="FP-012631-01"/>
    <s v="FEV 2288 SACAGUSANILLOS STD             -                                        "/>
    <d v="2024-05-31T00:00:00"/>
    <x v="27"/>
    <d v="2024-08-01T00:00:00"/>
    <n v="57"/>
    <n v="30049"/>
    <n v="20240604"/>
    <n v="202406"/>
    <s v="8/06/2024 3:17:58 p.m."/>
    <n v="8"/>
    <s v="0-30"/>
    <s v="PROVEEDORES"/>
    <n v="30"/>
    <n v="30049"/>
    <n v="0"/>
    <n v="0"/>
    <n v="0"/>
    <n v="0"/>
    <n v="0"/>
    <n v="0"/>
    <n v="30049"/>
    <x v="0"/>
    <s v="JIMENEZ MALAGON RICHARDFP-012631-01"/>
    <x v="0"/>
  </r>
  <r>
    <s v="PROMOAMBIENTAL DISTRITO SAS ESP"/>
    <n v="901"/>
    <x v="83"/>
    <x v="83"/>
    <s v="CL 13 69 64"/>
    <n v="7447638"/>
    <n v="16925001"/>
    <n v="52813"/>
    <s v="FP-011088-01"/>
    <s v="FBA 52813 BOMBA HIDRAHULICO TRW         -                                        "/>
    <d v="2024-03-07T00:00:00"/>
    <x v="28"/>
    <d v="2024-05-01T00:00:00"/>
    <n v="-33"/>
    <n v="2775676"/>
    <n v="20240604"/>
    <n v="202406"/>
    <s v="8/06/2024 3:17:58 p.m."/>
    <n v="93"/>
    <s v="91-120"/>
    <s v="PROVEEDORES"/>
    <n v="115"/>
    <n v="0"/>
    <n v="0"/>
    <n v="0"/>
    <n v="2775676"/>
    <n v="0"/>
    <n v="0"/>
    <n v="0"/>
    <n v="2775676"/>
    <x v="0"/>
    <s v="KENWORTH DE LA MONTANA S A SFP-011088-01"/>
    <x v="0"/>
  </r>
  <r>
    <s v="PROMOAMBIENTAL DISTRITO SAS ESP"/>
    <n v="901"/>
    <x v="83"/>
    <x v="83"/>
    <s v="CL 13 69 64"/>
    <n v="7447638"/>
    <n v="16925001"/>
    <n v="53103"/>
    <s v="FP-011298-01"/>
    <s v="F RC 1021 MANGUERA TUBIN 12 MANGUERA R2-"/>
    <d v="2024-03-22T00:00:00"/>
    <x v="54"/>
    <d v="2024-05-15T00:00:00"/>
    <n v="-19"/>
    <n v="1770365"/>
    <n v="20240604"/>
    <n v="202406"/>
    <s v="8/06/2024 3:17:58 p.m."/>
    <n v="78"/>
    <s v="61-90"/>
    <s v="PROVEEDORES"/>
    <n v="100"/>
    <n v="0"/>
    <n v="0"/>
    <n v="0"/>
    <n v="1770365"/>
    <n v="0"/>
    <n v="0"/>
    <n v="0"/>
    <n v="1770365"/>
    <x v="0"/>
    <s v="KENWORTH DE LA MONTANA S A SFP-011298-01"/>
    <x v="0"/>
  </r>
  <r>
    <s v="PROMOAMBIENTAL DISTRITO SAS ESP"/>
    <n v="901"/>
    <x v="83"/>
    <x v="83"/>
    <s v="CL 13 69 64"/>
    <n v="7447638"/>
    <n v="16925001"/>
    <n v="53075"/>
    <s v="FP-011300-01"/>
    <s v="F RC 1023 SUMINISTRO MANGUERAS-"/>
    <d v="2024-03-22T00:00:00"/>
    <x v="54"/>
    <d v="2024-05-14T00:00:00"/>
    <n v="-20"/>
    <n v="252827"/>
    <n v="20240604"/>
    <n v="202406"/>
    <s v="8/06/2024 3:17:58 p.m."/>
    <n v="78"/>
    <s v="61-90"/>
    <s v="PROVEEDORES"/>
    <n v="100"/>
    <n v="0"/>
    <n v="0"/>
    <n v="0"/>
    <n v="252827"/>
    <n v="0"/>
    <n v="0"/>
    <n v="0"/>
    <n v="252827"/>
    <x v="0"/>
    <s v="KENWORTH DE LA MONTANA S A SFP-011300-01"/>
    <x v="0"/>
  </r>
  <r>
    <s v="PROMOAMBIENTAL DISTRITO SAS ESP"/>
    <n v="901"/>
    <x v="83"/>
    <x v="83"/>
    <s v="CL 13 69 64"/>
    <n v="7447638"/>
    <n v="16925001"/>
    <n v="53247"/>
    <s v="FP-011417-01"/>
    <s v="FBA 53247 SENSOR DE PRESION             -                                        "/>
    <d v="2024-03-26T00:00:00"/>
    <x v="16"/>
    <d v="2024-05-22T00:00:00"/>
    <n v="-12"/>
    <n v="1529430"/>
    <n v="20240604"/>
    <n v="202406"/>
    <s v="8/06/2024 3:17:58 p.m."/>
    <n v="74"/>
    <s v="61-90"/>
    <s v="PROVEEDORES"/>
    <n v="96"/>
    <n v="0"/>
    <n v="0"/>
    <n v="0"/>
    <n v="1529430"/>
    <n v="0"/>
    <n v="0"/>
    <n v="0"/>
    <n v="1529430"/>
    <x v="0"/>
    <s v="KENWORTH DE LA MONTANA S A SFP-011417-01"/>
    <x v="0"/>
  </r>
  <r>
    <s v="PROMOAMBIENTAL DISTRITO SAS ESP"/>
    <n v="901"/>
    <x v="83"/>
    <x v="83"/>
    <s v="CL 13 69 64"/>
    <n v="7447638"/>
    <n v="16925001"/>
    <n v="53853"/>
    <s v="FP-011965-01"/>
    <s v="FEV 238 REPARACION POLICHADORA-"/>
    <d v="2024-04-26T00:00:00"/>
    <x v="19"/>
    <d v="2024-06-25T00:00:00"/>
    <n v="21"/>
    <n v="40229"/>
    <n v="20240604"/>
    <n v="202406"/>
    <s v="8/06/2024 3:17:58 p.m."/>
    <n v="43"/>
    <s v="31-60"/>
    <s v="PROVEEDORES"/>
    <n v="65"/>
    <n v="0"/>
    <n v="0"/>
    <n v="40229"/>
    <n v="0"/>
    <n v="0"/>
    <n v="0"/>
    <n v="0"/>
    <n v="40229"/>
    <x v="0"/>
    <s v="KENWORTH DE LA MONTANA S A SFP-011965-01"/>
    <x v="0"/>
  </r>
  <r>
    <s v="PROMOAMBIENTAL DISTRITO SAS ESP"/>
    <n v="901"/>
    <x v="83"/>
    <x v="83"/>
    <s v="CL 13 69 64"/>
    <n v="7447638"/>
    <n v="16925001"/>
    <n v="53854"/>
    <s v="FP-012008-01"/>
    <s v="FBA 53854 ALTERNADOR T440               -                                        "/>
    <d v="2024-04-29T00:00:00"/>
    <x v="3"/>
    <d v="2024-06-25T00:00:00"/>
    <n v="21"/>
    <n v="1770365"/>
    <n v="20240604"/>
    <n v="202406"/>
    <s v="8/06/2024 3:17:58 p.m."/>
    <n v="40"/>
    <s v="31-60"/>
    <s v="PROVEEDORES"/>
    <n v="62"/>
    <n v="0"/>
    <n v="0"/>
    <n v="1770365"/>
    <n v="0"/>
    <n v="0"/>
    <n v="0"/>
    <n v="0"/>
    <n v="1770365"/>
    <x v="0"/>
    <s v="KENWORTH DE LA MONTANA S A SFP-012008-01"/>
    <x v="0"/>
  </r>
  <r>
    <s v="PROMOAMBIENTAL DISTRITO SAS ESP"/>
    <n v="901"/>
    <x v="83"/>
    <x v="83"/>
    <s v="CL 13 69 64"/>
    <n v="7447638"/>
    <n v="16925001"/>
    <n v="53851"/>
    <s v="FP-012083-01"/>
    <s v="FBA 53851 LIMPIEZA MARCO Y VINCULA      -                                        "/>
    <d v="2024-04-30T00:00:00"/>
    <x v="4"/>
    <d v="2024-06-25T00:00:00"/>
    <n v="21"/>
    <n v="2340778"/>
    <n v="20240604"/>
    <n v="202406"/>
    <s v="8/06/2024 3:17:58 p.m."/>
    <n v="39"/>
    <s v="31-60"/>
    <s v="PROVEEDORES"/>
    <n v="61"/>
    <n v="0"/>
    <n v="0"/>
    <n v="2340778"/>
    <n v="0"/>
    <n v="0"/>
    <n v="0"/>
    <n v="0"/>
    <n v="2340778"/>
    <x v="0"/>
    <s v="KENWORTH DE LA MONTANA S A SFP-012083-01"/>
    <x v="0"/>
  </r>
  <r>
    <s v="PROMOAMBIENTAL DISTRITO SAS ESP"/>
    <n v="901"/>
    <x v="83"/>
    <x v="83"/>
    <s v="CL 13 69 64"/>
    <n v="7447638"/>
    <n v="16925001"/>
    <n v="53967"/>
    <s v="FP-012205-01"/>
    <s v="FBA 53967 KIT REPORTES Y RODAJAS        -                                        "/>
    <d v="2024-05-10T00:00:00"/>
    <x v="52"/>
    <d v="2024-07-03T00:00:00"/>
    <n v="29"/>
    <n v="291426"/>
    <n v="20240604"/>
    <n v="202406"/>
    <s v="8/06/2024 3:17:58 p.m."/>
    <n v="29"/>
    <s v="0-30"/>
    <s v="PROVEEDORES"/>
    <n v="51"/>
    <n v="0"/>
    <n v="291426"/>
    <n v="0"/>
    <n v="0"/>
    <n v="0"/>
    <n v="0"/>
    <n v="0"/>
    <n v="291426"/>
    <x v="0"/>
    <s v="KENWORTH DE LA MONTANA S A SFP-012205-01"/>
    <x v="0"/>
  </r>
  <r>
    <s v="PROMOAMBIENTAL DISTRITO SAS ESP"/>
    <n v="901"/>
    <x v="83"/>
    <x v="83"/>
    <s v="CL 13 69 64"/>
    <n v="7447638"/>
    <n v="16925001"/>
    <n v="54375"/>
    <s v="FP-012498-01"/>
    <s v="HC 323 CILINDRO BARRIDO FANALCA 16 Y-"/>
    <d v="2024-05-28T00:00:00"/>
    <x v="26"/>
    <d v="2024-07-23T00:00:00"/>
    <n v="49"/>
    <n v="846479"/>
    <n v="20240604"/>
    <n v="202406"/>
    <s v="8/06/2024 3:17:58 p.m."/>
    <n v="11"/>
    <s v="0-30"/>
    <s v="PROVEEDORES"/>
    <n v="33"/>
    <n v="0"/>
    <n v="846479"/>
    <n v="0"/>
    <n v="0"/>
    <n v="0"/>
    <n v="0"/>
    <n v="0"/>
    <n v="846479"/>
    <x v="0"/>
    <s v="KENWORTH DE LA MONTANA S A SFP-012498-01"/>
    <x v="0"/>
  </r>
  <r>
    <s v="PROMOAMBIENTAL DISTRITO SAS ESP"/>
    <n v="901"/>
    <x v="83"/>
    <x v="83"/>
    <s v="CL 13 69 64"/>
    <n v="7447638"/>
    <n v="16925001"/>
    <n v="54374"/>
    <s v="FP-012499-01"/>
    <s v="HC 322 PARTIN PORTALON EJE BRONCE PASADO-R CILINDRO BARRIDO"/>
    <d v="2024-05-28T00:00:00"/>
    <x v="26"/>
    <d v="2024-07-23T00:00:00"/>
    <n v="49"/>
    <n v="1709124"/>
    <n v="20240604"/>
    <n v="202406"/>
    <s v="8/06/2024 3:17:58 p.m."/>
    <n v="11"/>
    <s v="0-30"/>
    <s v="PROVEEDORES"/>
    <n v="33"/>
    <n v="0"/>
    <n v="1709124"/>
    <n v="0"/>
    <n v="0"/>
    <n v="0"/>
    <n v="0"/>
    <n v="0"/>
    <n v="1709124"/>
    <x v="0"/>
    <s v="KENWORTH DE LA MONTANA S A SFP-012499-01"/>
    <x v="0"/>
  </r>
  <r>
    <s v="PROMOAMBIENTAL DISTRITO SAS ESP"/>
    <n v="901"/>
    <x v="83"/>
    <x v="83"/>
    <s v="CL 13 69 64"/>
    <n v="7447638"/>
    <n v="16925001"/>
    <n v="54369"/>
    <s v="FP-012501-01"/>
    <s v="HC 320 TEFLON PLACA 35X14X3 8 BLANCA-"/>
    <d v="2024-05-28T00:00:00"/>
    <x v="26"/>
    <d v="2024-07-23T00:00:00"/>
    <n v="49"/>
    <n v="2795724"/>
    <n v="20240604"/>
    <n v="202406"/>
    <s v="8/06/2024 3:17:58 p.m."/>
    <n v="11"/>
    <s v="0-30"/>
    <s v="PROVEEDORES"/>
    <n v="33"/>
    <n v="0"/>
    <n v="2795724"/>
    <n v="0"/>
    <n v="0"/>
    <n v="0"/>
    <n v="0"/>
    <n v="0"/>
    <n v="2795724"/>
    <x v="0"/>
    <s v="KENWORTH DE LA MONTANA S A SFP-012501-01"/>
    <x v="0"/>
  </r>
  <r>
    <s v="PROMOAMBIENTAL DISTRITO SAS ESP"/>
    <n v="901"/>
    <x v="84"/>
    <x v="84"/>
    <s v="CR 28 A 63 A 48"/>
    <n v="7447638"/>
    <n v="16925001"/>
    <n v="17761"/>
    <s v="FP-011090-01"/>
    <s v="FEV 17761 REPARACION RADIADOR R M  IVECC-O                                       "/>
    <d v="2024-03-07T00:00:00"/>
    <x v="28"/>
    <d v="2024-05-05T00:00:00"/>
    <n v="-29"/>
    <n v="1778944"/>
    <n v="20240604"/>
    <n v="202406"/>
    <s v="8/06/2024 3:17:58 p.m."/>
    <n v="93"/>
    <s v="91-120"/>
    <s v="PROVEEDORES"/>
    <n v="115"/>
    <n v="0"/>
    <n v="0"/>
    <n v="0"/>
    <n v="1778944"/>
    <n v="0"/>
    <n v="0"/>
    <n v="0"/>
    <n v="1778944"/>
    <x v="0"/>
    <s v="L Y C INGENIERIA EN REFRIGERACION SASFP-011090-01"/>
    <x v="0"/>
  </r>
  <r>
    <s v="PROMOAMBIENTAL DISTRITO SAS ESP"/>
    <n v="901"/>
    <x v="84"/>
    <x v="84"/>
    <s v="CR 28 A 63 A 48"/>
    <n v="7447638"/>
    <n v="16925001"/>
    <n v="17738"/>
    <s v="FP-011125-01"/>
    <s v="F 3176 COMPRA RETENEDOR 121 160 3 28-"/>
    <d v="2024-03-11T00:00:00"/>
    <x v="58"/>
    <d v="2024-05-01T00:00:00"/>
    <n v="-33"/>
    <n v="422499"/>
    <n v="20240604"/>
    <n v="202406"/>
    <s v="8/06/2024 3:17:58 p.m."/>
    <n v="89"/>
    <s v="61-90"/>
    <s v="PROVEEDORES"/>
    <n v="111"/>
    <n v="0"/>
    <n v="0"/>
    <n v="0"/>
    <n v="422499"/>
    <n v="0"/>
    <n v="0"/>
    <n v="0"/>
    <n v="422499"/>
    <x v="0"/>
    <s v="L Y C INGENIERIA EN REFRIGERACION SASFP-011125-01"/>
    <x v="0"/>
  </r>
  <r>
    <s v="PROMOAMBIENTAL DISTRITO SAS ESP"/>
    <n v="901"/>
    <x v="84"/>
    <x v="84"/>
    <s v="CR 28 A 63 A 48"/>
    <n v="7447638"/>
    <n v="16925001"/>
    <n v="17780"/>
    <s v="FP-011216-01"/>
    <s v="F 470 ALQUILER EQUIPO IMPRESION GERENCIA-GENERAL"/>
    <d v="2024-03-19T00:00:00"/>
    <x v="53"/>
    <d v="2024-05-18T00:00:00"/>
    <n v="-16"/>
    <n v="667104"/>
    <n v="20240604"/>
    <n v="202406"/>
    <s v="8/06/2024 3:17:58 p.m."/>
    <n v="81"/>
    <s v="61-90"/>
    <s v="PROVEEDORES"/>
    <n v="103"/>
    <n v="0"/>
    <n v="0"/>
    <n v="0"/>
    <n v="667104"/>
    <n v="0"/>
    <n v="0"/>
    <n v="0"/>
    <n v="667104"/>
    <x v="0"/>
    <s v="L Y C INGENIERIA EN REFRIGERACION SASFP-011216-01"/>
    <x v="0"/>
  </r>
  <r>
    <s v="PROMOAMBIENTAL DISTRITO SAS ESP"/>
    <n v="901"/>
    <x v="84"/>
    <x v="84"/>
    <s v="CR 28 A 63 A 48"/>
    <n v="7447638"/>
    <n v="16925001"/>
    <n v="17779"/>
    <s v="FP-011218-01"/>
    <s v="BOGD 170294 BOMBONA SILLA-"/>
    <d v="2024-03-19T00:00:00"/>
    <x v="53"/>
    <d v="2024-05-15T00:00:00"/>
    <n v="-19"/>
    <n v="1334208"/>
    <n v="20240604"/>
    <n v="202406"/>
    <s v="8/06/2024 3:17:58 p.m."/>
    <n v="81"/>
    <s v="61-90"/>
    <s v="PROVEEDORES"/>
    <n v="103"/>
    <n v="0"/>
    <n v="0"/>
    <n v="0"/>
    <n v="1334208"/>
    <n v="0"/>
    <n v="0"/>
    <n v="0"/>
    <n v="1334208"/>
    <x v="0"/>
    <s v="L Y C INGENIERIA EN REFRIGERACION SASFP-011218-01"/>
    <x v="0"/>
  </r>
  <r>
    <s v="PROMOAMBIENTAL DISTRITO SAS ESP"/>
    <n v="901"/>
    <x v="84"/>
    <x v="84"/>
    <s v="CR 28 A 63 A 48"/>
    <n v="7447638"/>
    <n v="16925001"/>
    <n v="17775"/>
    <s v="FP-011219-01"/>
    <s v="F 89027034 COMPRA LLANTAS R 14 85L-"/>
    <d v="2024-03-19T00:00:00"/>
    <x v="53"/>
    <d v="2024-05-14T00:00:00"/>
    <n v="-20"/>
    <n v="833880"/>
    <n v="20240604"/>
    <n v="202406"/>
    <s v="8/06/2024 3:17:58 p.m."/>
    <n v="81"/>
    <s v="61-90"/>
    <s v="PROVEEDORES"/>
    <n v="103"/>
    <n v="0"/>
    <n v="0"/>
    <n v="0"/>
    <n v="833880"/>
    <n v="0"/>
    <n v="0"/>
    <n v="0"/>
    <n v="833880"/>
    <x v="0"/>
    <s v="L Y C INGENIERIA EN REFRIGERACION SASFP-011219-01"/>
    <x v="0"/>
  </r>
  <r>
    <s v="PROMOAMBIENTAL DISTRITO SAS ESP"/>
    <n v="901"/>
    <x v="84"/>
    <x v="84"/>
    <s v="CR 28 A 63 A 48"/>
    <n v="7447638"/>
    <n v="16925001"/>
    <n v="17765"/>
    <s v="FP-011221-01"/>
    <s v="F MQFE 2126 LLANTA SERVICIO R17 5 R22 5-"/>
    <d v="2024-03-19T00:00:00"/>
    <x v="53"/>
    <d v="2024-05-08T00:00:00"/>
    <n v="-26"/>
    <n v="722696"/>
    <n v="20240604"/>
    <n v="202406"/>
    <s v="8/06/2024 3:17:58 p.m."/>
    <n v="81"/>
    <s v="61-90"/>
    <s v="PROVEEDORES"/>
    <n v="103"/>
    <n v="0"/>
    <n v="0"/>
    <n v="0"/>
    <n v="722696"/>
    <n v="0"/>
    <n v="0"/>
    <n v="0"/>
    <n v="722696"/>
    <x v="0"/>
    <s v="L Y C INGENIERIA EN REFRIGERACION SASFP-011221-01"/>
    <x v="0"/>
  </r>
  <r>
    <s v="PROMOAMBIENTAL DISTRITO SAS ESP"/>
    <n v="901"/>
    <x v="84"/>
    <x v="84"/>
    <s v="CR 28 A 63 A 48"/>
    <n v="7447638"/>
    <n v="16925001"/>
    <n v="17782"/>
    <s v="FP-011328-01"/>
    <s v="F 995 COMPRA REFUERZO TRIANGULAR 20 X 20-X 20"/>
    <d v="2024-03-22T00:00:00"/>
    <x v="54"/>
    <d v="2024-05-21T00:00:00"/>
    <n v="-13"/>
    <n v="667104"/>
    <n v="20240604"/>
    <n v="202406"/>
    <s v="8/06/2024 3:17:58 p.m."/>
    <n v="78"/>
    <s v="61-90"/>
    <s v="PROVEEDORES"/>
    <n v="100"/>
    <n v="0"/>
    <n v="0"/>
    <n v="0"/>
    <n v="667104"/>
    <n v="0"/>
    <n v="0"/>
    <n v="0"/>
    <n v="667104"/>
    <x v="0"/>
    <s v="L Y C INGENIERIA EN REFRIGERACION SASFP-011328-01"/>
    <x v="0"/>
  </r>
  <r>
    <s v="PROMOAMBIENTAL DISTRITO SAS ESP"/>
    <n v="901"/>
    <x v="84"/>
    <x v="84"/>
    <s v="CR 28 A 63 A 48"/>
    <n v="7447638"/>
    <n v="16925001"/>
    <n v="17770"/>
    <s v="FP-011329-01"/>
    <s v="F 111126 COMPRA CILINDRO PEDAL EMBRAGUE-PROSTAR"/>
    <d v="2024-03-22T00:00:00"/>
    <x v="54"/>
    <d v="2024-05-11T00:00:00"/>
    <n v="-23"/>
    <n v="667104"/>
    <n v="20240604"/>
    <n v="202406"/>
    <s v="8/06/2024 3:17:58 p.m."/>
    <n v="78"/>
    <s v="61-90"/>
    <s v="PROVEEDORES"/>
    <n v="100"/>
    <n v="0"/>
    <n v="0"/>
    <n v="0"/>
    <n v="667104"/>
    <n v="0"/>
    <n v="0"/>
    <n v="0"/>
    <n v="667104"/>
    <x v="0"/>
    <s v="L Y C INGENIERIA EN REFRIGERACION SASFP-011329-01"/>
    <x v="0"/>
  </r>
  <r>
    <s v="PROMOAMBIENTAL DISTRITO SAS ESP"/>
    <n v="901"/>
    <x v="84"/>
    <x v="84"/>
    <s v="CR 28 A 63 A 48"/>
    <n v="7447638"/>
    <n v="16925001"/>
    <n v="17786"/>
    <s v="FP-011418-01"/>
    <s v="F 576552 COMPRA CINTA CONSPICUITY-"/>
    <d v="2024-03-26T00:00:00"/>
    <x v="16"/>
    <d v="2024-05-23T00:00:00"/>
    <n v="-11"/>
    <n v="1723352"/>
    <n v="20240604"/>
    <n v="202406"/>
    <s v="8/06/2024 3:17:58 p.m."/>
    <n v="74"/>
    <s v="61-90"/>
    <s v="PROVEEDORES"/>
    <n v="96"/>
    <n v="0"/>
    <n v="0"/>
    <n v="0"/>
    <n v="1723352"/>
    <n v="0"/>
    <n v="0"/>
    <n v="0"/>
    <n v="1723352"/>
    <x v="0"/>
    <s v="L Y C INGENIERIA EN REFRIGERACION SASFP-011418-01"/>
    <x v="0"/>
  </r>
  <r>
    <s v="PROMOAMBIENTAL DISTRITO SAS ESP"/>
    <n v="901"/>
    <x v="84"/>
    <x v="84"/>
    <s v="CR 28 A 63 A 48"/>
    <n v="7447638"/>
    <n v="16925001"/>
    <n v="17796"/>
    <s v="FP-011685-01"/>
    <s v="FEV 17796 REPARACION RADIADOR R M  RADIA-DOR 7600                                "/>
    <d v="2024-04-11T00:00:00"/>
    <x v="40"/>
    <d v="2024-06-06T00:00:00"/>
    <n v="2"/>
    <n v="1778944"/>
    <n v="20240604"/>
    <n v="202406"/>
    <s v="8/06/2024 3:17:58 p.m."/>
    <n v="58"/>
    <s v="31-60"/>
    <s v="PROVEEDORES"/>
    <n v="80"/>
    <n v="0"/>
    <n v="0"/>
    <n v="1778944"/>
    <n v="0"/>
    <n v="0"/>
    <n v="0"/>
    <n v="0"/>
    <n v="1778944"/>
    <x v="0"/>
    <s v="L Y C INGENIERIA EN REFRIGERACION SASFP-011685-01"/>
    <x v="0"/>
  </r>
  <r>
    <s v="PROMOAMBIENTAL DISTRITO SAS ESP"/>
    <n v="901"/>
    <x v="84"/>
    <x v="84"/>
    <s v="CR 28 A 63 A 48"/>
    <n v="7447638"/>
    <n v="16925001"/>
    <n v="17799"/>
    <s v="FP-011686-01"/>
    <s v="FEV 17799 REPARACION RADIADOR R M  RADIA-DOR 4300                                "/>
    <d v="2024-04-11T00:00:00"/>
    <x v="40"/>
    <d v="2024-06-09T00:00:00"/>
    <n v="5"/>
    <n v="2668416"/>
    <n v="20240604"/>
    <n v="202406"/>
    <s v="8/06/2024 3:17:58 p.m."/>
    <n v="58"/>
    <s v="31-60"/>
    <s v="PROVEEDORES"/>
    <n v="80"/>
    <n v="0"/>
    <n v="0"/>
    <n v="2668416"/>
    <n v="0"/>
    <n v="0"/>
    <n v="0"/>
    <n v="0"/>
    <n v="2668416"/>
    <x v="0"/>
    <s v="L Y C INGENIERIA EN REFRIGERACION SASFP-011686-01"/>
    <x v="0"/>
  </r>
  <r>
    <s v="PROMOAMBIENTAL DISTRITO SAS ESP"/>
    <n v="901"/>
    <x v="84"/>
    <x v="84"/>
    <s v="CR 28 A 63 A 48"/>
    <n v="7447638"/>
    <n v="16925001"/>
    <n v="17801"/>
    <s v="FP-011687-01"/>
    <s v="FEV 17801 REPARACION RADIADOR R M  RADIA-DOR 4300                                "/>
    <d v="2024-04-11T00:00:00"/>
    <x v="40"/>
    <d v="2024-06-10T00:00:00"/>
    <n v="6"/>
    <n v="2779600"/>
    <n v="20240604"/>
    <n v="202406"/>
    <s v="8/06/2024 3:17:58 p.m."/>
    <n v="58"/>
    <s v="31-60"/>
    <s v="PROVEEDORES"/>
    <n v="80"/>
    <n v="0"/>
    <n v="0"/>
    <n v="2779600"/>
    <n v="0"/>
    <n v="0"/>
    <n v="0"/>
    <n v="0"/>
    <n v="2779600"/>
    <x v="0"/>
    <s v="L Y C INGENIERIA EN REFRIGERACION SASFP-011687-01"/>
    <x v="0"/>
  </r>
  <r>
    <s v="PROMOAMBIENTAL DISTRITO SAS ESP"/>
    <n v="901"/>
    <x v="84"/>
    <x v="84"/>
    <s v="CR 28 A 63 A 48"/>
    <n v="7447638"/>
    <n v="16925001"/>
    <n v="17804"/>
    <s v="FP-011716-01"/>
    <s v="FEV 17804 REPRARACION RADIADOR R M  RADI-ADOR 7600                               "/>
    <d v="2024-04-12T00:00:00"/>
    <x v="61"/>
    <d v="2024-06-12T00:00:00"/>
    <n v="8"/>
    <n v="2724008"/>
    <n v="20240604"/>
    <n v="202406"/>
    <s v="8/06/2024 3:17:58 p.m."/>
    <n v="57"/>
    <s v="31-60"/>
    <s v="PROVEEDORES"/>
    <n v="79"/>
    <n v="0"/>
    <n v="0"/>
    <n v="2724008"/>
    <n v="0"/>
    <n v="0"/>
    <n v="0"/>
    <n v="0"/>
    <n v="2724008"/>
    <x v="0"/>
    <s v="L Y C INGENIERIA EN REFRIGERACION SASFP-011716-01"/>
    <x v="0"/>
  </r>
  <r>
    <s v="PROMOAMBIENTAL DISTRITO SAS ESP"/>
    <n v="901"/>
    <x v="84"/>
    <x v="84"/>
    <s v="CR 28 A 63 A 48"/>
    <n v="7447638"/>
    <n v="16925001"/>
    <n v="17808"/>
    <s v="FP-011758-01"/>
    <s v="FEV 17808 REPARACION RADIADOR R M  RADIA-DOR AGUA                                "/>
    <d v="2024-04-16T00:00:00"/>
    <x v="31"/>
    <d v="2024-06-15T00:00:00"/>
    <n v="11"/>
    <n v="333552"/>
    <n v="20240604"/>
    <n v="202406"/>
    <s v="8/06/2024 3:17:58 p.m."/>
    <n v="53"/>
    <s v="31-60"/>
    <s v="PROVEEDORES"/>
    <n v="75"/>
    <n v="0"/>
    <n v="0"/>
    <n v="333552"/>
    <n v="0"/>
    <n v="0"/>
    <n v="0"/>
    <n v="0"/>
    <n v="333552"/>
    <x v="0"/>
    <s v="L Y C INGENIERIA EN REFRIGERACION SASFP-011758-01"/>
    <x v="0"/>
  </r>
  <r>
    <s v="PROMOAMBIENTAL DISTRITO SAS ESP"/>
    <n v="901"/>
    <x v="84"/>
    <x v="84"/>
    <s v="CR 28 A 63 A 48"/>
    <n v="7447638"/>
    <n v="16925001"/>
    <n v="17819"/>
    <s v="FP-011941-01"/>
    <s v="FEV 17819 REPARACIONES RADIADOR R M     -                                        "/>
    <d v="2024-04-26T00:00:00"/>
    <x v="19"/>
    <d v="2024-06-25T00:00:00"/>
    <n v="21"/>
    <n v="1445392"/>
    <n v="20240604"/>
    <n v="202406"/>
    <s v="8/06/2024 3:17:58 p.m."/>
    <n v="43"/>
    <s v="31-60"/>
    <s v="PROVEEDORES"/>
    <n v="65"/>
    <n v="0"/>
    <n v="0"/>
    <n v="1445392"/>
    <n v="0"/>
    <n v="0"/>
    <n v="0"/>
    <n v="0"/>
    <n v="1445392"/>
    <x v="0"/>
    <s v="L Y C INGENIERIA EN REFRIGERACION SASFP-011941-01"/>
    <x v="0"/>
  </r>
  <r>
    <s v="PROMOAMBIENTAL DISTRITO SAS ESP"/>
    <n v="901"/>
    <x v="84"/>
    <x v="84"/>
    <s v="CR 28 A 63 A 48"/>
    <n v="7447638"/>
    <n v="16925001"/>
    <n v="17823"/>
    <s v="FP-012073-01"/>
    <s v="SEAC 14176 MO SISTEMA SUSPENSION D M SPL-INDERS"/>
    <d v="2024-04-30T00:00:00"/>
    <x v="4"/>
    <d v="2024-06-30T00:00:00"/>
    <n v="26"/>
    <n v="1667760"/>
    <n v="20240604"/>
    <n v="202406"/>
    <s v="8/06/2024 3:17:58 p.m."/>
    <n v="39"/>
    <s v="31-60"/>
    <s v="PROVEEDORES"/>
    <n v="61"/>
    <n v="0"/>
    <n v="0"/>
    <n v="1667760"/>
    <n v="0"/>
    <n v="0"/>
    <n v="0"/>
    <n v="0"/>
    <n v="1667760"/>
    <x v="0"/>
    <s v="L Y C INGENIERIA EN REFRIGERACION SASFP-012073-01"/>
    <x v="0"/>
  </r>
  <r>
    <s v="PROMOAMBIENTAL DISTRITO SAS ESP"/>
    <n v="901"/>
    <x v="84"/>
    <x v="84"/>
    <s v="CR 28 A 63 A 48"/>
    <n v="7447638"/>
    <n v="16925001"/>
    <n v="17850"/>
    <s v="FP-012296-01"/>
    <s v="RC 1064 MANGUERA R2 1 2 COPA CORTE CUADR-ANTE 3 4"/>
    <d v="2024-05-15T00:00:00"/>
    <x v="56"/>
    <d v="2024-07-15T00:00:00"/>
    <n v="41"/>
    <n v="1067366"/>
    <n v="20240604"/>
    <n v="202406"/>
    <s v="8/06/2024 3:17:58 p.m."/>
    <n v="24"/>
    <s v="0-30"/>
    <s v="PROVEEDORES"/>
    <n v="46"/>
    <n v="0"/>
    <n v="1067366"/>
    <n v="0"/>
    <n v="0"/>
    <n v="0"/>
    <n v="0"/>
    <n v="0"/>
    <n v="1067366"/>
    <x v="0"/>
    <s v="L Y C INGENIERIA EN REFRIGERACION SASFP-012296-01"/>
    <x v="0"/>
  </r>
  <r>
    <s v="PROMOAMBIENTAL DISTRITO SAS ESP"/>
    <n v="901"/>
    <x v="84"/>
    <x v="84"/>
    <s v="CR 28 A 63 A 48"/>
    <n v="7447638"/>
    <n v="16925001"/>
    <n v="17853"/>
    <s v="FP-012380-01"/>
    <s v="F FEVE 2350 EDICTO EBEL LEON SEGUNDO AVI-SO"/>
    <d v="2024-05-20T00:00:00"/>
    <x v="6"/>
    <d v="2024-07-16T00:00:00"/>
    <n v="42"/>
    <n v="667104"/>
    <n v="20240604"/>
    <n v="202406"/>
    <s v="8/06/2024 3:17:58 p.m."/>
    <n v="19"/>
    <s v="0-30"/>
    <s v="PROVEEDORES"/>
    <n v="41"/>
    <n v="0"/>
    <n v="667104"/>
    <n v="0"/>
    <n v="0"/>
    <n v="0"/>
    <n v="0"/>
    <n v="0"/>
    <n v="667104"/>
    <x v="0"/>
    <s v="L Y C INGENIERIA EN REFRIGERACION SASFP-012380-01"/>
    <x v="0"/>
  </r>
  <r>
    <s v="PROMOAMBIENTAL DISTRITO SAS ESP"/>
    <n v="901"/>
    <x v="84"/>
    <x v="84"/>
    <s v="CR 28 A 63 A 48"/>
    <n v="7447638"/>
    <n v="16925001"/>
    <n v="17856"/>
    <s v="FP-012381-01"/>
    <s v="F FE 1003 COPRA DE PAPELERIA PLANILLERA-Y CAJA DE ARCHIVOP"/>
    <d v="2024-05-20T00:00:00"/>
    <x v="6"/>
    <d v="2024-07-17T00:00:00"/>
    <n v="43"/>
    <n v="2390456"/>
    <n v="20240604"/>
    <n v="202406"/>
    <s v="8/06/2024 3:17:58 p.m."/>
    <n v="19"/>
    <s v="0-30"/>
    <s v="PROVEEDORES"/>
    <n v="41"/>
    <n v="0"/>
    <n v="2390456"/>
    <n v="0"/>
    <n v="0"/>
    <n v="0"/>
    <n v="0"/>
    <n v="0"/>
    <n v="2390456"/>
    <x v="0"/>
    <s v="L Y C INGENIERIA EN REFRIGERACION SASFP-012381-01"/>
    <x v="0"/>
  </r>
  <r>
    <s v="PROMOAMBIENTAL DISTRITO SAS ESP"/>
    <n v="901"/>
    <x v="84"/>
    <x v="84"/>
    <s v="CR 28 A 63 A 48"/>
    <n v="7447638"/>
    <n v="16925001"/>
    <n v="17859"/>
    <s v="FP-012581-01"/>
    <s v="AT 3648 BALINERA VOLANTE EMPAQUE TOMAFUE-RZA TORNILLERIA"/>
    <d v="2024-05-29T00:00:00"/>
    <x v="63"/>
    <d v="2024-07-23T00:00:00"/>
    <n v="49"/>
    <n v="722696"/>
    <n v="20240604"/>
    <n v="202406"/>
    <s v="8/06/2024 3:17:58 p.m."/>
    <n v="10"/>
    <s v="0-30"/>
    <s v="PROVEEDORES"/>
    <n v="32"/>
    <n v="0"/>
    <n v="722696"/>
    <n v="0"/>
    <n v="0"/>
    <n v="0"/>
    <n v="0"/>
    <n v="0"/>
    <n v="722696"/>
    <x v="0"/>
    <s v="L Y C INGENIERIA EN REFRIGERACION SASFP-012581-01"/>
    <x v="0"/>
  </r>
  <r>
    <s v="PROMOAMBIENTAL DISTRITO SAS ESP"/>
    <n v="901"/>
    <x v="84"/>
    <x v="84"/>
    <s v="CR 28 A 63 A 48"/>
    <n v="7447638"/>
    <n v="16925001"/>
    <n v="17861"/>
    <s v="FP-012615-01"/>
    <s v="FE 410 DESCO PINON BARREDORA-"/>
    <d v="2024-05-31T00:00:00"/>
    <x v="27"/>
    <d v="2024-07-30T00:00:00"/>
    <n v="56"/>
    <n v="833880"/>
    <n v="20240604"/>
    <n v="202406"/>
    <s v="8/06/2024 3:17:58 p.m."/>
    <n v="8"/>
    <s v="0-30"/>
    <s v="PROVEEDORES"/>
    <n v="30"/>
    <n v="833880"/>
    <n v="0"/>
    <n v="0"/>
    <n v="0"/>
    <n v="0"/>
    <n v="0"/>
    <n v="0"/>
    <n v="833880"/>
    <x v="0"/>
    <s v="L Y C INGENIERIA EN REFRIGERACION SASFP-012615-01"/>
    <x v="0"/>
  </r>
  <r>
    <s v="PROMOAMBIENTAL DISTRITO SAS ESP"/>
    <n v="901"/>
    <x v="85"/>
    <x v="85"/>
    <s v="CL 20 39 54 BRR CAMOA"/>
    <n v="7447638"/>
    <n v="16925001"/>
    <n v="21658"/>
    <s v="FP-011435-01"/>
    <s v="FEC 21658 VACUNA HEPATITIS B VACUNA TETA-NO                                      "/>
    <d v="2024-03-27T00:00:00"/>
    <x v="0"/>
    <d v="2024-05-21T00:00:00"/>
    <n v="-13"/>
    <n v="3251609"/>
    <n v="20240604"/>
    <n v="202406"/>
    <s v="8/06/2024 3:17:58 p.m."/>
    <n v="73"/>
    <s v="61-90"/>
    <s v="PROVEEDORES"/>
    <n v="95"/>
    <n v="0"/>
    <n v="0"/>
    <n v="0"/>
    <n v="3251609"/>
    <n v="0"/>
    <n v="0"/>
    <n v="0"/>
    <n v="3251609"/>
    <x v="0"/>
    <s v="LABORATORIO CLINICO PROTEGER IPS PROFESIONALES ENFP-011435-01"/>
    <x v="0"/>
  </r>
  <r>
    <s v="PROMOAMBIENTAL DISTRITO SAS ESP"/>
    <n v="901"/>
    <x v="85"/>
    <x v="85"/>
    <s v="CL 20 39 54 BRR CAMOA"/>
    <n v="7447638"/>
    <n v="16925001"/>
    <n v="21673"/>
    <s v="FP-011463-01"/>
    <s v="FEC 21673 VIH ESPIROMETRIA VISIOMETRIA E-XAMEN MEDICO                            "/>
    <d v="2024-03-27T00:00:00"/>
    <x v="0"/>
    <d v="2024-05-21T00:00:00"/>
    <n v="-13"/>
    <n v="3802859"/>
    <n v="20240604"/>
    <n v="202406"/>
    <s v="8/06/2024 3:17:58 p.m."/>
    <n v="73"/>
    <s v="61-90"/>
    <s v="PROVEEDORES"/>
    <n v="95"/>
    <n v="0"/>
    <n v="0"/>
    <n v="0"/>
    <n v="3802859"/>
    <n v="0"/>
    <n v="0"/>
    <n v="0"/>
    <n v="3802859"/>
    <x v="0"/>
    <s v="LABORATORIO CLINICO PROTEGER IPS PROFESIONALES ENFP-011463-01"/>
    <x v="0"/>
  </r>
  <r>
    <s v="PROMOAMBIENTAL DISTRITO SAS ESP"/>
    <n v="901"/>
    <x v="85"/>
    <x v="85"/>
    <s v="CL 20 39 54 BRR CAMOA"/>
    <n v="7447638"/>
    <n v="16925001"/>
    <n v="22579"/>
    <s v="FP-012009-01"/>
    <s v="FEC 22579 SERVICIOS EXAMENES OCUPACIONAL-ES                                      "/>
    <d v="2024-04-29T00:00:00"/>
    <x v="3"/>
    <d v="2024-06-24T00:00:00"/>
    <n v="20"/>
    <n v="5554614"/>
    <n v="20240604"/>
    <n v="202406"/>
    <s v="8/06/2024 3:17:58 p.m."/>
    <n v="40"/>
    <s v="31-60"/>
    <s v="PROVEEDORES"/>
    <n v="62"/>
    <n v="0"/>
    <n v="0"/>
    <n v="5554614"/>
    <n v="0"/>
    <n v="0"/>
    <n v="0"/>
    <n v="0"/>
    <n v="5554614"/>
    <x v="0"/>
    <s v="LABORATORIO CLINICO PROTEGER IPS PROFESIONALES ENFP-012009-01"/>
    <x v="0"/>
  </r>
  <r>
    <s v="PROMOAMBIENTAL DISTRITO SAS ESP"/>
    <n v="901"/>
    <x v="85"/>
    <x v="85"/>
    <s v="CL 20 39 54 BRR CAMOA"/>
    <n v="7447638"/>
    <n v="16925001"/>
    <n v="22600"/>
    <s v="FP-012027-01"/>
    <s v="FEC 22600 VACUNACION PERSONAL DE OPERACI-ONES                                    "/>
    <d v="2024-04-29T00:00:00"/>
    <x v="3"/>
    <d v="2024-06-26T00:00:00"/>
    <n v="22"/>
    <n v="8305140"/>
    <n v="20240604"/>
    <n v="202406"/>
    <s v="8/06/2024 3:17:58 p.m."/>
    <n v="40"/>
    <s v="31-60"/>
    <s v="PROVEEDORES"/>
    <n v="62"/>
    <n v="0"/>
    <n v="0"/>
    <n v="8305140"/>
    <n v="0"/>
    <n v="0"/>
    <n v="0"/>
    <n v="0"/>
    <n v="8305140"/>
    <x v="0"/>
    <s v="LABORATORIO CLINICO PROTEGER IPS PROFESIONALES ENFP-012027-01"/>
    <x v="0"/>
  </r>
  <r>
    <s v="PROMOAMBIENTAL DISTRITO SAS ESP"/>
    <n v="901"/>
    <x v="85"/>
    <x v="85"/>
    <s v="CL 20 39 54 BRR CAMOA"/>
    <n v="7447638"/>
    <n v="16925001"/>
    <n v="23205"/>
    <s v="FP-012627-01"/>
    <s v="FEC 23205 EXAMENES MEDICOS              -                                        "/>
    <d v="2024-05-31T00:00:00"/>
    <x v="27"/>
    <d v="2024-08-01T00:00:00"/>
    <n v="57"/>
    <n v="6454508"/>
    <n v="20240604"/>
    <n v="202406"/>
    <s v="8/06/2024 3:17:58 p.m."/>
    <n v="8"/>
    <s v="0-30"/>
    <s v="PROVEEDORES"/>
    <n v="30"/>
    <n v="6454508"/>
    <n v="0"/>
    <n v="0"/>
    <n v="0"/>
    <n v="0"/>
    <n v="0"/>
    <n v="0"/>
    <n v="6454508"/>
    <x v="0"/>
    <s v="LABORATORIO CLINICO PROTEGER IPS PROFESIONALES ENFP-012627-01"/>
    <x v="0"/>
  </r>
  <r>
    <s v="PROMOAMBIENTAL DISTRITO SAS ESP"/>
    <n v="901"/>
    <x v="85"/>
    <x v="85"/>
    <s v="CL 20 39 54 BRR CAMOA"/>
    <n v="7447638"/>
    <n v="16925001"/>
    <n v="23217"/>
    <s v="FP-012629-01"/>
    <s v="FEC 23217 VACUNA TETANO                 -                                        "/>
    <d v="2024-05-31T00:00:00"/>
    <x v="27"/>
    <d v="2024-08-01T00:00:00"/>
    <n v="57"/>
    <n v="5638646"/>
    <n v="20240604"/>
    <n v="202406"/>
    <s v="8/06/2024 3:17:58 p.m."/>
    <n v="8"/>
    <s v="0-30"/>
    <s v="PROVEEDORES"/>
    <n v="30"/>
    <n v="5638646"/>
    <n v="0"/>
    <n v="0"/>
    <n v="0"/>
    <n v="0"/>
    <n v="0"/>
    <n v="0"/>
    <n v="5638646"/>
    <x v="0"/>
    <s v="LABORATORIO CLINICO PROTEGER IPS PROFESIONALES ENFP-012629-01"/>
    <x v="0"/>
  </r>
  <r>
    <s v="PROMOAMBIENTAL DISTRITO SAS ESP"/>
    <n v="901"/>
    <x v="86"/>
    <x v="86"/>
    <s v="CL 70 7 30 P 8 ED SEPTIMA SETENTA"/>
    <n v="7447638"/>
    <n v="16925001"/>
    <n v="54945"/>
    <s v="FP-012586-01"/>
    <s v="AT 3645 RECTIFICAR VOLANTE REPARAR ROSCA-S"/>
    <d v="2024-05-29T00:00:00"/>
    <x v="63"/>
    <d v="2024-07-02T00:00:00"/>
    <n v="28"/>
    <n v="3540800"/>
    <n v="20240604"/>
    <n v="202406"/>
    <s v="8/06/2024 3:17:58 p.m."/>
    <n v="10"/>
    <s v="0-30"/>
    <s v="PROVEEDORES"/>
    <n v="32"/>
    <n v="0"/>
    <n v="3540800"/>
    <n v="0"/>
    <n v="0"/>
    <n v="0"/>
    <n v="0"/>
    <n v="0"/>
    <n v="3540800"/>
    <x v="0"/>
    <s v="LEGIS EDITORES SAFP-012586-01"/>
    <x v="0"/>
  </r>
  <r>
    <s v="PROMOAMBIENTAL DISTRITO SAS ESP"/>
    <n v="901"/>
    <x v="87"/>
    <x v="87"/>
    <s v="CR 7 73 55 OF 1302"/>
    <n v="7447638"/>
    <n v="16925001"/>
    <n v="2695"/>
    <s v="FP-011706-01"/>
    <s v="LB 2695 ASESORIA COMUNICADO DIGITAL PROD-UCCION VIDEO   SERVI                    "/>
    <d v="2024-04-12T00:00:00"/>
    <x v="61"/>
    <d v="2024-06-03T00:00:00"/>
    <n v="-1"/>
    <n v="8864140"/>
    <n v="20240604"/>
    <n v="202406"/>
    <s v="8/06/2024 3:17:58 p.m."/>
    <n v="57"/>
    <s v="31-60"/>
    <s v="PROVEEDORES"/>
    <n v="79"/>
    <n v="0"/>
    <n v="0"/>
    <n v="8864140"/>
    <n v="0"/>
    <n v="0"/>
    <n v="0"/>
    <n v="0"/>
    <n v="8864140"/>
    <x v="0"/>
    <s v="LIBRETA PERSONAL SASFP-011706-01"/>
    <x v="0"/>
  </r>
  <r>
    <s v="PROMOAMBIENTAL DISTRITO SAS ESP"/>
    <n v="901"/>
    <x v="87"/>
    <x v="87"/>
    <s v="CR 7 73 55 OF 1302"/>
    <n v="7447638"/>
    <n v="16925001"/>
    <n v="2723"/>
    <s v="FP-011893-01"/>
    <s v="SEAC 13914 D M SPLINDERS PARA AJUSTE Y R-EVISION"/>
    <d v="2024-04-25T00:00:00"/>
    <x v="33"/>
    <d v="2024-06-24T00:00:00"/>
    <n v="20"/>
    <n v="16922265"/>
    <n v="20240604"/>
    <n v="202406"/>
    <s v="8/06/2024 3:17:58 p.m."/>
    <n v="44"/>
    <s v="31-60"/>
    <s v="PROVEEDORES"/>
    <n v="66"/>
    <n v="0"/>
    <n v="0"/>
    <n v="16922265"/>
    <n v="0"/>
    <n v="0"/>
    <n v="0"/>
    <n v="0"/>
    <n v="16922265"/>
    <x v="0"/>
    <s v="LIBRETA PERSONAL SASFP-011893-01"/>
    <x v="0"/>
  </r>
  <r>
    <s v="PROMOAMBIENTAL DISTRITO SAS ESP"/>
    <n v="901"/>
    <x v="87"/>
    <x v="87"/>
    <s v="CR 7 73 55 OF 1302"/>
    <n v="7447638"/>
    <n v="16925001"/>
    <n v="2774"/>
    <s v="FP-012431-01"/>
    <s v="LB 2774 ASESORIA EN COMUNICACIONES ESTRA-TEGICAS TRADICIONAL                     "/>
    <d v="2024-05-23T00:00:00"/>
    <x v="25"/>
    <d v="2024-07-20T00:00:00"/>
    <n v="46"/>
    <n v="16922265"/>
    <n v="20240604"/>
    <n v="202406"/>
    <s v="8/06/2024 3:17:58 p.m."/>
    <n v="16"/>
    <s v="0-30"/>
    <s v="PROVEEDORES"/>
    <n v="38"/>
    <n v="0"/>
    <n v="16922265"/>
    <n v="0"/>
    <n v="0"/>
    <n v="0"/>
    <n v="0"/>
    <n v="0"/>
    <n v="16922265"/>
    <x v="0"/>
    <s v="LIBRETA PERSONAL SASFP-012431-01"/>
    <x v="0"/>
  </r>
  <r>
    <s v="PROMOAMBIENTAL DISTRITO SAS ESP"/>
    <n v="901"/>
    <x v="88"/>
    <x v="88"/>
    <s v="CR 8 41 40 P 2"/>
    <n v="7447638"/>
    <n v="16925001"/>
    <n v="2852"/>
    <s v="FP-011323-01"/>
    <s v="FEDV 2852 GORRO PARA SOLDAR MASCARILLA I-NDUSTRIAL NEGRA                         "/>
    <d v="2024-03-22T00:00:00"/>
    <x v="54"/>
    <d v="2024-05-19T00:00:00"/>
    <n v="-15"/>
    <n v="10328512"/>
    <n v="20240604"/>
    <n v="202406"/>
    <s v="8/06/2024 3:17:58 p.m."/>
    <n v="78"/>
    <s v="61-90"/>
    <s v="PROVEEDORES"/>
    <n v="100"/>
    <n v="0"/>
    <n v="0"/>
    <n v="0"/>
    <n v="10328512"/>
    <n v="0"/>
    <n v="0"/>
    <n v="0"/>
    <n v="10328512"/>
    <x v="0"/>
    <s v="LOPEZ DISTRIBUIDORA Y COMERCIALIZADORA SASFP-011323-01"/>
    <x v="0"/>
  </r>
  <r>
    <s v="PROMOAMBIENTAL DISTRITO SAS ESP"/>
    <n v="901"/>
    <x v="88"/>
    <x v="88"/>
    <s v="CR 8 41 40 P 2"/>
    <n v="7447638"/>
    <n v="16925001"/>
    <n v="2851"/>
    <s v="FP-011324-01"/>
    <s v="FEDV 2851 GUANTE CUERO TIPO INGENIERO RE-FORZADO                                 "/>
    <d v="2024-03-22T00:00:00"/>
    <x v="54"/>
    <d v="2024-05-19T00:00:00"/>
    <n v="-15"/>
    <n v="4591317"/>
    <n v="20240604"/>
    <n v="202406"/>
    <s v="8/06/2024 3:17:58 p.m."/>
    <n v="78"/>
    <s v="61-90"/>
    <s v="PROVEEDORES"/>
    <n v="100"/>
    <n v="0"/>
    <n v="0"/>
    <n v="0"/>
    <n v="4591317"/>
    <n v="0"/>
    <n v="0"/>
    <n v="0"/>
    <n v="4591317"/>
    <x v="0"/>
    <s v="LOPEZ DISTRIBUIDORA Y COMERCIALIZADORA SASFP-011324-01"/>
    <x v="0"/>
  </r>
  <r>
    <s v="PROMOAMBIENTAL DISTRITO SAS ESP"/>
    <n v="901"/>
    <x v="88"/>
    <x v="88"/>
    <s v="CR 8 41 40 P 2"/>
    <n v="7447638"/>
    <n v="16925001"/>
    <n v="2904"/>
    <s v="FP-011597-01"/>
    <s v="FEDV 2904 GUANTE VAQUETA SENCILLO       -                                        "/>
    <d v="2024-04-09T00:00:00"/>
    <x v="30"/>
    <d v="2024-06-08T00:00:00"/>
    <n v="4"/>
    <n v="1626181"/>
    <n v="20240604"/>
    <n v="202406"/>
    <s v="8/06/2024 3:17:58 p.m."/>
    <n v="60"/>
    <s v="31-60"/>
    <s v="PROVEEDORES"/>
    <n v="82"/>
    <n v="0"/>
    <n v="0"/>
    <n v="1626181"/>
    <n v="0"/>
    <n v="0"/>
    <n v="0"/>
    <n v="0"/>
    <n v="1626181"/>
    <x v="0"/>
    <s v="LOPEZ DISTRIBUIDORA Y COMERCIALIZADORA SASFP-011597-01"/>
    <x v="0"/>
  </r>
  <r>
    <s v="PROMOAMBIENTAL DISTRITO SAS ESP"/>
    <n v="901"/>
    <x v="88"/>
    <x v="88"/>
    <s v="CR 8 41 40 P 2"/>
    <n v="7447638"/>
    <n v="16925001"/>
    <n v="2896"/>
    <s v="FP-011598-01"/>
    <s v="FEDV 2896 GUANTES VAQUETA SENCILLO      -                                        "/>
    <d v="2024-04-09T00:00:00"/>
    <x v="30"/>
    <d v="2024-06-04T00:00:00"/>
    <n v="0"/>
    <n v="8268719"/>
    <n v="20240604"/>
    <n v="202406"/>
    <s v="8/06/2024 3:17:58 p.m."/>
    <n v="60"/>
    <s v="31-60"/>
    <s v="PROVEEDORES"/>
    <n v="82"/>
    <n v="0"/>
    <n v="0"/>
    <n v="8268719"/>
    <n v="0"/>
    <n v="0"/>
    <n v="0"/>
    <n v="0"/>
    <n v="8268719"/>
    <x v="0"/>
    <s v="LOPEZ DISTRIBUIDORA Y COMERCIALIZADORA SASFP-011598-01"/>
    <x v="0"/>
  </r>
  <r>
    <s v="PROMOAMBIENTAL DISTRITO SAS ESP"/>
    <n v="901"/>
    <x v="88"/>
    <x v="88"/>
    <s v="CR 8 41 40 P 2"/>
    <n v="7447638"/>
    <n v="16925001"/>
    <n v="2901"/>
    <s v="FP-011599-01"/>
    <s v="FEDV 2901 MASCARILLA INDUSTRIAL NEGRA AZ-UL                                      "/>
    <d v="2024-04-09T00:00:00"/>
    <x v="30"/>
    <d v="2024-06-05T00:00:00"/>
    <n v="1"/>
    <n v="10130306"/>
    <n v="20240604"/>
    <n v="202406"/>
    <s v="8/06/2024 3:17:58 p.m."/>
    <n v="60"/>
    <s v="31-60"/>
    <s v="PROVEEDORES"/>
    <n v="82"/>
    <n v="0"/>
    <n v="0"/>
    <n v="10130306"/>
    <n v="0"/>
    <n v="0"/>
    <n v="0"/>
    <n v="0"/>
    <n v="10130306"/>
    <x v="0"/>
    <s v="LOPEZ DISTRIBUIDORA Y COMERCIALIZADORA SASFP-011599-01"/>
    <x v="0"/>
  </r>
  <r>
    <s v="PROMOAMBIENTAL DISTRITO SAS ESP"/>
    <n v="901"/>
    <x v="88"/>
    <x v="88"/>
    <s v="CR 8 41 40 P 2"/>
    <n v="7447638"/>
    <n v="16925001"/>
    <n v="2979"/>
    <s v="FP-012304-01"/>
    <s v="FEDV 2979 GORRO PARA SOLDAR GUANTE VAQUE-TA SENCILLO                             "/>
    <d v="2024-05-15T00:00:00"/>
    <x v="56"/>
    <d v="2024-07-08T00:00:00"/>
    <n v="34"/>
    <n v="20250975"/>
    <n v="20240604"/>
    <n v="202406"/>
    <s v="8/06/2024 3:17:58 p.m."/>
    <n v="24"/>
    <s v="0-30"/>
    <s v="PROVEEDORES"/>
    <n v="46"/>
    <n v="0"/>
    <n v="20250975"/>
    <n v="0"/>
    <n v="0"/>
    <n v="0"/>
    <n v="0"/>
    <n v="0"/>
    <n v="20250975"/>
    <x v="0"/>
    <s v="LOPEZ DISTRIBUIDORA Y COMERCIALIZADORA SASFP-012304-01"/>
    <x v="0"/>
  </r>
  <r>
    <s v="PROMOAMBIENTAL DISTRITO SAS ESP"/>
    <n v="901"/>
    <x v="88"/>
    <x v="88"/>
    <s v="CR 8 41 40 P 2"/>
    <n v="7447638"/>
    <n v="16925001"/>
    <n v="2980"/>
    <s v="FP-012306-01"/>
    <s v="PC 1168 BOLSA GRIS IMPRESION  65X80 CM-"/>
    <d v="2024-05-15T00:00:00"/>
    <x v="56"/>
    <d v="2024-07-08T00:00:00"/>
    <n v="34"/>
    <n v="15959"/>
    <n v="20240604"/>
    <n v="202406"/>
    <s v="8/06/2024 3:17:58 p.m."/>
    <n v="24"/>
    <s v="0-30"/>
    <s v="PROVEEDORES"/>
    <n v="46"/>
    <n v="0"/>
    <n v="15959"/>
    <n v="0"/>
    <n v="0"/>
    <n v="0"/>
    <n v="0"/>
    <n v="0"/>
    <n v="15959"/>
    <x v="0"/>
    <s v="LOPEZ DISTRIBUIDORA Y COMERCIALIZADORA SASFP-012306-01"/>
    <x v="0"/>
  </r>
  <r>
    <s v="PROMOAMBIENTAL DISTRITO SAS ESP"/>
    <n v="901"/>
    <x v="89"/>
    <x v="89"/>
    <s v="AUT MEDELLIN KM 3  VIA SIBERIA COTA CENT"/>
    <n v="7447638"/>
    <n v="16925001"/>
    <n v="8807"/>
    <s v="FP-011102-01"/>
    <s v="FE 8807 M OBRA REPARACION SISTEMA HIDRAH-ULICO                                   "/>
    <d v="2024-03-07T00:00:00"/>
    <x v="28"/>
    <d v="2024-05-06T00:00:00"/>
    <n v="-28"/>
    <n v="2700998"/>
    <n v="20240604"/>
    <n v="202406"/>
    <s v="8/06/2024 3:17:58 p.m."/>
    <n v="93"/>
    <s v="91-120"/>
    <s v="PROVEEDORES"/>
    <n v="115"/>
    <n v="0"/>
    <n v="0"/>
    <n v="0"/>
    <n v="2700998"/>
    <n v="0"/>
    <n v="0"/>
    <n v="0"/>
    <n v="2700998"/>
    <x v="0"/>
    <s v="LUBRISABANA S A SFP-011102-01"/>
    <x v="0"/>
  </r>
  <r>
    <s v="PROMOAMBIENTAL DISTRITO SAS ESP"/>
    <n v="901"/>
    <x v="89"/>
    <x v="89"/>
    <s v="AUT MEDELLIN KM 3  VIA SIBERIA COTA CENT"/>
    <n v="7447638"/>
    <n v="16925001"/>
    <n v="8936"/>
    <s v="FP-011520-01"/>
    <s v="SEAC 12735 SOPORTE SUSPENSION PIN CHAVET-A"/>
    <d v="2024-04-04T00:00:00"/>
    <x v="39"/>
    <d v="2024-06-01T00:00:00"/>
    <n v="-3"/>
    <n v="545891"/>
    <n v="20240604"/>
    <n v="202406"/>
    <s v="8/06/2024 3:17:58 p.m."/>
    <n v="65"/>
    <s v="61-90"/>
    <s v="PROVEEDORES"/>
    <n v="87"/>
    <n v="0"/>
    <n v="0"/>
    <n v="545891"/>
    <n v="0"/>
    <n v="0"/>
    <n v="0"/>
    <n v="0"/>
    <n v="545891"/>
    <x v="0"/>
    <s v="LUBRISABANA S A SFP-011520-01"/>
    <x v="0"/>
  </r>
  <r>
    <s v="PROMOAMBIENTAL DISTRITO SAS ESP"/>
    <n v="901"/>
    <x v="90"/>
    <x v="90"/>
    <s v="DG 8 SUR 4 B 02"/>
    <n v="7447638"/>
    <n v="16925001"/>
    <n v="384"/>
    <s v="FP-011103-01"/>
    <s v="FE 384 CAMARA DE VIDEO LECTORA 40       -                                        "/>
    <d v="2024-03-07T00:00:00"/>
    <x v="28"/>
    <d v="2024-05-04T00:00:00"/>
    <n v="-30"/>
    <n v="1337059"/>
    <n v="20240604"/>
    <n v="202406"/>
    <s v="8/06/2024 3:17:58 p.m."/>
    <n v="93"/>
    <s v="91-120"/>
    <s v="PROVEEDORES"/>
    <n v="115"/>
    <n v="0"/>
    <n v="0"/>
    <n v="0"/>
    <n v="1337059"/>
    <n v="0"/>
    <n v="0"/>
    <n v="0"/>
    <n v="1337059"/>
    <x v="0"/>
    <s v="LUJOS LEDCAR SASFP-011103-01"/>
    <x v="0"/>
  </r>
  <r>
    <s v="PROMOAMBIENTAL DISTRITO SAS ESP"/>
    <n v="901"/>
    <x v="90"/>
    <x v="90"/>
    <s v="DG 8 SUR 4 B 02"/>
    <n v="7447638"/>
    <n v="16925001"/>
    <n v="403"/>
    <s v="FP-011501-01"/>
    <s v="SEAC 12665 LAMINA TOPE SUSPENSION RODAJA-RETENEDOR"/>
    <d v="2024-04-02T00:00:00"/>
    <x v="43"/>
    <d v="2024-06-01T00:00:00"/>
    <n v="-3"/>
    <n v="51573"/>
    <n v="20240604"/>
    <n v="202406"/>
    <s v="8/06/2024 3:17:58 p.m."/>
    <n v="67"/>
    <s v="61-90"/>
    <s v="PROVEEDORES"/>
    <n v="89"/>
    <n v="0"/>
    <n v="0"/>
    <n v="51573"/>
    <n v="0"/>
    <n v="0"/>
    <n v="0"/>
    <n v="0"/>
    <n v="51573"/>
    <x v="0"/>
    <s v="LUJOS LEDCAR SASFP-011501-01"/>
    <x v="0"/>
  </r>
  <r>
    <s v="PROMOAMBIENTAL DISTRITO SAS ESP"/>
    <n v="901"/>
    <x v="91"/>
    <x v="91"/>
    <s v="CRA 4 ESTE N 2 77 INT 1"/>
    <n v="7447638"/>
    <n v="16925001"/>
    <n v="11504"/>
    <s v="FP-011330-01"/>
    <s v="MS 11504 GRILLETE BARREDORA             -                                        "/>
    <d v="2024-03-22T00:00:00"/>
    <x v="54"/>
    <d v="2024-05-22T00:00:00"/>
    <n v="-12"/>
    <n v="286398"/>
    <n v="20240604"/>
    <n v="202406"/>
    <s v="8/06/2024 3:17:58 p.m."/>
    <n v="78"/>
    <s v="61-90"/>
    <s v="PROVEEDORES"/>
    <n v="100"/>
    <n v="0"/>
    <n v="0"/>
    <n v="0"/>
    <n v="286398"/>
    <n v="0"/>
    <n v="0"/>
    <n v="0"/>
    <n v="286398"/>
    <x v="0"/>
    <s v="MANGUERAS Y SUPLEMENTOS HIDRAULICOS SASFP-011330-01"/>
    <x v="0"/>
  </r>
  <r>
    <s v="PROMOAMBIENTAL DISTRITO SAS ESP"/>
    <n v="901"/>
    <x v="91"/>
    <x v="91"/>
    <s v="CRA 4 ESTE N 2 77 INT 1"/>
    <n v="7447638"/>
    <n v="16925001"/>
    <n v="11438"/>
    <s v="FP-011331-01"/>
    <s v="MS 11438 GRILLETE BARREDORA             -                                        "/>
    <d v="2024-03-22T00:00:00"/>
    <x v="54"/>
    <d v="2024-05-16T00:00:00"/>
    <n v="-18"/>
    <n v="229118"/>
    <n v="20240604"/>
    <n v="202406"/>
    <s v="8/06/2024 3:17:58 p.m."/>
    <n v="78"/>
    <s v="61-90"/>
    <s v="PROVEEDORES"/>
    <n v="100"/>
    <n v="0"/>
    <n v="0"/>
    <n v="0"/>
    <n v="229118"/>
    <n v="0"/>
    <n v="0"/>
    <n v="0"/>
    <n v="229118"/>
    <x v="0"/>
    <s v="MANGUERAS Y SUPLEMENTOS HIDRAULICOS SASFP-011331-01"/>
    <x v="0"/>
  </r>
  <r>
    <s v="PROMOAMBIENTAL DISTRITO SAS ESP"/>
    <n v="901"/>
    <x v="91"/>
    <x v="91"/>
    <s v="CRA 4 ESTE N 2 77 INT 1"/>
    <n v="7447638"/>
    <n v="16925001"/>
    <n v="11621"/>
    <s v="FP-011761-01"/>
    <s v="MS 11621 GRILLETE 3 8 BARREDORA         -                                        "/>
    <d v="2024-04-16T00:00:00"/>
    <x v="31"/>
    <d v="2024-06-15T00:00:00"/>
    <n v="11"/>
    <n v="114559"/>
    <n v="20240604"/>
    <n v="202406"/>
    <s v="8/06/2024 3:17:58 p.m."/>
    <n v="53"/>
    <s v="31-60"/>
    <s v="PROVEEDORES"/>
    <n v="75"/>
    <n v="0"/>
    <n v="0"/>
    <n v="114559"/>
    <n v="0"/>
    <n v="0"/>
    <n v="0"/>
    <n v="0"/>
    <n v="114559"/>
    <x v="0"/>
    <s v="MANGUERAS Y SUPLEMENTOS HIDRAULICOS SASFP-011761-01"/>
    <x v="0"/>
  </r>
  <r>
    <s v="PROMOAMBIENTAL DISTRITO SAS ESP"/>
    <n v="901"/>
    <x v="91"/>
    <x v="91"/>
    <s v="CRA 4 ESTE N 2 77 INT 1"/>
    <n v="7447638"/>
    <n v="16925001"/>
    <n v="11663"/>
    <s v="FP-011845-01"/>
    <s v="MS 11663 GRILLETE 3 8 BARREDORA         -                                        "/>
    <d v="2024-04-22T00:00:00"/>
    <x v="18"/>
    <d v="2024-06-19T00:00:00"/>
    <n v="15"/>
    <n v="190932"/>
    <n v="20240604"/>
    <n v="202406"/>
    <s v="8/06/2024 3:17:58 p.m."/>
    <n v="47"/>
    <s v="31-60"/>
    <s v="PROVEEDORES"/>
    <n v="69"/>
    <n v="0"/>
    <n v="0"/>
    <n v="190932"/>
    <n v="0"/>
    <n v="0"/>
    <n v="0"/>
    <n v="0"/>
    <n v="190932"/>
    <x v="0"/>
    <s v="MANGUERAS Y SUPLEMENTOS HIDRAULICOS SASFP-011845-01"/>
    <x v="0"/>
  </r>
  <r>
    <s v="PROMOAMBIENTAL DISTRITO SAS ESP"/>
    <n v="901"/>
    <x v="91"/>
    <x v="91"/>
    <s v="CRA 4 ESTE N 2 77 INT 1"/>
    <n v="7447638"/>
    <n v="16925001"/>
    <n v="11720"/>
    <s v="FP-012308-01"/>
    <s v="PC 1167 BOLSA GRIS CON IMPRESION 65 X 80-"/>
    <d v="2024-05-15T00:00:00"/>
    <x v="56"/>
    <d v="2024-07-06T00:00:00"/>
    <n v="32"/>
    <n v="527336"/>
    <n v="20240604"/>
    <n v="202406"/>
    <s v="8/06/2024 3:17:58 p.m."/>
    <n v="24"/>
    <s v="0-30"/>
    <s v="PROVEEDORES"/>
    <n v="46"/>
    <n v="0"/>
    <n v="527336"/>
    <n v="0"/>
    <n v="0"/>
    <n v="0"/>
    <n v="0"/>
    <n v="0"/>
    <n v="527336"/>
    <x v="0"/>
    <s v="MANGUERAS Y SUPLEMENTOS HIDRAULICOS SASFP-012308-01"/>
    <x v="0"/>
  </r>
  <r>
    <s v="PROMOAMBIENTAL DISTRITO SAS ESP"/>
    <n v="901"/>
    <x v="91"/>
    <x v="91"/>
    <s v="CRA 4 ESTE N 2 77 INT 1"/>
    <n v="7447638"/>
    <n v="16925001"/>
    <n v="11777"/>
    <s v="FP-012379-01"/>
    <s v="MS 11777 GUAYA BARREDORA BRODSON        -                                        "/>
    <d v="2024-05-20T00:00:00"/>
    <x v="6"/>
    <d v="2024-07-17T00:00:00"/>
    <n v="43"/>
    <n v="445508"/>
    <n v="20240604"/>
    <n v="202406"/>
    <s v="8/06/2024 3:17:58 p.m."/>
    <n v="19"/>
    <s v="0-30"/>
    <s v="PROVEEDORES"/>
    <n v="41"/>
    <n v="0"/>
    <n v="445508"/>
    <n v="0"/>
    <n v="0"/>
    <n v="0"/>
    <n v="0"/>
    <n v="0"/>
    <n v="445508"/>
    <x v="0"/>
    <s v="MANGUERAS Y SUPLEMENTOS HIDRAULICOS SASFP-012379-01"/>
    <x v="0"/>
  </r>
  <r>
    <s v="PROMOAMBIENTAL DISTRITO SAS ESP"/>
    <n v="901"/>
    <x v="91"/>
    <x v="91"/>
    <s v="CRA 4 ESTE N 2 77 INT 1"/>
    <n v="7447638"/>
    <n v="16925001"/>
    <n v="11803"/>
    <s v="FP-012565-01"/>
    <s v="MS 11803 ABRAZA SALIDA EXOSTOS TURBO    -                                        "/>
    <d v="2024-05-28T00:00:00"/>
    <x v="26"/>
    <d v="2024-07-22T00:00:00"/>
    <n v="48"/>
    <n v="102285"/>
    <n v="20240604"/>
    <n v="202406"/>
    <s v="8/06/2024 3:17:58 p.m."/>
    <n v="11"/>
    <s v="0-30"/>
    <s v="PROVEEDORES"/>
    <n v="33"/>
    <n v="0"/>
    <n v="102285"/>
    <n v="0"/>
    <n v="0"/>
    <n v="0"/>
    <n v="0"/>
    <n v="0"/>
    <n v="102285"/>
    <x v="0"/>
    <s v="MANGUERAS Y SUPLEMENTOS HIDRAULICOS SASFP-012565-01"/>
    <x v="0"/>
  </r>
  <r>
    <s v="PROMOAMBIENTAL DISTRITO SAS ESP"/>
    <n v="901"/>
    <x v="91"/>
    <x v="91"/>
    <s v="CRA 4 ESTE N 2 77 INT 1"/>
    <n v="7447638"/>
    <n v="16925001"/>
    <n v="11802"/>
    <s v="FP-012566-01"/>
    <s v="MS 11802 ABRAZA SALIDA EXOSTO TURBO     -                                        "/>
    <d v="2024-05-28T00:00:00"/>
    <x v="26"/>
    <d v="2024-07-22T00:00:00"/>
    <n v="48"/>
    <n v="102285"/>
    <n v="20240604"/>
    <n v="202406"/>
    <s v="8/06/2024 3:17:58 p.m."/>
    <n v="11"/>
    <s v="0-30"/>
    <s v="PROVEEDORES"/>
    <n v="33"/>
    <n v="0"/>
    <n v="102285"/>
    <n v="0"/>
    <n v="0"/>
    <n v="0"/>
    <n v="0"/>
    <n v="0"/>
    <n v="102285"/>
    <x v="0"/>
    <s v="MANGUERAS Y SUPLEMENTOS HIDRAULICOS SASFP-012566-01"/>
    <x v="0"/>
  </r>
  <r>
    <s v="PROMOAMBIENTAL DISTRITO SAS ESP"/>
    <n v="901"/>
    <x v="92"/>
    <x v="92"/>
    <s v="CR 9 17 A 01"/>
    <n v="7447638"/>
    <n v="16925001"/>
    <n v="5845"/>
    <s v="FP-011096-01"/>
    <s v="FUZ 5845 R M  CARDAN TOMA FUERZA        -                                        "/>
    <d v="2024-03-07T00:00:00"/>
    <x v="28"/>
    <d v="2024-05-02T00:00:00"/>
    <n v="-32"/>
    <n v="1778124"/>
    <n v="20240604"/>
    <n v="202406"/>
    <s v="8/06/2024 3:17:58 p.m."/>
    <n v="93"/>
    <s v="91-120"/>
    <s v="PROVEEDORES"/>
    <n v="115"/>
    <n v="0"/>
    <n v="0"/>
    <n v="0"/>
    <n v="1778124"/>
    <n v="0"/>
    <n v="0"/>
    <n v="0"/>
    <n v="1778124"/>
    <x v="0"/>
    <s v="MAQUI CARDAN SASFP-011096-01"/>
    <x v="0"/>
  </r>
  <r>
    <s v="PROMOAMBIENTAL DISTRITO SAS ESP"/>
    <n v="901"/>
    <x v="92"/>
    <x v="92"/>
    <s v="CR 9 17 A 01"/>
    <n v="7447638"/>
    <n v="16925001"/>
    <n v="5907"/>
    <s v="FP-011392-01"/>
    <s v="FUZ 5907 R M  CARDAN TOMA FUERZA        -                                        "/>
    <d v="2024-03-26T00:00:00"/>
    <x v="16"/>
    <d v="2024-05-22T00:00:00"/>
    <n v="-12"/>
    <n v="2690080"/>
    <n v="20240604"/>
    <n v="202406"/>
    <s v="8/06/2024 3:17:58 p.m."/>
    <n v="74"/>
    <s v="61-90"/>
    <s v="PROVEEDORES"/>
    <n v="96"/>
    <n v="0"/>
    <n v="0"/>
    <n v="0"/>
    <n v="2690080"/>
    <n v="0"/>
    <n v="0"/>
    <n v="0"/>
    <n v="2690080"/>
    <x v="0"/>
    <s v="MAQUI CARDAN SASFP-011392-01"/>
    <x v="0"/>
  </r>
  <r>
    <s v="PROMOAMBIENTAL DISTRITO SAS ESP"/>
    <n v="901"/>
    <x v="92"/>
    <x v="92"/>
    <s v="CR 9 17 A 01"/>
    <n v="7447638"/>
    <n v="16925001"/>
    <n v="5904"/>
    <s v="FP-011393-01"/>
    <s v="FUZ 5904 R M  CARDAN EMTRE EJES DOBLE TR-OQUE                                    "/>
    <d v="2024-03-26T00:00:00"/>
    <x v="16"/>
    <d v="2024-05-21T00:00:00"/>
    <n v="-13"/>
    <n v="3435144"/>
    <n v="20240604"/>
    <n v="202406"/>
    <s v="8/06/2024 3:17:58 p.m."/>
    <n v="74"/>
    <s v="61-90"/>
    <s v="PROVEEDORES"/>
    <n v="96"/>
    <n v="0"/>
    <n v="0"/>
    <n v="0"/>
    <n v="3435144"/>
    <n v="0"/>
    <n v="0"/>
    <n v="0"/>
    <n v="3435144"/>
    <x v="0"/>
    <s v="MAQUI CARDAN SASFP-011393-01"/>
    <x v="0"/>
  </r>
  <r>
    <s v="PROMOAMBIENTAL DISTRITO SAS ESP"/>
    <n v="901"/>
    <x v="92"/>
    <x v="92"/>
    <s v="CR 9 17 A 01"/>
    <n v="7447638"/>
    <n v="16925001"/>
    <n v="5963"/>
    <s v="FP-011790-01"/>
    <s v="FUZ 5963 R M  CARDAN ENTRE EJES DOBLE TR-OQUE                                    "/>
    <d v="2024-04-17T00:00:00"/>
    <x v="32"/>
    <d v="2024-06-15T00:00:00"/>
    <n v="11"/>
    <n v="2527741"/>
    <n v="20240604"/>
    <n v="202406"/>
    <s v="8/06/2024 3:17:58 p.m."/>
    <n v="52"/>
    <s v="31-60"/>
    <s v="PROVEEDORES"/>
    <n v="74"/>
    <n v="0"/>
    <n v="0"/>
    <n v="2527741"/>
    <n v="0"/>
    <n v="0"/>
    <n v="0"/>
    <n v="0"/>
    <n v="2527741"/>
    <x v="0"/>
    <s v="MAQUI CARDAN SASFP-011790-01"/>
    <x v="0"/>
  </r>
  <r>
    <s v="PROMOAMBIENTAL DISTRITO SAS ESP"/>
    <n v="901"/>
    <x v="92"/>
    <x v="92"/>
    <s v="CR 9 17 A 01"/>
    <n v="7447638"/>
    <n v="16925001"/>
    <n v="5999"/>
    <s v="FP-012074-01"/>
    <s v="SEAC 14175 VALVULINA SPIRAX ALOJATODO RE-TENEDOR"/>
    <d v="2024-04-30T00:00:00"/>
    <x v="4"/>
    <d v="2024-06-29T00:00:00"/>
    <n v="25"/>
    <n v="2434048"/>
    <n v="20240604"/>
    <n v="202406"/>
    <s v="8/06/2024 3:17:58 p.m."/>
    <n v="39"/>
    <s v="31-60"/>
    <s v="PROVEEDORES"/>
    <n v="61"/>
    <n v="0"/>
    <n v="0"/>
    <n v="2434048"/>
    <n v="0"/>
    <n v="0"/>
    <n v="0"/>
    <n v="0"/>
    <n v="2434048"/>
    <x v="0"/>
    <s v="MAQUI CARDAN SASFP-012074-01"/>
    <x v="0"/>
  </r>
  <r>
    <s v="PROMOAMBIENTAL DISTRITO SAS ESP"/>
    <n v="901"/>
    <x v="92"/>
    <x v="92"/>
    <s v="CR 9 17 A 01"/>
    <n v="7447638"/>
    <n v="16925001"/>
    <n v="6005"/>
    <s v="FP-012311-01"/>
    <s v="FUZ 6005 R M  CARDAN COMPLETO 7600      -                                        "/>
    <d v="2024-05-15T00:00:00"/>
    <x v="56"/>
    <d v="2024-07-02T00:00:00"/>
    <n v="28"/>
    <n v="2658630"/>
    <n v="20240604"/>
    <n v="202406"/>
    <s v="8/06/2024 3:17:58 p.m."/>
    <n v="24"/>
    <s v="0-30"/>
    <s v="PROVEEDORES"/>
    <n v="46"/>
    <n v="0"/>
    <n v="2658630"/>
    <n v="0"/>
    <n v="0"/>
    <n v="0"/>
    <n v="0"/>
    <n v="0"/>
    <n v="2658630"/>
    <x v="0"/>
    <s v="MAQUI CARDAN SASFP-012311-01"/>
    <x v="0"/>
  </r>
  <r>
    <s v="PROMOAMBIENTAL DISTRITO SAS ESP"/>
    <n v="901"/>
    <x v="92"/>
    <x v="92"/>
    <s v="CR 9 17 A 01"/>
    <n v="7447638"/>
    <n v="16925001"/>
    <n v="6065"/>
    <s v="FP-012423-01"/>
    <s v="FVE 8263 ARRANQUE BARREDORA FUSIBLE ATO-15 AMO"/>
    <d v="2024-05-23T00:00:00"/>
    <x v="25"/>
    <d v="2024-07-21T00:00:00"/>
    <n v="47"/>
    <n v="2131268"/>
    <n v="20240604"/>
    <n v="202406"/>
    <s v="8/06/2024 3:17:58 p.m."/>
    <n v="16"/>
    <s v="0-30"/>
    <s v="PROVEEDORES"/>
    <n v="38"/>
    <n v="0"/>
    <n v="2131268"/>
    <n v="0"/>
    <n v="0"/>
    <n v="0"/>
    <n v="0"/>
    <n v="0"/>
    <n v="2131268"/>
    <x v="0"/>
    <s v="MAQUI CARDAN SASFP-012423-01"/>
    <x v="0"/>
  </r>
  <r>
    <s v="PROMOAMBIENTAL DISTRITO SAS ESP"/>
    <n v="901"/>
    <x v="92"/>
    <x v="92"/>
    <s v="CR 9 17 A 01"/>
    <n v="7447638"/>
    <n v="16925001"/>
    <n v="6066"/>
    <s v="FP-012424-01"/>
    <s v="FUZ 6066 RM CARDAN TOMA FUERZA          -                                        "/>
    <d v="2024-05-23T00:00:00"/>
    <x v="25"/>
    <d v="2024-07-21T00:00:00"/>
    <n v="47"/>
    <n v="1938869"/>
    <n v="20240604"/>
    <n v="202406"/>
    <s v="8/06/2024 3:17:58 p.m."/>
    <n v="16"/>
    <s v="0-30"/>
    <s v="PROVEEDORES"/>
    <n v="38"/>
    <n v="0"/>
    <n v="1938869"/>
    <n v="0"/>
    <n v="0"/>
    <n v="0"/>
    <n v="0"/>
    <n v="0"/>
    <n v="1938869"/>
    <x v="0"/>
    <s v="MAQUI CARDAN SASFP-012424-01"/>
    <x v="0"/>
  </r>
  <r>
    <s v="PROMOAMBIENTAL DISTRITO SAS ESP"/>
    <n v="901"/>
    <x v="92"/>
    <x v="92"/>
    <s v="CR 9 17 A 01"/>
    <n v="7447638"/>
    <n v="16925001"/>
    <n v="6067"/>
    <s v="FP-012425-01"/>
    <s v="FVE 8236 BOMBILLO TORNILLOS-"/>
    <d v="2024-05-23T00:00:00"/>
    <x v="25"/>
    <d v="2024-07-21T00:00:00"/>
    <n v="47"/>
    <n v="2017432"/>
    <n v="20240604"/>
    <n v="202406"/>
    <s v="8/06/2024 3:17:58 p.m."/>
    <n v="16"/>
    <s v="0-30"/>
    <s v="PROVEEDORES"/>
    <n v="38"/>
    <n v="0"/>
    <n v="2017432"/>
    <n v="0"/>
    <n v="0"/>
    <n v="0"/>
    <n v="0"/>
    <n v="0"/>
    <n v="2017432"/>
    <x v="0"/>
    <s v="MAQUI CARDAN SASFP-012425-01"/>
    <x v="0"/>
  </r>
  <r>
    <s v="PROMOAMBIENTAL DISTRITO SAS ESP"/>
    <n v="901"/>
    <x v="92"/>
    <x v="92"/>
    <s v="CR 9 17 A 01"/>
    <n v="7447638"/>
    <n v="16925001"/>
    <n v="6107"/>
    <s v="FP-012614-01"/>
    <s v="FUZ 6107 RM CARDAN COMPLETO INTER SENCIL-LO                                      "/>
    <d v="2024-05-31T00:00:00"/>
    <x v="27"/>
    <d v="2024-07-29T00:00:00"/>
    <n v="55"/>
    <n v="4608770"/>
    <n v="20240604"/>
    <n v="202406"/>
    <s v="8/06/2024 3:17:58 p.m."/>
    <n v="8"/>
    <s v="0-30"/>
    <s v="PROVEEDORES"/>
    <n v="30"/>
    <n v="4608770"/>
    <n v="0"/>
    <n v="0"/>
    <n v="0"/>
    <n v="0"/>
    <n v="0"/>
    <n v="0"/>
    <n v="4608770"/>
    <x v="0"/>
    <s v="MAQUI CARDAN SASFP-012614-01"/>
    <x v="0"/>
  </r>
  <r>
    <s v="PROMOAMBIENTAL DISTRITO SAS ESP"/>
    <n v="901"/>
    <x v="93"/>
    <x v="93"/>
    <s v="BRR EL BOSQUE TV 54 27 126"/>
    <n v="7447638"/>
    <n v="16925001"/>
    <n v="3706"/>
    <s v="CC-003706-00"/>
    <s v="REVERSION AJUSTE DE DIFERENCIAS A FAVOR -ERRADO NI 530                           "/>
    <d v="2024-05-28T00:00:00"/>
    <x v="26"/>
    <d v="2024-06-28T00:00:00"/>
    <n v="24"/>
    <n v="3137440"/>
    <n v="20240604"/>
    <n v="202406"/>
    <s v="8/06/2024 3:17:58 p.m."/>
    <n v="11"/>
    <s v="0-30"/>
    <s v="PROVEEDORES"/>
    <n v="33"/>
    <n v="0"/>
    <n v="3137440"/>
    <n v="0"/>
    <n v="0"/>
    <n v="0"/>
    <n v="0"/>
    <n v="0"/>
    <n v="3137440"/>
    <x v="0"/>
    <s v="METALMECANICA PROMOAMBIENTAL SASCC-003706-00"/>
    <x v="0"/>
  </r>
  <r>
    <s v="PROMOAMBIENTAL DISTRITO SAS ESP"/>
    <n v="901"/>
    <x v="93"/>
    <x v="93"/>
    <s v="BRR EL BOSQUE TV 54 27 126"/>
    <n v="7447638"/>
    <n v="16925001"/>
    <n v="1707"/>
    <s v="FP-011846-01"/>
    <s v="F 20181 COMPRA KITCLU 15X2-"/>
    <d v="2024-04-22T00:00:00"/>
    <x v="18"/>
    <d v="2024-06-11T00:00:00"/>
    <n v="7"/>
    <n v="167006762"/>
    <n v="20240604"/>
    <n v="202406"/>
    <s v="8/06/2024 3:17:58 p.m."/>
    <n v="47"/>
    <s v="31-60"/>
    <s v="PROVEEDORES"/>
    <n v="69"/>
    <n v="0"/>
    <n v="0"/>
    <n v="167006762"/>
    <n v="0"/>
    <n v="0"/>
    <n v="0"/>
    <n v="0"/>
    <n v="167006762"/>
    <x v="0"/>
    <s v="METALMECANICA PROMOAMBIENTAL SASFP-011846-01"/>
    <x v="0"/>
  </r>
  <r>
    <s v="PROMOAMBIENTAL DISTRITO SAS ESP"/>
    <n v="901"/>
    <x v="93"/>
    <x v="93"/>
    <s v="BRR EL BOSQUE TV 54 27 126"/>
    <n v="7447638"/>
    <n v="16925001"/>
    <n v="1710"/>
    <s v="FP-011970-01"/>
    <s v="FE 908 COMPRA ELEMENTOS DE PAPELERIA-"/>
    <d v="2024-04-26T00:00:00"/>
    <x v="19"/>
    <d v="2024-06-12T00:00:00"/>
    <n v="8"/>
    <n v="33505794"/>
    <n v="20240604"/>
    <n v="202406"/>
    <s v="8/06/2024 3:17:58 p.m."/>
    <n v="43"/>
    <s v="31-60"/>
    <s v="PROVEEDORES"/>
    <n v="65"/>
    <n v="0"/>
    <n v="0"/>
    <n v="33505794"/>
    <n v="0"/>
    <n v="0"/>
    <n v="0"/>
    <n v="0"/>
    <n v="33505794"/>
    <x v="0"/>
    <s v="METALMECANICA PROMOAMBIENTAL SASFP-011970-01"/>
    <x v="0"/>
  </r>
  <r>
    <s v="PROMOAMBIENTAL DISTRITO SAS ESP"/>
    <n v="901"/>
    <x v="93"/>
    <x v="93"/>
    <s v="BRR EL BOSQUE TV 54 27 126"/>
    <n v="7447638"/>
    <n v="16925001"/>
    <n v="1727"/>
    <s v="FP-012010-01"/>
    <s v="F 578447 COMPRA TARRAJA PARA NEUMATICOS-4 SERVICIOS"/>
    <d v="2024-04-29T00:00:00"/>
    <x v="3"/>
    <d v="2024-06-25T00:00:00"/>
    <n v="21"/>
    <n v="809912"/>
    <n v="20240604"/>
    <n v="202406"/>
    <s v="8/06/2024 3:17:58 p.m."/>
    <n v="40"/>
    <s v="31-60"/>
    <s v="PROVEEDORES"/>
    <n v="62"/>
    <n v="0"/>
    <n v="0"/>
    <n v="809912"/>
    <n v="0"/>
    <n v="0"/>
    <n v="0"/>
    <n v="0"/>
    <n v="809912"/>
    <x v="0"/>
    <s v="METALMECANICA PROMOAMBIENTAL SASFP-012010-01"/>
    <x v="0"/>
  </r>
  <r>
    <s v="PROMOAMBIENTAL DISTRITO SAS ESP"/>
    <n v="901"/>
    <x v="93"/>
    <x v="93"/>
    <s v="BRR EL BOSQUE TV 54 27 126"/>
    <n v="7447638"/>
    <n v="16925001"/>
    <n v="1728"/>
    <s v="FP-012011-01"/>
    <s v="F 10485 COMPRA CARTUCHOS TONER GENERICOS-"/>
    <d v="2024-04-29T00:00:00"/>
    <x v="3"/>
    <d v="2024-06-25T00:00:00"/>
    <n v="21"/>
    <n v="1457950"/>
    <n v="20240604"/>
    <n v="202406"/>
    <s v="8/06/2024 3:17:58 p.m."/>
    <n v="40"/>
    <s v="31-60"/>
    <s v="PROVEEDORES"/>
    <n v="62"/>
    <n v="0"/>
    <n v="0"/>
    <n v="1457950"/>
    <n v="0"/>
    <n v="0"/>
    <n v="0"/>
    <n v="0"/>
    <n v="1457950"/>
    <x v="0"/>
    <s v="METALMECANICA PROMOAMBIENTAL SASFP-012011-01"/>
    <x v="0"/>
  </r>
  <r>
    <s v="PROMOAMBIENTAL DISTRITO SAS ESP"/>
    <n v="901"/>
    <x v="93"/>
    <x v="93"/>
    <s v="BRR EL BOSQUE TV 54 27 126"/>
    <n v="7447638"/>
    <n v="16925001"/>
    <n v="1729"/>
    <s v="FP-012012-01"/>
    <s v="F 10484 COMPRA CARTUCHO DE TONER GENERIC-O"/>
    <d v="2024-04-29T00:00:00"/>
    <x v="3"/>
    <d v="2024-06-25T00:00:00"/>
    <n v="21"/>
    <n v="1732460"/>
    <n v="20240604"/>
    <n v="202406"/>
    <s v="8/06/2024 3:17:58 p.m."/>
    <n v="40"/>
    <s v="31-60"/>
    <s v="PROVEEDORES"/>
    <n v="62"/>
    <n v="0"/>
    <n v="0"/>
    <n v="1732460"/>
    <n v="0"/>
    <n v="0"/>
    <n v="0"/>
    <n v="0"/>
    <n v="1732460"/>
    <x v="0"/>
    <s v="METALMECANICA PROMOAMBIENTAL SASFP-012012-01"/>
    <x v="0"/>
  </r>
  <r>
    <s v="PROMOAMBIENTAL DISTRITO SAS ESP"/>
    <n v="901"/>
    <x v="93"/>
    <x v="93"/>
    <s v="BRR EL BOSQUE TV 54 27 126"/>
    <n v="7447638"/>
    <n v="16925001"/>
    <n v="1735"/>
    <s v="FP-012014-01"/>
    <s v="F 172182 COMPRA KIT VIDRIO CONVEXO-"/>
    <d v="2024-04-29T00:00:00"/>
    <x v="3"/>
    <d v="2024-06-26T00:00:00"/>
    <n v="22"/>
    <n v="10451953"/>
    <n v="20240604"/>
    <n v="202406"/>
    <s v="8/06/2024 3:17:58 p.m."/>
    <n v="40"/>
    <s v="31-60"/>
    <s v="PROVEEDORES"/>
    <n v="62"/>
    <n v="0"/>
    <n v="0"/>
    <n v="10451953"/>
    <n v="0"/>
    <n v="0"/>
    <n v="0"/>
    <n v="0"/>
    <n v="10451953"/>
    <x v="0"/>
    <s v="METALMECANICA PROMOAMBIENTAL SASFP-012014-01"/>
    <x v="0"/>
  </r>
  <r>
    <s v="PROMOAMBIENTAL DISTRITO SAS ESP"/>
    <n v="901"/>
    <x v="93"/>
    <x v="93"/>
    <s v="BRR EL BOSQUE TV 54 27 126"/>
    <n v="7447638"/>
    <n v="16925001"/>
    <n v="1732"/>
    <s v="FP-012028-01"/>
    <s v="F 1050 COMPRA RACOR MANGUERAS COPAS  ADA-PTADORES"/>
    <d v="2024-04-29T00:00:00"/>
    <x v="3"/>
    <d v="2024-06-26T00:00:00"/>
    <n v="22"/>
    <n v="2399277"/>
    <n v="20240604"/>
    <n v="202406"/>
    <s v="8/06/2024 3:17:58 p.m."/>
    <n v="40"/>
    <s v="31-60"/>
    <s v="PROVEEDORES"/>
    <n v="62"/>
    <n v="0"/>
    <n v="0"/>
    <n v="2399277"/>
    <n v="0"/>
    <n v="0"/>
    <n v="0"/>
    <n v="0"/>
    <n v="2399277"/>
    <x v="0"/>
    <s v="METALMECANICA PROMOAMBIENTAL SASFP-012028-01"/>
    <x v="0"/>
  </r>
  <r>
    <s v="PROMOAMBIENTAL DISTRITO SAS ESP"/>
    <n v="901"/>
    <x v="93"/>
    <x v="93"/>
    <s v="BRR EL BOSQUE TV 54 27 126"/>
    <n v="7447638"/>
    <n v="16925001"/>
    <n v="1733"/>
    <s v="FP-012082-01"/>
    <s v="F 791 SERV GRADUAR FRENOS   TORQUEAR MUE-LLE E1"/>
    <d v="2024-04-30T00:00:00"/>
    <x v="4"/>
    <d v="2024-06-26T00:00:00"/>
    <n v="22"/>
    <n v="4066097"/>
    <n v="20240604"/>
    <n v="202406"/>
    <s v="8/06/2024 3:17:58 p.m."/>
    <n v="39"/>
    <s v="31-60"/>
    <s v="PROVEEDORES"/>
    <n v="61"/>
    <n v="0"/>
    <n v="0"/>
    <n v="4066097"/>
    <n v="0"/>
    <n v="0"/>
    <n v="0"/>
    <n v="0"/>
    <n v="4066097"/>
    <x v="0"/>
    <s v="METALMECANICA PROMOAMBIENTAL SASFP-012082-01"/>
    <x v="0"/>
  </r>
  <r>
    <s v="PROMOAMBIENTAL DISTRITO SAS ESP"/>
    <n v="901"/>
    <x v="93"/>
    <x v="93"/>
    <s v="BRR EL BOSQUE TV 54 27 126"/>
    <n v="7447638"/>
    <n v="16925001"/>
    <n v="1742"/>
    <s v="FP-012300-01"/>
    <s v="F 23153 KIT CADENILLA Y PINONES PLATINA-PATIN IZQUIERDA"/>
    <d v="2024-05-15T00:00:00"/>
    <x v="56"/>
    <d v="2024-07-04T00:00:00"/>
    <n v="30"/>
    <n v="5187813"/>
    <n v="20240604"/>
    <n v="202406"/>
    <s v="8/06/2024 3:17:58 p.m."/>
    <n v="24"/>
    <s v="0-30"/>
    <s v="PROVEEDORES"/>
    <n v="46"/>
    <n v="0"/>
    <n v="5187813"/>
    <n v="0"/>
    <n v="0"/>
    <n v="0"/>
    <n v="0"/>
    <n v="0"/>
    <n v="5187813"/>
    <x v="0"/>
    <s v="METALMECANICA PROMOAMBIENTAL SASFP-012300-01"/>
    <x v="0"/>
  </r>
  <r>
    <s v="PROMOAMBIENTAL DISTRITO SAS ESP"/>
    <n v="901"/>
    <x v="93"/>
    <x v="93"/>
    <s v="BRR EL BOSQUE TV 54 27 126"/>
    <n v="7447638"/>
    <n v="16925001"/>
    <n v="1752"/>
    <s v="FP-012301-01"/>
    <s v="P 2135 AFICHE FULL COLOR E INVITACIONES-FULL COLOR"/>
    <d v="2024-05-15T00:00:00"/>
    <x v="56"/>
    <d v="2024-07-07T00:00:00"/>
    <n v="33"/>
    <n v="465422"/>
    <n v="20240604"/>
    <n v="202406"/>
    <s v="8/06/2024 3:17:58 p.m."/>
    <n v="24"/>
    <s v="0-30"/>
    <s v="PROVEEDORES"/>
    <n v="46"/>
    <n v="0"/>
    <n v="465422"/>
    <n v="0"/>
    <n v="0"/>
    <n v="0"/>
    <n v="0"/>
    <n v="0"/>
    <n v="465422"/>
    <x v="0"/>
    <s v="METALMECANICA PROMOAMBIENTAL SASFP-012301-01"/>
    <x v="0"/>
  </r>
  <r>
    <s v="PROMOAMBIENTAL DISTRITO SAS ESP"/>
    <n v="901"/>
    <x v="93"/>
    <x v="93"/>
    <s v="BRR EL BOSQUE TV 54 27 126"/>
    <n v="7447638"/>
    <n v="16925001"/>
    <n v="1750"/>
    <s v="FP-012302-01"/>
    <s v="F E001 49328 BOTA TAURO-"/>
    <d v="2024-05-15T00:00:00"/>
    <x v="56"/>
    <d v="2024-07-07T00:00:00"/>
    <n v="33"/>
    <n v="1808419"/>
    <n v="20240604"/>
    <n v="202406"/>
    <s v="8/06/2024 3:17:58 p.m."/>
    <n v="24"/>
    <s v="0-30"/>
    <s v="PROVEEDORES"/>
    <n v="46"/>
    <n v="0"/>
    <n v="1808419"/>
    <n v="0"/>
    <n v="0"/>
    <n v="0"/>
    <n v="0"/>
    <n v="0"/>
    <n v="1808419"/>
    <x v="0"/>
    <s v="METALMECANICA PROMOAMBIENTAL SASFP-012302-01"/>
    <x v="0"/>
  </r>
  <r>
    <s v="PROMOAMBIENTAL DISTRITO SAS ESP"/>
    <n v="901"/>
    <x v="93"/>
    <x v="93"/>
    <s v="BRR EL BOSQUE TV 54 27 126"/>
    <n v="7447638"/>
    <n v="16925001"/>
    <n v="1765"/>
    <s v="FP-012303-01"/>
    <s v="FEF 4083 GAFF BUJE BARRA TUERCA SEGURIDA-D"/>
    <d v="2024-05-15T00:00:00"/>
    <x v="56"/>
    <d v="2024-07-14T00:00:00"/>
    <n v="40"/>
    <n v="3465258"/>
    <n v="20240604"/>
    <n v="202406"/>
    <s v="8/06/2024 3:17:58 p.m."/>
    <n v="24"/>
    <s v="0-30"/>
    <s v="PROVEEDORES"/>
    <n v="46"/>
    <n v="0"/>
    <n v="3465258"/>
    <n v="0"/>
    <n v="0"/>
    <n v="0"/>
    <n v="0"/>
    <n v="0"/>
    <n v="3465258"/>
    <x v="0"/>
    <s v="METALMECANICA PROMOAMBIENTAL SASFP-012303-01"/>
    <x v="0"/>
  </r>
  <r>
    <s v="PROMOAMBIENTAL DISTRITO SAS ESP"/>
    <n v="901"/>
    <x v="93"/>
    <x v="93"/>
    <s v="BRR EL BOSQUE TV 54 27 126"/>
    <n v="7447638"/>
    <n v="16925001"/>
    <n v="1760"/>
    <s v="FP-012305-01"/>
    <s v="FE 390 PAQUETE LAMINILLAS ACERO CEPILLO-70 CM"/>
    <d v="2024-05-15T00:00:00"/>
    <x v="56"/>
    <d v="2024-07-10T00:00:00"/>
    <n v="36"/>
    <n v="27192420"/>
    <n v="20240604"/>
    <n v="202406"/>
    <s v="8/06/2024 3:17:58 p.m."/>
    <n v="24"/>
    <s v="0-30"/>
    <s v="PROVEEDORES"/>
    <n v="46"/>
    <n v="0"/>
    <n v="27192420"/>
    <n v="0"/>
    <n v="0"/>
    <n v="0"/>
    <n v="0"/>
    <n v="0"/>
    <n v="27192420"/>
    <x v="0"/>
    <s v="METALMECANICA PROMOAMBIENTAL SASFP-012305-01"/>
    <x v="0"/>
  </r>
  <r>
    <s v="PROMOAMBIENTAL DISTRITO SAS ESP"/>
    <n v="901"/>
    <x v="93"/>
    <x v="93"/>
    <s v="BRR EL BOSQUE TV 54 27 126"/>
    <n v="7447638"/>
    <n v="16925001"/>
    <n v="1756"/>
    <s v="FP-012307-01"/>
    <s v="CR 579569 CINTA CONSPICUITY-"/>
    <d v="2024-05-15T00:00:00"/>
    <x v="56"/>
    <d v="2024-07-08T00:00:00"/>
    <n v="34"/>
    <n v="26957700"/>
    <n v="20240604"/>
    <n v="202406"/>
    <s v="8/06/2024 3:17:58 p.m."/>
    <n v="24"/>
    <s v="0-30"/>
    <s v="PROVEEDORES"/>
    <n v="46"/>
    <n v="0"/>
    <n v="26957700"/>
    <n v="0"/>
    <n v="0"/>
    <n v="0"/>
    <n v="0"/>
    <n v="0"/>
    <n v="26957700"/>
    <x v="0"/>
    <s v="METALMECANICA PROMOAMBIENTAL SASFP-012307-01"/>
    <x v="0"/>
  </r>
  <r>
    <s v="PROMOAMBIENTAL DISTRITO SAS ESP"/>
    <n v="901"/>
    <x v="93"/>
    <x v="93"/>
    <s v="BRR EL BOSQUE TV 54 27 126"/>
    <n v="7447638"/>
    <n v="16925001"/>
    <n v="1751"/>
    <s v="FP-012309-01"/>
    <s v="FE 5145 RACHET CTE 1 2-"/>
    <d v="2024-05-15T00:00:00"/>
    <x v="56"/>
    <d v="2024-07-07T00:00:00"/>
    <n v="33"/>
    <n v="1693792"/>
    <n v="20240604"/>
    <n v="202406"/>
    <s v="8/06/2024 3:17:58 p.m."/>
    <n v="24"/>
    <s v="0-30"/>
    <s v="PROVEEDORES"/>
    <n v="46"/>
    <n v="0"/>
    <n v="1693792"/>
    <n v="0"/>
    <n v="0"/>
    <n v="0"/>
    <n v="0"/>
    <n v="0"/>
    <n v="1693792"/>
    <x v="0"/>
    <s v="METALMECANICA PROMOAMBIENTAL SASFP-012309-01"/>
    <x v="0"/>
  </r>
  <r>
    <s v="PROMOAMBIENTAL DISTRITO SAS ESP"/>
    <n v="901"/>
    <x v="93"/>
    <x v="93"/>
    <s v="BRR EL BOSQUE TV 54 27 126"/>
    <n v="7447638"/>
    <n v="16925001"/>
    <n v="1749"/>
    <s v="FP-012310-01"/>
    <s v="FTR 21503 PINON 5TA-"/>
    <d v="2024-05-15T00:00:00"/>
    <x v="56"/>
    <d v="2024-07-07T00:00:00"/>
    <n v="33"/>
    <n v="4185999"/>
    <n v="20240604"/>
    <n v="202406"/>
    <s v="8/06/2024 3:17:58 p.m."/>
    <n v="24"/>
    <s v="0-30"/>
    <s v="PROVEEDORES"/>
    <n v="46"/>
    <n v="0"/>
    <n v="4185999"/>
    <n v="0"/>
    <n v="0"/>
    <n v="0"/>
    <n v="0"/>
    <n v="0"/>
    <n v="4185999"/>
    <x v="0"/>
    <s v="METALMECANICA PROMOAMBIENTAL SASFP-012310-01"/>
    <x v="0"/>
  </r>
  <r>
    <s v="PROMOAMBIENTAL DISTRITO SAS ESP"/>
    <n v="901"/>
    <x v="93"/>
    <x v="93"/>
    <s v="BRR EL BOSQUE TV 54 27 126"/>
    <n v="7447638"/>
    <n v="16925001"/>
    <n v="1768"/>
    <s v="FP-012371-01"/>
    <s v="BOGD 173658 FILTRO DE AIRE COMBUSTIBLE Y-ACEITE"/>
    <d v="2024-05-20T00:00:00"/>
    <x v="6"/>
    <d v="2024-07-17T00:00:00"/>
    <n v="43"/>
    <n v="5699438"/>
    <n v="20240604"/>
    <n v="202406"/>
    <s v="8/06/2024 3:17:58 p.m."/>
    <n v="19"/>
    <s v="0-30"/>
    <s v="PROVEEDORES"/>
    <n v="41"/>
    <n v="0"/>
    <n v="5699438"/>
    <n v="0"/>
    <n v="0"/>
    <n v="0"/>
    <n v="0"/>
    <n v="0"/>
    <n v="5699438"/>
    <x v="0"/>
    <s v="METALMECANICA PROMOAMBIENTAL SASFP-012371-01"/>
    <x v="0"/>
  </r>
  <r>
    <s v="PROMOAMBIENTAL DISTRITO SAS ESP"/>
    <n v="901"/>
    <x v="93"/>
    <x v="93"/>
    <s v="BRR EL BOSQUE TV 54 27 126"/>
    <n v="7447638"/>
    <n v="16925001"/>
    <n v="1785"/>
    <s v="FP-012543-01"/>
    <s v="FE 36 SERVICIO CORTE CESPED FEBRERO 2021-"/>
    <d v="2024-05-28T00:00:00"/>
    <x v="26"/>
    <d v="2024-07-27T00:00:00"/>
    <n v="53"/>
    <n v="4251656"/>
    <n v="20240604"/>
    <n v="202406"/>
    <s v="8/06/2024 3:17:58 p.m."/>
    <n v="11"/>
    <s v="0-30"/>
    <s v="PROVEEDORES"/>
    <n v="33"/>
    <n v="0"/>
    <n v="4251656"/>
    <n v="0"/>
    <n v="0"/>
    <n v="0"/>
    <n v="0"/>
    <n v="0"/>
    <n v="4251656"/>
    <x v="0"/>
    <s v="METALMECANICA PROMOAMBIENTAL SASFP-012543-01"/>
    <x v="0"/>
  </r>
  <r>
    <s v="PROMOAMBIENTAL DISTRITO SAS ESP"/>
    <n v="901"/>
    <x v="93"/>
    <x v="93"/>
    <s v="BRR EL BOSQUE TV 54 27 126"/>
    <n v="7447638"/>
    <n v="16925001"/>
    <n v="1786"/>
    <s v="FP-012544-01"/>
    <s v="FE 35 SERVICIO PODA ARBOLES FEBRERO 2021-"/>
    <d v="2024-05-28T00:00:00"/>
    <x v="26"/>
    <d v="2024-07-27T00:00:00"/>
    <n v="53"/>
    <n v="5286640"/>
    <n v="20240604"/>
    <n v="202406"/>
    <s v="8/06/2024 3:17:58 p.m."/>
    <n v="11"/>
    <s v="0-30"/>
    <s v="PROVEEDORES"/>
    <n v="33"/>
    <n v="0"/>
    <n v="5286640"/>
    <n v="0"/>
    <n v="0"/>
    <n v="0"/>
    <n v="0"/>
    <n v="0"/>
    <n v="5286640"/>
    <x v="0"/>
    <s v="METALMECANICA PROMOAMBIENTAL SASFP-012544-01"/>
    <x v="0"/>
  </r>
  <r>
    <s v="PROMOAMBIENTAL DISTRITO SAS ESP"/>
    <n v="901"/>
    <x v="93"/>
    <x v="93"/>
    <s v="BRR EL BOSQUE TV 54 27 126"/>
    <n v="7447638"/>
    <n v="16925001"/>
    <n v="1778"/>
    <s v="FP-012545-01"/>
    <s v="FE 1116 CINTURON DE SEGURIDAD COPILOTO-"/>
    <d v="2024-05-28T00:00:00"/>
    <x v="26"/>
    <d v="2024-07-23T00:00:00"/>
    <n v="49"/>
    <n v="25810164"/>
    <n v="20240604"/>
    <n v="202406"/>
    <s v="8/06/2024 3:17:58 p.m."/>
    <n v="11"/>
    <s v="0-30"/>
    <s v="PROVEEDORES"/>
    <n v="33"/>
    <n v="0"/>
    <n v="25810164"/>
    <n v="0"/>
    <n v="0"/>
    <n v="0"/>
    <n v="0"/>
    <n v="0"/>
    <n v="25810164"/>
    <x v="0"/>
    <s v="METALMECANICA PROMOAMBIENTAL SASFP-012545-01"/>
    <x v="0"/>
  </r>
  <r>
    <s v="PROMOAMBIENTAL DISTRITO SAS ESP"/>
    <n v="901"/>
    <x v="93"/>
    <x v="93"/>
    <s v="BRR EL BOSQUE TV 54 27 126"/>
    <n v="7447638"/>
    <n v="16925001"/>
    <n v="1776"/>
    <s v="FP-012546-01"/>
    <s v="MR 5399 RODAMIENTO NPR SET BUSETA HYUNDA-I"/>
    <d v="2024-05-28T00:00:00"/>
    <x v="26"/>
    <d v="2024-07-24T00:00:00"/>
    <n v="50"/>
    <n v="21123050"/>
    <n v="20240604"/>
    <n v="202406"/>
    <s v="8/06/2024 3:17:58 p.m."/>
    <n v="11"/>
    <s v="0-30"/>
    <s v="PROVEEDORES"/>
    <n v="33"/>
    <n v="0"/>
    <n v="21123050"/>
    <n v="0"/>
    <n v="0"/>
    <n v="0"/>
    <n v="0"/>
    <n v="0"/>
    <n v="21123050"/>
    <x v="0"/>
    <s v="METALMECANICA PROMOAMBIENTAL SASFP-012546-01"/>
    <x v="0"/>
  </r>
  <r>
    <s v="PROMOAMBIENTAL DISTRITO SAS ESP"/>
    <n v="901"/>
    <x v="93"/>
    <x v="93"/>
    <s v="BRR EL BOSQUE TV 54 27 126"/>
    <n v="7447638"/>
    <n v="16925001"/>
    <n v="1777"/>
    <s v="FP-012547-01"/>
    <s v="FE 1114 VIDRIO LATERAL-"/>
    <d v="2024-05-28T00:00:00"/>
    <x v="26"/>
    <d v="2024-07-22T00:00:00"/>
    <n v="48"/>
    <n v="7465833"/>
    <n v="20240604"/>
    <n v="202406"/>
    <s v="8/06/2024 3:17:58 p.m."/>
    <n v="11"/>
    <s v="0-30"/>
    <s v="PROVEEDORES"/>
    <n v="33"/>
    <n v="0"/>
    <n v="7465833"/>
    <n v="0"/>
    <n v="0"/>
    <n v="0"/>
    <n v="0"/>
    <n v="0"/>
    <n v="7465833"/>
    <x v="0"/>
    <s v="METALMECANICA PROMOAMBIENTAL SASFP-012547-01"/>
    <x v="0"/>
  </r>
  <r>
    <s v="PROMOAMBIENTAL DISTRITO SAS ESP"/>
    <n v="901"/>
    <x v="93"/>
    <x v="93"/>
    <s v="BRR EL BOSQUE TV 54 27 126"/>
    <n v="7447638"/>
    <n v="16925001"/>
    <n v="1730"/>
    <s v="FP-012549-01"/>
    <s v="MQ01   56 ACEITE SHELL SPIRAX-"/>
    <d v="2024-05-28T00:00:00"/>
    <x v="26"/>
    <d v="2024-06-26T00:00:00"/>
    <n v="22"/>
    <n v="3465258"/>
    <n v="20240604"/>
    <n v="202406"/>
    <s v="8/06/2024 3:17:58 p.m."/>
    <n v="11"/>
    <s v="0-30"/>
    <s v="PROVEEDORES"/>
    <n v="33"/>
    <n v="0"/>
    <n v="3465258"/>
    <n v="0"/>
    <n v="0"/>
    <n v="0"/>
    <n v="0"/>
    <n v="0"/>
    <n v="3465258"/>
    <x v="0"/>
    <s v="METALMECANICA PROMOAMBIENTAL SASFP-012549-01"/>
    <x v="0"/>
  </r>
  <r>
    <s v="PROMOAMBIENTAL DISTRITO SAS ESP"/>
    <n v="901"/>
    <x v="93"/>
    <x v="93"/>
    <s v="BRR EL BOSQUE TV 54 27 126"/>
    <n v="7447638"/>
    <n v="16925001"/>
    <n v="1774"/>
    <s v="FP-012552-01"/>
    <s v="MQ01 60 ACEITE SHELL RIMULA-"/>
    <d v="2024-05-28T00:00:00"/>
    <x v="26"/>
    <d v="2024-07-21T00:00:00"/>
    <n v="47"/>
    <n v="2843264"/>
    <n v="20240604"/>
    <n v="202406"/>
    <s v="8/06/2024 3:17:58 p.m."/>
    <n v="11"/>
    <s v="0-30"/>
    <s v="PROVEEDORES"/>
    <n v="33"/>
    <n v="0"/>
    <n v="2843264"/>
    <n v="0"/>
    <n v="0"/>
    <n v="0"/>
    <n v="0"/>
    <n v="0"/>
    <n v="2843264"/>
    <x v="0"/>
    <s v="METALMECANICA PROMOAMBIENTAL SASFP-012552-01"/>
    <x v="0"/>
  </r>
  <r>
    <s v="PROMOAMBIENTAL DISTRITO SAS ESP"/>
    <n v="901"/>
    <x v="93"/>
    <x v="93"/>
    <s v="BRR EL BOSQUE TV 54 27 126"/>
    <n v="7447638"/>
    <n v="16925001"/>
    <n v="1791"/>
    <s v="FP-012597-01"/>
    <s v="FEF 4251 KIT ABRAZADERAS BLOQUES RETEN E-MPAQUE EJE CARNAZA"/>
    <d v="2024-05-30T00:00:00"/>
    <x v="34"/>
    <d v="2024-07-29T00:00:00"/>
    <n v="55"/>
    <n v="5576372"/>
    <n v="20240604"/>
    <n v="202406"/>
    <s v="8/06/2024 3:17:58 p.m."/>
    <n v="9"/>
    <s v="0-30"/>
    <s v="PROVEEDORES"/>
    <n v="31"/>
    <n v="0"/>
    <n v="5576372"/>
    <n v="0"/>
    <n v="0"/>
    <n v="0"/>
    <n v="0"/>
    <n v="0"/>
    <n v="5576372"/>
    <x v="0"/>
    <s v="METALMECANICA PROMOAMBIENTAL SASFP-012597-01"/>
    <x v="0"/>
  </r>
  <r>
    <s v="PROMOAMBIENTAL DISTRITO SAS ESP"/>
    <n v="901"/>
    <x v="93"/>
    <x v="93"/>
    <s v="BRR EL BOSQUE TV 54 27 126"/>
    <n v="7447638"/>
    <n v="16925001"/>
    <n v="1792"/>
    <s v="FP-012613-01"/>
    <s v="AN 1534 KILOS DE OXIGENO-"/>
    <d v="2024-05-31T00:00:00"/>
    <x v="27"/>
    <d v="2024-07-29T00:00:00"/>
    <n v="55"/>
    <n v="951246"/>
    <n v="20240604"/>
    <n v="202406"/>
    <s v="8/06/2024 3:17:58 p.m."/>
    <n v="8"/>
    <s v="0-30"/>
    <s v="PROVEEDORES"/>
    <n v="30"/>
    <n v="951246"/>
    <n v="0"/>
    <n v="0"/>
    <n v="0"/>
    <n v="0"/>
    <n v="0"/>
    <n v="0"/>
    <n v="951246"/>
    <x v="0"/>
    <s v="METALMECANICA PROMOAMBIENTAL SASFP-012613-01"/>
    <x v="0"/>
  </r>
  <r>
    <s v="PROMOAMBIENTAL DISTRITO SAS ESP"/>
    <n v="901"/>
    <x v="94"/>
    <x v="94"/>
    <s v="CR 19 6 A 25"/>
    <n v="7447638"/>
    <n v="16925001"/>
    <n v="366"/>
    <s v="FP-012047-01"/>
    <s v="OM 366 SISTEMA DE EMBRAGUE VOLSWAGEN    -                                        "/>
    <d v="2024-04-29T00:00:00"/>
    <x v="3"/>
    <d v="2024-06-12T00:00:00"/>
    <n v="8"/>
    <n v="1575644"/>
    <n v="20240604"/>
    <n v="202406"/>
    <s v="8/06/2024 3:17:58 p.m."/>
    <n v="40"/>
    <s v="31-60"/>
    <s v="PROVEEDORES"/>
    <n v="62"/>
    <n v="0"/>
    <n v="0"/>
    <n v="1575644"/>
    <n v="0"/>
    <n v="0"/>
    <n v="0"/>
    <n v="0"/>
    <n v="1575644"/>
    <x v="0"/>
    <s v="MORA VILLAMIL OLMEDOFP-012047-01"/>
    <x v="0"/>
  </r>
  <r>
    <s v="PROMOAMBIENTAL DISTRITO SAS ESP"/>
    <n v="901"/>
    <x v="95"/>
    <x v="95"/>
    <s v="CL 63 B 68 F 07"/>
    <n v="7447638"/>
    <n v="16925001"/>
    <s v="070-2024    "/>
    <s v="DS-000718-01"/>
    <s v="CTA COBRO 070 2024 SERVICIOS PRESTADOS P-ARA TRASPASOS                           "/>
    <d v="2024-04-26T00:00:00"/>
    <x v="19"/>
    <d v="2024-06-10T00:00:00"/>
    <n v="6"/>
    <n v="510000"/>
    <n v="20240604"/>
    <n v="202406"/>
    <s v="8/06/2024 3:17:58 p.m."/>
    <n v="43"/>
    <s v="31-60"/>
    <s v="PROVEEDORES"/>
    <n v="65"/>
    <n v="0"/>
    <n v="0"/>
    <n v="510000"/>
    <n v="0"/>
    <n v="0"/>
    <n v="0"/>
    <n v="0"/>
    <n v="510000"/>
    <x v="0"/>
    <s v="MOSQUERA SAMACA SIERVO JAVIERDS-000718-01"/>
    <x v="0"/>
  </r>
  <r>
    <s v="PROMOAMBIENTAL DISTRITO SAS ESP"/>
    <n v="901"/>
    <x v="96"/>
    <x v="96"/>
    <s v="DG 14 BIS 54 23 P 1"/>
    <n v="7447638"/>
    <n v="16925001"/>
    <n v="20648"/>
    <s v="FP-011065-01"/>
    <s v="MR 20648 FAROLA DELANTERA               -                                        "/>
    <d v="2024-03-07T00:00:00"/>
    <x v="28"/>
    <d v="2024-05-06T00:00:00"/>
    <n v="-28"/>
    <n v="697785"/>
    <n v="20240604"/>
    <n v="202406"/>
    <s v="8/06/2024 3:17:58 p.m."/>
    <n v="93"/>
    <s v="91-120"/>
    <s v="PROVEEDORES"/>
    <n v="115"/>
    <n v="0"/>
    <n v="0"/>
    <n v="0"/>
    <n v="697785"/>
    <n v="0"/>
    <n v="0"/>
    <n v="0"/>
    <n v="697785"/>
    <x v="0"/>
    <s v="MULTIREPUESTOS MACK SASFP-011065-01"/>
    <x v="0"/>
  </r>
  <r>
    <s v="PROMOAMBIENTAL DISTRITO SAS ESP"/>
    <n v="901"/>
    <x v="96"/>
    <x v="96"/>
    <s v="DG 14 BIS 54 23 P 1"/>
    <n v="7447638"/>
    <n v="16925001"/>
    <n v="20646"/>
    <s v="FP-011066-01"/>
    <s v="MR 20646 POTENCIOMETRO INTER            -                                        "/>
    <d v="2024-03-07T00:00:00"/>
    <x v="28"/>
    <d v="2024-05-06T00:00:00"/>
    <n v="-28"/>
    <n v="877859"/>
    <n v="20240604"/>
    <n v="202406"/>
    <s v="8/06/2024 3:17:58 p.m."/>
    <n v="93"/>
    <s v="91-120"/>
    <s v="PROVEEDORES"/>
    <n v="115"/>
    <n v="0"/>
    <n v="0"/>
    <n v="0"/>
    <n v="877859"/>
    <n v="0"/>
    <n v="0"/>
    <n v="0"/>
    <n v="877859"/>
    <x v="0"/>
    <s v="MULTIREPUESTOS MACK SASFP-011066-01"/>
    <x v="0"/>
  </r>
  <r>
    <s v="PROMOAMBIENTAL DISTRITO SAS ESP"/>
    <n v="901"/>
    <x v="96"/>
    <x v="96"/>
    <s v="DG 14 BIS 54 23 P 1"/>
    <n v="7447638"/>
    <n v="16925001"/>
    <n v="20567"/>
    <s v="FP-011067-01"/>
    <s v="MR 20567 CAUCHO BARRA INTERIOR GUARDAPOL-VO                                      "/>
    <d v="2024-03-07T00:00:00"/>
    <x v="28"/>
    <d v="2024-05-01T00:00:00"/>
    <n v="-33"/>
    <n v="112546"/>
    <n v="20240604"/>
    <n v="202406"/>
    <s v="8/06/2024 3:17:58 p.m."/>
    <n v="93"/>
    <s v="91-120"/>
    <s v="PROVEEDORES"/>
    <n v="115"/>
    <n v="0"/>
    <n v="0"/>
    <n v="0"/>
    <n v="112546"/>
    <n v="0"/>
    <n v="0"/>
    <n v="0"/>
    <n v="112546"/>
    <x v="0"/>
    <s v="MULTIREPUESTOS MACK SASFP-011067-01"/>
    <x v="0"/>
  </r>
  <r>
    <s v="PROMOAMBIENTAL DISTRITO SAS ESP"/>
    <n v="901"/>
    <x v="96"/>
    <x v="96"/>
    <s v="DG 14 BIS 54 23 P 1"/>
    <n v="7447638"/>
    <n v="16925001"/>
    <n v="20670"/>
    <s v="FP-011141-01"/>
    <s v="MR 20670 ENFOCADOR INTER ISB            -                                        "/>
    <d v="2024-03-12T00:00:00"/>
    <x v="11"/>
    <d v="2024-05-08T00:00:00"/>
    <n v="-26"/>
    <n v="900368"/>
    <n v="20240604"/>
    <n v="202406"/>
    <s v="8/06/2024 3:17:58 p.m."/>
    <n v="88"/>
    <s v="61-90"/>
    <s v="PROVEEDORES"/>
    <n v="110"/>
    <n v="0"/>
    <n v="0"/>
    <n v="0"/>
    <n v="900368"/>
    <n v="0"/>
    <n v="0"/>
    <n v="0"/>
    <n v="900368"/>
    <x v="0"/>
    <s v="MULTIREPUESTOS MACK SASFP-011141-01"/>
    <x v="0"/>
  </r>
  <r>
    <s v="PROMOAMBIENTAL DISTRITO SAS ESP"/>
    <n v="901"/>
    <x v="96"/>
    <x v="96"/>
    <s v="DG 14 BIS 54 23 P 1"/>
    <n v="7447638"/>
    <n v="16925001"/>
    <n v="20760"/>
    <s v="FP-011326-01"/>
    <s v="MR 20760 PERNO CON TUERCA               -                                        "/>
    <d v="2024-03-22T00:00:00"/>
    <x v="54"/>
    <d v="2024-05-14T00:00:00"/>
    <n v="-20"/>
    <n v="562730"/>
    <n v="20240604"/>
    <n v="202406"/>
    <s v="8/06/2024 3:17:58 p.m."/>
    <n v="78"/>
    <s v="61-90"/>
    <s v="PROVEEDORES"/>
    <n v="100"/>
    <n v="0"/>
    <n v="0"/>
    <n v="0"/>
    <n v="562730"/>
    <n v="0"/>
    <n v="0"/>
    <n v="0"/>
    <n v="562730"/>
    <x v="0"/>
    <s v="MULTIREPUESTOS MACK SASFP-011326-01"/>
    <x v="0"/>
  </r>
  <r>
    <s v="PROMOAMBIENTAL DISTRITO SAS ESP"/>
    <n v="901"/>
    <x v="96"/>
    <x v="96"/>
    <s v="DG 14 BIS 54 23 P 1"/>
    <n v="7447638"/>
    <n v="16925001"/>
    <n v="20888"/>
    <s v="FP-011394-01"/>
    <s v="MR 20888 FAROLA DERECHA T370            -                                        "/>
    <d v="2024-03-26T00:00:00"/>
    <x v="16"/>
    <d v="2024-05-22T00:00:00"/>
    <n v="-12"/>
    <n v="697785"/>
    <n v="20240604"/>
    <n v="202406"/>
    <s v="8/06/2024 3:17:58 p.m."/>
    <n v="74"/>
    <s v="61-90"/>
    <s v="PROVEEDORES"/>
    <n v="96"/>
    <n v="0"/>
    <n v="0"/>
    <n v="0"/>
    <n v="697785"/>
    <n v="0"/>
    <n v="0"/>
    <n v="0"/>
    <n v="697785"/>
    <x v="0"/>
    <s v="MULTIREPUESTOS MACK SASFP-011394-01"/>
    <x v="0"/>
  </r>
  <r>
    <s v="PROMOAMBIENTAL DISTRITO SAS ESP"/>
    <n v="901"/>
    <x v="96"/>
    <x v="96"/>
    <s v="DG 14 BIS 54 23 P 1"/>
    <n v="7447638"/>
    <n v="16925001"/>
    <n v="20891"/>
    <s v="FP-011395-01"/>
    <s v="MR 20891 FAROLA DERECHA T370            -                                        "/>
    <d v="2024-03-26T00:00:00"/>
    <x v="16"/>
    <d v="2024-05-22T00:00:00"/>
    <n v="-12"/>
    <n v="697785"/>
    <n v="20240604"/>
    <n v="202406"/>
    <s v="8/06/2024 3:17:58 p.m."/>
    <n v="74"/>
    <s v="61-90"/>
    <s v="PROVEEDORES"/>
    <n v="96"/>
    <n v="0"/>
    <n v="0"/>
    <n v="0"/>
    <n v="697785"/>
    <n v="0"/>
    <n v="0"/>
    <n v="0"/>
    <n v="697785"/>
    <x v="0"/>
    <s v="MULTIREPUESTOS MACK SASFP-011395-01"/>
    <x v="0"/>
  </r>
  <r>
    <s v="PROMOAMBIENTAL DISTRITO SAS ESP"/>
    <n v="901"/>
    <x v="96"/>
    <x v="96"/>
    <s v="DG 14 BIS 54 23 P 1"/>
    <n v="7447638"/>
    <n v="16925001"/>
    <n v="20739"/>
    <s v="FP-011396-01"/>
    <s v="MR 20739 SERVICIO MANO DE OBRA REPARACIO-N PERSIANA                              "/>
    <d v="2024-03-26T00:00:00"/>
    <x v="16"/>
    <d v="2024-05-13T00:00:00"/>
    <n v="-21"/>
    <n v="1010519"/>
    <n v="20240604"/>
    <n v="202406"/>
    <s v="8/06/2024 3:17:58 p.m."/>
    <n v="74"/>
    <s v="61-90"/>
    <s v="PROVEEDORES"/>
    <n v="96"/>
    <n v="0"/>
    <n v="0"/>
    <n v="0"/>
    <n v="1010519"/>
    <n v="0"/>
    <n v="0"/>
    <n v="0"/>
    <n v="1010519"/>
    <x v="0"/>
    <s v="MULTIREPUESTOS MACK SASFP-011396-01"/>
    <x v="0"/>
  </r>
  <r>
    <s v="PROMOAMBIENTAL DISTRITO SAS ESP"/>
    <n v="901"/>
    <x v="96"/>
    <x v="96"/>
    <s v="DG 14 BIS 54 23 P 1"/>
    <n v="7447638"/>
    <n v="16925001"/>
    <n v="20950"/>
    <s v="FP-011503-01"/>
    <s v="MR 20950 TOPE CAPOT FB                  -                                        "/>
    <d v="2024-04-02T00:00:00"/>
    <x v="43"/>
    <d v="2024-06-01T00:00:00"/>
    <n v="-3"/>
    <n v="236347"/>
    <n v="20240604"/>
    <n v="202406"/>
    <s v="8/06/2024 3:17:58 p.m."/>
    <n v="67"/>
    <s v="61-90"/>
    <s v="PROVEEDORES"/>
    <n v="89"/>
    <n v="0"/>
    <n v="0"/>
    <n v="236347"/>
    <n v="0"/>
    <n v="0"/>
    <n v="0"/>
    <n v="0"/>
    <n v="236347"/>
    <x v="0"/>
    <s v="MULTIREPUESTOS MACK SASFP-011503-01"/>
    <x v="0"/>
  </r>
  <r>
    <s v="PROMOAMBIENTAL DISTRITO SAS ESP"/>
    <n v="901"/>
    <x v="96"/>
    <x v="96"/>
    <s v="DG 14 BIS 54 23 P 1"/>
    <n v="7447638"/>
    <n v="16925001"/>
    <n v="21020"/>
    <s v="FP-011549-01"/>
    <s v="MR 21020 PERNO CON TUERCA DE 4 1 2      -                                        "/>
    <d v="2024-04-05T00:00:00"/>
    <x v="29"/>
    <d v="2024-06-04T00:00:00"/>
    <n v="0"/>
    <n v="900368"/>
    <n v="20240604"/>
    <n v="202406"/>
    <s v="8/06/2024 3:17:58 p.m."/>
    <n v="64"/>
    <s v="61-90"/>
    <s v="PROVEEDORES"/>
    <n v="86"/>
    <n v="0"/>
    <n v="0"/>
    <n v="900368"/>
    <n v="0"/>
    <n v="0"/>
    <n v="0"/>
    <n v="0"/>
    <n v="900368"/>
    <x v="0"/>
    <s v="MULTIREPUESTOS MACK SASFP-011549-01"/>
    <x v="0"/>
  </r>
  <r>
    <s v="PROMOAMBIENTAL DISTRITO SAS ESP"/>
    <n v="901"/>
    <x v="96"/>
    <x v="96"/>
    <s v="DG 14 BIS 54 23 P 1"/>
    <n v="7447638"/>
    <n v="16925001"/>
    <n v="21133"/>
    <s v="FP-011677-01"/>
    <s v="MR 21133 FAROLA DERECHA                 -                                        "/>
    <d v="2024-04-11T00:00:00"/>
    <x v="40"/>
    <d v="2024-06-10T00:00:00"/>
    <n v="6"/>
    <n v="697785"/>
    <n v="20240604"/>
    <n v="202406"/>
    <s v="8/06/2024 3:17:58 p.m."/>
    <n v="58"/>
    <s v="31-60"/>
    <s v="PROVEEDORES"/>
    <n v="80"/>
    <n v="0"/>
    <n v="0"/>
    <n v="697785"/>
    <n v="0"/>
    <n v="0"/>
    <n v="0"/>
    <n v="0"/>
    <n v="697785"/>
    <x v="0"/>
    <s v="MULTIREPUESTOS MACK SASFP-011677-01"/>
    <x v="0"/>
  </r>
  <r>
    <s v="PROMOAMBIENTAL DISTRITO SAS ESP"/>
    <n v="901"/>
    <x v="96"/>
    <x v="96"/>
    <s v="DG 14 BIS 54 23 P 1"/>
    <n v="7447638"/>
    <n v="16925001"/>
    <n v="21134"/>
    <s v="FP-011678-01"/>
    <s v="MR 21134 FAROLA DERECHA T370            -                                        "/>
    <d v="2024-04-11T00:00:00"/>
    <x v="40"/>
    <d v="2024-06-10T00:00:00"/>
    <n v="6"/>
    <n v="697785"/>
    <n v="20240604"/>
    <n v="202406"/>
    <s v="8/06/2024 3:17:58 p.m."/>
    <n v="58"/>
    <s v="31-60"/>
    <s v="PROVEEDORES"/>
    <n v="80"/>
    <n v="0"/>
    <n v="0"/>
    <n v="697785"/>
    <n v="0"/>
    <n v="0"/>
    <n v="0"/>
    <n v="0"/>
    <n v="697785"/>
    <x v="0"/>
    <s v="MULTIREPUESTOS MACK SASFP-011678-01"/>
    <x v="0"/>
  </r>
  <r>
    <s v="PROMOAMBIENTAL DISTRITO SAS ESP"/>
    <n v="901"/>
    <x v="96"/>
    <x v="96"/>
    <s v="DG 14 BIS 54 23 P 1"/>
    <n v="7447638"/>
    <n v="16925001"/>
    <n v="21108"/>
    <s v="FP-011679-01"/>
    <s v="MR 21108 SERVICIO MANO DE OBRA REPARACIO-N PERSIANA INTER                        "/>
    <d v="2024-04-11T00:00:00"/>
    <x v="40"/>
    <d v="2024-06-09T00:00:00"/>
    <n v="5"/>
    <n v="1010519"/>
    <n v="20240604"/>
    <n v="202406"/>
    <s v="8/06/2024 3:17:58 p.m."/>
    <n v="58"/>
    <s v="31-60"/>
    <s v="PROVEEDORES"/>
    <n v="80"/>
    <n v="0"/>
    <n v="0"/>
    <n v="1010519"/>
    <n v="0"/>
    <n v="0"/>
    <n v="0"/>
    <n v="0"/>
    <n v="1010519"/>
    <x v="0"/>
    <s v="MULTIREPUESTOS MACK SASFP-011679-01"/>
    <x v="0"/>
  </r>
  <r>
    <s v="PROMOAMBIENTAL DISTRITO SAS ESP"/>
    <n v="901"/>
    <x v="96"/>
    <x v="96"/>
    <s v="DG 14 BIS 54 23 P 1"/>
    <n v="7447638"/>
    <n v="16925001"/>
    <n v="21095"/>
    <s v="FP-011680-01"/>
    <s v="MR 21095 PERNO CON TUERCA               -                                        "/>
    <d v="2024-04-11T00:00:00"/>
    <x v="40"/>
    <d v="2024-06-08T00:00:00"/>
    <n v="4"/>
    <n v="450184"/>
    <n v="20240604"/>
    <n v="202406"/>
    <s v="8/06/2024 3:17:58 p.m."/>
    <n v="58"/>
    <s v="31-60"/>
    <s v="PROVEEDORES"/>
    <n v="80"/>
    <n v="0"/>
    <n v="0"/>
    <n v="450184"/>
    <n v="0"/>
    <n v="0"/>
    <n v="0"/>
    <n v="0"/>
    <n v="450184"/>
    <x v="0"/>
    <s v="MULTIREPUESTOS MACK SASFP-011680-01"/>
    <x v="0"/>
  </r>
  <r>
    <s v="PROMOAMBIENTAL DISTRITO SAS ESP"/>
    <n v="901"/>
    <x v="96"/>
    <x v="96"/>
    <s v="DG 14 BIS 54 23 P 1"/>
    <n v="7447638"/>
    <n v="16925001"/>
    <n v="21157"/>
    <s v="FP-011700-01"/>
    <s v="MR 21157 PERNO CON TUERCA DE 4 1 2      -                                        "/>
    <d v="2024-04-12T00:00:00"/>
    <x v="61"/>
    <d v="2024-06-11T00:00:00"/>
    <n v="7"/>
    <n v="675276"/>
    <n v="20240604"/>
    <n v="202406"/>
    <s v="8/06/2024 3:17:58 p.m."/>
    <n v="57"/>
    <s v="31-60"/>
    <s v="PROVEEDORES"/>
    <n v="79"/>
    <n v="0"/>
    <n v="0"/>
    <n v="675276"/>
    <n v="0"/>
    <n v="0"/>
    <n v="0"/>
    <n v="0"/>
    <n v="675276"/>
    <x v="0"/>
    <s v="MULTIREPUESTOS MACK SASFP-011700-01"/>
    <x v="0"/>
  </r>
  <r>
    <s v="PROMOAMBIENTAL DISTRITO SAS ESP"/>
    <n v="901"/>
    <x v="96"/>
    <x v="96"/>
    <s v="DG 14 BIS 54 23 P 1"/>
    <n v="7447638"/>
    <n v="16925001"/>
    <n v="21181"/>
    <s v="FP-011740-01"/>
    <s v="MR 21181 TARRO REFIGERANTE INTER 430    -                                        "/>
    <d v="2024-04-15T00:00:00"/>
    <x v="2"/>
    <d v="2024-06-13T00:00:00"/>
    <n v="9"/>
    <n v="731549"/>
    <n v="20240604"/>
    <n v="202406"/>
    <s v="8/06/2024 3:17:58 p.m."/>
    <n v="54"/>
    <s v="31-60"/>
    <s v="PROVEEDORES"/>
    <n v="76"/>
    <n v="0"/>
    <n v="0"/>
    <n v="731549"/>
    <n v="0"/>
    <n v="0"/>
    <n v="0"/>
    <n v="0"/>
    <n v="731549"/>
    <x v="0"/>
    <s v="MULTIREPUESTOS MACK SASFP-011740-01"/>
    <x v="0"/>
  </r>
  <r>
    <s v="PROMOAMBIENTAL DISTRITO SAS ESP"/>
    <n v="901"/>
    <x v="96"/>
    <x v="96"/>
    <s v="DG 14 BIS 54 23 P 1"/>
    <n v="7447638"/>
    <n v="16925001"/>
    <n v="21186"/>
    <s v="FP-011741-01"/>
    <s v="MR 21186 SWITCH DIRECCIONAL KW          -                                        "/>
    <d v="2024-04-15T00:00:00"/>
    <x v="2"/>
    <d v="2024-06-13T00:00:00"/>
    <n v="9"/>
    <n v="371402"/>
    <n v="20240604"/>
    <n v="202406"/>
    <s v="8/06/2024 3:17:58 p.m."/>
    <n v="54"/>
    <s v="31-60"/>
    <s v="PROVEEDORES"/>
    <n v="76"/>
    <n v="0"/>
    <n v="0"/>
    <n v="371402"/>
    <n v="0"/>
    <n v="0"/>
    <n v="0"/>
    <n v="0"/>
    <n v="371402"/>
    <x v="0"/>
    <s v="MULTIREPUESTOS MACK SASFP-011741-01"/>
    <x v="0"/>
  </r>
  <r>
    <s v="PROMOAMBIENTAL DISTRITO SAS ESP"/>
    <n v="901"/>
    <x v="96"/>
    <x v="96"/>
    <s v="DG 14 BIS 54 23 P 1"/>
    <n v="7447638"/>
    <n v="16925001"/>
    <n v="21187"/>
    <s v="FP-011742-01"/>
    <s v="MR 21187 SWITCH DIRECCIONAL KW          -                                        "/>
    <d v="2024-04-15T00:00:00"/>
    <x v="2"/>
    <d v="2024-06-13T00:00:00"/>
    <n v="9"/>
    <n v="371402"/>
    <n v="20240604"/>
    <n v="202406"/>
    <s v="8/06/2024 3:17:58 p.m."/>
    <n v="54"/>
    <s v="31-60"/>
    <s v="PROVEEDORES"/>
    <n v="76"/>
    <n v="0"/>
    <n v="0"/>
    <n v="371402"/>
    <n v="0"/>
    <n v="0"/>
    <n v="0"/>
    <n v="0"/>
    <n v="371402"/>
    <x v="0"/>
    <s v="MULTIREPUESTOS MACK SASFP-011742-01"/>
    <x v="0"/>
  </r>
  <r>
    <s v="PROMOAMBIENTAL DISTRITO SAS ESP"/>
    <n v="901"/>
    <x v="96"/>
    <x v="96"/>
    <s v="DG 14 BIS 54 23 P 1"/>
    <n v="7447638"/>
    <n v="16925001"/>
    <n v="21377"/>
    <s v="FP-012015-01"/>
    <s v="MR 21377 PERNO CON TUERCA DE 4 1 2 JR   -                                        "/>
    <d v="2024-04-29T00:00:00"/>
    <x v="3"/>
    <d v="2024-06-27T00:00:00"/>
    <n v="23"/>
    <n v="562730"/>
    <n v="20240604"/>
    <n v="202406"/>
    <s v="8/06/2024 3:17:58 p.m."/>
    <n v="40"/>
    <s v="31-60"/>
    <s v="PROVEEDORES"/>
    <n v="62"/>
    <n v="0"/>
    <n v="0"/>
    <n v="562730"/>
    <n v="0"/>
    <n v="0"/>
    <n v="0"/>
    <n v="0"/>
    <n v="562730"/>
    <x v="0"/>
    <s v="MULTIREPUESTOS MACK SASFP-012015-01"/>
    <x v="0"/>
  </r>
  <r>
    <s v="PROMOAMBIENTAL DISTRITO SAS ESP"/>
    <n v="901"/>
    <x v="96"/>
    <x v="96"/>
    <s v="DG 14 BIS 54 23 P 1"/>
    <n v="7447638"/>
    <n v="16925001"/>
    <n v="21476"/>
    <s v="FP-012190-01"/>
    <s v="MR 21476 TAPA TARRO REFRIGERANTE KENWORK-                                        "/>
    <d v="2024-05-10T00:00:00"/>
    <x v="52"/>
    <d v="2024-07-06T00:00:00"/>
    <n v="32"/>
    <n v="50645"/>
    <n v="20240604"/>
    <n v="202406"/>
    <s v="8/06/2024 3:17:58 p.m."/>
    <n v="29"/>
    <s v="0-30"/>
    <s v="PROVEEDORES"/>
    <n v="51"/>
    <n v="0"/>
    <n v="50645"/>
    <n v="0"/>
    <n v="0"/>
    <n v="0"/>
    <n v="0"/>
    <n v="0"/>
    <n v="50645"/>
    <x v="0"/>
    <s v="MULTIREPUESTOS MACK SASFP-012190-01"/>
    <x v="0"/>
  </r>
  <r>
    <s v="PROMOAMBIENTAL DISTRITO SAS ESP"/>
    <n v="901"/>
    <x v="96"/>
    <x v="96"/>
    <s v="DG 14 BIS 54 23 P 1"/>
    <n v="7447638"/>
    <n v="16925001"/>
    <n v="21532"/>
    <s v="FP-012191-01"/>
    <s v="MR 21532 KIT RODAJA HAP                 -                                        "/>
    <d v="2024-05-10T00:00:00"/>
    <x v="52"/>
    <d v="2024-07-08T00:00:00"/>
    <n v="34"/>
    <n v="162066"/>
    <n v="20240604"/>
    <n v="202406"/>
    <s v="8/06/2024 3:17:58 p.m."/>
    <n v="29"/>
    <s v="0-30"/>
    <s v="PROVEEDORES"/>
    <n v="51"/>
    <n v="0"/>
    <n v="162066"/>
    <n v="0"/>
    <n v="0"/>
    <n v="0"/>
    <n v="0"/>
    <n v="0"/>
    <n v="162066"/>
    <x v="0"/>
    <s v="MULTIREPUESTOS MACK SASFP-012191-01"/>
    <x v="0"/>
  </r>
  <r>
    <s v="PROMOAMBIENTAL DISTRITO SAS ESP"/>
    <n v="901"/>
    <x v="96"/>
    <x v="96"/>
    <s v="DG 14 BIS 54 23 P 1"/>
    <n v="7447638"/>
    <n v="16925001"/>
    <n v="21477"/>
    <s v="FP-012192-01"/>
    <s v="MR 21477 FAROLA DERECHA                 -                                        "/>
    <d v="2024-05-10T00:00:00"/>
    <x v="52"/>
    <d v="2024-07-06T00:00:00"/>
    <n v="32"/>
    <n v="697785"/>
    <n v="20240604"/>
    <n v="202406"/>
    <s v="8/06/2024 3:17:58 p.m."/>
    <n v="29"/>
    <s v="0-30"/>
    <s v="PROVEEDORES"/>
    <n v="51"/>
    <n v="0"/>
    <n v="697785"/>
    <n v="0"/>
    <n v="0"/>
    <n v="0"/>
    <n v="0"/>
    <n v="0"/>
    <n v="697785"/>
    <x v="0"/>
    <s v="MULTIREPUESTOS MACK SASFP-012192-01"/>
    <x v="0"/>
  </r>
  <r>
    <s v="PROMOAMBIENTAL DISTRITO SAS ESP"/>
    <n v="901"/>
    <x v="96"/>
    <x v="96"/>
    <s v="DG 14 BIS 54 23 P 1"/>
    <n v="7447638"/>
    <n v="16925001"/>
    <n v="21479"/>
    <s v="FP-012193-01"/>
    <s v="MR 21479 FAROLA DERECHA                 -                                        "/>
    <d v="2024-05-10T00:00:00"/>
    <x v="52"/>
    <d v="2024-07-06T00:00:00"/>
    <n v="32"/>
    <n v="697785"/>
    <n v="20240604"/>
    <n v="202406"/>
    <s v="8/06/2024 3:17:58 p.m."/>
    <n v="29"/>
    <s v="0-30"/>
    <s v="PROVEEDORES"/>
    <n v="51"/>
    <n v="0"/>
    <n v="697785"/>
    <n v="0"/>
    <n v="0"/>
    <n v="0"/>
    <n v="0"/>
    <n v="0"/>
    <n v="697785"/>
    <x v="0"/>
    <s v="MULTIREPUESTOS MACK SASFP-012193-01"/>
    <x v="0"/>
  </r>
  <r>
    <s v="PROMOAMBIENTAL DISTRITO SAS ESP"/>
    <n v="901"/>
    <x v="96"/>
    <x v="96"/>
    <s v="DG 14 BIS 54 23 P 1"/>
    <n v="7447638"/>
    <n v="16925001"/>
    <n v="21480"/>
    <s v="FP-012194-01"/>
    <s v="MR 21480 FAROLA DERECHA                 -                                        "/>
    <d v="2024-05-10T00:00:00"/>
    <x v="52"/>
    <d v="2024-07-06T00:00:00"/>
    <n v="32"/>
    <n v="697785"/>
    <n v="20240604"/>
    <n v="202406"/>
    <s v="8/06/2024 3:17:58 p.m."/>
    <n v="29"/>
    <s v="0-30"/>
    <s v="PROVEEDORES"/>
    <n v="51"/>
    <n v="0"/>
    <n v="697785"/>
    <n v="0"/>
    <n v="0"/>
    <n v="0"/>
    <n v="0"/>
    <n v="0"/>
    <n v="697785"/>
    <x v="0"/>
    <s v="MULTIREPUESTOS MACK SASFP-012194-01"/>
    <x v="0"/>
  </r>
  <r>
    <s v="PROMOAMBIENTAL DISTRITO SAS ESP"/>
    <n v="901"/>
    <x v="96"/>
    <x v="96"/>
    <s v="DG 14 BIS 54 23 P 1"/>
    <n v="7447638"/>
    <n v="16925001"/>
    <n v="21543"/>
    <s v="FP-012299-01"/>
    <s v="MR 21543 TARRO REFRIGERANTE INTER       -                                        "/>
    <d v="2024-05-15T00:00:00"/>
    <x v="56"/>
    <d v="2024-07-09T00:00:00"/>
    <n v="35"/>
    <n v="731549"/>
    <n v="20240604"/>
    <n v="202406"/>
    <s v="8/06/2024 3:17:58 p.m."/>
    <n v="24"/>
    <s v="0-30"/>
    <s v="PROVEEDORES"/>
    <n v="46"/>
    <n v="0"/>
    <n v="731549"/>
    <n v="0"/>
    <n v="0"/>
    <n v="0"/>
    <n v="0"/>
    <n v="0"/>
    <n v="731549"/>
    <x v="0"/>
    <s v="MULTIREPUESTOS MACK SASFP-012299-01"/>
    <x v="0"/>
  </r>
  <r>
    <s v="PROMOAMBIENTAL DISTRITO SAS ESP"/>
    <n v="901"/>
    <x v="96"/>
    <x v="96"/>
    <s v="DG 14 BIS 54 23 P 1"/>
    <n v="7447638"/>
    <n v="16925001"/>
    <n v="21609"/>
    <s v="FP-012370-01"/>
    <s v="MR 21609 PERNO CON TUERCA               -                                        "/>
    <d v="2024-05-20T00:00:00"/>
    <x v="6"/>
    <d v="2024-07-16T00:00:00"/>
    <n v="42"/>
    <n v="337638"/>
    <n v="20240604"/>
    <n v="202406"/>
    <s v="8/06/2024 3:17:58 p.m."/>
    <n v="19"/>
    <s v="0-30"/>
    <s v="PROVEEDORES"/>
    <n v="41"/>
    <n v="0"/>
    <n v="337638"/>
    <n v="0"/>
    <n v="0"/>
    <n v="0"/>
    <n v="0"/>
    <n v="0"/>
    <n v="337638"/>
    <x v="0"/>
    <s v="MULTIREPUESTOS MACK SASFP-012370-01"/>
    <x v="0"/>
  </r>
  <r>
    <s v="PROMOAMBIENTAL DISTRITO SAS ESP"/>
    <n v="901"/>
    <x v="96"/>
    <x v="96"/>
    <s v="DG 14 BIS 54 23 P 1"/>
    <n v="7447638"/>
    <n v="16925001"/>
    <n v="21697"/>
    <s v="FP-012432-01"/>
    <s v="MR 21697 FAROLA DELANTERA               -                                        "/>
    <d v="2024-05-23T00:00:00"/>
    <x v="25"/>
    <d v="2024-07-21T00:00:00"/>
    <n v="47"/>
    <n v="697785"/>
    <n v="20240604"/>
    <n v="202406"/>
    <s v="8/06/2024 3:17:58 p.m."/>
    <n v="16"/>
    <s v="0-30"/>
    <s v="PROVEEDORES"/>
    <n v="38"/>
    <n v="0"/>
    <n v="697785"/>
    <n v="0"/>
    <n v="0"/>
    <n v="0"/>
    <n v="0"/>
    <n v="0"/>
    <n v="697785"/>
    <x v="0"/>
    <s v="MULTIREPUESTOS MACK SASFP-012432-01"/>
    <x v="0"/>
  </r>
  <r>
    <s v="PROMOAMBIENTAL DISTRITO SAS ESP"/>
    <n v="901"/>
    <x v="96"/>
    <x v="96"/>
    <s v="DG 14 BIS 54 23 P 1"/>
    <n v="7447638"/>
    <n v="16925001"/>
    <n v="21702"/>
    <s v="FP-012433-01"/>
    <s v="MR 21702 PERNO CON TUERCA               -                                        "/>
    <d v="2024-05-23T00:00:00"/>
    <x v="25"/>
    <d v="2024-07-22T00:00:00"/>
    <n v="48"/>
    <n v="562730"/>
    <n v="20240604"/>
    <n v="202406"/>
    <s v="8/06/2024 3:17:58 p.m."/>
    <n v="16"/>
    <s v="0-30"/>
    <s v="PROVEEDORES"/>
    <n v="38"/>
    <n v="0"/>
    <n v="562730"/>
    <n v="0"/>
    <n v="0"/>
    <n v="0"/>
    <n v="0"/>
    <n v="0"/>
    <n v="562730"/>
    <x v="0"/>
    <s v="MULTIREPUESTOS MACK SASFP-012433-01"/>
    <x v="0"/>
  </r>
  <r>
    <s v="PROMOAMBIENTAL DISTRITO SAS ESP"/>
    <n v="901"/>
    <x v="96"/>
    <x v="96"/>
    <s v="DG 14 BIS 54 23 P 1"/>
    <n v="7447638"/>
    <n v="16925001"/>
    <n v="21777"/>
    <s v="FP-012553-01"/>
    <s v="MR 21777 ESPEJO COMPLETO CAPOT INTER LAD-O IZQUIERDO                             "/>
    <d v="2024-05-28T00:00:00"/>
    <x v="26"/>
    <d v="2024-07-27T00:00:00"/>
    <n v="53"/>
    <n v="731549"/>
    <n v="20240604"/>
    <n v="202406"/>
    <s v="8/06/2024 3:17:58 p.m."/>
    <n v="11"/>
    <s v="0-30"/>
    <s v="PROVEEDORES"/>
    <n v="33"/>
    <n v="0"/>
    <n v="731549"/>
    <n v="0"/>
    <n v="0"/>
    <n v="0"/>
    <n v="0"/>
    <n v="0"/>
    <n v="731549"/>
    <x v="0"/>
    <s v="MULTIREPUESTOS MACK SASFP-012553-01"/>
    <x v="0"/>
  </r>
  <r>
    <s v="PROMOAMBIENTAL DISTRITO SAS ESP"/>
    <n v="901"/>
    <x v="96"/>
    <x v="96"/>
    <s v="DG 14 BIS 54 23 P 1"/>
    <n v="7447638"/>
    <n v="16925001"/>
    <n v="21746"/>
    <s v="FP-012554-01"/>
    <s v="MR 21746 HUBODOMETRO                    -                                        "/>
    <d v="2024-05-28T00:00:00"/>
    <x v="26"/>
    <d v="2024-07-24T00:00:00"/>
    <n v="50"/>
    <n v="450184"/>
    <n v="20240604"/>
    <n v="202406"/>
    <s v="8/06/2024 3:17:58 p.m."/>
    <n v="11"/>
    <s v="0-30"/>
    <s v="PROVEEDORES"/>
    <n v="33"/>
    <n v="0"/>
    <n v="450184"/>
    <n v="0"/>
    <n v="0"/>
    <n v="0"/>
    <n v="0"/>
    <n v="0"/>
    <n v="450184"/>
    <x v="0"/>
    <s v="MULTIREPUESTOS MACK SASFP-012554-01"/>
    <x v="0"/>
  </r>
  <r>
    <s v="PROMOAMBIENTAL DISTRITO SAS ESP"/>
    <n v="901"/>
    <x v="97"/>
    <x v="97"/>
    <s v="CL 17 65 B 06"/>
    <n v="7447638"/>
    <n v="16925001"/>
    <n v="9032"/>
    <s v="FP-011504-01"/>
    <s v="SEAC 12767 SISTEMA SUSPENSION CAMBIO SOP-ORTES"/>
    <d v="2024-04-02T00:00:00"/>
    <x v="43"/>
    <d v="2024-06-01T00:00:00"/>
    <n v="-3"/>
    <n v="11451952"/>
    <n v="20240604"/>
    <n v="202406"/>
    <s v="8/06/2024 3:17:58 p.m."/>
    <n v="67"/>
    <s v="61-90"/>
    <s v="PROVEEDORES"/>
    <n v="89"/>
    <n v="0"/>
    <n v="0"/>
    <n v="11451952"/>
    <n v="0"/>
    <n v="0"/>
    <n v="0"/>
    <n v="0"/>
    <n v="11451952"/>
    <x v="0"/>
    <s v="MUNDO CART DIESEL SASFP-011504-01"/>
    <x v="0"/>
  </r>
  <r>
    <s v="PROMOAMBIENTAL DISTRITO SAS ESP"/>
    <n v="901"/>
    <x v="97"/>
    <x v="97"/>
    <s v="CL 17 65 B 06"/>
    <n v="7447638"/>
    <n v="16925001"/>
    <n v="9034"/>
    <s v="FP-011505-01"/>
    <s v="MCE 9034 TOT REV Y MANTENIMIENTO INYECTO-R EN BLANCO                             "/>
    <d v="2024-04-02T00:00:00"/>
    <x v="43"/>
    <d v="2024-06-01T00:00:00"/>
    <n v="-3"/>
    <n v="4636373"/>
    <n v="20240604"/>
    <n v="202406"/>
    <s v="8/06/2024 3:17:58 p.m."/>
    <n v="67"/>
    <s v="61-90"/>
    <s v="PROVEEDORES"/>
    <n v="89"/>
    <n v="0"/>
    <n v="0"/>
    <n v="4636373"/>
    <n v="0"/>
    <n v="0"/>
    <n v="0"/>
    <n v="0"/>
    <n v="4636373"/>
    <x v="0"/>
    <s v="MUNDO CART DIESEL SASFP-011505-01"/>
    <x v="0"/>
  </r>
  <r>
    <s v="PROMOAMBIENTAL DISTRITO SAS ESP"/>
    <n v="901"/>
    <x v="97"/>
    <x v="97"/>
    <s v="CL 17 65 B 06"/>
    <n v="7447638"/>
    <n v="16925001"/>
    <n v="9087"/>
    <s v="FP-011544-01"/>
    <s v="MCE 9087 RETEN RUEDA TRASERA            -                                        "/>
    <d v="2024-04-05T00:00:00"/>
    <x v="29"/>
    <d v="2024-06-04T00:00:00"/>
    <n v="0"/>
    <n v="360147"/>
    <n v="20240604"/>
    <n v="202406"/>
    <s v="8/06/2024 3:17:58 p.m."/>
    <n v="64"/>
    <s v="61-90"/>
    <s v="PROVEEDORES"/>
    <n v="86"/>
    <n v="0"/>
    <n v="0"/>
    <n v="360147"/>
    <n v="0"/>
    <n v="0"/>
    <n v="0"/>
    <n v="0"/>
    <n v="360147"/>
    <x v="0"/>
    <s v="MUNDO CART DIESEL SASFP-011544-01"/>
    <x v="0"/>
  </r>
  <r>
    <s v="PROMOAMBIENTAL DISTRITO SAS ESP"/>
    <n v="901"/>
    <x v="97"/>
    <x v="97"/>
    <s v="CL 17 65 B 06"/>
    <n v="7447638"/>
    <n v="16925001"/>
    <n v="9067"/>
    <s v="FP-011545-01"/>
    <s v="MCE 9067 BOMBA ALIMENTACION TRAKKER     -                                        "/>
    <d v="2024-04-05T00:00:00"/>
    <x v="29"/>
    <d v="2024-06-03T00:00:00"/>
    <n v="-1"/>
    <n v="4062911"/>
    <n v="20240604"/>
    <n v="202406"/>
    <s v="8/06/2024 3:17:58 p.m."/>
    <n v="64"/>
    <s v="61-90"/>
    <s v="PROVEEDORES"/>
    <n v="86"/>
    <n v="0"/>
    <n v="0"/>
    <n v="4062911"/>
    <n v="0"/>
    <n v="0"/>
    <n v="0"/>
    <n v="0"/>
    <n v="4062911"/>
    <x v="0"/>
    <s v="MUNDO CART DIESEL SASFP-011545-01"/>
    <x v="0"/>
  </r>
  <r>
    <s v="PROMOAMBIENTAL DISTRITO SAS ESP"/>
    <n v="901"/>
    <x v="97"/>
    <x v="97"/>
    <s v="CL 17 65 B 06"/>
    <n v="7447638"/>
    <n v="16925001"/>
    <n v="9111"/>
    <s v="FP-011696-01"/>
    <s v="MCE 9111 JUEGO CUNA FRENO TRAKKER       -                                        "/>
    <d v="2024-04-11T00:00:00"/>
    <x v="40"/>
    <d v="2024-06-09T00:00:00"/>
    <n v="5"/>
    <n v="3376380"/>
    <n v="20240604"/>
    <n v="202406"/>
    <s v="8/06/2024 3:17:58 p.m."/>
    <n v="58"/>
    <s v="31-60"/>
    <s v="PROVEEDORES"/>
    <n v="80"/>
    <n v="0"/>
    <n v="0"/>
    <n v="3376380"/>
    <n v="0"/>
    <n v="0"/>
    <n v="0"/>
    <n v="0"/>
    <n v="3376380"/>
    <x v="0"/>
    <s v="MUNDO CART DIESEL SASFP-011696-01"/>
    <x v="0"/>
  </r>
  <r>
    <s v="PROMOAMBIENTAL DISTRITO SAS ESP"/>
    <n v="901"/>
    <x v="97"/>
    <x v="97"/>
    <s v="CL 17 65 B 06"/>
    <n v="7447638"/>
    <n v="16925001"/>
    <n v="9244"/>
    <s v="FP-011944-01"/>
    <s v="MCE 9244 MOTOR ARRANQUE NEW DAILY       -                                        "/>
    <d v="2024-04-26T00:00:00"/>
    <x v="19"/>
    <d v="2024-06-25T00:00:00"/>
    <n v="21"/>
    <n v="1519371"/>
    <n v="20240604"/>
    <n v="202406"/>
    <s v="8/06/2024 3:17:58 p.m."/>
    <n v="43"/>
    <s v="31-60"/>
    <s v="PROVEEDORES"/>
    <n v="65"/>
    <n v="0"/>
    <n v="0"/>
    <n v="1519371"/>
    <n v="0"/>
    <n v="0"/>
    <n v="0"/>
    <n v="0"/>
    <n v="1519371"/>
    <x v="0"/>
    <s v="MUNDO CART DIESEL SASFP-011944-01"/>
    <x v="0"/>
  </r>
  <r>
    <s v="PROMOAMBIENTAL DISTRITO SAS ESP"/>
    <n v="901"/>
    <x v="97"/>
    <x v="97"/>
    <s v="CL 17 65 B 06"/>
    <n v="7447638"/>
    <n v="16925001"/>
    <n v="9365"/>
    <s v="FP-012298-01"/>
    <s v="MCE 9365 CORREA ACCESORIOS              -                                        "/>
    <d v="2024-05-15T00:00:00"/>
    <x v="56"/>
    <d v="2024-07-11T00:00:00"/>
    <n v="37"/>
    <n v="168819"/>
    <n v="20240604"/>
    <n v="202406"/>
    <s v="8/06/2024 3:17:58 p.m."/>
    <n v="24"/>
    <s v="0-30"/>
    <s v="PROVEEDORES"/>
    <n v="46"/>
    <n v="0"/>
    <n v="168819"/>
    <n v="0"/>
    <n v="0"/>
    <n v="0"/>
    <n v="0"/>
    <n v="0"/>
    <n v="168819"/>
    <x v="0"/>
    <s v="MUNDO CART DIESEL SASFP-012298-01"/>
    <x v="0"/>
  </r>
  <r>
    <s v="PROMOAMBIENTAL DISTRITO SAS ESP"/>
    <n v="901"/>
    <x v="97"/>
    <x v="97"/>
    <s v="CL 17 65 B 06"/>
    <n v="7447638"/>
    <n v="16925001"/>
    <n v="9390"/>
    <s v="FP-012340-01"/>
    <s v="MCE 9390 CAMARA FRENO PARQUEO TRAKKER   -                                        "/>
    <d v="2024-05-17T00:00:00"/>
    <x v="42"/>
    <d v="2024-07-16T00:00:00"/>
    <n v="42"/>
    <n v="3556454"/>
    <n v="20240604"/>
    <n v="202406"/>
    <s v="8/06/2024 3:17:58 p.m."/>
    <n v="22"/>
    <s v="0-30"/>
    <s v="PROVEEDORES"/>
    <n v="44"/>
    <n v="0"/>
    <n v="3556454"/>
    <n v="0"/>
    <n v="0"/>
    <n v="0"/>
    <n v="0"/>
    <n v="0"/>
    <n v="3556454"/>
    <x v="0"/>
    <s v="MUNDO CART DIESEL SASFP-012340-01"/>
    <x v="0"/>
  </r>
  <r>
    <s v="PROMOAMBIENTAL DISTRITO SAS ESP"/>
    <n v="901"/>
    <x v="97"/>
    <x v="97"/>
    <s v="CL 17 65 B 06"/>
    <n v="7447638"/>
    <n v="16925001"/>
    <n v="9317"/>
    <s v="FP-012440-01"/>
    <s v="MCE 9317 DESENGRASANTE BUJE BIELA LUBRIC-ANTE                                    "/>
    <d v="2024-05-23T00:00:00"/>
    <x v="25"/>
    <d v="2024-07-06T00:00:00"/>
    <n v="32"/>
    <n v="6340917"/>
    <n v="20240604"/>
    <n v="202406"/>
    <s v="8/06/2024 3:17:58 p.m."/>
    <n v="16"/>
    <s v="0-30"/>
    <s v="PROVEEDORES"/>
    <n v="38"/>
    <n v="0"/>
    <n v="6340917"/>
    <n v="0"/>
    <n v="0"/>
    <n v="0"/>
    <n v="0"/>
    <n v="0"/>
    <n v="6340917"/>
    <x v="0"/>
    <s v="MUNDO CART DIESEL SASFP-012440-01"/>
    <x v="0"/>
  </r>
  <r>
    <s v="PROMOAMBIENTAL DISTRITO SAS ESP"/>
    <n v="901"/>
    <x v="97"/>
    <x v="97"/>
    <s v="CL 17 65 B 06"/>
    <n v="7447638"/>
    <n v="16925001"/>
    <n v="9432"/>
    <s v="FP-012441-01"/>
    <s v="MCE 9432 CORREA ALTERNADOR TECTOR LARGA -                                        "/>
    <d v="2024-05-23T00:00:00"/>
    <x v="25"/>
    <d v="2024-07-21T00:00:00"/>
    <n v="47"/>
    <n v="326383"/>
    <n v="20240604"/>
    <n v="202406"/>
    <s v="8/06/2024 3:17:58 p.m."/>
    <n v="16"/>
    <s v="0-30"/>
    <s v="PROVEEDORES"/>
    <n v="38"/>
    <n v="0"/>
    <n v="326383"/>
    <n v="0"/>
    <n v="0"/>
    <n v="0"/>
    <n v="0"/>
    <n v="0"/>
    <n v="326383"/>
    <x v="0"/>
    <s v="MUNDO CART DIESEL SASFP-012441-01"/>
    <x v="0"/>
  </r>
  <r>
    <s v="PROMOAMBIENTAL DISTRITO SAS ESP"/>
    <n v="901"/>
    <x v="98"/>
    <x v="98"/>
    <s v="CR 60 15 07"/>
    <n v="7447638"/>
    <n v="16925001"/>
    <n v="273"/>
    <s v="AN-000273-00"/>
    <s v="AN 273 COMPRA INSUMOS PARA MANTENIMIENTO- CONTENEDORES JUNIO                     "/>
    <d v="2024-05-31T00:00:00"/>
    <x v="27"/>
    <d v="2024-06-02T00:00:00"/>
    <n v="-2"/>
    <n v="1500000"/>
    <n v="20240604"/>
    <n v="202406"/>
    <s v="8/06/2024 3:17:58 p.m."/>
    <n v="8"/>
    <s v="0-30"/>
    <s v="PROVEEDORES"/>
    <n v="30"/>
    <n v="1500000"/>
    <n v="0"/>
    <n v="0"/>
    <n v="0"/>
    <n v="0"/>
    <n v="0"/>
    <n v="0"/>
    <n v="1500000"/>
    <x v="0"/>
    <s v="MUNOZ LUIS FERNANDOAN-000273-00"/>
    <x v="0"/>
  </r>
  <r>
    <s v="PROMOAMBIENTAL DISTRITO SAS ESP"/>
    <n v="901"/>
    <x v="98"/>
    <x v="98"/>
    <s v="CR 60 15 07"/>
    <n v="7447638"/>
    <n v="16925001"/>
    <n v="7"/>
    <s v="LG-000007-00"/>
    <s v="PARQUEADERO-"/>
    <d v="2023-12-30T00:00:00"/>
    <x v="46"/>
    <d v="2024-01-01T00:00:00"/>
    <n v="-153"/>
    <n v="3606"/>
    <n v="20240604"/>
    <n v="202406"/>
    <s v="8/06/2024 3:17:58 p.m."/>
    <n v="161"/>
    <s v="121-180"/>
    <s v="PROVEEDORES"/>
    <n v="183"/>
    <n v="0"/>
    <n v="0"/>
    <n v="0"/>
    <n v="0"/>
    <n v="0"/>
    <n v="3606"/>
    <n v="0"/>
    <n v="3606"/>
    <x v="0"/>
    <s v="MUNOZ LUIS FERNANDOLG-000007-00"/>
    <x v="1"/>
  </r>
  <r>
    <s v="PROMOAMBIENTAL DISTRITO SAS ESP"/>
    <n v="901"/>
    <x v="98"/>
    <x v="98"/>
    <s v="CR 60 15 07"/>
    <n v="7447638"/>
    <n v="16925001"/>
    <n v="22"/>
    <s v="LG-000022-00"/>
    <s v="SATA LLAVE STALEY LLAVE NICHOLSON BROCA -                                        "/>
    <d v="2024-03-05T00:00:00"/>
    <x v="60"/>
    <d v="2024-03-06T00:00:00"/>
    <n v="-88"/>
    <n v="1800"/>
    <n v="20240604"/>
    <n v="202406"/>
    <s v="8/06/2024 3:17:58 p.m."/>
    <n v="95"/>
    <s v="91-120"/>
    <s v="PROVEEDORES"/>
    <n v="117"/>
    <n v="0"/>
    <n v="0"/>
    <n v="0"/>
    <n v="1800"/>
    <n v="0"/>
    <n v="0"/>
    <n v="0"/>
    <n v="1800"/>
    <x v="0"/>
    <s v="MUNOZ LUIS FERNANDOLG-000022-00"/>
    <x v="0"/>
  </r>
  <r>
    <s v="PROMOAMBIENTAL DISTRITO SAS ESP"/>
    <n v="901"/>
    <x v="98"/>
    <x v="98"/>
    <s v="CR 60 15 07"/>
    <n v="7447638"/>
    <n v="16925001"/>
    <n v="46"/>
    <s v="LG-000046-00"/>
    <s v="LEGALIZACION AN 265 COMPRA INSUMOS PARA -TENEDORES                               "/>
    <d v="2024-05-31T00:00:00"/>
    <x v="27"/>
    <d v="2024-06-02T00:00:00"/>
    <n v="-2"/>
    <n v="859"/>
    <n v="20240604"/>
    <n v="202406"/>
    <s v="8/06/2024 3:17:58 p.m."/>
    <n v="8"/>
    <s v="0-30"/>
    <s v="PROVEEDORES"/>
    <n v="30"/>
    <n v="859"/>
    <n v="0"/>
    <n v="0"/>
    <n v="0"/>
    <n v="0"/>
    <n v="0"/>
    <n v="0"/>
    <n v="859"/>
    <x v="0"/>
    <s v="MUNOZ LUIS FERNANDOLG-000046-00"/>
    <x v="0"/>
  </r>
  <r>
    <s v="PROMOAMBIENTAL DISTRITO SAS ESP"/>
    <n v="901"/>
    <x v="99"/>
    <x v="99"/>
    <s v="CL 128 BIS A 58 A 28"/>
    <n v="7447638"/>
    <n v="16925001"/>
    <n v="9479"/>
    <s v="FP-012598-01"/>
    <s v="GFE 39479 CONTRATO DE ACTUALIZACION WED -RENOVACION 30 ABR 25                    "/>
    <d v="2024-05-30T00:00:00"/>
    <x v="34"/>
    <d v="2024-07-22T00:00:00"/>
    <n v="48"/>
    <n v="20071509"/>
    <n v="20240604"/>
    <n v="202406"/>
    <s v="8/06/2024 3:17:58 p.m."/>
    <n v="9"/>
    <s v="0-30"/>
    <s v="PROVEEDORES"/>
    <n v="31"/>
    <n v="0"/>
    <n v="20071509"/>
    <n v="0"/>
    <n v="0"/>
    <n v="0"/>
    <n v="0"/>
    <n v="0"/>
    <n v="20071509"/>
    <x v="0"/>
    <s v="NOVASOFT SASFP-012598-01"/>
    <x v="0"/>
  </r>
  <r>
    <s v="PROMOAMBIENTAL DISTRITO SAS ESP"/>
    <n v="901"/>
    <x v="100"/>
    <x v="100"/>
    <s v="CL 22 F 108 69 P 2"/>
    <n v="7447638"/>
    <n v="16925001"/>
    <n v="1322"/>
    <s v="FP-011105-01"/>
    <s v="FVE 1322 CEPILLO CERDAS RECICLADAS      -                                        "/>
    <d v="2024-03-07T00:00:00"/>
    <x v="28"/>
    <d v="2024-05-06T00:00:00"/>
    <n v="-28"/>
    <n v="388293"/>
    <n v="20240604"/>
    <n v="202406"/>
    <s v="8/06/2024 3:17:58 p.m."/>
    <n v="93"/>
    <s v="91-120"/>
    <s v="PROVEEDORES"/>
    <n v="115"/>
    <n v="0"/>
    <n v="0"/>
    <n v="0"/>
    <n v="388293"/>
    <n v="0"/>
    <n v="0"/>
    <n v="0"/>
    <n v="388293"/>
    <x v="0"/>
    <s v="OKOLISH SASFP-011105-01"/>
    <x v="0"/>
  </r>
  <r>
    <s v="PROMOAMBIENTAL DISTRITO SAS ESP"/>
    <n v="901"/>
    <x v="100"/>
    <x v="100"/>
    <s v="CL 22 F 108 69 P 2"/>
    <n v="7447638"/>
    <n v="16925001"/>
    <n v="1334"/>
    <s v="FP-011205-01"/>
    <s v="FVE 1334 CEPILLO CON CERDAS RECICLADAS  -                                        "/>
    <d v="2024-03-19T00:00:00"/>
    <x v="53"/>
    <d v="2024-05-18T00:00:00"/>
    <n v="-16"/>
    <n v="582439"/>
    <n v="20240604"/>
    <n v="202406"/>
    <s v="8/06/2024 3:17:58 p.m."/>
    <n v="81"/>
    <s v="61-90"/>
    <s v="PROVEEDORES"/>
    <n v="103"/>
    <n v="0"/>
    <n v="0"/>
    <n v="0"/>
    <n v="582439"/>
    <n v="0"/>
    <n v="0"/>
    <n v="0"/>
    <n v="582439"/>
    <x v="0"/>
    <s v="OKOLISH SASFP-011205-01"/>
    <x v="0"/>
  </r>
  <r>
    <s v="PROMOAMBIENTAL DISTRITO SAS ESP"/>
    <n v="901"/>
    <x v="100"/>
    <x v="100"/>
    <s v="CL 22 F 108 69 P 2"/>
    <n v="7447638"/>
    <n v="16925001"/>
    <n v="1332"/>
    <s v="FP-011206-01"/>
    <s v="FVE 1332 CABO PARA CEPILLO              -                                        "/>
    <d v="2024-03-19T00:00:00"/>
    <x v="53"/>
    <d v="2024-05-18T00:00:00"/>
    <n v="-16"/>
    <n v="35395"/>
    <n v="20240604"/>
    <n v="202406"/>
    <s v="8/06/2024 3:17:58 p.m."/>
    <n v="81"/>
    <s v="61-90"/>
    <s v="PROVEEDORES"/>
    <n v="103"/>
    <n v="0"/>
    <n v="0"/>
    <n v="0"/>
    <n v="35395"/>
    <n v="0"/>
    <n v="0"/>
    <n v="0"/>
    <n v="35395"/>
    <x v="0"/>
    <s v="OKOLISH SASFP-011206-01"/>
    <x v="0"/>
  </r>
  <r>
    <s v="PROMOAMBIENTAL DISTRITO SAS ESP"/>
    <n v="901"/>
    <x v="100"/>
    <x v="100"/>
    <s v="CL 22 F 108 69 P 2"/>
    <n v="7447638"/>
    <n v="16925001"/>
    <n v="1331"/>
    <s v="FP-011207-01"/>
    <s v="FVE 1331 CEPILLO CON CERDAS RECICLADAS  -                                        "/>
    <d v="2024-03-19T00:00:00"/>
    <x v="53"/>
    <d v="2024-05-18T00:00:00"/>
    <n v="-16"/>
    <n v="76269"/>
    <n v="20240604"/>
    <n v="202406"/>
    <s v="8/06/2024 3:17:58 p.m."/>
    <n v="81"/>
    <s v="61-90"/>
    <s v="PROVEEDORES"/>
    <n v="103"/>
    <n v="0"/>
    <n v="0"/>
    <n v="0"/>
    <n v="76269"/>
    <n v="0"/>
    <n v="0"/>
    <n v="0"/>
    <n v="76269"/>
    <x v="0"/>
    <s v="OKOLISH SASFP-011207-01"/>
    <x v="0"/>
  </r>
  <r>
    <s v="PROMOAMBIENTAL DISTRITO SAS ESP"/>
    <n v="901"/>
    <x v="100"/>
    <x v="100"/>
    <s v="CL 22 F 108 69 P 2"/>
    <n v="7447638"/>
    <n v="16925001"/>
    <n v="13330"/>
    <s v="FP-011208-01"/>
    <s v="FVE 1330 CEPILLO CON CERDAS RECICLADAS  -                                        "/>
    <d v="2024-03-19T00:00:00"/>
    <x v="53"/>
    <d v="2024-05-16T00:00:00"/>
    <n v="-18"/>
    <n v="817458"/>
    <n v="20240604"/>
    <n v="202406"/>
    <s v="8/06/2024 3:17:58 p.m."/>
    <n v="81"/>
    <s v="61-90"/>
    <s v="PROVEEDORES"/>
    <n v="103"/>
    <n v="0"/>
    <n v="0"/>
    <n v="0"/>
    <n v="817458"/>
    <n v="0"/>
    <n v="0"/>
    <n v="0"/>
    <n v="817458"/>
    <x v="0"/>
    <s v="OKOLISH SASFP-011208-01"/>
    <x v="0"/>
  </r>
  <r>
    <s v="PROMOAMBIENTAL DISTRITO SAS ESP"/>
    <n v="901"/>
    <x v="100"/>
    <x v="100"/>
    <s v="CL 22 F 108 69 P 2"/>
    <n v="7447638"/>
    <n v="16925001"/>
    <n v="1326"/>
    <s v="FP-011209-01"/>
    <s v="FVE 1326 CEPILLO CON CERDAS RECICLADAS  -                                        "/>
    <d v="2024-03-19T00:00:00"/>
    <x v="53"/>
    <d v="2024-05-13T00:00:00"/>
    <n v="-21"/>
    <n v="40872"/>
    <n v="20240604"/>
    <n v="202406"/>
    <s v="8/06/2024 3:17:58 p.m."/>
    <n v="81"/>
    <s v="61-90"/>
    <s v="PROVEEDORES"/>
    <n v="103"/>
    <n v="0"/>
    <n v="0"/>
    <n v="0"/>
    <n v="40872"/>
    <n v="0"/>
    <n v="0"/>
    <n v="0"/>
    <n v="40872"/>
    <x v="0"/>
    <s v="OKOLISH SASFP-011209-01"/>
    <x v="0"/>
  </r>
  <r>
    <s v="PROMOAMBIENTAL DISTRITO SAS ESP"/>
    <n v="901"/>
    <x v="100"/>
    <x v="100"/>
    <s v="CL 22 F 108 69 P 2"/>
    <n v="7447638"/>
    <n v="16925001"/>
    <n v="1327"/>
    <s v="FP-011210-01"/>
    <s v="FVE 1327 CEPOLLI CON CERDAS RECICLADAS  -                                        "/>
    <d v="2024-03-19T00:00:00"/>
    <x v="53"/>
    <d v="2024-05-13T00:00:00"/>
    <n v="-21"/>
    <n v="2043646"/>
    <n v="20240604"/>
    <n v="202406"/>
    <s v="8/06/2024 3:17:58 p.m."/>
    <n v="81"/>
    <s v="61-90"/>
    <s v="PROVEEDORES"/>
    <n v="103"/>
    <n v="0"/>
    <n v="0"/>
    <n v="0"/>
    <n v="2043646"/>
    <n v="0"/>
    <n v="0"/>
    <n v="0"/>
    <n v="2043646"/>
    <x v="0"/>
    <s v="OKOLISH SASFP-011210-01"/>
    <x v="0"/>
  </r>
  <r>
    <s v="PROMOAMBIENTAL DISTRITO SAS ESP"/>
    <n v="901"/>
    <x v="100"/>
    <x v="100"/>
    <s v="CL 22 F 108 69 P 2"/>
    <n v="7447638"/>
    <n v="16925001"/>
    <n v="1325"/>
    <s v="FP-011211-01"/>
    <s v="FVE 1325 CEPILLO CON CERDAS RECICLADAS  -                                        "/>
    <d v="2024-03-19T00:00:00"/>
    <x v="53"/>
    <d v="2024-05-13T00:00:00"/>
    <n v="-21"/>
    <n v="76268"/>
    <n v="20240604"/>
    <n v="202406"/>
    <s v="8/06/2024 3:17:58 p.m."/>
    <n v="81"/>
    <s v="61-90"/>
    <s v="PROVEEDORES"/>
    <n v="103"/>
    <n v="0"/>
    <n v="0"/>
    <n v="0"/>
    <n v="76268"/>
    <n v="0"/>
    <n v="0"/>
    <n v="0"/>
    <n v="76268"/>
    <x v="0"/>
    <s v="OKOLISH SASFP-011211-01"/>
    <x v="0"/>
  </r>
  <r>
    <s v="PROMOAMBIENTAL DISTRITO SAS ESP"/>
    <n v="901"/>
    <x v="100"/>
    <x v="100"/>
    <s v="CL 22 F 108 69 P 2"/>
    <n v="7447638"/>
    <n v="16925001"/>
    <n v="1333"/>
    <s v="FP-011239-01"/>
    <s v="FVE 1333 CEPILLO CON CERDAS RECICLADAS  -                                        "/>
    <d v="2024-03-21T00:00:00"/>
    <x v="15"/>
    <d v="2024-05-18T00:00:00"/>
    <n v="-16"/>
    <n v="582439"/>
    <n v="20240604"/>
    <n v="202406"/>
    <s v="8/06/2024 3:17:58 p.m."/>
    <n v="79"/>
    <s v="61-90"/>
    <s v="PROVEEDORES"/>
    <n v="101"/>
    <n v="0"/>
    <n v="0"/>
    <n v="0"/>
    <n v="582439"/>
    <n v="0"/>
    <n v="0"/>
    <n v="0"/>
    <n v="582439"/>
    <x v="0"/>
    <s v="OKOLISH SASFP-011239-01"/>
    <x v="0"/>
  </r>
  <r>
    <s v="PROMOAMBIENTAL DISTRITO SAS ESP"/>
    <n v="901"/>
    <x v="100"/>
    <x v="100"/>
    <s v="CL 22 F 108 69 P 2"/>
    <n v="7447638"/>
    <n v="16925001"/>
    <n v="1338"/>
    <s v="FP-011522-01"/>
    <s v="FVE 1338 CABO PARA CEPILLO XCC          -                                        "/>
    <d v="2024-04-04T00:00:00"/>
    <x v="39"/>
    <d v="2024-06-03T00:00:00"/>
    <n v="-1"/>
    <n v="1814052"/>
    <n v="20240604"/>
    <n v="202406"/>
    <s v="8/06/2024 3:17:58 p.m."/>
    <n v="65"/>
    <s v="61-90"/>
    <s v="PROVEEDORES"/>
    <n v="87"/>
    <n v="0"/>
    <n v="0"/>
    <n v="1814052"/>
    <n v="0"/>
    <n v="0"/>
    <n v="0"/>
    <n v="0"/>
    <n v="1814052"/>
    <x v="0"/>
    <s v="OKOLISH SASFP-011522-01"/>
    <x v="0"/>
  </r>
  <r>
    <s v="PROMOAMBIENTAL DISTRITO SAS ESP"/>
    <n v="901"/>
    <x v="100"/>
    <x v="100"/>
    <s v="CL 22 F 108 69 P 2"/>
    <n v="7447638"/>
    <n v="16925001"/>
    <n v="1340"/>
    <s v="FP-011540-01"/>
    <s v="VRBU 5764 INTERRUPTOR DIRECCIONAL-"/>
    <d v="2024-04-05T00:00:00"/>
    <x v="29"/>
    <d v="2024-06-03T00:00:00"/>
    <n v="-1"/>
    <n v="398206"/>
    <n v="20240604"/>
    <n v="202406"/>
    <s v="8/06/2024 3:17:58 p.m."/>
    <n v="64"/>
    <s v="61-90"/>
    <s v="PROVEEDORES"/>
    <n v="86"/>
    <n v="0"/>
    <n v="0"/>
    <n v="398206"/>
    <n v="0"/>
    <n v="0"/>
    <n v="0"/>
    <n v="0"/>
    <n v="398206"/>
    <x v="0"/>
    <s v="OKOLISH SASFP-011540-01"/>
    <x v="0"/>
  </r>
  <r>
    <s v="PROMOAMBIENTAL DISTRITO SAS ESP"/>
    <n v="901"/>
    <x v="100"/>
    <x v="100"/>
    <s v="CL 22 F 108 69 P 2"/>
    <n v="7447638"/>
    <n v="16925001"/>
    <n v="1341"/>
    <s v="FP-011541-01"/>
    <s v="FVE 1341 CABO PARA CEPILLO              -                                        "/>
    <d v="2024-04-05T00:00:00"/>
    <x v="29"/>
    <d v="2024-06-03T00:00:00"/>
    <n v="-1"/>
    <n v="2168012"/>
    <n v="20240604"/>
    <n v="202406"/>
    <s v="8/06/2024 3:17:58 p.m."/>
    <n v="64"/>
    <s v="61-90"/>
    <s v="PROVEEDORES"/>
    <n v="86"/>
    <n v="0"/>
    <n v="0"/>
    <n v="2168012"/>
    <n v="0"/>
    <n v="0"/>
    <n v="0"/>
    <n v="0"/>
    <n v="2168012"/>
    <x v="0"/>
    <s v="OKOLISH SASFP-011541-01"/>
    <x v="0"/>
  </r>
  <r>
    <s v="PROMOAMBIENTAL DISTRITO SAS ESP"/>
    <n v="901"/>
    <x v="100"/>
    <x v="100"/>
    <s v="CL 22 F 108 69 P 2"/>
    <n v="7447638"/>
    <n v="16925001"/>
    <n v="1339"/>
    <s v="FP-011595-01"/>
    <s v="FVE 1339 CABO PARA CEPILLO              -                                        "/>
    <d v="2024-04-09T00:00:00"/>
    <x v="30"/>
    <d v="2024-06-03T00:00:00"/>
    <n v="-1"/>
    <n v="495546"/>
    <n v="20240604"/>
    <n v="202406"/>
    <s v="8/06/2024 3:17:58 p.m."/>
    <n v="60"/>
    <s v="31-60"/>
    <s v="PROVEEDORES"/>
    <n v="82"/>
    <n v="0"/>
    <n v="0"/>
    <n v="495546"/>
    <n v="0"/>
    <n v="0"/>
    <n v="0"/>
    <n v="0"/>
    <n v="495546"/>
    <x v="0"/>
    <s v="OKOLISH SASFP-011595-01"/>
    <x v="0"/>
  </r>
  <r>
    <s v="PROMOAMBIENTAL DISTRITO SAS ESP"/>
    <n v="901"/>
    <x v="100"/>
    <x v="100"/>
    <s v="CL 22 F 108 69 P 2"/>
    <n v="7447638"/>
    <n v="16925001"/>
    <n v="1343"/>
    <s v="FP-011596-01"/>
    <s v="FVE 1343 CEPILLO CON CERDAS RECICLADAS  -                                        "/>
    <d v="2024-04-09T00:00:00"/>
    <x v="30"/>
    <d v="2024-06-06T00:00:00"/>
    <n v="2"/>
    <n v="5010158"/>
    <n v="20240604"/>
    <n v="202406"/>
    <s v="8/06/2024 3:17:58 p.m."/>
    <n v="60"/>
    <s v="31-60"/>
    <s v="PROVEEDORES"/>
    <n v="82"/>
    <n v="0"/>
    <n v="0"/>
    <n v="5010158"/>
    <n v="0"/>
    <n v="0"/>
    <n v="0"/>
    <n v="0"/>
    <n v="5010158"/>
    <x v="0"/>
    <s v="OKOLISH SASFP-011596-01"/>
    <x v="0"/>
  </r>
  <r>
    <s v="PROMOAMBIENTAL DISTRITO SAS ESP"/>
    <n v="901"/>
    <x v="100"/>
    <x v="100"/>
    <s v="CL 22 F 108 69 P 2"/>
    <n v="7447638"/>
    <n v="16925001"/>
    <n v="1367"/>
    <s v="FP-012253-01"/>
    <s v="FVE 1367 CEPILLO CON CERDAS RECICLADAS  -                                        "/>
    <d v="2024-05-14T00:00:00"/>
    <x v="22"/>
    <d v="2024-07-06T00:00:00"/>
    <n v="32"/>
    <n v="3562056"/>
    <n v="20240604"/>
    <n v="202406"/>
    <s v="8/06/2024 3:17:58 p.m."/>
    <n v="25"/>
    <s v="0-30"/>
    <s v="PROVEEDORES"/>
    <n v="47"/>
    <n v="0"/>
    <n v="3562056"/>
    <n v="0"/>
    <n v="0"/>
    <n v="0"/>
    <n v="0"/>
    <n v="0"/>
    <n v="3562056"/>
    <x v="0"/>
    <s v="OKOLISH SASFP-012253-01"/>
    <x v="0"/>
  </r>
  <r>
    <s v="PROMOAMBIENTAL DISTRITO SAS ESP"/>
    <n v="901"/>
    <x v="100"/>
    <x v="100"/>
    <s v="CL 22 F 108 69 P 2"/>
    <n v="7447638"/>
    <n v="16925001"/>
    <n v="1368"/>
    <s v="FP-012254-01"/>
    <s v="FVE 1368 CABO PARA CEPILLO              -                                        "/>
    <d v="2024-05-14T00:00:00"/>
    <x v="22"/>
    <d v="2024-07-06T00:00:00"/>
    <n v="32"/>
    <n v="1353902"/>
    <n v="20240604"/>
    <n v="202406"/>
    <s v="8/06/2024 3:17:58 p.m."/>
    <n v="25"/>
    <s v="0-30"/>
    <s v="PROVEEDORES"/>
    <n v="47"/>
    <n v="0"/>
    <n v="1353902"/>
    <n v="0"/>
    <n v="0"/>
    <n v="0"/>
    <n v="0"/>
    <n v="0"/>
    <n v="1353902"/>
    <x v="0"/>
    <s v="OKOLISH SASFP-012254-01"/>
    <x v="0"/>
  </r>
  <r>
    <s v="PROMOAMBIENTAL DISTRITO SAS ESP"/>
    <n v="901"/>
    <x v="100"/>
    <x v="100"/>
    <s v="CL 22 F 108 69 P 2"/>
    <n v="7447638"/>
    <n v="16925001"/>
    <n v="1374"/>
    <s v="FP-012537-01"/>
    <s v="FVE 1374 CEPILLO CON CERDAS RECICLADAS  -                                        "/>
    <d v="2024-05-28T00:00:00"/>
    <x v="26"/>
    <d v="2024-07-27T00:00:00"/>
    <n v="53"/>
    <n v="1777972"/>
    <n v="20240604"/>
    <n v="202406"/>
    <s v="8/06/2024 3:17:58 p.m."/>
    <n v="11"/>
    <s v="0-30"/>
    <s v="PROVEEDORES"/>
    <n v="33"/>
    <n v="0"/>
    <n v="1777972"/>
    <n v="0"/>
    <n v="0"/>
    <n v="0"/>
    <n v="0"/>
    <n v="0"/>
    <n v="1777972"/>
    <x v="0"/>
    <s v="OKOLISH SASFP-012537-01"/>
    <x v="0"/>
  </r>
  <r>
    <s v="PROMOAMBIENTAL DISTRITO SAS ESP"/>
    <n v="901"/>
    <x v="100"/>
    <x v="100"/>
    <s v="CL 22 F 108 69 P 2"/>
    <n v="7447638"/>
    <n v="16925001"/>
    <n v="1373"/>
    <s v="FP-012539-01"/>
    <s v="FVE 1373 CEPILLO CON CERDAS RECICLADAS  -                                        "/>
    <d v="2024-05-28T00:00:00"/>
    <x v="26"/>
    <d v="2024-07-23T00:00:00"/>
    <n v="49"/>
    <n v="834319"/>
    <n v="20240604"/>
    <n v="202406"/>
    <s v="8/06/2024 3:17:58 p.m."/>
    <n v="11"/>
    <s v="0-30"/>
    <s v="PROVEEDORES"/>
    <n v="33"/>
    <n v="0"/>
    <n v="834319"/>
    <n v="0"/>
    <n v="0"/>
    <n v="0"/>
    <n v="0"/>
    <n v="0"/>
    <n v="834319"/>
    <x v="0"/>
    <s v="OKOLISH SASFP-012539-01"/>
    <x v="0"/>
  </r>
  <r>
    <s v="PROMOAMBIENTAL DISTRITO SAS ESP"/>
    <n v="901"/>
    <x v="100"/>
    <x v="100"/>
    <s v="CL 22 F 108 69 P 2"/>
    <n v="7447638"/>
    <n v="16925001"/>
    <n v="1372"/>
    <s v="FP-012540-01"/>
    <s v="FVE 1372 CEPILLO CON CERDAS RECICLADAS  -                                        "/>
    <d v="2024-05-28T00:00:00"/>
    <x v="26"/>
    <d v="2024-07-23T00:00:00"/>
    <n v="49"/>
    <n v="2656739"/>
    <n v="20240604"/>
    <n v="202406"/>
    <s v="8/06/2024 3:17:58 p.m."/>
    <n v="11"/>
    <s v="0-30"/>
    <s v="PROVEEDORES"/>
    <n v="33"/>
    <n v="0"/>
    <n v="2656739"/>
    <n v="0"/>
    <n v="0"/>
    <n v="0"/>
    <n v="0"/>
    <n v="0"/>
    <n v="2656739"/>
    <x v="0"/>
    <s v="OKOLISH SASFP-012540-01"/>
    <x v="0"/>
  </r>
  <r>
    <s v="PROMOAMBIENTAL DISTRITO SAS ESP"/>
    <n v="901"/>
    <x v="100"/>
    <x v="100"/>
    <s v="CL 22 F 108 69 P 2"/>
    <n v="7447638"/>
    <n v="16925001"/>
    <n v="1375"/>
    <s v="FP-012610-01"/>
    <s v="FVE 1375 CABO PARA CEPILLO              -                                        "/>
    <d v="2024-05-31T00:00:00"/>
    <x v="27"/>
    <d v="2024-07-30T00:00:00"/>
    <n v="56"/>
    <n v="309717"/>
    <n v="20240604"/>
    <n v="202406"/>
    <s v="8/06/2024 3:17:58 p.m."/>
    <n v="8"/>
    <s v="0-30"/>
    <s v="PROVEEDORES"/>
    <n v="30"/>
    <n v="309717"/>
    <n v="0"/>
    <n v="0"/>
    <n v="0"/>
    <n v="0"/>
    <n v="0"/>
    <n v="0"/>
    <n v="309717"/>
    <x v="0"/>
    <s v="OKOLISH SASFP-012610-01"/>
    <x v="0"/>
  </r>
  <r>
    <s v="PROMOAMBIENTAL DISTRITO SAS ESP"/>
    <n v="901"/>
    <x v="100"/>
    <x v="100"/>
    <s v="CL 22 F 108 69 P 2"/>
    <n v="7447638"/>
    <n v="16925001"/>
    <n v="1378"/>
    <s v="FP-012611-01"/>
    <s v="FVE 1378 CEPILLO CON CERDAS RECICLADAS  -                                        "/>
    <d v="2024-05-31T00:00:00"/>
    <x v="27"/>
    <d v="2024-07-30T00:00:00"/>
    <n v="56"/>
    <n v="584221"/>
    <n v="20240604"/>
    <n v="202406"/>
    <s v="8/06/2024 3:17:58 p.m."/>
    <n v="8"/>
    <s v="0-30"/>
    <s v="PROVEEDORES"/>
    <n v="30"/>
    <n v="584221"/>
    <n v="0"/>
    <n v="0"/>
    <n v="0"/>
    <n v="0"/>
    <n v="0"/>
    <n v="0"/>
    <n v="584221"/>
    <x v="0"/>
    <s v="OKOLISH SASFP-012611-01"/>
    <x v="0"/>
  </r>
  <r>
    <s v="PROMOAMBIENTAL DISTRITO SAS ESP"/>
    <n v="901"/>
    <x v="100"/>
    <x v="100"/>
    <s v="CL 22 F 108 69 P 2"/>
    <n v="7447638"/>
    <n v="16925001"/>
    <n v="1377"/>
    <s v="FP-012612-01"/>
    <s v="FVE 8417 BOMBILLO H1 LIMPIA CONTACTO COR-REA CONECTOR TRAILER"/>
    <d v="2024-05-31T00:00:00"/>
    <x v="27"/>
    <d v="2024-07-30T00:00:00"/>
    <n v="56"/>
    <n v="58422"/>
    <n v="20240604"/>
    <n v="202406"/>
    <s v="8/06/2024 3:17:58 p.m."/>
    <n v="8"/>
    <s v="0-30"/>
    <s v="PROVEEDORES"/>
    <n v="30"/>
    <n v="58422"/>
    <n v="0"/>
    <n v="0"/>
    <n v="0"/>
    <n v="0"/>
    <n v="0"/>
    <n v="0"/>
    <n v="58422"/>
    <x v="0"/>
    <s v="OKOLISH SASFP-012612-01"/>
    <x v="0"/>
  </r>
  <r>
    <s v="PROMOAMBIENTAL DISTRITO SAS ESP"/>
    <n v="901"/>
    <x v="101"/>
    <x v="101"/>
    <s v="CR 7 75 51 OF 13 1"/>
    <n v="7447638"/>
    <n v="16925001"/>
    <n v="9600272859"/>
    <s v="FP-011550-01"/>
    <s v="FM 9600272859 NUTO H DRUM               -                                        "/>
    <d v="2024-04-08T00:00:00"/>
    <x v="17"/>
    <d v="2024-06-02T00:00:00"/>
    <n v="-2"/>
    <n v="20180229"/>
    <n v="20240604"/>
    <n v="202406"/>
    <s v="8/06/2024 3:17:58 p.m."/>
    <n v="61"/>
    <s v="61-90"/>
    <s v="PROVEEDORES"/>
    <n v="83"/>
    <n v="0"/>
    <n v="0"/>
    <n v="20180229"/>
    <n v="0"/>
    <n v="0"/>
    <n v="0"/>
    <n v="0"/>
    <n v="20180229"/>
    <x v="3"/>
    <s v="ORGANIZACION TERPEL SAFP-011550-01"/>
    <x v="0"/>
  </r>
  <r>
    <s v="PROMOAMBIENTAL DISTRITO SAS ESP"/>
    <n v="901"/>
    <x v="101"/>
    <x v="101"/>
    <s v="CR 7 75 51 OF 13 1"/>
    <n v="7447638"/>
    <n v="16925001"/>
    <n v="9600273349"/>
    <s v="FP-011656-01"/>
    <s v="FM 9600273349 NUTO H 68 DRUM  ACEITE HID-RAHULICO                                "/>
    <d v="2024-04-11T00:00:00"/>
    <x v="40"/>
    <d v="2024-06-08T00:00:00"/>
    <n v="4"/>
    <n v="15135172"/>
    <n v="20240604"/>
    <n v="202406"/>
    <s v="8/06/2024 3:17:58 p.m."/>
    <n v="58"/>
    <s v="31-60"/>
    <s v="PROVEEDORES"/>
    <n v="80"/>
    <n v="0"/>
    <n v="0"/>
    <n v="15135172"/>
    <n v="0"/>
    <n v="0"/>
    <n v="0"/>
    <n v="0"/>
    <n v="15135172"/>
    <x v="3"/>
    <s v="ORGANIZACION TERPEL SAFP-011656-01"/>
    <x v="0"/>
  </r>
  <r>
    <s v="PROMOAMBIENTAL DISTRITO SAS ESP"/>
    <n v="901"/>
    <x v="101"/>
    <x v="101"/>
    <s v="CR 7 75 51 OF 13 1"/>
    <n v="7447638"/>
    <n v="16925001"/>
    <n v="9600273716"/>
    <s v="FP-011710-01"/>
    <s v="FTR 19540 KIT BUJE Y PASADOR PALANCA DE-CAMBIOS"/>
    <d v="2024-04-12T00:00:00"/>
    <x v="61"/>
    <d v="2024-06-11T00:00:00"/>
    <n v="7"/>
    <n v="32232340"/>
    <n v="20240604"/>
    <n v="202406"/>
    <s v="8/06/2024 3:17:58 p.m."/>
    <n v="57"/>
    <s v="31-60"/>
    <s v="PROVEEDORES"/>
    <n v="79"/>
    <n v="0"/>
    <n v="0"/>
    <n v="32232340"/>
    <n v="0"/>
    <n v="0"/>
    <n v="0"/>
    <n v="0"/>
    <n v="32232340"/>
    <x v="3"/>
    <s v="ORGANIZACION TERPEL SAFP-011710-01"/>
    <x v="0"/>
  </r>
  <r>
    <s v="PROMOAMBIENTAL DISTRITO SAS ESP"/>
    <n v="901"/>
    <x v="101"/>
    <x v="101"/>
    <s v="CR 7 75 51 OF 13 1"/>
    <n v="7447638"/>
    <n v="16925001"/>
    <n v="9600273717"/>
    <s v="FP-011767-01"/>
    <s v="FM 9600273717 NUTO H 68 DRUM  ACEITE HID-RAULICO                                 "/>
    <d v="2024-04-16T00:00:00"/>
    <x v="31"/>
    <d v="2024-06-11T00:00:00"/>
    <n v="7"/>
    <n v="15135172"/>
    <n v="20240604"/>
    <n v="202406"/>
    <s v="8/06/2024 3:17:58 p.m."/>
    <n v="53"/>
    <s v="31-60"/>
    <s v="PROVEEDORES"/>
    <n v="75"/>
    <n v="0"/>
    <n v="0"/>
    <n v="15135172"/>
    <n v="0"/>
    <n v="0"/>
    <n v="0"/>
    <n v="0"/>
    <n v="15135172"/>
    <x v="3"/>
    <s v="ORGANIZACION TERPEL SAFP-011767-01"/>
    <x v="0"/>
  </r>
  <r>
    <s v="PROMOAMBIENTAL DISTRITO SAS ESP"/>
    <n v="901"/>
    <x v="101"/>
    <x v="101"/>
    <s v="CR 7 75 51 OF 13 1"/>
    <n v="7447638"/>
    <n v="16925001"/>
    <n v="9600274093"/>
    <s v="FP-011802-01"/>
    <s v="FM 9600274093 MOBIL TRANS HD 50 DRUM    -                                        "/>
    <d v="2024-04-18T00:00:00"/>
    <x v="44"/>
    <d v="2024-06-16T00:00:00"/>
    <n v="12"/>
    <n v="3131005"/>
    <n v="20240604"/>
    <n v="202406"/>
    <s v="8/06/2024 3:17:58 p.m."/>
    <n v="51"/>
    <s v="31-60"/>
    <s v="PROVEEDORES"/>
    <n v="73"/>
    <n v="0"/>
    <n v="0"/>
    <n v="3131005"/>
    <n v="0"/>
    <n v="0"/>
    <n v="0"/>
    <n v="0"/>
    <n v="3131005"/>
    <x v="3"/>
    <s v="ORGANIZACION TERPEL SAFP-011802-01"/>
    <x v="0"/>
  </r>
  <r>
    <s v="PROMOAMBIENTAL DISTRITO SAS ESP"/>
    <n v="901"/>
    <x v="101"/>
    <x v="101"/>
    <s v="CR 7 75 51 OF 13 1"/>
    <n v="7447638"/>
    <n v="16925001"/>
    <n v="9600274521"/>
    <s v="FP-011880-01"/>
    <s v="FM 9600274521 NUTO H 68 DRUM  ACEITE HID-RAULICO                                 "/>
    <d v="2024-04-24T00:00:00"/>
    <x v="41"/>
    <d v="2024-06-22T00:00:00"/>
    <n v="18"/>
    <n v="15135172"/>
    <n v="20240604"/>
    <n v="202406"/>
    <s v="8/06/2024 3:17:58 p.m."/>
    <n v="45"/>
    <s v="31-60"/>
    <s v="PROVEEDORES"/>
    <n v="67"/>
    <n v="0"/>
    <n v="0"/>
    <n v="15135172"/>
    <n v="0"/>
    <n v="0"/>
    <n v="0"/>
    <n v="0"/>
    <n v="15135172"/>
    <x v="3"/>
    <s v="ORGANIZACION TERPEL SAFP-011880-01"/>
    <x v="0"/>
  </r>
  <r>
    <s v="PROMOAMBIENTAL DISTRITO SAS ESP"/>
    <n v="901"/>
    <x v="101"/>
    <x v="101"/>
    <s v="CR 7 75 51 OF 13 1"/>
    <n v="7447638"/>
    <n v="16925001"/>
    <n v="9600274808"/>
    <s v="FP-012075-01"/>
    <s v="SEAC 14161 MO SISTEMA SUSPENSION D M SPL-INDERS"/>
    <d v="2024-04-30T00:00:00"/>
    <x v="4"/>
    <d v="2024-06-25T00:00:00"/>
    <n v="21"/>
    <n v="3266094"/>
    <n v="20240604"/>
    <n v="202406"/>
    <s v="8/06/2024 3:17:58 p.m."/>
    <n v="39"/>
    <s v="31-60"/>
    <s v="PROVEEDORES"/>
    <n v="61"/>
    <n v="0"/>
    <n v="0"/>
    <n v="3266094"/>
    <n v="0"/>
    <n v="0"/>
    <n v="0"/>
    <n v="0"/>
    <n v="3266094"/>
    <x v="3"/>
    <s v="ORGANIZACION TERPEL SAFP-012075-01"/>
    <x v="0"/>
  </r>
  <r>
    <s v="PROMOAMBIENTAL DISTRITO SAS ESP"/>
    <n v="901"/>
    <x v="101"/>
    <x v="101"/>
    <s v="CR 7 75 51 OF 13 1"/>
    <n v="7447638"/>
    <n v="16925001"/>
    <n v="9600275672"/>
    <s v="FP-012180-01"/>
    <s v="FM 9600275672 NUTO H DRUM               -                                        "/>
    <d v="2024-05-09T00:00:00"/>
    <x v="21"/>
    <d v="2024-07-07T00:00:00"/>
    <n v="33"/>
    <n v="12252240"/>
    <n v="20240604"/>
    <n v="202406"/>
    <s v="8/06/2024 3:17:58 p.m."/>
    <n v="30"/>
    <s v="0-30"/>
    <s v="PROVEEDORES"/>
    <n v="52"/>
    <n v="0"/>
    <n v="12252240"/>
    <n v="0"/>
    <n v="0"/>
    <n v="0"/>
    <n v="0"/>
    <n v="0"/>
    <n v="12252240"/>
    <x v="3"/>
    <s v="ORGANIZACION TERPEL SAFP-012180-01"/>
    <x v="0"/>
  </r>
  <r>
    <s v="PROMOAMBIENTAL DISTRITO SAS ESP"/>
    <n v="901"/>
    <x v="101"/>
    <x v="101"/>
    <s v="CR 7 75 51 OF 13 1"/>
    <n v="7447638"/>
    <n v="16925001"/>
    <n v="9600275493"/>
    <s v="FP-012181-01"/>
    <s v="FM 9600275493 M DEL MODERN FULL PROTECTI-ON                                      "/>
    <d v="2024-05-09T00:00:00"/>
    <x v="21"/>
    <d v="2024-07-03T00:00:00"/>
    <n v="29"/>
    <n v="26240055"/>
    <n v="20240604"/>
    <n v="202406"/>
    <s v="8/06/2024 3:17:58 p.m."/>
    <n v="30"/>
    <s v="0-30"/>
    <s v="PROVEEDORES"/>
    <n v="52"/>
    <n v="0"/>
    <n v="26240055"/>
    <n v="0"/>
    <n v="0"/>
    <n v="0"/>
    <n v="0"/>
    <n v="0"/>
    <n v="26240055"/>
    <x v="3"/>
    <s v="ORGANIZACION TERPEL SAFP-012181-01"/>
    <x v="0"/>
  </r>
  <r>
    <s v="PROMOAMBIENTAL DISTRITO SAS ESP"/>
    <n v="901"/>
    <x v="101"/>
    <x v="101"/>
    <s v="CR 7 75 51 OF 13 1"/>
    <n v="7447638"/>
    <n v="16925001"/>
    <n v="9600277235"/>
    <s v="FP-012490-01"/>
    <s v="RC 1069 MANGUERAS R2 3 4 Y ADAPTADOR 1 5-16"/>
    <d v="2024-05-28T00:00:00"/>
    <x v="26"/>
    <d v="2024-07-24T00:00:00"/>
    <n v="50"/>
    <n v="15383245"/>
    <n v="20240604"/>
    <n v="202406"/>
    <s v="8/06/2024 3:17:58 p.m."/>
    <n v="11"/>
    <s v="0-30"/>
    <s v="PROVEEDORES"/>
    <n v="33"/>
    <n v="0"/>
    <n v="15383245"/>
    <n v="0"/>
    <n v="0"/>
    <n v="0"/>
    <n v="0"/>
    <n v="0"/>
    <n v="15383245"/>
    <x v="3"/>
    <s v="ORGANIZACION TERPEL SAFP-012490-01"/>
    <x v="0"/>
  </r>
  <r>
    <s v="PROMOAMBIENTAL DISTRITO SAS ESP"/>
    <n v="901"/>
    <x v="101"/>
    <x v="101"/>
    <s v="CR 7 75 51 OF 13 1"/>
    <n v="7447638"/>
    <n v="16925001"/>
    <n v="9600277509"/>
    <s v="FP-012525-01"/>
    <s v="FM 9600277509 M LUBE DRUM               -                                        "/>
    <d v="2024-05-28T00:00:00"/>
    <x v="26"/>
    <d v="2024-07-22T00:00:00"/>
    <n v="48"/>
    <n v="3266094"/>
    <n v="20240604"/>
    <n v="202406"/>
    <s v="8/06/2024 3:17:58 p.m."/>
    <n v="11"/>
    <s v="0-30"/>
    <s v="PROVEEDORES"/>
    <n v="33"/>
    <n v="0"/>
    <n v="3266094"/>
    <n v="0"/>
    <n v="0"/>
    <n v="0"/>
    <n v="0"/>
    <n v="0"/>
    <n v="3266094"/>
    <x v="3"/>
    <s v="ORGANIZACION TERPEL SAFP-012525-01"/>
    <x v="0"/>
  </r>
  <r>
    <s v="PROMOAMBIENTAL DISTRITO SAS ESP"/>
    <n v="901"/>
    <x v="101"/>
    <x v="101"/>
    <s v="CR 7 75 51 OF 13 1"/>
    <n v="7447638"/>
    <n v="16925001"/>
    <n v="9600277624"/>
    <s v="FP-012527-01"/>
    <s v="MQ01 46 ACEITE SHELL TELLUS-"/>
    <d v="2024-05-28T00:00:00"/>
    <x v="26"/>
    <d v="2024-07-23T00:00:00"/>
    <n v="49"/>
    <n v="12252240"/>
    <n v="20240604"/>
    <n v="202406"/>
    <s v="8/06/2024 3:17:58 p.m."/>
    <n v="11"/>
    <s v="0-30"/>
    <s v="PROVEEDORES"/>
    <n v="33"/>
    <n v="0"/>
    <n v="12252240"/>
    <n v="0"/>
    <n v="0"/>
    <n v="0"/>
    <n v="0"/>
    <n v="0"/>
    <n v="12252240"/>
    <x v="3"/>
    <s v="ORGANIZACION TERPEL SAFP-012527-01"/>
    <x v="0"/>
  </r>
  <r>
    <s v="PROMOAMBIENTAL DISTRITO SAS ESP"/>
    <n v="901"/>
    <x v="101"/>
    <x v="101"/>
    <s v="CR 7 75 51 OF 13 1"/>
    <n v="7447638"/>
    <n v="16925001"/>
    <n v="9600277625"/>
    <s v="FP-012606-01"/>
    <s v="FM 9600277625 NUTO DRUM                 -                                        "/>
    <d v="2024-05-30T00:00:00"/>
    <x v="34"/>
    <d v="2024-07-23T00:00:00"/>
    <n v="49"/>
    <n v="12252240"/>
    <n v="20240604"/>
    <n v="202406"/>
    <s v="8/06/2024 3:17:58 p.m."/>
    <n v="9"/>
    <s v="0-30"/>
    <s v="PROVEEDORES"/>
    <n v="31"/>
    <n v="0"/>
    <n v="12252240"/>
    <n v="0"/>
    <n v="0"/>
    <n v="0"/>
    <n v="0"/>
    <n v="0"/>
    <n v="12252240"/>
    <x v="3"/>
    <s v="ORGANIZACION TERPEL SAFP-012606-01"/>
    <x v="0"/>
  </r>
  <r>
    <s v="PROMOAMBIENTAL DISTRITO SAS ESP"/>
    <n v="901"/>
    <x v="102"/>
    <x v="102"/>
    <s v="CL 39 43 115 TO 1 P 11 OF 19 J"/>
    <n v="7447638"/>
    <n v="16925001"/>
    <n v="3431"/>
    <s v="CC-003431-00"/>
    <s v="REVERSION NC 1062   FE379 388 389 390   -                                        "/>
    <d v="2024-03-20T00:00:00"/>
    <x v="73"/>
    <d v="2024-03-20T00:00:00"/>
    <n v="-74"/>
    <n v="39756417"/>
    <n v="20240604"/>
    <n v="202406"/>
    <s v="8/06/2024 3:17:58 p.m."/>
    <n v="80"/>
    <s v="61-90"/>
    <s v="PROVEEDORES"/>
    <n v="102"/>
    <n v="0"/>
    <n v="0"/>
    <n v="0"/>
    <n v="39756417"/>
    <n v="0"/>
    <n v="0"/>
    <n v="0"/>
    <n v="39756417"/>
    <x v="0"/>
    <s v="OUTSELLING SASCC-003431-00"/>
    <x v="0"/>
  </r>
  <r>
    <s v="PROMOAMBIENTAL DISTRITO SAS ESP"/>
    <n v="901"/>
    <x v="103"/>
    <x v="103"/>
    <s v="AV CR 50 5 C 29"/>
    <n v="7447638"/>
    <n v="16925001"/>
    <n v="21011594727"/>
    <s v="FP-012297-01"/>
    <s v="F 392 COMPRA CEPILLOS CENTRALES-"/>
    <d v="2024-05-15T00:00:00"/>
    <x v="56"/>
    <d v="2024-07-08T00:00:00"/>
    <n v="34"/>
    <n v="749767"/>
    <n v="20240604"/>
    <n v="202406"/>
    <s v="8/06/2024 3:17:58 p.m."/>
    <n v="24"/>
    <s v="0-30"/>
    <s v="PROVEEDORES"/>
    <n v="46"/>
    <n v="0"/>
    <n v="749767"/>
    <n v="0"/>
    <n v="0"/>
    <n v="0"/>
    <n v="0"/>
    <n v="0"/>
    <n v="749767"/>
    <x v="0"/>
    <s v="OXIGENOS DE COLOMBIA LTDAFP-012297-01"/>
    <x v="0"/>
  </r>
  <r>
    <s v="PROMOAMBIENTAL DISTRITO SAS ESP"/>
    <n v="901"/>
    <x v="103"/>
    <x v="103"/>
    <s v="AV CR 50 5 C 29"/>
    <n v="7447638"/>
    <n v="16925001"/>
    <n v="2101159744"/>
    <s v="FP-012388-01"/>
    <s v="F P7A 1075 COMPRA SUFRIDERA YARDAS-"/>
    <d v="2024-05-21T00:00:00"/>
    <x v="24"/>
    <d v="2024-07-15T00:00:00"/>
    <n v="41"/>
    <n v="763782"/>
    <n v="20240604"/>
    <n v="202406"/>
    <s v="8/06/2024 3:17:58 p.m."/>
    <n v="18"/>
    <s v="0-30"/>
    <s v="PROVEEDORES"/>
    <n v="40"/>
    <n v="0"/>
    <n v="763782"/>
    <n v="0"/>
    <n v="0"/>
    <n v="0"/>
    <n v="0"/>
    <n v="0"/>
    <n v="763782"/>
    <x v="0"/>
    <s v="OXIGENOS DE COLOMBIA LTDAFP-012388-01"/>
    <x v="0"/>
  </r>
  <r>
    <s v="PROMOAMBIENTAL DISTRITO SAS ESP"/>
    <n v="901"/>
    <x v="103"/>
    <x v="103"/>
    <s v="AV CR 50 5 C 29"/>
    <n v="7447638"/>
    <n v="16925001"/>
    <n v="2101160004"/>
    <s v="FP-012448-01"/>
    <s v="F AT 3566 COMPRA DE SILICONA GREY-"/>
    <d v="2024-05-23T00:00:00"/>
    <x v="25"/>
    <d v="2024-07-20T00:00:00"/>
    <n v="46"/>
    <n v="2044201"/>
    <n v="20240604"/>
    <n v="202406"/>
    <s v="8/06/2024 3:17:58 p.m."/>
    <n v="16"/>
    <s v="0-30"/>
    <s v="PROVEEDORES"/>
    <n v="38"/>
    <n v="0"/>
    <n v="2044201"/>
    <n v="0"/>
    <n v="0"/>
    <n v="0"/>
    <n v="0"/>
    <n v="0"/>
    <n v="2044201"/>
    <x v="0"/>
    <s v="OXIGENOS DE COLOMBIA LTDAFP-012448-01"/>
    <x v="0"/>
  </r>
  <r>
    <s v="PROMOAMBIENTAL DISTRITO SAS ESP"/>
    <n v="901"/>
    <x v="103"/>
    <x v="103"/>
    <s v="AV CR 50 5 C 29"/>
    <n v="7447638"/>
    <n v="16925001"/>
    <n v="2101160900"/>
    <s v="FP-012626-01"/>
    <s v="FEV 267 ALCOHOL ANTISEPTICO TIJERAS BOTI-QUIN CURITAS GASA"/>
    <d v="2024-05-31T00:00:00"/>
    <x v="27"/>
    <d v="2024-08-01T00:00:00"/>
    <n v="57"/>
    <n v="1182022"/>
    <n v="20240604"/>
    <n v="202406"/>
    <s v="8/06/2024 3:17:58 p.m."/>
    <n v="8"/>
    <s v="0-30"/>
    <s v="PROVEEDORES"/>
    <n v="30"/>
    <n v="1182022"/>
    <n v="0"/>
    <n v="0"/>
    <n v="0"/>
    <n v="0"/>
    <n v="0"/>
    <n v="0"/>
    <n v="1182022"/>
    <x v="0"/>
    <s v="OXIGENOS DE COLOMBIA LTDAFP-012626-01"/>
    <x v="0"/>
  </r>
  <r>
    <s v="PROMOAMBIENTAL DISTRITO SAS ESP"/>
    <n v="901"/>
    <x v="104"/>
    <x v="104"/>
    <s v="BRR LOS ALPES TV 73 31 I 140"/>
    <n v="7447638"/>
    <n v="16925001"/>
    <s v="            "/>
    <s v="RC-000981-00"/>
    <s v="INGRESO AUTORIZADO AC GC                -                                        "/>
    <d v="2024-04-25T00:00:00"/>
    <x v="33"/>
    <d v="2024-05-25T00:00:00"/>
    <n v="-9"/>
    <n v="3270000000"/>
    <n v="20240604"/>
    <n v="202406"/>
    <s v="8/06/2024 3:17:58 p.m."/>
    <n v="44"/>
    <s v="31-60"/>
    <s v="PROVEEDORES"/>
    <n v="66"/>
    <n v="0"/>
    <n v="0"/>
    <n v="3270000000"/>
    <n v="0"/>
    <n v="0"/>
    <n v="0"/>
    <n v="0"/>
    <n v="3270000000"/>
    <x v="0"/>
    <s v="PACARIBE SA ESPRC-000981-00"/>
    <x v="1"/>
  </r>
  <r>
    <s v="PROMOAMBIENTAL DISTRITO SAS ESP"/>
    <n v="901"/>
    <x v="104"/>
    <x v="104"/>
    <s v="BRR LOS ALPES TV 73 31 I 140"/>
    <n v="7447638"/>
    <n v="16925001"/>
    <n v="4"/>
    <s v="SI-000004-00"/>
    <s v="SALDOS INICIALES CUENTAS POR PAGAR-"/>
    <d v="2022-03-31T00:00:00"/>
    <x v="74"/>
    <d v="2022-05-01T00:00:00"/>
    <n v="-753"/>
    <n v="3088739"/>
    <n v="20240604"/>
    <n v="202406"/>
    <s v="8/06/2024 3:17:58 p.m."/>
    <n v="800"/>
    <s v="&gt;360"/>
    <s v="PROVEEDORES"/>
    <n v="822"/>
    <n v="0"/>
    <n v="0"/>
    <n v="0"/>
    <n v="0"/>
    <n v="0"/>
    <n v="0"/>
    <n v="3088739"/>
    <n v="3088739"/>
    <x v="0"/>
    <s v="PACARIBE SA ESPSI-000004-00"/>
    <x v="1"/>
  </r>
  <r>
    <s v="PROMOAMBIENTAL DISTRITO SAS ESP"/>
    <n v="901"/>
    <x v="105"/>
    <x v="105"/>
    <s v="CL 97 18 A 18"/>
    <n v="7447638"/>
    <n v="16925001"/>
    <n v="4387"/>
    <s v="NB-000013-00"/>
    <s v="REV CE 843 RECAUDOS POR FACTURACION-CORREO SOLICITUD ANG"/>
    <d v="2022-04-21T00:00:00"/>
    <x v="75"/>
    <d v="2022-04-22T00:00:00"/>
    <n v="-762"/>
    <n v="571894"/>
    <n v="20240604"/>
    <n v="202406"/>
    <s v="8/06/2024 3:17:58 p.m."/>
    <n v="779"/>
    <s v="&gt;360"/>
    <s v="PROVEEDORES"/>
    <n v="801"/>
    <n v="0"/>
    <n v="0"/>
    <n v="0"/>
    <n v="0"/>
    <n v="0"/>
    <n v="0"/>
    <n v="571894"/>
    <n v="571894"/>
    <x v="0"/>
    <s v="PATRIMONIOS AUTONOMOS CREDICORP CAPITAL FIDUCIARIANB-000013-00"/>
    <x v="1"/>
  </r>
  <r>
    <s v="PROMOAMBIENTAL DISTRITO SAS ESP"/>
    <n v="901"/>
    <x v="105"/>
    <x v="105"/>
    <s v="CL 97 18 A 18"/>
    <n v="7447638"/>
    <n v="16925001"/>
    <n v="4144"/>
    <s v="NB-000013-09"/>
    <s v="REV CE 843 RECAUDOS POR FACTURACION-CORREO SOLICITUD ANG"/>
    <d v="2022-04-21T00:00:00"/>
    <x v="75"/>
    <d v="2022-04-22T00:00:00"/>
    <n v="-762"/>
    <n v="46290"/>
    <n v="20240604"/>
    <n v="202406"/>
    <s v="8/06/2024 3:17:58 p.m."/>
    <n v="779"/>
    <s v="&gt;360"/>
    <s v="PROVEEDORES"/>
    <n v="801"/>
    <n v="0"/>
    <n v="0"/>
    <n v="0"/>
    <n v="0"/>
    <n v="0"/>
    <n v="0"/>
    <n v="46290"/>
    <n v="46290"/>
    <x v="0"/>
    <s v="PATRIMONIOS AUTONOMOS CREDICORP CAPITAL FIDUCIARIANB-000013-09"/>
    <x v="1"/>
  </r>
  <r>
    <s v="PROMOAMBIENTAL DISTRITO SAS ESP"/>
    <n v="901"/>
    <x v="105"/>
    <x v="105"/>
    <s v="CL 97 18 A 18"/>
    <n v="7447638"/>
    <n v="16925001"/>
    <n v="3925"/>
    <s v="NB-000013-05"/>
    <s v="REV CE 843 RECAUDOS POR FACTURACION-CORREO SOLICITUD ANG"/>
    <d v="2022-04-21T00:00:00"/>
    <x v="75"/>
    <d v="2022-04-22T00:00:00"/>
    <n v="-762"/>
    <n v="21120"/>
    <n v="20240604"/>
    <n v="202406"/>
    <s v="8/06/2024 3:17:58 p.m."/>
    <n v="779"/>
    <s v="&gt;360"/>
    <s v="PROVEEDORES"/>
    <n v="801"/>
    <n v="0"/>
    <n v="0"/>
    <n v="0"/>
    <n v="0"/>
    <n v="0"/>
    <n v="0"/>
    <n v="21120"/>
    <n v="21120"/>
    <x v="0"/>
    <s v="PATRIMONIOS AUTONOMOS CREDICORP CAPITAL FIDUCIARIANB-000013-05"/>
    <x v="1"/>
  </r>
  <r>
    <s v="PROMOAMBIENTAL DISTRITO SAS ESP"/>
    <n v="901"/>
    <x v="105"/>
    <x v="105"/>
    <s v="CL 97 18 A 18"/>
    <n v="7447638"/>
    <n v="16925001"/>
    <n v="3802"/>
    <s v="NB-000013-04"/>
    <s v="REV CE 843 RECAUDOS POR FACTURACION-CORREO SOLICITUD ANG"/>
    <d v="2022-04-21T00:00:00"/>
    <x v="75"/>
    <d v="2022-04-22T00:00:00"/>
    <n v="-762"/>
    <n v="62110"/>
    <n v="20240604"/>
    <n v="202406"/>
    <s v="8/06/2024 3:17:58 p.m."/>
    <n v="779"/>
    <s v="&gt;360"/>
    <s v="PROVEEDORES"/>
    <n v="801"/>
    <n v="0"/>
    <n v="0"/>
    <n v="0"/>
    <n v="0"/>
    <n v="0"/>
    <n v="0"/>
    <n v="62110"/>
    <n v="62110"/>
    <x v="0"/>
    <s v="PATRIMONIOS AUTONOMOS CREDICORP CAPITAL FIDUCIARIANB-000013-04"/>
    <x v="1"/>
  </r>
  <r>
    <s v="PROMOAMBIENTAL DISTRITO SAS ESP"/>
    <n v="901"/>
    <x v="105"/>
    <x v="105"/>
    <s v="CL 97 18 A 18"/>
    <n v="7447638"/>
    <n v="16925001"/>
    <n v="3949"/>
    <s v="NB-000013-01"/>
    <s v="REV CE 843 RECAUDOS POR FACTURACION-CORREO SOLICITUD ANG"/>
    <d v="2022-04-21T00:00:00"/>
    <x v="75"/>
    <d v="2022-04-22T00:00:00"/>
    <n v="-762"/>
    <n v="475120"/>
    <n v="20240604"/>
    <n v="202406"/>
    <s v="8/06/2024 3:17:58 p.m."/>
    <n v="779"/>
    <s v="&gt;360"/>
    <s v="PROVEEDORES"/>
    <n v="801"/>
    <n v="0"/>
    <n v="0"/>
    <n v="0"/>
    <n v="0"/>
    <n v="0"/>
    <n v="0"/>
    <n v="475120"/>
    <n v="475120"/>
    <x v="0"/>
    <s v="PATRIMONIOS AUTONOMOS CREDICORP CAPITAL FIDUCIARIANB-000013-01"/>
    <x v="1"/>
  </r>
  <r>
    <s v="PROMOAMBIENTAL DISTRITO SAS ESP"/>
    <n v="901"/>
    <x v="105"/>
    <x v="105"/>
    <s v="CL 97 18 A 18"/>
    <n v="7447638"/>
    <n v="16925001"/>
    <n v="3893"/>
    <s v="NB-000013-02"/>
    <s v="REV CE 843 RECAUDOS POR FACTURACION-CORREO SOLICITUD ANG"/>
    <d v="2022-04-21T00:00:00"/>
    <x v="75"/>
    <d v="2022-04-22T00:00:00"/>
    <n v="-762"/>
    <n v="40560"/>
    <n v="20240604"/>
    <n v="202406"/>
    <s v="8/06/2024 3:17:58 p.m."/>
    <n v="779"/>
    <s v="&gt;360"/>
    <s v="PROVEEDORES"/>
    <n v="801"/>
    <n v="0"/>
    <n v="0"/>
    <n v="0"/>
    <n v="0"/>
    <n v="0"/>
    <n v="0"/>
    <n v="40560"/>
    <n v="40560"/>
    <x v="0"/>
    <s v="PATRIMONIOS AUTONOMOS CREDICORP CAPITAL FIDUCIARIANB-000013-02"/>
    <x v="1"/>
  </r>
  <r>
    <s v="PROMOAMBIENTAL DISTRITO SAS ESP"/>
    <n v="901"/>
    <x v="105"/>
    <x v="105"/>
    <s v="CL 97 18 A 18"/>
    <n v="7447638"/>
    <n v="16925001"/>
    <n v="4259"/>
    <s v="NB-000013-06"/>
    <s v="REV CE 843 RECAUDOS POR FACTURACION-CORREO SOLICITUD ANG"/>
    <d v="2022-04-21T00:00:00"/>
    <x v="75"/>
    <d v="2022-04-22T00:00:00"/>
    <n v="-762"/>
    <n v="29650"/>
    <n v="20240604"/>
    <n v="202406"/>
    <s v="8/06/2024 3:17:58 p.m."/>
    <n v="779"/>
    <s v="&gt;360"/>
    <s v="PROVEEDORES"/>
    <n v="801"/>
    <n v="0"/>
    <n v="0"/>
    <n v="0"/>
    <n v="0"/>
    <n v="0"/>
    <n v="0"/>
    <n v="29650"/>
    <n v="29650"/>
    <x v="0"/>
    <s v="PATRIMONIOS AUTONOMOS CREDICORP CAPITAL FIDUCIARIANB-000013-06"/>
    <x v="1"/>
  </r>
  <r>
    <s v="PROMOAMBIENTAL DISTRITO SAS ESP"/>
    <n v="901"/>
    <x v="105"/>
    <x v="105"/>
    <s v="CL 97 18 A 18"/>
    <n v="7447638"/>
    <n v="16925001"/>
    <n v="3794"/>
    <s v="NB-000013-08"/>
    <s v="REV CE 843 RECAUDOS POR FACTURACION-CORREO SOLICITUD ANG"/>
    <d v="2022-04-21T00:00:00"/>
    <x v="75"/>
    <d v="2022-04-22T00:00:00"/>
    <n v="-762"/>
    <n v="8813850"/>
    <n v="20240604"/>
    <n v="202406"/>
    <s v="8/06/2024 3:17:58 p.m."/>
    <n v="779"/>
    <s v="&gt;360"/>
    <s v="PROVEEDORES"/>
    <n v="801"/>
    <n v="0"/>
    <n v="0"/>
    <n v="0"/>
    <n v="0"/>
    <n v="0"/>
    <n v="0"/>
    <n v="8813850"/>
    <n v="8813850"/>
    <x v="0"/>
    <s v="PATRIMONIOS AUTONOMOS CREDICORP CAPITAL FIDUCIARIANB-000013-08"/>
    <x v="1"/>
  </r>
  <r>
    <s v="PROMOAMBIENTAL DISTRITO SAS ESP"/>
    <n v="901"/>
    <x v="105"/>
    <x v="105"/>
    <s v="CL 97 18 A 18"/>
    <n v="7447638"/>
    <n v="16925001"/>
    <n v="4089"/>
    <s v="NB-000013-03"/>
    <s v="REV CE 843 RECAUDOS POR FACTURACION-CORREO SOLICITUD ANG"/>
    <d v="2022-04-21T00:00:00"/>
    <x v="75"/>
    <d v="2022-04-22T00:00:00"/>
    <n v="-762"/>
    <n v="215590"/>
    <n v="20240604"/>
    <n v="202406"/>
    <s v="8/06/2024 3:17:58 p.m."/>
    <n v="779"/>
    <s v="&gt;360"/>
    <s v="PROVEEDORES"/>
    <n v="801"/>
    <n v="0"/>
    <n v="0"/>
    <n v="0"/>
    <n v="0"/>
    <n v="0"/>
    <n v="0"/>
    <n v="215590"/>
    <n v="215590"/>
    <x v="0"/>
    <s v="PATRIMONIOS AUTONOMOS CREDICORP CAPITAL FIDUCIARIANB-000013-03"/>
    <x v="1"/>
  </r>
  <r>
    <s v="PROMOAMBIENTAL DISTRITO SAS ESP"/>
    <n v="901"/>
    <x v="105"/>
    <x v="105"/>
    <s v="CL 97 18 A 18"/>
    <n v="7447638"/>
    <n v="16925001"/>
    <n v="3261"/>
    <s v="NB-000013-07"/>
    <s v="REV CE 843 RECAUDOS POR FACTURACION-CORREO SOLICITUD ANG"/>
    <d v="2022-04-21T00:00:00"/>
    <x v="75"/>
    <d v="2022-04-22T00:00:00"/>
    <n v="-762"/>
    <n v="819221"/>
    <n v="20240604"/>
    <n v="202406"/>
    <s v="8/06/2024 3:17:58 p.m."/>
    <n v="779"/>
    <s v="&gt;360"/>
    <s v="PROVEEDORES"/>
    <n v="801"/>
    <n v="0"/>
    <n v="0"/>
    <n v="0"/>
    <n v="0"/>
    <n v="0"/>
    <n v="0"/>
    <n v="819221"/>
    <n v="819221"/>
    <x v="0"/>
    <s v="PATRIMONIOS AUTONOMOS CREDICORP CAPITAL FIDUCIARIANB-000013-07"/>
    <x v="1"/>
  </r>
  <r>
    <s v="PROMOAMBIENTAL DISTRITO SAS ESP"/>
    <n v="901"/>
    <x v="105"/>
    <x v="105"/>
    <s v="CL 97 18 A 18"/>
    <n v="7447638"/>
    <n v="16925001"/>
    <s v="            "/>
    <s v="RC-000363-00"/>
    <m/>
    <d v="2023-01-16T00:00:00"/>
    <x v="76"/>
    <d v="2023-01-17T00:00:00"/>
    <n v="-497"/>
    <n v="2409998.94"/>
    <n v="20240604"/>
    <n v="202406"/>
    <s v="8/06/2024 3:17:58 p.m."/>
    <n v="509"/>
    <s v="&gt;360"/>
    <s v="PROVEEDORES"/>
    <n v="531"/>
    <n v="0"/>
    <n v="0"/>
    <n v="0"/>
    <n v="0"/>
    <n v="0"/>
    <n v="0"/>
    <n v="2409998.94"/>
    <n v="2409998.94"/>
    <x v="0"/>
    <s v="PATRIMONIOS AUTONOMOS CREDICORP CAPITAL FIDUCIARIARC-000363-00"/>
    <x v="1"/>
  </r>
  <r>
    <s v="PROMOAMBIENTAL DISTRITO SAS ESP"/>
    <n v="901"/>
    <x v="105"/>
    <x v="105"/>
    <s v="CL 97 18 A 18"/>
    <n v="7447638"/>
    <n v="16925001"/>
    <s v="            "/>
    <s v="RC-000472-00"/>
    <s v="DEVOLUCION A USUARIOS APORTES CREDICORP-CONSIG 07 03 2023"/>
    <d v="2023-03-23T00:00:00"/>
    <x v="77"/>
    <d v="2023-03-24T00:00:00"/>
    <n v="-430"/>
    <n v="1072510"/>
    <n v="20240604"/>
    <n v="202406"/>
    <s v="8/06/2024 3:17:58 p.m."/>
    <n v="443"/>
    <s v="&gt;360"/>
    <s v="PROVEEDORES"/>
    <n v="465"/>
    <n v="0"/>
    <n v="0"/>
    <n v="0"/>
    <n v="0"/>
    <n v="0"/>
    <n v="0"/>
    <n v="1072510"/>
    <n v="1072510"/>
    <x v="0"/>
    <s v="PATRIMONIOS AUTONOMOS CREDICORP CAPITAL FIDUCIARIARC-000472-00"/>
    <x v="1"/>
  </r>
  <r>
    <s v="PROMOAMBIENTAL DISTRITO SAS ESP"/>
    <n v="901"/>
    <x v="105"/>
    <x v="105"/>
    <s v="CL 97 18 A 18"/>
    <n v="7447638"/>
    <n v="16925001"/>
    <s v="            "/>
    <s v="RC-000526-00"/>
    <s v="DEVOLUCION A USUARIOS APORTES CREDICORP-CONSIG 04 04 2023"/>
    <d v="2023-04-19T00:00:00"/>
    <x v="78"/>
    <d v="2023-04-20T00:00:00"/>
    <n v="-404"/>
    <n v="3480525.89"/>
    <n v="20240604"/>
    <n v="202406"/>
    <s v="8/06/2024 3:17:58 p.m."/>
    <n v="416"/>
    <s v="&gt;360"/>
    <s v="PROVEEDORES"/>
    <n v="438"/>
    <n v="0"/>
    <n v="0"/>
    <n v="0"/>
    <n v="0"/>
    <n v="0"/>
    <n v="0"/>
    <n v="3480525.89"/>
    <n v="3480525.89"/>
    <x v="0"/>
    <s v="PATRIMONIOS AUTONOMOS CREDICORP CAPITAL FIDUCIARIARC-000526-00"/>
    <x v="1"/>
  </r>
  <r>
    <s v="PROMOAMBIENTAL DISTRITO SAS ESP"/>
    <n v="901"/>
    <x v="105"/>
    <x v="105"/>
    <s v="CL 97 18 A 18"/>
    <n v="7447638"/>
    <n v="16925001"/>
    <s v="            "/>
    <s v="RC-000566-00"/>
    <m/>
    <d v="2023-05-31T00:00:00"/>
    <x v="79"/>
    <d v="2023-06-02T00:00:00"/>
    <n v="-362"/>
    <n v="410167.22"/>
    <n v="20240604"/>
    <n v="202406"/>
    <s v="8/06/2024 3:17:58 p.m."/>
    <n v="374"/>
    <s v="&gt;360"/>
    <s v="PROVEEDORES"/>
    <n v="396"/>
    <n v="0"/>
    <n v="0"/>
    <n v="0"/>
    <n v="0"/>
    <n v="0"/>
    <n v="0"/>
    <n v="410167.22"/>
    <n v="410167.22"/>
    <x v="0"/>
    <s v="PATRIMONIOS AUTONOMOS CREDICORP CAPITAL FIDUCIARIARC-000566-00"/>
    <x v="1"/>
  </r>
  <r>
    <s v="PROMOAMBIENTAL DISTRITO SAS ESP"/>
    <n v="901"/>
    <x v="105"/>
    <x v="105"/>
    <s v="CL 97 18 A 18"/>
    <n v="7447638"/>
    <n v="16925001"/>
    <s v="            "/>
    <s v="RC-000652-00"/>
    <s v="DEVOLUCION A USUARIOS APORTES CREDICORP-AGOSTO 02 2023"/>
    <d v="2023-08-09T00:00:00"/>
    <x v="80"/>
    <d v="2023-08-10T00:00:00"/>
    <n v="-294"/>
    <n v="119390.73"/>
    <n v="20240604"/>
    <n v="202406"/>
    <s v="8/06/2024 3:17:58 p.m."/>
    <n v="304"/>
    <s v="181-360"/>
    <s v="PROVEEDORES"/>
    <n v="326"/>
    <n v="0"/>
    <n v="0"/>
    <n v="0"/>
    <n v="0"/>
    <n v="0"/>
    <n v="119390.73"/>
    <n v="0"/>
    <n v="119390.73"/>
    <x v="0"/>
    <s v="PATRIMONIOS AUTONOMOS CREDICORP CAPITAL FIDUCIARIARC-000652-00"/>
    <x v="1"/>
  </r>
  <r>
    <s v="PROMOAMBIENTAL DISTRITO SAS ESP"/>
    <n v="901"/>
    <x v="105"/>
    <x v="105"/>
    <s v="CL 97 18 A 18"/>
    <n v="7447638"/>
    <n v="16925001"/>
    <s v="            "/>
    <s v="RC-000766-00"/>
    <s v="DEVOLUCION USUARIO DE ASEO NOV 2023-"/>
    <d v="2023-11-29T00:00:00"/>
    <x v="81"/>
    <d v="2023-11-30T00:00:00"/>
    <n v="-184"/>
    <n v="69700"/>
    <n v="20240604"/>
    <n v="202406"/>
    <s v="8/06/2024 3:17:58 p.m."/>
    <n v="192"/>
    <s v="181-360"/>
    <s v="PROVEEDORES"/>
    <n v="214"/>
    <n v="0"/>
    <n v="0"/>
    <n v="0"/>
    <n v="0"/>
    <n v="0"/>
    <n v="69700"/>
    <n v="0"/>
    <n v="69700"/>
    <x v="0"/>
    <s v="PATRIMONIOS AUTONOMOS CREDICORP CAPITAL FIDUCIARIARC-000766-00"/>
    <x v="1"/>
  </r>
  <r>
    <s v="PROMOAMBIENTAL DISTRITO SAS ESP"/>
    <n v="901"/>
    <x v="106"/>
    <x v="106"/>
    <s v="CL 86 19A 21 OF 401"/>
    <n v="7447638"/>
    <n v="16925001"/>
    <n v="22547"/>
    <s v="CC-003682-00"/>
    <s v="PLGM 22547 ESTUDIO DE CONFIABILIDAD     -                                        "/>
    <d v="2024-05-23T00:00:00"/>
    <x v="25"/>
    <d v="2024-07-23T00:00:00"/>
    <n v="49"/>
    <n v="395899"/>
    <n v="20240604"/>
    <n v="202406"/>
    <s v="8/06/2024 3:17:58 p.m."/>
    <n v="16"/>
    <s v="0-30"/>
    <s v="PROVEEDORES"/>
    <n v="38"/>
    <n v="0"/>
    <n v="395899"/>
    <n v="0"/>
    <n v="0"/>
    <n v="0"/>
    <n v="0"/>
    <n v="0"/>
    <n v="395899"/>
    <x v="0"/>
    <s v="PILGRIM SECURITY LTDACC-003682-00"/>
    <x v="0"/>
  </r>
  <r>
    <s v="PROMOAMBIENTAL DISTRITO SAS ESP"/>
    <n v="901"/>
    <x v="107"/>
    <x v="107"/>
    <s v="CR 47 A 91 78 OF 206"/>
    <n v="7447638"/>
    <n v="16925001"/>
    <n v="3652"/>
    <s v="FP-011108-01"/>
    <s v="PC 3652 BOLSA GRIS 65CM X 80 CM RECICLAD-A IMPRESORA 1 CARA                      "/>
    <d v="2024-03-08T00:00:00"/>
    <x v="82"/>
    <d v="2024-05-07T00:00:00"/>
    <n v="-27"/>
    <n v="375904"/>
    <n v="20240604"/>
    <n v="202406"/>
    <s v="8/06/2024 3:17:58 p.m."/>
    <n v="92"/>
    <s v="91-120"/>
    <s v="PROVEEDORES"/>
    <n v="114"/>
    <n v="0"/>
    <n v="0"/>
    <n v="0"/>
    <n v="375904"/>
    <n v="0"/>
    <n v="0"/>
    <n v="0"/>
    <n v="375904"/>
    <x v="0"/>
    <s v="PLASTIRED COLOMBIA SASFP-011108-01"/>
    <x v="0"/>
  </r>
  <r>
    <s v="PROMOAMBIENTAL DISTRITO SAS ESP"/>
    <n v="901"/>
    <x v="107"/>
    <x v="107"/>
    <s v="CR 47 A 91 78 OF 206"/>
    <n v="7447638"/>
    <n v="16925001"/>
    <n v="3651"/>
    <s v="FP-011109-01"/>
    <s v="PC 3651 BOLSA GRIS 65CM X 80 CM 100  REC-ICLADA IMPRESA 1CARA                    "/>
    <d v="2024-03-08T00:00:00"/>
    <x v="82"/>
    <d v="2024-05-07T00:00:00"/>
    <n v="-27"/>
    <n v="375904"/>
    <n v="20240604"/>
    <n v="202406"/>
    <s v="8/06/2024 3:17:58 p.m."/>
    <n v="92"/>
    <s v="91-120"/>
    <s v="PROVEEDORES"/>
    <n v="114"/>
    <n v="0"/>
    <n v="0"/>
    <n v="0"/>
    <n v="375904"/>
    <n v="0"/>
    <n v="0"/>
    <n v="0"/>
    <n v="375904"/>
    <x v="0"/>
    <s v="PLASTIRED COLOMBIA SASFP-011109-01"/>
    <x v="0"/>
  </r>
  <r>
    <s v="PROMOAMBIENTAL DISTRITO SAS ESP"/>
    <n v="901"/>
    <x v="107"/>
    <x v="107"/>
    <s v="CR 47 A 91 78 OF 206"/>
    <n v="7447638"/>
    <n v="16925001"/>
    <n v="3707"/>
    <s v="FP-011661-01"/>
    <s v="SEAC 12769 TORNILLO 9 16X2 TORNILLO 5 8-TUERCA 5 8"/>
    <d v="2024-04-11T00:00:00"/>
    <x v="40"/>
    <d v="2024-06-09T00:00:00"/>
    <n v="5"/>
    <n v="559353"/>
    <n v="20240604"/>
    <n v="202406"/>
    <s v="8/06/2024 3:17:58 p.m."/>
    <n v="58"/>
    <s v="31-60"/>
    <s v="PROVEEDORES"/>
    <n v="80"/>
    <n v="0"/>
    <n v="0"/>
    <n v="559353"/>
    <n v="0"/>
    <n v="0"/>
    <n v="0"/>
    <n v="0"/>
    <n v="559353"/>
    <x v="0"/>
    <s v="PLASTIRED COLOMBIA SASFP-011661-01"/>
    <x v="0"/>
  </r>
  <r>
    <s v="PROMOAMBIENTAL DISTRITO SAS ESP"/>
    <n v="901"/>
    <x v="108"/>
    <x v="108"/>
    <s v="CL 97 18 A 18 OF 201"/>
    <n v="7447638"/>
    <n v="16925001"/>
    <n v="179"/>
    <s v="CC-001307-00"/>
    <s v="PA 179 REINTEGROS RESTITUCION SENTENCIA-JUDICIAL"/>
    <d v="2022-11-29T00:00:00"/>
    <x v="83"/>
    <d v="2023-01-03T00:00:00"/>
    <n v="-511"/>
    <n v="21133295"/>
    <n v="20240604"/>
    <n v="202406"/>
    <s v="8/06/2024 3:17:58 p.m."/>
    <n v="557"/>
    <s v="&gt;360"/>
    <s v="PROVEEDORES"/>
    <n v="579"/>
    <n v="0"/>
    <n v="0"/>
    <n v="0"/>
    <n v="0"/>
    <n v="0"/>
    <n v="0"/>
    <n v="21133295"/>
    <n v="21133295"/>
    <x v="0"/>
    <s v="PROCERSADOR DE INFORMACION DEL SERVICIO DE ASEOSASCC-001307-00"/>
    <x v="1"/>
  </r>
  <r>
    <s v="PROMOAMBIENTAL DISTRITO SAS ESP"/>
    <n v="901"/>
    <x v="108"/>
    <x v="108"/>
    <s v="CL 97 18 A 18 OF 201"/>
    <n v="7447638"/>
    <n v="16925001"/>
    <n v="267"/>
    <s v="CC-003646-03"/>
    <s v="PA 267 SERVICIO FACTURACION ABRIL 2024 R-ETEIVA                                  "/>
    <d v="2024-05-15T00:00:00"/>
    <x v="56"/>
    <d v="2024-07-15T00:00:00"/>
    <n v="41"/>
    <n v="590072758"/>
    <n v="20240604"/>
    <n v="202406"/>
    <s v="8/06/2024 3:17:58 p.m."/>
    <n v="24"/>
    <s v="0-30"/>
    <s v="PROVEEDORES"/>
    <n v="46"/>
    <n v="0"/>
    <n v="590072758"/>
    <n v="0"/>
    <n v="0"/>
    <n v="0"/>
    <n v="0"/>
    <n v="0"/>
    <n v="590072758"/>
    <x v="0"/>
    <s v="PROCERSADOR DE INFORMACION DEL SERVICIO DE ASEOSASCC-003646-03"/>
    <x v="1"/>
  </r>
  <r>
    <s v="PROMOAMBIENTAL DISTRITO SAS ESP"/>
    <n v="901"/>
    <x v="108"/>
    <x v="108"/>
    <s v="CL 97 18 A 18 OF 201"/>
    <n v="7447638"/>
    <n v="16925001"/>
    <n v="267"/>
    <s v="CC-003646-00"/>
    <s v="PA 267 SERVICIO FACTURACION ABRIL 2024 R-ETEIVA                                  "/>
    <d v="2024-05-15T00:00:00"/>
    <x v="56"/>
    <d v="2024-07-15T00:00:00"/>
    <n v="41"/>
    <n v="21228693"/>
    <n v="20240604"/>
    <n v="202406"/>
    <s v="8/06/2024 3:17:58 p.m."/>
    <n v="24"/>
    <s v="0-30"/>
    <s v="PROVEEDORES"/>
    <n v="46"/>
    <n v="0"/>
    <n v="21228693"/>
    <n v="0"/>
    <n v="0"/>
    <n v="0"/>
    <n v="0"/>
    <n v="0"/>
    <n v="21228693"/>
    <x v="0"/>
    <s v="PROCERSADOR DE INFORMACION DEL SERVICIO DE ASEOSASCC-003646-00"/>
    <x v="1"/>
  </r>
  <r>
    <s v="PROMOAMBIENTAL DISTRITO SAS ESP"/>
    <n v="901"/>
    <x v="108"/>
    <x v="108"/>
    <s v="CL 97 18 A 18 OF 201"/>
    <n v="7447638"/>
    <n v="16925001"/>
    <n v="267"/>
    <s v="CC-003646-01"/>
    <s v="PA 267 SERVICIO FACTURACION ABRIL 2024 R-ETEIVA                                  "/>
    <d v="2024-05-15T00:00:00"/>
    <x v="56"/>
    <d v="2024-07-15T00:00:00"/>
    <n v="41"/>
    <n v="15125444"/>
    <n v="20240604"/>
    <n v="202406"/>
    <s v="8/06/2024 3:17:58 p.m."/>
    <n v="24"/>
    <s v="0-30"/>
    <s v="PROVEEDORES"/>
    <n v="46"/>
    <n v="0"/>
    <n v="15125444"/>
    <n v="0"/>
    <n v="0"/>
    <n v="0"/>
    <n v="0"/>
    <n v="0"/>
    <n v="15125444"/>
    <x v="0"/>
    <s v="PROCERSADOR DE INFORMACION DEL SERVICIO DE ASEOSASCC-003646-01"/>
    <x v="1"/>
  </r>
  <r>
    <s v="PROMOAMBIENTAL DISTRITO SAS ESP"/>
    <n v="901"/>
    <x v="108"/>
    <x v="108"/>
    <s v="CL 97 18 A 18 OF 201"/>
    <n v="7447638"/>
    <n v="16925001"/>
    <n v="267"/>
    <s v="CC-003646-02"/>
    <s v="PA 267 SERVICIO FACTURACION ABRIL 2024 R-ETEIVA                                  "/>
    <d v="2024-05-15T00:00:00"/>
    <x v="56"/>
    <d v="2024-07-15T00:00:00"/>
    <n v="41"/>
    <n v="5126729"/>
    <n v="20240604"/>
    <n v="202406"/>
    <s v="8/06/2024 3:17:58 p.m."/>
    <n v="24"/>
    <s v="0-30"/>
    <s v="PROVEEDORES"/>
    <n v="46"/>
    <n v="0"/>
    <n v="5126729"/>
    <n v="0"/>
    <n v="0"/>
    <n v="0"/>
    <n v="0"/>
    <n v="0"/>
    <n v="5126729"/>
    <x v="0"/>
    <s v="PROCERSADOR DE INFORMACION DEL SERVICIO DE ASEOSASCC-003646-02"/>
    <x v="1"/>
  </r>
  <r>
    <s v="PROMOAMBIENTAL DISTRITO SAS ESP"/>
    <n v="901"/>
    <x v="109"/>
    <x v="109"/>
    <s v="CR 1A 17 08"/>
    <n v="7447638"/>
    <n v="16925001"/>
    <n v="1337"/>
    <s v="FP-011118-01"/>
    <s v="F 648 COMPRA SILICONA GRIS ULTRA GREY 70-"/>
    <d v="2024-03-11T00:00:00"/>
    <x v="58"/>
    <d v="2024-05-07T00:00:00"/>
    <n v="-27"/>
    <n v="593637"/>
    <n v="20240604"/>
    <n v="202406"/>
    <s v="8/06/2024 3:17:58 p.m."/>
    <n v="89"/>
    <s v="61-90"/>
    <s v="PROVEEDORES"/>
    <n v="111"/>
    <n v="0"/>
    <n v="0"/>
    <n v="0"/>
    <n v="593637"/>
    <n v="0"/>
    <n v="0"/>
    <n v="0"/>
    <n v="593637"/>
    <x v="0"/>
    <s v="PRODUCTOS DE CAUCHO Y LONA SASFP-011118-01"/>
    <x v="0"/>
  </r>
  <r>
    <s v="PROMOAMBIENTAL DISTRITO SAS ESP"/>
    <n v="901"/>
    <x v="109"/>
    <x v="109"/>
    <s v="CR 1A 17 08"/>
    <n v="7447638"/>
    <n v="16925001"/>
    <n v="1336"/>
    <s v="FP-011119-01"/>
    <s v="F 3180 COMPRA I BARRA DE REACCION KENWOR-TH"/>
    <d v="2024-03-11T00:00:00"/>
    <x v="58"/>
    <d v="2024-05-07T00:00:00"/>
    <n v="-27"/>
    <n v="1783213"/>
    <n v="20240604"/>
    <n v="202406"/>
    <s v="8/06/2024 3:17:58 p.m."/>
    <n v="89"/>
    <s v="61-90"/>
    <s v="PROVEEDORES"/>
    <n v="111"/>
    <n v="0"/>
    <n v="0"/>
    <n v="0"/>
    <n v="1783213"/>
    <n v="0"/>
    <n v="0"/>
    <n v="0"/>
    <n v="1783213"/>
    <x v="0"/>
    <s v="PRODUCTOS DE CAUCHO Y LONA SASFP-011119-01"/>
    <x v="0"/>
  </r>
  <r>
    <s v="PROMOAMBIENTAL DISTRITO SAS ESP"/>
    <n v="901"/>
    <x v="109"/>
    <x v="109"/>
    <s v="CR 1A 17 08"/>
    <n v="7447638"/>
    <n v="16925001"/>
    <n v="1333"/>
    <s v="FP-011162-01"/>
    <s v="F 1207 LICENCIAS PANDA ENDPOINT PROTECTI-ON 1 ANO"/>
    <d v="2024-03-13T00:00:00"/>
    <x v="12"/>
    <d v="2024-05-04T00:00:00"/>
    <n v="-30"/>
    <n v="9304564"/>
    <n v="20240604"/>
    <n v="202406"/>
    <s v="8/06/2024 3:17:58 p.m."/>
    <n v="87"/>
    <s v="61-90"/>
    <s v="PROVEEDORES"/>
    <n v="109"/>
    <n v="0"/>
    <n v="0"/>
    <n v="0"/>
    <n v="9304564"/>
    <n v="0"/>
    <n v="0"/>
    <n v="0"/>
    <n v="9304564"/>
    <x v="0"/>
    <s v="PRODUCTOS DE CAUCHO Y LONA SASFP-011162-01"/>
    <x v="0"/>
  </r>
  <r>
    <s v="PROMOAMBIENTAL DISTRITO SAS ESP"/>
    <n v="901"/>
    <x v="109"/>
    <x v="109"/>
    <s v="CR 1A 17 08"/>
    <n v="7447638"/>
    <n v="16925001"/>
    <n v="1342"/>
    <s v="FP-011163-01"/>
    <s v="FTD 42407 JUEGO CORREA DISCO FRENO VARIL-LA KIT CORREAS"/>
    <d v="2024-03-13T00:00:00"/>
    <x v="12"/>
    <d v="2024-05-12T00:00:00"/>
    <n v="-22"/>
    <n v="2948710"/>
    <n v="20240604"/>
    <n v="202406"/>
    <s v="8/06/2024 3:17:58 p.m."/>
    <n v="87"/>
    <s v="61-90"/>
    <s v="PROVEEDORES"/>
    <n v="109"/>
    <n v="0"/>
    <n v="0"/>
    <n v="0"/>
    <n v="2948710"/>
    <n v="0"/>
    <n v="0"/>
    <n v="0"/>
    <n v="2948710"/>
    <x v="0"/>
    <s v="PRODUCTOS DE CAUCHO Y LONA SASFP-011163-01"/>
    <x v="0"/>
  </r>
  <r>
    <s v="PROMOAMBIENTAL DISTRITO SAS ESP"/>
    <n v="901"/>
    <x v="109"/>
    <x v="109"/>
    <s v="CR 1A 17 08"/>
    <n v="7447638"/>
    <n v="16925001"/>
    <n v="1361"/>
    <s v="FP-011409-01"/>
    <s v="F 576431 COMPRA GUANTE CAUCHO CALIBRE 55-X12"/>
    <d v="2024-03-26T00:00:00"/>
    <x v="16"/>
    <d v="2024-05-19T00:00:00"/>
    <n v="-15"/>
    <n v="517707"/>
    <n v="20240604"/>
    <n v="202406"/>
    <s v="8/06/2024 3:17:58 p.m."/>
    <n v="74"/>
    <s v="61-90"/>
    <s v="PROVEEDORES"/>
    <n v="96"/>
    <n v="0"/>
    <n v="0"/>
    <n v="0"/>
    <n v="517707"/>
    <n v="0"/>
    <n v="0"/>
    <n v="0"/>
    <n v="517707"/>
    <x v="0"/>
    <s v="PRODUCTOS DE CAUCHO Y LONA SASFP-011409-01"/>
    <x v="0"/>
  </r>
  <r>
    <s v="PROMOAMBIENTAL DISTRITO SAS ESP"/>
    <n v="901"/>
    <x v="109"/>
    <x v="109"/>
    <s v="CR 1A 17 08"/>
    <n v="7447638"/>
    <n v="16925001"/>
    <n v="1369"/>
    <s v="FP-011701-01"/>
    <s v="F 316363 CONSUMO DEL 21 AL 28 ENERO 2021-"/>
    <d v="2024-04-12T00:00:00"/>
    <x v="61"/>
    <d v="2024-06-03T00:00:00"/>
    <n v="-1"/>
    <n v="2418864"/>
    <n v="20240604"/>
    <n v="202406"/>
    <s v="8/06/2024 3:17:58 p.m."/>
    <n v="57"/>
    <s v="31-60"/>
    <s v="PROVEEDORES"/>
    <n v="79"/>
    <n v="0"/>
    <n v="0"/>
    <n v="2418864"/>
    <n v="0"/>
    <n v="0"/>
    <n v="0"/>
    <n v="0"/>
    <n v="2418864"/>
    <x v="0"/>
    <s v="PRODUCTOS DE CAUCHO Y LONA SASFP-011701-01"/>
    <x v="0"/>
  </r>
  <r>
    <s v="PROMOAMBIENTAL DISTRITO SAS ESP"/>
    <n v="901"/>
    <x v="109"/>
    <x v="109"/>
    <s v="CR 1A 17 08"/>
    <n v="7447638"/>
    <n v="16925001"/>
    <n v="1392"/>
    <s v="FP-011829-01"/>
    <s v="F 19879 COMPRA KIT CHAPETAS CRUCETA SPL-250"/>
    <d v="2024-04-19T00:00:00"/>
    <x v="55"/>
    <d v="2024-06-11T00:00:00"/>
    <n v="7"/>
    <n v="1141256"/>
    <n v="20240604"/>
    <n v="202406"/>
    <s v="8/06/2024 3:17:58 p.m."/>
    <n v="50"/>
    <s v="31-60"/>
    <s v="PROVEEDORES"/>
    <n v="72"/>
    <n v="0"/>
    <n v="0"/>
    <n v="1141256"/>
    <n v="0"/>
    <n v="0"/>
    <n v="0"/>
    <n v="0"/>
    <n v="1141256"/>
    <x v="0"/>
    <s v="PRODUCTOS DE CAUCHO Y LONA SASFP-011829-01"/>
    <x v="0"/>
  </r>
  <r>
    <s v="PROMOAMBIENTAL DISTRITO SAS ESP"/>
    <n v="901"/>
    <x v="109"/>
    <x v="109"/>
    <s v="CR 1A 17 08"/>
    <n v="7447638"/>
    <n v="16925001"/>
    <n v="1390"/>
    <s v="FP-011830-01"/>
    <s v="F 19882 COMPRA TORNILLO 7 8 COMPLETO-"/>
    <d v="2024-04-19T00:00:00"/>
    <x v="55"/>
    <d v="2024-06-18T00:00:00"/>
    <n v="14"/>
    <n v="1311524"/>
    <n v="20240604"/>
    <n v="202406"/>
    <s v="8/06/2024 3:17:58 p.m."/>
    <n v="50"/>
    <s v="31-60"/>
    <s v="PROVEEDORES"/>
    <n v="72"/>
    <n v="0"/>
    <n v="0"/>
    <n v="1311524"/>
    <n v="0"/>
    <n v="0"/>
    <n v="0"/>
    <n v="0"/>
    <n v="1311524"/>
    <x v="0"/>
    <s v="PRODUCTOS DE CAUCHO Y LONA SASFP-011830-01"/>
    <x v="0"/>
  </r>
  <r>
    <s v="PROMOAMBIENTAL DISTRITO SAS ESP"/>
    <n v="901"/>
    <x v="109"/>
    <x v="109"/>
    <s v="CR 1A 17 08"/>
    <n v="7447638"/>
    <n v="16925001"/>
    <n v="1391"/>
    <s v="FP-011847-01"/>
    <s v="CFA 448 KIT DISCO FRENO KIT EMBRAGUE COM-PLETO"/>
    <d v="2024-04-22T00:00:00"/>
    <x v="18"/>
    <d v="2024-06-18T00:00:00"/>
    <n v="14"/>
    <n v="1932773"/>
    <n v="20240604"/>
    <n v="202406"/>
    <s v="8/06/2024 3:17:58 p.m."/>
    <n v="47"/>
    <s v="31-60"/>
    <s v="PROVEEDORES"/>
    <n v="69"/>
    <n v="0"/>
    <n v="0"/>
    <n v="1932773"/>
    <n v="0"/>
    <n v="0"/>
    <n v="0"/>
    <n v="0"/>
    <n v="1932773"/>
    <x v="0"/>
    <s v="PRODUCTOS DE CAUCHO Y LONA SASFP-011847-01"/>
    <x v="0"/>
  </r>
  <r>
    <s v="PROMOAMBIENTAL DISTRITO SAS ESP"/>
    <n v="901"/>
    <x v="109"/>
    <x v="109"/>
    <s v="CR 1A 17 08"/>
    <n v="7447638"/>
    <n v="16925001"/>
    <n v="1410"/>
    <s v="FP-012016-01"/>
    <s v="F 995 COMPRA CAUCHOS B6144-"/>
    <d v="2024-04-29T00:00:00"/>
    <x v="3"/>
    <d v="2024-06-24T00:00:00"/>
    <n v="20"/>
    <n v="922208"/>
    <n v="20240604"/>
    <n v="202406"/>
    <s v="8/06/2024 3:17:58 p.m."/>
    <n v="40"/>
    <s v="31-60"/>
    <s v="PROVEEDORES"/>
    <n v="62"/>
    <n v="0"/>
    <n v="0"/>
    <n v="922208"/>
    <n v="0"/>
    <n v="0"/>
    <n v="0"/>
    <n v="0"/>
    <n v="922208"/>
    <x v="0"/>
    <s v="PRODUCTOS DE CAUCHO Y LONA SASFP-012016-01"/>
    <x v="0"/>
  </r>
  <r>
    <s v="PROMOAMBIENTAL DISTRITO SAS ESP"/>
    <n v="901"/>
    <x v="109"/>
    <x v="109"/>
    <s v="CR 1A 17 08"/>
    <n v="7447638"/>
    <n v="16925001"/>
    <n v="1427"/>
    <s v="FP-012251-01"/>
    <s v="FET 798 BAJAR RUEDAS CAMBIO DE FRENO BAJ-AR MUELLE"/>
    <d v="2024-05-14T00:00:00"/>
    <x v="22"/>
    <d v="2024-07-09T00:00:00"/>
    <n v="35"/>
    <n v="207331"/>
    <n v="20240604"/>
    <n v="202406"/>
    <s v="8/06/2024 3:17:58 p.m."/>
    <n v="25"/>
    <s v="0-30"/>
    <s v="PROVEEDORES"/>
    <n v="47"/>
    <n v="0"/>
    <n v="207331"/>
    <n v="0"/>
    <n v="0"/>
    <n v="0"/>
    <n v="0"/>
    <n v="0"/>
    <n v="207331"/>
    <x v="0"/>
    <s v="PRODUCTOS DE CAUCHO Y LONA SASFP-012251-01"/>
    <x v="0"/>
  </r>
  <r>
    <s v="PROMOAMBIENTAL DISTRITO SAS ESP"/>
    <n v="901"/>
    <x v="109"/>
    <x v="109"/>
    <s v="CR 1A 17 08"/>
    <n v="7447638"/>
    <n v="16925001"/>
    <n v="1425"/>
    <s v="FP-012252-01"/>
    <s v="FEF 4022 BLOQUES GRASA BEG KIT ZAPATA FR-ENO TORNILLO CENTRAL"/>
    <d v="2024-05-14T00:00:00"/>
    <x v="22"/>
    <d v="2024-07-08T00:00:00"/>
    <n v="34"/>
    <n v="2693002"/>
    <n v="20240604"/>
    <n v="202406"/>
    <s v="8/06/2024 3:17:58 p.m."/>
    <n v="25"/>
    <s v="0-30"/>
    <s v="PROVEEDORES"/>
    <n v="47"/>
    <n v="0"/>
    <n v="2693002"/>
    <n v="0"/>
    <n v="0"/>
    <n v="0"/>
    <n v="0"/>
    <n v="0"/>
    <n v="2693002"/>
    <x v="0"/>
    <s v="PRODUCTOS DE CAUCHO Y LONA SASFP-012252-01"/>
    <x v="0"/>
  </r>
  <r>
    <s v="PROMOAMBIENTAL DISTRITO SAS ESP"/>
    <n v="901"/>
    <x v="109"/>
    <x v="109"/>
    <s v="CR 1A 17 08"/>
    <n v="7447638"/>
    <n v="16925001"/>
    <n v="1460"/>
    <s v="FP-012555-01"/>
    <s v="F 50098 BOTA TAURO-"/>
    <d v="2024-05-28T00:00:00"/>
    <x v="26"/>
    <d v="2024-07-24T00:00:00"/>
    <n v="50"/>
    <n v="760214"/>
    <n v="20240604"/>
    <n v="202406"/>
    <s v="8/06/2024 3:17:58 p.m."/>
    <n v="11"/>
    <s v="0-30"/>
    <s v="PROVEEDORES"/>
    <n v="33"/>
    <n v="0"/>
    <n v="760214"/>
    <n v="0"/>
    <n v="0"/>
    <n v="0"/>
    <n v="0"/>
    <n v="0"/>
    <n v="760214"/>
    <x v="0"/>
    <s v="PRODUCTOS DE CAUCHO Y LONA SASFP-012555-01"/>
    <x v="0"/>
  </r>
  <r>
    <s v="PROMOAMBIENTAL DISTRITO SAS ESP"/>
    <n v="901"/>
    <x v="110"/>
    <x v="110"/>
    <s v="CL 70  7E BIS 04"/>
    <n v="7447638"/>
    <n v="16925001"/>
    <n v="106"/>
    <s v="NI-000106-00"/>
    <s v="CRUCE INTERCOMPANIAS CON PROMOCALI-"/>
    <d v="2022-09-14T00:00:00"/>
    <x v="84"/>
    <d v="2022-10-14T00:00:00"/>
    <n v="-590"/>
    <n v="1"/>
    <n v="20240604"/>
    <n v="202406"/>
    <s v="8/06/2024 3:17:58 p.m."/>
    <n v="633"/>
    <s v="&gt;360"/>
    <s v="PROVEEDORES"/>
    <n v="655"/>
    <n v="0"/>
    <n v="0"/>
    <n v="0"/>
    <n v="0"/>
    <n v="0"/>
    <n v="0"/>
    <n v="1"/>
    <n v="1"/>
    <x v="0"/>
    <s v="PROMOCALI SA ESPNI-000106-00"/>
    <x v="1"/>
  </r>
  <r>
    <s v="PROMOAMBIENTAL DISTRITO SAS ESP"/>
    <n v="901"/>
    <x v="110"/>
    <x v="110"/>
    <s v="CL 70  7E BIS 04"/>
    <n v="7447638"/>
    <n v="16925001"/>
    <s v="DIVIDENDOS  "/>
    <s v="NI-002130-00"/>
    <s v="RECLASIFICACION CXP IC A CXP DIVIDENDOS-"/>
    <d v="2022-03-31T00:00:00"/>
    <x v="74"/>
    <d v="2022-05-01T00:00:00"/>
    <n v="-753"/>
    <n v="182764135"/>
    <n v="20240604"/>
    <n v="202406"/>
    <s v="8/06/2024 3:17:58 p.m."/>
    <n v="800"/>
    <s v="&gt;360"/>
    <s v="PROVEEDORES"/>
    <n v="822"/>
    <n v="0"/>
    <n v="0"/>
    <n v="0"/>
    <n v="0"/>
    <n v="0"/>
    <n v="0"/>
    <n v="182764135"/>
    <n v="182764135"/>
    <x v="0"/>
    <s v="PROMOCALI SA ESPNI-002130-00"/>
    <x v="1"/>
  </r>
  <r>
    <s v="PROMOAMBIENTAL DISTRITO SAS ESP"/>
    <n v="901"/>
    <x v="110"/>
    <x v="110"/>
    <s v="CL 70  7E BIS 04"/>
    <n v="7447638"/>
    <n v="16925001"/>
    <s v="            "/>
    <s v="RC-000426-00"/>
    <s v="ING  DISM DEUDA PARA PAGO DE CESANTIAS F-EB 2023"/>
    <d v="2023-02-28T00:00:00"/>
    <x v="85"/>
    <d v="2023-03-28T00:00:00"/>
    <n v="-426"/>
    <n v="1500000000"/>
    <n v="20240604"/>
    <n v="202406"/>
    <s v="8/06/2024 3:17:58 p.m."/>
    <n v="466"/>
    <s v="&gt;360"/>
    <s v="PROVEEDORES"/>
    <n v="488"/>
    <n v="0"/>
    <n v="0"/>
    <n v="0"/>
    <n v="0"/>
    <n v="0"/>
    <n v="0"/>
    <n v="1500000000"/>
    <n v="1500000000"/>
    <x v="0"/>
    <s v="PROMOCALI SA ESPRC-000426-00"/>
    <x v="1"/>
  </r>
  <r>
    <s v="PROMOAMBIENTAL DISTRITO SAS ESP"/>
    <n v="901"/>
    <x v="110"/>
    <x v="110"/>
    <s v="CL 70  7E BIS 04"/>
    <n v="7447638"/>
    <n v="16925001"/>
    <n v="4"/>
    <s v="SI-000004-00"/>
    <s v="SALDOS INICIALES CUENTAS POR PAGAR-"/>
    <d v="2022-03-31T00:00:00"/>
    <x v="74"/>
    <d v="2022-05-01T00:00:00"/>
    <n v="-753"/>
    <n v="182764136"/>
    <n v="20240604"/>
    <n v="202406"/>
    <s v="8/06/2024 3:17:58 p.m."/>
    <n v="800"/>
    <s v="&gt;360"/>
    <s v="PROVEEDORES"/>
    <n v="822"/>
    <n v="0"/>
    <n v="0"/>
    <n v="0"/>
    <n v="0"/>
    <n v="0"/>
    <n v="0"/>
    <n v="182764136"/>
    <n v="182764136"/>
    <x v="0"/>
    <s v="PROMOCALI SA ESPSI-000004-00"/>
    <x v="1"/>
  </r>
  <r>
    <s v="PROMOAMBIENTAL DISTRITO SAS ESP"/>
    <n v="901"/>
    <x v="111"/>
    <x v="111"/>
    <s v="CL 70  7E BIS 04"/>
    <n v="7447638"/>
    <n v="16925001"/>
    <n v="4"/>
    <s v="SI-000004-00"/>
    <s v="SALDOS INICIALES CUENTAS POR PAGAR-"/>
    <d v="2022-03-31T00:00:00"/>
    <x v="74"/>
    <d v="2022-05-01T00:00:00"/>
    <n v="-753"/>
    <n v="3088739"/>
    <n v="20240604"/>
    <n v="202406"/>
    <s v="8/06/2024 3:17:58 p.m."/>
    <n v="800"/>
    <s v="&gt;360"/>
    <s v="PROVEEDORES"/>
    <n v="822"/>
    <n v="0"/>
    <n v="0"/>
    <n v="0"/>
    <n v="0"/>
    <n v="0"/>
    <n v="0"/>
    <n v="3088739"/>
    <n v="3088739"/>
    <x v="0"/>
    <s v="PROMOVALLE SA ESPSI-000004-00"/>
    <x v="1"/>
  </r>
  <r>
    <s v="PROMOAMBIENTAL DISTRITO SAS ESP"/>
    <n v="901"/>
    <x v="112"/>
    <x v="112"/>
    <s v="CR 16 79 31 OF 202 OF 203 OF 301 OF 301"/>
    <n v="7447638"/>
    <n v="16925001"/>
    <n v="595679"/>
    <s v="FP-011764-01"/>
    <s v="FEV 595679 CARGADOR  CABLE USB PARA TABL-ETA                                     "/>
    <d v="2024-04-16T00:00:00"/>
    <x v="31"/>
    <d v="2024-06-01T00:00:00"/>
    <n v="-3"/>
    <n v="441370"/>
    <n v="20240604"/>
    <n v="202406"/>
    <s v="8/06/2024 3:17:58 p.m."/>
    <n v="53"/>
    <s v="31-60"/>
    <s v="PROVEEDORES"/>
    <n v="75"/>
    <n v="0"/>
    <n v="0"/>
    <n v="441370"/>
    <n v="0"/>
    <n v="0"/>
    <n v="0"/>
    <n v="0"/>
    <n v="441370"/>
    <x v="0"/>
    <s v="PROVEEDORES PARA SISTEMAS Y CIAS SAS PROVEE SISTEMFP-011764-01"/>
    <x v="0"/>
  </r>
  <r>
    <s v="PROMOAMBIENTAL DISTRITO SAS ESP"/>
    <n v="901"/>
    <x v="112"/>
    <x v="112"/>
    <s v="CR 16 79 31 OF 202 OF 203 OF 301 OF 301"/>
    <n v="7447638"/>
    <n v="16925001"/>
    <n v="595678"/>
    <s v="FP-011848-01"/>
    <s v="FEV 595678 Ubiquiti Injector 48vdc 0 6a -Giga                                    "/>
    <d v="2024-04-22T00:00:00"/>
    <x v="18"/>
    <d v="2024-06-05T00:00:00"/>
    <n v="1"/>
    <n v="1045350"/>
    <n v="20240604"/>
    <n v="202406"/>
    <s v="8/06/2024 3:17:58 p.m."/>
    <n v="47"/>
    <s v="31-60"/>
    <s v="PROVEEDORES"/>
    <n v="69"/>
    <n v="0"/>
    <n v="0"/>
    <n v="1045350"/>
    <n v="0"/>
    <n v="0"/>
    <n v="0"/>
    <n v="0"/>
    <n v="1045350"/>
    <x v="0"/>
    <s v="PROVEEDORES PARA SISTEMAS Y CIAS SAS PROVEE SISTEMFP-011848-01"/>
    <x v="0"/>
  </r>
  <r>
    <s v="PROMOAMBIENTAL DISTRITO SAS ESP"/>
    <n v="901"/>
    <x v="112"/>
    <x v="112"/>
    <s v="CR 16 79 31 OF 202 OF 203 OF 301 OF 301"/>
    <n v="7447638"/>
    <n v="16925001"/>
    <n v="597049"/>
    <s v="FP-012295-01"/>
    <s v="F 34813 COMPRA FILTRO ACEITE MOTOR-"/>
    <d v="2024-05-15T00:00:00"/>
    <x v="56"/>
    <d v="2024-07-07T00:00:00"/>
    <n v="33"/>
    <n v="5244911"/>
    <n v="20240604"/>
    <n v="202406"/>
    <s v="8/06/2024 3:17:58 p.m."/>
    <n v="24"/>
    <s v="0-30"/>
    <s v="PROVEEDORES"/>
    <n v="46"/>
    <n v="0"/>
    <n v="5244911"/>
    <n v="0"/>
    <n v="0"/>
    <n v="0"/>
    <n v="0"/>
    <n v="0"/>
    <n v="5244911"/>
    <x v="0"/>
    <s v="PROVEEDORES PARA SISTEMAS Y CIAS SAS PROVEE SISTEMFP-012295-01"/>
    <x v="0"/>
  </r>
  <r>
    <s v="PROMOAMBIENTAL DISTRITO SAS ESP"/>
    <n v="901"/>
    <x v="112"/>
    <x v="112"/>
    <s v="CR 16 79 31 OF 202 OF 203 OF 301 OF 301"/>
    <n v="7447638"/>
    <n v="16925001"/>
    <n v="597545"/>
    <s v="FP-012579-01"/>
    <s v="SEAC 15412 UNA SOLDDURA 7018 1 8 KG NAL-"/>
    <d v="2024-05-29T00:00:00"/>
    <x v="63"/>
    <d v="2024-07-20T00:00:00"/>
    <n v="46"/>
    <n v="1390142"/>
    <n v="20240604"/>
    <n v="202406"/>
    <s v="8/06/2024 3:17:58 p.m."/>
    <n v="10"/>
    <s v="0-30"/>
    <s v="PROVEEDORES"/>
    <n v="32"/>
    <n v="0"/>
    <n v="1390142"/>
    <n v="0"/>
    <n v="0"/>
    <n v="0"/>
    <n v="0"/>
    <n v="0"/>
    <n v="1390142"/>
    <x v="0"/>
    <s v="PROVEEDORES PARA SISTEMAS Y CIAS SAS PROVEE SISTEMFP-012579-01"/>
    <x v="0"/>
  </r>
  <r>
    <s v="PROMOAMBIENTAL DISTRITO SAS ESP"/>
    <n v="901"/>
    <x v="112"/>
    <x v="112"/>
    <s v="CR 16 79 31 OF 202 OF 203 OF 301 OF 301"/>
    <n v="7447638"/>
    <n v="16925001"/>
    <n v="597336"/>
    <s v="FP-012580-01"/>
    <s v="FEV 314 ESTIRENO TIZA INDUSTRIAL ACELERA-NTE POLIURETANO"/>
    <d v="2024-05-29T00:00:00"/>
    <x v="63"/>
    <d v="2024-07-15T00:00:00"/>
    <n v="41"/>
    <n v="43054"/>
    <n v="20240604"/>
    <n v="202406"/>
    <s v="8/06/2024 3:17:58 p.m."/>
    <n v="10"/>
    <s v="0-30"/>
    <s v="PROVEEDORES"/>
    <n v="32"/>
    <n v="0"/>
    <n v="43054"/>
    <n v="0"/>
    <n v="0"/>
    <n v="0"/>
    <n v="0"/>
    <n v="0"/>
    <n v="43054"/>
    <x v="0"/>
    <s v="PROVEEDORES PARA SISTEMAS Y CIAS SAS PROVEE SISTEMFP-012580-01"/>
    <x v="0"/>
  </r>
  <r>
    <s v="PROMOAMBIENTAL DISTRITO SAS ESP"/>
    <n v="901"/>
    <x v="113"/>
    <x v="113"/>
    <s v="CL 15 5 43"/>
    <n v="7447638"/>
    <n v="16925001"/>
    <n v="2866"/>
    <s v="FP-011091-01"/>
    <s v="R 2866 ALAMBRE PLANO                    -                                        "/>
    <d v="2024-03-07T00:00:00"/>
    <x v="28"/>
    <d v="2024-05-05T00:00:00"/>
    <n v="-29"/>
    <n v="2568490"/>
    <n v="20240604"/>
    <n v="202406"/>
    <s v="8/06/2024 3:17:58 p.m."/>
    <n v="93"/>
    <s v="91-120"/>
    <s v="PROVEEDORES"/>
    <n v="115"/>
    <n v="0"/>
    <n v="0"/>
    <n v="0"/>
    <n v="2568490"/>
    <n v="0"/>
    <n v="0"/>
    <n v="0"/>
    <n v="2568490"/>
    <x v="0"/>
    <s v="RAMONERRE SAFP-011091-01"/>
    <x v="0"/>
  </r>
  <r>
    <s v="PROMOAMBIENTAL DISTRITO SAS ESP"/>
    <n v="901"/>
    <x v="113"/>
    <x v="113"/>
    <s v="CL 15 5 43"/>
    <n v="7447638"/>
    <n v="16925001"/>
    <n v="2865"/>
    <s v="FP-011093-01"/>
    <s v="R 2865 ALAMBRE PLANO                    -                                        "/>
    <d v="2024-03-07T00:00:00"/>
    <x v="28"/>
    <d v="2024-05-05T00:00:00"/>
    <n v="-29"/>
    <n v="10273960"/>
    <n v="20240604"/>
    <n v="202406"/>
    <s v="8/06/2024 3:17:58 p.m."/>
    <n v="93"/>
    <s v="91-120"/>
    <s v="PROVEEDORES"/>
    <n v="115"/>
    <n v="0"/>
    <n v="0"/>
    <n v="0"/>
    <n v="10273960"/>
    <n v="0"/>
    <n v="0"/>
    <n v="0"/>
    <n v="10273960"/>
    <x v="0"/>
    <s v="RAMONERRE SAFP-011093-01"/>
    <x v="0"/>
  </r>
  <r>
    <s v="PROMOAMBIENTAL DISTRITO SAS ESP"/>
    <n v="901"/>
    <x v="113"/>
    <x v="113"/>
    <s v="CL 15 5 43"/>
    <n v="7447638"/>
    <n v="16925001"/>
    <n v="2873"/>
    <s v="FP-011137-01"/>
    <s v="R 2873 SATEFY FILTER AIR                -                                        "/>
    <d v="2024-03-12T00:00:00"/>
    <x v="11"/>
    <d v="2024-05-07T00:00:00"/>
    <n v="-27"/>
    <n v="2045700"/>
    <n v="20240604"/>
    <n v="202406"/>
    <s v="8/06/2024 3:17:58 p.m."/>
    <n v="88"/>
    <s v="61-90"/>
    <s v="PROVEEDORES"/>
    <n v="110"/>
    <n v="0"/>
    <n v="0"/>
    <n v="0"/>
    <n v="2045700"/>
    <n v="0"/>
    <n v="0"/>
    <n v="0"/>
    <n v="2045700"/>
    <x v="0"/>
    <s v="RAMONERRE SAFP-011137-01"/>
    <x v="0"/>
  </r>
  <r>
    <s v="PROMOAMBIENTAL DISTRITO SAS ESP"/>
    <n v="901"/>
    <x v="113"/>
    <x v="113"/>
    <s v="CL 15 5 43"/>
    <n v="7447638"/>
    <n v="16925001"/>
    <n v="2898"/>
    <s v="FP-011527-01"/>
    <s v="R 2898 ALAMBRE PLANO                    -                                        "/>
    <d v="2024-04-04T00:00:00"/>
    <x v="39"/>
    <d v="2024-06-04T00:00:00"/>
    <n v="0"/>
    <n v="2568490"/>
    <n v="20240604"/>
    <n v="202406"/>
    <s v="8/06/2024 3:17:58 p.m."/>
    <n v="65"/>
    <s v="61-90"/>
    <s v="PROVEEDORES"/>
    <n v="87"/>
    <n v="0"/>
    <n v="0"/>
    <n v="2568490"/>
    <n v="0"/>
    <n v="0"/>
    <n v="0"/>
    <n v="0"/>
    <n v="2568490"/>
    <x v="0"/>
    <s v="RAMONERRE SAFP-011527-01"/>
    <x v="0"/>
  </r>
  <r>
    <s v="PROMOAMBIENTAL DISTRITO SAS ESP"/>
    <n v="901"/>
    <x v="113"/>
    <x v="113"/>
    <s v="CL 15 5 43"/>
    <n v="7447638"/>
    <n v="16925001"/>
    <n v="2900"/>
    <s v="FP-011538-01"/>
    <s v="R 2900 EJE CENTRAL PORTA CEPILLO BARREDO-RA                                      "/>
    <d v="2024-04-05T00:00:00"/>
    <x v="29"/>
    <d v="2024-06-04T00:00:00"/>
    <n v="0"/>
    <n v="3409500"/>
    <n v="20240604"/>
    <n v="202406"/>
    <s v="8/06/2024 3:17:58 p.m."/>
    <n v="64"/>
    <s v="61-90"/>
    <s v="PROVEEDORES"/>
    <n v="86"/>
    <n v="0"/>
    <n v="0"/>
    <n v="3409500"/>
    <n v="0"/>
    <n v="0"/>
    <n v="0"/>
    <n v="0"/>
    <n v="3409500"/>
    <x v="0"/>
    <s v="RAMONERRE SAFP-011538-01"/>
    <x v="0"/>
  </r>
  <r>
    <s v="PROMOAMBIENTAL DISTRITO SAS ESP"/>
    <n v="901"/>
    <x v="113"/>
    <x v="113"/>
    <s v="CL 15 5 43"/>
    <n v="7447638"/>
    <n v="16925001"/>
    <n v="2897"/>
    <s v="FP-011539-01"/>
    <s v="R 2897 ALAMBRE PLANO                    -                                        "/>
    <d v="2024-04-05T00:00:00"/>
    <x v="29"/>
    <d v="2024-06-04T00:00:00"/>
    <n v="0"/>
    <n v="5136980"/>
    <n v="20240604"/>
    <n v="202406"/>
    <s v="8/06/2024 3:17:58 p.m."/>
    <n v="64"/>
    <s v="61-90"/>
    <s v="PROVEEDORES"/>
    <n v="86"/>
    <n v="0"/>
    <n v="0"/>
    <n v="5136980"/>
    <n v="0"/>
    <n v="0"/>
    <n v="0"/>
    <n v="0"/>
    <n v="5136980"/>
    <x v="0"/>
    <s v="RAMONERRE SAFP-011539-01"/>
    <x v="0"/>
  </r>
  <r>
    <s v="PROMOAMBIENTAL DISTRITO SAS ESP"/>
    <n v="901"/>
    <x v="113"/>
    <x v="113"/>
    <s v="CL 15 5 43"/>
    <n v="7447638"/>
    <n v="16925001"/>
    <n v="2931"/>
    <s v="FP-011849-01"/>
    <s v="R 2931 JUEGO ESPACIADOR PLASTICO PARA CE-PILLO                                   "/>
    <d v="2024-04-22T00:00:00"/>
    <x v="18"/>
    <d v="2024-06-19T00:00:00"/>
    <n v="15"/>
    <n v="511425"/>
    <n v="20240604"/>
    <n v="202406"/>
    <s v="8/06/2024 3:17:58 p.m."/>
    <n v="47"/>
    <s v="31-60"/>
    <s v="PROVEEDORES"/>
    <n v="69"/>
    <n v="0"/>
    <n v="0"/>
    <n v="511425"/>
    <n v="0"/>
    <n v="0"/>
    <n v="0"/>
    <n v="0"/>
    <n v="511425"/>
    <x v="0"/>
    <s v="RAMONERRE SAFP-011849-01"/>
    <x v="0"/>
  </r>
  <r>
    <s v="PROMOAMBIENTAL DISTRITO SAS ESP"/>
    <n v="901"/>
    <x v="113"/>
    <x v="113"/>
    <s v="CL 15 5 43"/>
    <n v="7447638"/>
    <n v="16925001"/>
    <n v="2948"/>
    <s v="FP-012294-01"/>
    <s v="R 2948 MANTENIMIENTO CORRECTIVO         -                                        "/>
    <d v="2024-05-15T00:00:00"/>
    <x v="56"/>
    <d v="2024-07-08T00:00:00"/>
    <n v="34"/>
    <n v="7212506"/>
    <n v="20240604"/>
    <n v="202406"/>
    <s v="8/06/2024 3:17:58 p.m."/>
    <n v="24"/>
    <s v="0-30"/>
    <s v="PROVEEDORES"/>
    <n v="46"/>
    <n v="0"/>
    <n v="7212506"/>
    <n v="0"/>
    <n v="0"/>
    <n v="0"/>
    <n v="0"/>
    <n v="0"/>
    <n v="7212506"/>
    <x v="0"/>
    <s v="RAMONERRE SAFP-012294-01"/>
    <x v="0"/>
  </r>
  <r>
    <s v="PROMOAMBIENTAL DISTRITO SAS ESP"/>
    <n v="901"/>
    <x v="113"/>
    <x v="113"/>
    <s v="CL 15 5 43"/>
    <n v="7447638"/>
    <n v="16925001"/>
    <n v="2957"/>
    <s v="FP-012369-01"/>
    <s v="R 2957 CEPILLO LATERAL JHONSTON LAT     -                                        "/>
    <d v="2024-05-20T00:00:00"/>
    <x v="6"/>
    <d v="2024-07-17T00:00:00"/>
    <n v="43"/>
    <n v="3591340"/>
    <n v="20240604"/>
    <n v="202406"/>
    <s v="8/06/2024 3:17:58 p.m."/>
    <n v="19"/>
    <s v="0-30"/>
    <s v="PROVEEDORES"/>
    <n v="41"/>
    <n v="0"/>
    <n v="3591340"/>
    <n v="0"/>
    <n v="0"/>
    <n v="0"/>
    <n v="0"/>
    <n v="0"/>
    <n v="3591340"/>
    <x v="0"/>
    <s v="RAMONERRE SAFP-012369-01"/>
    <x v="0"/>
  </r>
  <r>
    <s v="PROMOAMBIENTAL DISTRITO SAS ESP"/>
    <n v="901"/>
    <x v="113"/>
    <x v="113"/>
    <s v="CL 15 5 43"/>
    <n v="7447638"/>
    <n v="16925001"/>
    <n v="2968"/>
    <s v="FP-012605-01"/>
    <s v="R 2968 RELEVO 5 PATAS PLANAS 24 VOLTIOS -                                        "/>
    <d v="2024-05-30T00:00:00"/>
    <x v="34"/>
    <d v="2024-07-24T00:00:00"/>
    <n v="50"/>
    <n v="170475"/>
    <n v="20240604"/>
    <n v="202406"/>
    <s v="8/06/2024 3:17:58 p.m."/>
    <n v="9"/>
    <s v="0-30"/>
    <s v="PROVEEDORES"/>
    <n v="31"/>
    <n v="0"/>
    <n v="170475"/>
    <n v="0"/>
    <n v="0"/>
    <n v="0"/>
    <n v="0"/>
    <n v="0"/>
    <n v="170475"/>
    <x v="0"/>
    <s v="RAMONERRE SAFP-012605-01"/>
    <x v="0"/>
  </r>
  <r>
    <s v="PROMOAMBIENTAL DISTRITO SAS ESP"/>
    <n v="901"/>
    <x v="114"/>
    <x v="114"/>
    <s v="CL 23 80 A 52 IN 1"/>
    <n v="7447638"/>
    <n v="16925001"/>
    <n v="4179"/>
    <s v="FP-011104-01"/>
    <s v="FE 4179 JUEGO DE CEP CENTRAL PLPB       -                                        "/>
    <d v="2024-03-07T00:00:00"/>
    <x v="28"/>
    <d v="2024-05-01T00:00:00"/>
    <n v="-33"/>
    <n v="2079850"/>
    <n v="20240604"/>
    <n v="202406"/>
    <s v="8/06/2024 3:17:58 p.m."/>
    <n v="93"/>
    <s v="91-120"/>
    <s v="PROVEEDORES"/>
    <n v="115"/>
    <n v="0"/>
    <n v="0"/>
    <n v="0"/>
    <n v="2079850"/>
    <n v="0"/>
    <n v="0"/>
    <n v="0"/>
    <n v="2079850"/>
    <x v="0"/>
    <s v="REDEPARTES SASFP-011104-01"/>
    <x v="0"/>
  </r>
  <r>
    <s v="PROMOAMBIENTAL DISTRITO SAS ESP"/>
    <n v="901"/>
    <x v="114"/>
    <x v="114"/>
    <s v="CL 23 80 A 52 IN 1"/>
    <n v="7447638"/>
    <n v="16925001"/>
    <n v="4275"/>
    <s v="FP-011319-01"/>
    <s v="PC 1053 BOLSA DESARENE BOLSA GRIS 45 X 5-0"/>
    <d v="2024-03-22T00:00:00"/>
    <x v="54"/>
    <d v="2024-05-19T00:00:00"/>
    <n v="-15"/>
    <n v="1069187"/>
    <n v="20240604"/>
    <n v="202406"/>
    <s v="8/06/2024 3:17:58 p.m."/>
    <n v="78"/>
    <s v="61-90"/>
    <s v="PROVEEDORES"/>
    <n v="100"/>
    <n v="0"/>
    <n v="0"/>
    <n v="0"/>
    <n v="1069187"/>
    <n v="0"/>
    <n v="0"/>
    <n v="0"/>
    <n v="1069187"/>
    <x v="0"/>
    <s v="REDEPARTES SASFP-011319-01"/>
    <x v="0"/>
  </r>
  <r>
    <s v="PROMOAMBIENTAL DISTRITO SAS ESP"/>
    <n v="901"/>
    <x v="114"/>
    <x v="114"/>
    <s v="CL 23 80 A 52 IN 1"/>
    <n v="7447638"/>
    <n v="16925001"/>
    <n v="4258"/>
    <s v="FP-011321-01"/>
    <s v="FE 4258 JUEGO DE CERDAS CEP CENTRAL     -                                        "/>
    <d v="2024-03-22T00:00:00"/>
    <x v="54"/>
    <d v="2024-05-15T00:00:00"/>
    <n v="-19"/>
    <n v="2079850"/>
    <n v="20240604"/>
    <n v="202406"/>
    <s v="8/06/2024 3:17:58 p.m."/>
    <n v="78"/>
    <s v="61-90"/>
    <s v="PROVEEDORES"/>
    <n v="100"/>
    <n v="0"/>
    <n v="0"/>
    <n v="0"/>
    <n v="2079850"/>
    <n v="0"/>
    <n v="0"/>
    <n v="0"/>
    <n v="2079850"/>
    <x v="0"/>
    <s v="REDEPARTES SASFP-011321-01"/>
    <x v="0"/>
  </r>
  <r>
    <s v="PROMOAMBIENTAL DISTRITO SAS ESP"/>
    <n v="901"/>
    <x v="114"/>
    <x v="114"/>
    <s v="CL 23 80 A 52 IN 1"/>
    <n v="7447638"/>
    <n v="16925001"/>
    <n v="4291"/>
    <s v="FP-011428-01"/>
    <s v="FE 4291 VALVULA RECOMPACTACION          -                                        "/>
    <d v="2024-03-27T00:00:00"/>
    <x v="0"/>
    <d v="2024-05-26T00:00:00"/>
    <n v="-8"/>
    <n v="2403883"/>
    <n v="20240604"/>
    <n v="202406"/>
    <s v="8/06/2024 3:17:58 p.m."/>
    <n v="73"/>
    <s v="61-90"/>
    <s v="PROVEEDORES"/>
    <n v="95"/>
    <n v="0"/>
    <n v="0"/>
    <n v="0"/>
    <n v="2403883"/>
    <n v="0"/>
    <n v="0"/>
    <n v="0"/>
    <n v="2403883"/>
    <x v="0"/>
    <s v="REDEPARTES SASFP-011428-01"/>
    <x v="0"/>
  </r>
  <r>
    <s v="PROMOAMBIENTAL DISTRITO SAS ESP"/>
    <n v="901"/>
    <x v="114"/>
    <x v="114"/>
    <s v="CL 23 80 A 52 IN 1"/>
    <n v="7447638"/>
    <n v="16925001"/>
    <n v="4292"/>
    <s v="FP-011488-01"/>
    <s v="FE 4292 JUEGO CERDAS CEP CENTRAL        -                                        "/>
    <d v="2024-03-31T00:00:00"/>
    <x v="66"/>
    <d v="2024-05-26T00:00:00"/>
    <n v="-8"/>
    <n v="10990116"/>
    <n v="20240604"/>
    <n v="202406"/>
    <s v="8/06/2024 3:17:58 p.m."/>
    <n v="69"/>
    <s v="61-90"/>
    <s v="PROVEEDORES"/>
    <n v="91"/>
    <n v="0"/>
    <n v="0"/>
    <n v="0"/>
    <n v="10990116"/>
    <n v="0"/>
    <n v="0"/>
    <n v="0"/>
    <n v="10990116"/>
    <x v="0"/>
    <s v="REDEPARTES SASFP-011488-01"/>
    <x v="0"/>
  </r>
  <r>
    <s v="PROMOAMBIENTAL DISTRITO SAS ESP"/>
    <n v="901"/>
    <x v="114"/>
    <x v="114"/>
    <s v="CL 23 80 A 52 IN 1"/>
    <n v="7447638"/>
    <n v="16925001"/>
    <n v="4337"/>
    <s v="FP-011693-01"/>
    <s v="JERS 210 BUJE CORBATIN BUJES PUNTA MUELL-E KIT EMBRAGUE"/>
    <d v="2024-04-11T00:00:00"/>
    <x v="40"/>
    <d v="2024-06-08T00:00:00"/>
    <n v="4"/>
    <n v="13188140"/>
    <n v="20240604"/>
    <n v="202406"/>
    <s v="8/06/2024 3:17:58 p.m."/>
    <n v="58"/>
    <s v="31-60"/>
    <s v="PROVEEDORES"/>
    <n v="80"/>
    <n v="0"/>
    <n v="0"/>
    <n v="13188140"/>
    <n v="0"/>
    <n v="0"/>
    <n v="0"/>
    <n v="0"/>
    <n v="13188140"/>
    <x v="0"/>
    <s v="REDEPARTES SASFP-011693-01"/>
    <x v="0"/>
  </r>
  <r>
    <s v="PROMOAMBIENTAL DISTRITO SAS ESP"/>
    <n v="901"/>
    <x v="114"/>
    <x v="114"/>
    <s v="CL 23 80 A 52 IN 1"/>
    <n v="7447638"/>
    <n v="16925001"/>
    <n v="4376"/>
    <s v="FP-011759-01"/>
    <s v="FTR 19549 TORNILLOS Y TUERCAS VARIOS ARA-NDELA COBRE 14 MM"/>
    <d v="2024-04-16T00:00:00"/>
    <x v="31"/>
    <d v="2024-06-15T00:00:00"/>
    <n v="11"/>
    <n v="6190030"/>
    <n v="20240604"/>
    <n v="202406"/>
    <s v="8/06/2024 3:17:58 p.m."/>
    <n v="53"/>
    <s v="31-60"/>
    <s v="PROVEEDORES"/>
    <n v="75"/>
    <n v="0"/>
    <n v="0"/>
    <n v="6190030"/>
    <n v="0"/>
    <n v="0"/>
    <n v="0"/>
    <n v="0"/>
    <n v="6190030"/>
    <x v="0"/>
    <s v="REDEPARTES SASFP-011759-01"/>
    <x v="0"/>
  </r>
  <r>
    <s v="PROMOAMBIENTAL DISTRITO SAS ESP"/>
    <n v="901"/>
    <x v="114"/>
    <x v="114"/>
    <s v="CL 23 80 A 52 IN 1"/>
    <n v="7447638"/>
    <n v="16925001"/>
    <n v="4441"/>
    <s v="FP-012076-01"/>
    <s v="FVE 7653 ELIMINADOR DE EMPAQUES-"/>
    <d v="2024-04-30T00:00:00"/>
    <x v="4"/>
    <d v="2024-06-29T00:00:00"/>
    <n v="25"/>
    <n v="6594070"/>
    <n v="20240604"/>
    <n v="202406"/>
    <s v="8/06/2024 3:17:58 p.m."/>
    <n v="39"/>
    <s v="31-60"/>
    <s v="PROVEEDORES"/>
    <n v="61"/>
    <n v="0"/>
    <n v="0"/>
    <n v="6594070"/>
    <n v="0"/>
    <n v="0"/>
    <n v="0"/>
    <n v="0"/>
    <n v="6594070"/>
    <x v="0"/>
    <s v="REDEPARTES SASFP-012076-01"/>
    <x v="0"/>
  </r>
  <r>
    <s v="PROMOAMBIENTAL DISTRITO SAS ESP"/>
    <n v="901"/>
    <x v="114"/>
    <x v="114"/>
    <s v="CL 23 80 A 52 IN 1"/>
    <n v="7447638"/>
    <n v="16925001"/>
    <n v="4516"/>
    <s v="FP-012293-01"/>
    <s v="FE 4516 JUEGO DE CERDAS CEP CENTRAL     -                                        "/>
    <d v="2024-05-15T00:00:00"/>
    <x v="56"/>
    <d v="2024-07-09T00:00:00"/>
    <n v="35"/>
    <n v="6594070"/>
    <n v="20240604"/>
    <n v="202406"/>
    <s v="8/06/2024 3:17:58 p.m."/>
    <n v="24"/>
    <s v="0-30"/>
    <s v="PROVEEDORES"/>
    <n v="46"/>
    <n v="0"/>
    <n v="6594070"/>
    <n v="0"/>
    <n v="0"/>
    <n v="0"/>
    <n v="0"/>
    <n v="0"/>
    <n v="6594070"/>
    <x v="0"/>
    <s v="REDEPARTES SASFP-012293-01"/>
    <x v="0"/>
  </r>
  <r>
    <s v="PROMOAMBIENTAL DISTRITO SAS ESP"/>
    <n v="901"/>
    <x v="114"/>
    <x v="114"/>
    <s v="CL 23 80 A 52 IN 1"/>
    <n v="7447638"/>
    <n v="16925001"/>
    <n v="4558"/>
    <s v="FP-012339-01"/>
    <s v="PC 1170 BOLSA GRIS CON IMPRESION 65X80 C-M"/>
    <d v="2024-05-17T00:00:00"/>
    <x v="42"/>
    <d v="2024-07-16T00:00:00"/>
    <n v="42"/>
    <n v="967614"/>
    <n v="20240604"/>
    <n v="202406"/>
    <s v="8/06/2024 3:17:58 p.m."/>
    <n v="22"/>
    <s v="0-30"/>
    <s v="PROVEEDORES"/>
    <n v="44"/>
    <n v="0"/>
    <n v="967614"/>
    <n v="0"/>
    <n v="0"/>
    <n v="0"/>
    <n v="0"/>
    <n v="0"/>
    <n v="967614"/>
    <x v="0"/>
    <s v="REDEPARTES SASFP-012339-01"/>
    <x v="0"/>
  </r>
  <r>
    <s v="PROMOAMBIENTAL DISTRITO SAS ESP"/>
    <n v="901"/>
    <x v="114"/>
    <x v="114"/>
    <s v="CL 23 80 A 52 IN 1"/>
    <n v="7447638"/>
    <n v="16925001"/>
    <n v="4610"/>
    <s v="FP-012557-01"/>
    <s v="FE 4610 TUBO SUMINSTRO COMBUSTIBLES ISM -                                        "/>
    <d v="2024-05-28T00:00:00"/>
    <x v="26"/>
    <d v="2024-07-27T00:00:00"/>
    <n v="53"/>
    <n v="731549"/>
    <n v="20240604"/>
    <n v="202406"/>
    <s v="8/06/2024 3:17:58 p.m."/>
    <n v="11"/>
    <s v="0-30"/>
    <s v="PROVEEDORES"/>
    <n v="33"/>
    <n v="0"/>
    <n v="731549"/>
    <n v="0"/>
    <n v="0"/>
    <n v="0"/>
    <n v="0"/>
    <n v="0"/>
    <n v="731549"/>
    <x v="0"/>
    <s v="REDEPARTES SASFP-012557-01"/>
    <x v="0"/>
  </r>
  <r>
    <s v="PROMOAMBIENTAL DISTRITO SAS ESP"/>
    <n v="901"/>
    <x v="114"/>
    <x v="114"/>
    <s v="CL 23 80 A 52 IN 1"/>
    <n v="7447638"/>
    <n v="16925001"/>
    <n v="4594"/>
    <s v="FP-012558-01"/>
    <s v="VRBO 10465 PASADOR INFERIOR CILINDRO-"/>
    <d v="2024-05-28T00:00:00"/>
    <x v="26"/>
    <d v="2024-07-23T00:00:00"/>
    <n v="49"/>
    <n v="6594070"/>
    <n v="20240604"/>
    <n v="202406"/>
    <s v="8/06/2024 3:17:58 p.m."/>
    <n v="11"/>
    <s v="0-30"/>
    <s v="PROVEEDORES"/>
    <n v="33"/>
    <n v="0"/>
    <n v="6594070"/>
    <n v="0"/>
    <n v="0"/>
    <n v="0"/>
    <n v="0"/>
    <n v="0"/>
    <n v="6594070"/>
    <x v="0"/>
    <s v="REDEPARTES SASFP-012558-01"/>
    <x v="0"/>
  </r>
  <r>
    <s v="PROMOAMBIENTAL DISTRITO SAS ESP"/>
    <n v="901"/>
    <x v="115"/>
    <x v="115"/>
    <s v="CR 22 17 60 LC 76"/>
    <n v="7447638"/>
    <n v="16925001"/>
    <n v="412"/>
    <s v="FP-012608-01"/>
    <s v="RDC 412 ALQUILER DE EQUIPO DE SOLDADURA -                                        "/>
    <d v="2024-05-31T00:00:00"/>
    <x v="27"/>
    <d v="2024-07-30T00:00:00"/>
    <n v="56"/>
    <n v="578157"/>
    <n v="20240604"/>
    <n v="202406"/>
    <s v="8/06/2024 3:17:58 p.m."/>
    <n v="8"/>
    <s v="0-30"/>
    <s v="PROVEEDORES"/>
    <n v="30"/>
    <n v="578157"/>
    <n v="0"/>
    <n v="0"/>
    <n v="0"/>
    <n v="0"/>
    <n v="0"/>
    <n v="0"/>
    <n v="578157"/>
    <x v="0"/>
    <s v="REDIARC ELECTRIC SASFP-012608-01"/>
    <x v="0"/>
  </r>
  <r>
    <s v="PROMOAMBIENTAL DISTRITO SAS ESP"/>
    <n v="901"/>
    <x v="115"/>
    <x v="115"/>
    <s v="CR 22 17 60 LC 76"/>
    <n v="7447638"/>
    <n v="16925001"/>
    <n v="411"/>
    <s v="FP-012609-01"/>
    <s v="RDC 411 RM EQUIPO SOLDADURA MILLER      -                                        "/>
    <d v="2024-05-31T00:00:00"/>
    <x v="27"/>
    <d v="2024-07-30T00:00:00"/>
    <n v="56"/>
    <n v="1537674"/>
    <n v="20240604"/>
    <n v="202406"/>
    <s v="8/06/2024 3:17:58 p.m."/>
    <n v="8"/>
    <s v="0-30"/>
    <s v="PROVEEDORES"/>
    <n v="30"/>
    <n v="1537674"/>
    <n v="0"/>
    <n v="0"/>
    <n v="0"/>
    <n v="0"/>
    <n v="0"/>
    <n v="0"/>
    <n v="1537674"/>
    <x v="0"/>
    <s v="REDIARC ELECTRIC SASFP-012609-01"/>
    <x v="0"/>
  </r>
  <r>
    <s v="PROMOAMBIENTAL DISTRITO SAS ESP"/>
    <n v="901"/>
    <x v="116"/>
    <x v="116"/>
    <s v="CL 18 4 81"/>
    <n v="7447638"/>
    <n v="16925001"/>
    <n v="7452"/>
    <s v="FP-011099-01"/>
    <s v="MQFE 7452 LLANTA SERVICIO               -                                        "/>
    <d v="2024-03-07T00:00:00"/>
    <x v="28"/>
    <d v="2024-05-06T00:00:00"/>
    <n v="-28"/>
    <n v="12444885"/>
    <n v="20240604"/>
    <n v="202406"/>
    <s v="8/06/2024 3:17:58 p.m."/>
    <n v="93"/>
    <s v="91-120"/>
    <s v="PROVEEDORES"/>
    <n v="115"/>
    <n v="0"/>
    <n v="0"/>
    <n v="0"/>
    <n v="12444885"/>
    <n v="0"/>
    <n v="0"/>
    <n v="0"/>
    <n v="12444885"/>
    <x v="0"/>
    <s v="REENCAUCHADORA RENOVANDO S A SFP-011099-01"/>
    <x v="0"/>
  </r>
  <r>
    <s v="PROMOAMBIENTAL DISTRITO SAS ESP"/>
    <n v="901"/>
    <x v="116"/>
    <x v="116"/>
    <s v="CL 18 4 81"/>
    <n v="7447638"/>
    <n v="16925001"/>
    <n v="7453"/>
    <s v="FP-011100-01"/>
    <s v="MQFE 7453 LLANTA SERVICIO               -                                        "/>
    <d v="2024-03-07T00:00:00"/>
    <x v="28"/>
    <d v="2024-05-06T00:00:00"/>
    <n v="-28"/>
    <n v="2183848"/>
    <n v="20240604"/>
    <n v="202406"/>
    <s v="8/06/2024 3:17:58 p.m."/>
    <n v="93"/>
    <s v="91-120"/>
    <s v="PROVEEDORES"/>
    <n v="115"/>
    <n v="0"/>
    <n v="0"/>
    <n v="0"/>
    <n v="2183848"/>
    <n v="0"/>
    <n v="0"/>
    <n v="0"/>
    <n v="2183848"/>
    <x v="0"/>
    <s v="REENCAUCHADORA RENOVANDO S A SFP-011100-01"/>
    <x v="0"/>
  </r>
  <r>
    <s v="PROMOAMBIENTAL DISTRITO SAS ESP"/>
    <n v="901"/>
    <x v="116"/>
    <x v="116"/>
    <s v="CL 18 4 81"/>
    <n v="7447638"/>
    <n v="16925001"/>
    <n v="7451"/>
    <s v="FP-011101-01"/>
    <s v="MQFE 7451 LLANTA SERVICIO               -                                        "/>
    <d v="2024-03-07T00:00:00"/>
    <x v="28"/>
    <d v="2024-05-06T00:00:00"/>
    <n v="-28"/>
    <n v="9961563"/>
    <n v="20240604"/>
    <n v="202406"/>
    <s v="8/06/2024 3:17:58 p.m."/>
    <n v="93"/>
    <s v="91-120"/>
    <s v="PROVEEDORES"/>
    <n v="115"/>
    <n v="0"/>
    <n v="0"/>
    <n v="0"/>
    <n v="9961563"/>
    <n v="0"/>
    <n v="0"/>
    <n v="0"/>
    <n v="9961563"/>
    <x v="0"/>
    <s v="REENCAUCHADORA RENOVANDO S A SFP-011101-01"/>
    <x v="0"/>
  </r>
  <r>
    <s v="PROMOAMBIENTAL DISTRITO SAS ESP"/>
    <n v="901"/>
    <x v="116"/>
    <x v="116"/>
    <s v="CL 18 4 81"/>
    <n v="7447638"/>
    <n v="16925001"/>
    <n v="7490"/>
    <s v="FP-011202-01"/>
    <s v="MQFE 7490 LLANTA SERVICIOS GOODYEA      -                                        "/>
    <d v="2024-03-19T00:00:00"/>
    <x v="53"/>
    <d v="2024-05-18T00:00:00"/>
    <n v="-16"/>
    <n v="12317770"/>
    <n v="20240604"/>
    <n v="202406"/>
    <s v="8/06/2024 3:17:58 p.m."/>
    <n v="81"/>
    <s v="61-90"/>
    <s v="PROVEEDORES"/>
    <n v="103"/>
    <n v="0"/>
    <n v="0"/>
    <n v="0"/>
    <n v="12317770"/>
    <n v="0"/>
    <n v="0"/>
    <n v="0"/>
    <n v="12317770"/>
    <x v="0"/>
    <s v="REENCAUCHADORA RENOVANDO S A SFP-011202-01"/>
    <x v="0"/>
  </r>
  <r>
    <s v="PROMOAMBIENTAL DISTRITO SAS ESP"/>
    <n v="901"/>
    <x v="116"/>
    <x v="116"/>
    <s v="CL 18 4 81"/>
    <n v="7447638"/>
    <n v="16925001"/>
    <n v="7518"/>
    <s v="FP-011407-01"/>
    <s v="MQFE 7518 LLANTA RECAUCHADAS            -                                        "/>
    <d v="2024-03-26T00:00:00"/>
    <x v="16"/>
    <d v="2024-05-23T00:00:00"/>
    <n v="-11"/>
    <n v="16624588"/>
    <n v="20240604"/>
    <n v="202406"/>
    <s v="8/06/2024 3:17:58 p.m."/>
    <n v="74"/>
    <s v="61-90"/>
    <s v="PROVEEDORES"/>
    <n v="96"/>
    <n v="0"/>
    <n v="0"/>
    <n v="0"/>
    <n v="16624588"/>
    <n v="0"/>
    <n v="0"/>
    <n v="0"/>
    <n v="16624588"/>
    <x v="0"/>
    <s v="REENCAUCHADORA RENOVANDO S A SFP-011407-01"/>
    <x v="0"/>
  </r>
  <r>
    <s v="PROMOAMBIENTAL DISTRITO SAS ESP"/>
    <n v="901"/>
    <x v="116"/>
    <x v="116"/>
    <s v="CL 18 4 81"/>
    <n v="7447638"/>
    <n v="16925001"/>
    <n v="7503"/>
    <s v="FP-011408-01"/>
    <s v="MQFE 7503 LLANTA SERVICIO               -                                        "/>
    <d v="2024-03-26T00:00:00"/>
    <x v="16"/>
    <d v="2024-05-20T00:00:00"/>
    <n v="-14"/>
    <n v="5692321"/>
    <n v="20240604"/>
    <n v="202406"/>
    <s v="8/06/2024 3:17:58 p.m."/>
    <n v="74"/>
    <s v="61-90"/>
    <s v="PROVEEDORES"/>
    <n v="96"/>
    <n v="0"/>
    <n v="0"/>
    <n v="0"/>
    <n v="5692321"/>
    <n v="0"/>
    <n v="0"/>
    <n v="0"/>
    <n v="5692321"/>
    <x v="0"/>
    <s v="REENCAUCHADORA RENOVANDO S A SFP-011408-01"/>
    <x v="0"/>
  </r>
  <r>
    <s v="PROMOAMBIENTAL DISTRITO SAS ESP"/>
    <n v="901"/>
    <x v="116"/>
    <x v="116"/>
    <s v="CL 18 4 81"/>
    <n v="7447638"/>
    <n v="16925001"/>
    <n v="7523"/>
    <s v="FP-011427-01"/>
    <s v="MQFE 7523 LLANTA SERVICIOS              -                                        "/>
    <d v="2024-03-27T00:00:00"/>
    <x v="0"/>
    <d v="2024-05-26T00:00:00"/>
    <n v="-8"/>
    <n v="7826942"/>
    <n v="20240604"/>
    <n v="202406"/>
    <s v="8/06/2024 3:17:58 p.m."/>
    <n v="73"/>
    <s v="61-90"/>
    <s v="PROVEEDORES"/>
    <n v="95"/>
    <n v="0"/>
    <n v="0"/>
    <n v="0"/>
    <n v="7826942"/>
    <n v="0"/>
    <n v="0"/>
    <n v="0"/>
    <n v="7826942"/>
    <x v="0"/>
    <s v="REENCAUCHADORA RENOVANDO S A SFP-011427-01"/>
    <x v="0"/>
  </r>
  <r>
    <s v="PROMOAMBIENTAL DISTRITO SAS ESP"/>
    <n v="901"/>
    <x v="116"/>
    <x v="116"/>
    <s v="CL 18 4 81"/>
    <n v="7447638"/>
    <n v="16925001"/>
    <n v="7525"/>
    <s v="FP-011465-01"/>
    <s v="MQFE 7525 LLANTA SERVICIOS              -                                        "/>
    <d v="2024-03-27T00:00:00"/>
    <x v="0"/>
    <d v="2024-05-26T00:00:00"/>
    <n v="-8"/>
    <n v="6625449"/>
    <n v="20240604"/>
    <n v="202406"/>
    <s v="8/06/2024 3:17:58 p.m."/>
    <n v="73"/>
    <s v="61-90"/>
    <s v="PROVEEDORES"/>
    <n v="95"/>
    <n v="0"/>
    <n v="0"/>
    <n v="0"/>
    <n v="6625449"/>
    <n v="0"/>
    <n v="0"/>
    <n v="0"/>
    <n v="6625449"/>
    <x v="0"/>
    <s v="REENCAUCHADORA RENOVANDO S A SFP-011465-01"/>
    <x v="0"/>
  </r>
  <r>
    <s v="PROMOAMBIENTAL DISTRITO SAS ESP"/>
    <n v="901"/>
    <x v="116"/>
    <x v="116"/>
    <s v="CL 18 4 81"/>
    <n v="7447638"/>
    <n v="16925001"/>
    <n v="7552"/>
    <s v="FP-011589-01"/>
    <s v="MQFE 7552 LLANTAS REENCAUCHADAS         -                                        "/>
    <d v="2024-04-09T00:00:00"/>
    <x v="30"/>
    <d v="2024-06-05T00:00:00"/>
    <n v="1"/>
    <n v="12930235"/>
    <n v="20240604"/>
    <n v="202406"/>
    <s v="8/06/2024 3:17:58 p.m."/>
    <n v="60"/>
    <s v="31-60"/>
    <s v="PROVEEDORES"/>
    <n v="82"/>
    <n v="0"/>
    <n v="0"/>
    <n v="12930235"/>
    <n v="0"/>
    <n v="0"/>
    <n v="0"/>
    <n v="0"/>
    <n v="12930235"/>
    <x v="0"/>
    <s v="REENCAUCHADORA RENOVANDO S A SFP-011589-01"/>
    <x v="0"/>
  </r>
  <r>
    <s v="PROMOAMBIENTAL DISTRITO SAS ESP"/>
    <n v="901"/>
    <x v="116"/>
    <x v="116"/>
    <s v="CL 18 4 81"/>
    <n v="7447638"/>
    <n v="16925001"/>
    <n v="7533"/>
    <s v="FP-011590-01"/>
    <s v="MQFE 7533 RUEDA 4POR 5 PB BANDA REDONDA -                                        "/>
    <d v="2024-04-09T00:00:00"/>
    <x v="30"/>
    <d v="2024-06-02T00:00:00"/>
    <n v="-2"/>
    <n v="2645772"/>
    <n v="20240604"/>
    <n v="202406"/>
    <s v="8/06/2024 3:17:58 p.m."/>
    <n v="60"/>
    <s v="31-60"/>
    <s v="PROVEEDORES"/>
    <n v="82"/>
    <n v="0"/>
    <n v="0"/>
    <n v="2645772"/>
    <n v="0"/>
    <n v="0"/>
    <n v="0"/>
    <n v="0"/>
    <n v="2645772"/>
    <x v="0"/>
    <s v="REENCAUCHADORA RENOVANDO S A SFP-011590-01"/>
    <x v="0"/>
  </r>
  <r>
    <s v="PROMOAMBIENTAL DISTRITO SAS ESP"/>
    <n v="901"/>
    <x v="116"/>
    <x v="116"/>
    <s v="CL 18 4 81"/>
    <n v="7447638"/>
    <n v="16925001"/>
    <n v="7576"/>
    <s v="FP-011694-01"/>
    <s v="MQFE 7576 LLANTA REENCAUCHADA KUMHO     -                                        "/>
    <d v="2024-04-11T00:00:00"/>
    <x v="40"/>
    <d v="2024-06-10T00:00:00"/>
    <n v="6"/>
    <n v="7388706"/>
    <n v="20240604"/>
    <n v="202406"/>
    <s v="8/06/2024 3:17:58 p.m."/>
    <n v="58"/>
    <s v="31-60"/>
    <s v="PROVEEDORES"/>
    <n v="80"/>
    <n v="0"/>
    <n v="0"/>
    <n v="7388706"/>
    <n v="0"/>
    <n v="0"/>
    <n v="0"/>
    <n v="0"/>
    <n v="7388706"/>
    <x v="0"/>
    <s v="REENCAUCHADORA RENOVANDO S A SFP-011694-01"/>
    <x v="0"/>
  </r>
  <r>
    <s v="PROMOAMBIENTAL DISTRITO SAS ESP"/>
    <n v="901"/>
    <x v="116"/>
    <x v="116"/>
    <s v="CL 18 4 81"/>
    <n v="7447638"/>
    <n v="16925001"/>
    <n v="7572"/>
    <s v="FP-011695-01"/>
    <s v="MQFE 7572 LLANTA SERVICIO GOODYEA       -                                        "/>
    <d v="2024-04-11T00:00:00"/>
    <x v="40"/>
    <d v="2024-06-09T00:00:00"/>
    <n v="5"/>
    <n v="11445901"/>
    <n v="20240604"/>
    <n v="202406"/>
    <s v="8/06/2024 3:17:58 p.m."/>
    <n v="58"/>
    <s v="31-60"/>
    <s v="PROVEEDORES"/>
    <n v="80"/>
    <n v="0"/>
    <n v="0"/>
    <n v="11445901"/>
    <n v="0"/>
    <n v="0"/>
    <n v="0"/>
    <n v="0"/>
    <n v="11445901"/>
    <x v="0"/>
    <s v="REENCAUCHADORA RENOVANDO S A SFP-011695-01"/>
    <x v="0"/>
  </r>
  <r>
    <s v="PROMOAMBIENTAL DISTRITO SAS ESP"/>
    <n v="901"/>
    <x v="116"/>
    <x v="116"/>
    <s v="CL 18 4 81"/>
    <n v="7447638"/>
    <n v="16925001"/>
    <n v="7579"/>
    <s v="FP-011743-01"/>
    <s v="MQFE 7579 LLANTA SERVICIO 295 R 22 5    -                                        "/>
    <d v="2024-04-15T00:00:00"/>
    <x v="2"/>
    <d v="2024-06-12T00:00:00"/>
    <n v="8"/>
    <n v="15596430"/>
    <n v="20240604"/>
    <n v="202406"/>
    <s v="8/06/2024 3:17:58 p.m."/>
    <n v="54"/>
    <s v="31-60"/>
    <s v="PROVEEDORES"/>
    <n v="76"/>
    <n v="0"/>
    <n v="0"/>
    <n v="15596430"/>
    <n v="0"/>
    <n v="0"/>
    <n v="0"/>
    <n v="0"/>
    <n v="15596430"/>
    <x v="0"/>
    <s v="REENCAUCHADORA RENOVANDO S A SFP-011743-01"/>
    <x v="0"/>
  </r>
  <r>
    <s v="PROMOAMBIENTAL DISTRITO SAS ESP"/>
    <n v="901"/>
    <x v="116"/>
    <x v="116"/>
    <s v="CL 18 4 81"/>
    <n v="7447638"/>
    <n v="16925001"/>
    <n v="7592"/>
    <s v="FP-011760-01"/>
    <s v="MQFE 7592 LLANTAS SERVICIO 315 R 22 5   -                                        "/>
    <d v="2024-04-16T00:00:00"/>
    <x v="31"/>
    <d v="2024-06-15T00:00:00"/>
    <n v="11"/>
    <n v="10795619"/>
    <n v="20240604"/>
    <n v="202406"/>
    <s v="8/06/2024 3:17:58 p.m."/>
    <n v="53"/>
    <s v="31-60"/>
    <s v="PROVEEDORES"/>
    <n v="75"/>
    <n v="0"/>
    <n v="0"/>
    <n v="10795619"/>
    <n v="0"/>
    <n v="0"/>
    <n v="0"/>
    <n v="0"/>
    <n v="10795619"/>
    <x v="0"/>
    <s v="REENCAUCHADORA RENOVANDO S A SFP-011760-01"/>
    <x v="0"/>
  </r>
  <r>
    <s v="PROMOAMBIENTAL DISTRITO SAS ESP"/>
    <n v="901"/>
    <x v="116"/>
    <x v="116"/>
    <s v="CL 18 4 81"/>
    <n v="7447638"/>
    <n v="16925001"/>
    <n v="7622"/>
    <s v="FP-011888-01"/>
    <s v="MQFE 7622 LLANATA SERVICIO REPARAR 295 R-22 5                                    "/>
    <d v="2024-04-25T00:00:00"/>
    <x v="33"/>
    <d v="2024-06-23T00:00:00"/>
    <n v="19"/>
    <n v="11606230"/>
    <n v="20240604"/>
    <n v="202406"/>
    <s v="8/06/2024 3:17:58 p.m."/>
    <n v="44"/>
    <s v="31-60"/>
    <s v="PROVEEDORES"/>
    <n v="66"/>
    <n v="0"/>
    <n v="0"/>
    <n v="11606230"/>
    <n v="0"/>
    <n v="0"/>
    <n v="0"/>
    <n v="0"/>
    <n v="11606230"/>
    <x v="0"/>
    <s v="REENCAUCHADORA RENOVANDO S A SFP-011888-01"/>
    <x v="0"/>
  </r>
  <r>
    <s v="PROMOAMBIENTAL DISTRITO SAS ESP"/>
    <n v="901"/>
    <x v="116"/>
    <x v="116"/>
    <s v="CL 18 4 81"/>
    <n v="7447638"/>
    <n v="16925001"/>
    <n v="7621"/>
    <s v="FP-011889-01"/>
    <s v="MQFE 7621 LLANTA SERVICIO 295 R 225     -                                        "/>
    <d v="2024-04-25T00:00:00"/>
    <x v="33"/>
    <d v="2024-06-23T00:00:00"/>
    <n v="19"/>
    <n v="6625449"/>
    <n v="20240604"/>
    <n v="202406"/>
    <s v="8/06/2024 3:17:58 p.m."/>
    <n v="44"/>
    <s v="31-60"/>
    <s v="PROVEEDORES"/>
    <n v="66"/>
    <n v="0"/>
    <n v="0"/>
    <n v="6625449"/>
    <n v="0"/>
    <n v="0"/>
    <n v="0"/>
    <n v="0"/>
    <n v="6625449"/>
    <x v="0"/>
    <s v="REENCAUCHADORA RENOVANDO S A SFP-011889-01"/>
    <x v="0"/>
  </r>
  <r>
    <s v="PROMOAMBIENTAL DISTRITO SAS ESP"/>
    <n v="901"/>
    <x v="116"/>
    <x v="116"/>
    <s v="CL 18 4 81"/>
    <n v="7447638"/>
    <n v="16925001"/>
    <n v="7648"/>
    <s v="FP-012077-01"/>
    <s v="MQFE 7648 LLANTA SERVICIO 295R22 5      -                                        "/>
    <d v="2024-04-30T00:00:00"/>
    <x v="4"/>
    <d v="2024-06-29T00:00:00"/>
    <n v="25"/>
    <n v="933128"/>
    <n v="20240604"/>
    <n v="202406"/>
    <s v="8/06/2024 3:17:58 p.m."/>
    <n v="39"/>
    <s v="31-60"/>
    <s v="PROVEEDORES"/>
    <n v="61"/>
    <n v="0"/>
    <n v="0"/>
    <n v="933128"/>
    <n v="0"/>
    <n v="0"/>
    <n v="0"/>
    <n v="0"/>
    <n v="933128"/>
    <x v="0"/>
    <s v="REENCAUCHADORA RENOVANDO S A SFP-012077-01"/>
    <x v="0"/>
  </r>
  <r>
    <s v="PROMOAMBIENTAL DISTRITO SAS ESP"/>
    <n v="901"/>
    <x v="116"/>
    <x v="116"/>
    <s v="CL 18 4 81"/>
    <n v="7447638"/>
    <n v="16925001"/>
    <n v="7647"/>
    <s v="FP-012078-01"/>
    <s v="MQFE 7647 LLANTA SERVICIO 295R22 5      -                                        "/>
    <d v="2024-04-30T00:00:00"/>
    <x v="4"/>
    <d v="2024-06-29T00:00:00"/>
    <n v="25"/>
    <n v="12096182"/>
    <n v="20240604"/>
    <n v="202406"/>
    <s v="8/06/2024 3:17:58 p.m."/>
    <n v="39"/>
    <s v="31-60"/>
    <s v="PROVEEDORES"/>
    <n v="61"/>
    <n v="0"/>
    <n v="0"/>
    <n v="12096182"/>
    <n v="0"/>
    <n v="0"/>
    <n v="0"/>
    <n v="0"/>
    <n v="12096182"/>
    <x v="0"/>
    <s v="REENCAUCHADORA RENOVANDO S A SFP-012078-01"/>
    <x v="0"/>
  </r>
  <r>
    <s v="PROMOAMBIENTAL DISTRITO SAS ESP"/>
    <n v="901"/>
    <x v="116"/>
    <x v="116"/>
    <s v="CL 18 4 81"/>
    <n v="7447638"/>
    <n v="16925001"/>
    <n v="7668"/>
    <s v="FP-012290-01"/>
    <s v="MQFE 7668 LLANTA SERVICIO GOODYEA       -                                        "/>
    <d v="2024-05-15T00:00:00"/>
    <x v="56"/>
    <d v="2024-07-02T00:00:00"/>
    <n v="28"/>
    <n v="4490828"/>
    <n v="20240604"/>
    <n v="202406"/>
    <s v="8/06/2024 3:17:58 p.m."/>
    <n v="24"/>
    <s v="0-30"/>
    <s v="PROVEEDORES"/>
    <n v="46"/>
    <n v="0"/>
    <n v="4490828"/>
    <n v="0"/>
    <n v="0"/>
    <n v="0"/>
    <n v="0"/>
    <n v="0"/>
    <n v="4490828"/>
    <x v="0"/>
    <s v="REENCAUCHADORA RENOVANDO S A SFP-012290-01"/>
    <x v="0"/>
  </r>
  <r>
    <s v="PROMOAMBIENTAL DISTRITO SAS ESP"/>
    <n v="901"/>
    <x v="116"/>
    <x v="116"/>
    <s v="CL 18 4 81"/>
    <n v="7447638"/>
    <n v="16925001"/>
    <n v="7667"/>
    <s v="FP-012292-01"/>
    <s v="MQFE 7667 LLANTA SERVICIO GOODYEA       -                                        "/>
    <d v="2024-05-15T00:00:00"/>
    <x v="56"/>
    <d v="2024-07-02T00:00:00"/>
    <n v="28"/>
    <n v="7892006"/>
    <n v="20240604"/>
    <n v="202406"/>
    <s v="8/06/2024 3:17:58 p.m."/>
    <n v="24"/>
    <s v="0-30"/>
    <s v="PROVEEDORES"/>
    <n v="46"/>
    <n v="0"/>
    <n v="7892006"/>
    <n v="0"/>
    <n v="0"/>
    <n v="0"/>
    <n v="0"/>
    <n v="0"/>
    <n v="7892006"/>
    <x v="0"/>
    <s v="REENCAUCHADORA RENOVANDO S A SFP-012292-01"/>
    <x v="0"/>
  </r>
  <r>
    <s v="PROMOAMBIENTAL DISTRITO SAS ESP"/>
    <n v="901"/>
    <x v="116"/>
    <x v="116"/>
    <s v="CL 18 4 81"/>
    <n v="7447638"/>
    <n v="16925001"/>
    <n v="7743"/>
    <s v="FP-012351-01"/>
    <s v="MR 5198 GOBERNADOR DE AIRE-"/>
    <d v="2024-05-20T00:00:00"/>
    <x v="6"/>
    <d v="2024-07-17T00:00:00"/>
    <n v="43"/>
    <n v="325209"/>
    <n v="20240604"/>
    <n v="202406"/>
    <s v="8/06/2024 3:17:58 p.m."/>
    <n v="19"/>
    <s v="0-30"/>
    <s v="PROVEEDORES"/>
    <n v="41"/>
    <n v="0"/>
    <n v="325209"/>
    <n v="0"/>
    <n v="0"/>
    <n v="0"/>
    <n v="0"/>
    <n v="0"/>
    <n v="325209"/>
    <x v="0"/>
    <s v="REENCAUCHADORA RENOVANDO S A SFP-012351-01"/>
    <x v="0"/>
  </r>
  <r>
    <s v="PROMOAMBIENTAL DISTRITO SAS ESP"/>
    <n v="901"/>
    <x v="116"/>
    <x v="116"/>
    <s v="CL 18 4 81"/>
    <n v="7447638"/>
    <n v="16925001"/>
    <n v="7741"/>
    <s v="FP-012352-01"/>
    <s v="MQFE 7741 LLANTA SERVICIO MICHELINE     -                                        "/>
    <d v="2024-05-20T00:00:00"/>
    <x v="6"/>
    <d v="2024-07-17T00:00:00"/>
    <n v="43"/>
    <n v="3943422"/>
    <n v="20240604"/>
    <n v="202406"/>
    <s v="8/06/2024 3:17:58 p.m."/>
    <n v="19"/>
    <s v="0-30"/>
    <s v="PROVEEDORES"/>
    <n v="41"/>
    <n v="0"/>
    <n v="3943422"/>
    <n v="0"/>
    <n v="0"/>
    <n v="0"/>
    <n v="0"/>
    <n v="0"/>
    <n v="3943422"/>
    <x v="0"/>
    <s v="REENCAUCHADORA RENOVANDO S A SFP-012352-01"/>
    <x v="0"/>
  </r>
  <r>
    <s v="PROMOAMBIENTAL DISTRITO SAS ESP"/>
    <n v="901"/>
    <x v="116"/>
    <x v="116"/>
    <s v="CL 18 4 81"/>
    <n v="7447638"/>
    <n v="16925001"/>
    <n v="7740"/>
    <s v="FP-012353-01"/>
    <s v="MQFE 7740 LLANTA SERVICIO GOODYEA       -                                        "/>
    <d v="2024-05-20T00:00:00"/>
    <x v="6"/>
    <d v="2024-07-17T00:00:00"/>
    <n v="43"/>
    <n v="15600236"/>
    <n v="20240604"/>
    <n v="202406"/>
    <s v="8/06/2024 3:17:58 p.m."/>
    <n v="19"/>
    <s v="0-30"/>
    <s v="PROVEEDORES"/>
    <n v="41"/>
    <n v="0"/>
    <n v="15600236"/>
    <n v="0"/>
    <n v="0"/>
    <n v="0"/>
    <n v="0"/>
    <n v="0"/>
    <n v="15600236"/>
    <x v="0"/>
    <s v="REENCAUCHADORA RENOVANDO S A SFP-012353-01"/>
    <x v="0"/>
  </r>
  <r>
    <s v="PROMOAMBIENTAL DISTRITO SAS ESP"/>
    <n v="901"/>
    <x v="116"/>
    <x v="116"/>
    <s v="CL 18 4 81"/>
    <n v="7447638"/>
    <n v="16925001"/>
    <n v="7783"/>
    <s v="FP-012561-01"/>
    <s v="MQFE 7783 LLANTA SERVICIO               -                                        "/>
    <d v="2024-05-28T00:00:00"/>
    <x v="26"/>
    <d v="2024-07-27T00:00:00"/>
    <n v="53"/>
    <n v="6416985"/>
    <n v="20240604"/>
    <n v="202406"/>
    <s v="8/06/2024 3:17:58 p.m."/>
    <n v="11"/>
    <s v="0-30"/>
    <s v="PROVEEDORES"/>
    <n v="33"/>
    <n v="0"/>
    <n v="6416985"/>
    <n v="0"/>
    <n v="0"/>
    <n v="0"/>
    <n v="0"/>
    <n v="0"/>
    <n v="6416985"/>
    <x v="0"/>
    <s v="REENCAUCHADORA RENOVANDO S A SFP-012561-01"/>
    <x v="0"/>
  </r>
  <r>
    <s v="PROMOAMBIENTAL DISTRITO SAS ESP"/>
    <n v="901"/>
    <x v="117"/>
    <x v="117"/>
    <s v="CR 9 86 50 AP 501"/>
    <n v="7447638"/>
    <n v="16925001"/>
    <n v="125"/>
    <s v="CC-003637-00"/>
    <s v="RA 125 ALQUILER VEHICULO BLINDADO MES DE- MAYO  2024                             "/>
    <d v="2024-05-14T00:00:00"/>
    <x v="22"/>
    <d v="2024-06-14T00:00:00"/>
    <n v="10"/>
    <n v="27821000"/>
    <n v="20240604"/>
    <n v="202406"/>
    <s v="8/06/2024 3:17:58 p.m."/>
    <n v="25"/>
    <s v="0-30"/>
    <s v="PROVEEDORES"/>
    <n v="47"/>
    <n v="0"/>
    <n v="27821000"/>
    <n v="0"/>
    <n v="0"/>
    <n v="0"/>
    <n v="0"/>
    <n v="0"/>
    <n v="27821000"/>
    <x v="0"/>
    <s v="RICARDO Y AYERBE CIA LIMITADACC-003637-00"/>
    <x v="0"/>
  </r>
  <r>
    <s v="PROMOAMBIENTAL DISTRITO SAS ESP"/>
    <n v="901"/>
    <x v="118"/>
    <x v="118"/>
    <s v="DG 14 BIS 54 32"/>
    <n v="7447638"/>
    <n v="16925001"/>
    <n v="13236"/>
    <s v="FP-011126-01"/>
    <s v="FE 13236 ESPEJOS RECTANGULARES          -                                        "/>
    <d v="2024-03-11T00:00:00"/>
    <x v="58"/>
    <d v="2024-05-02T00:00:00"/>
    <n v="-32"/>
    <n v="270110"/>
    <n v="20240604"/>
    <n v="202406"/>
    <s v="8/06/2024 3:17:58 p.m."/>
    <n v="89"/>
    <s v="61-90"/>
    <s v="PROVEEDORES"/>
    <n v="111"/>
    <n v="0"/>
    <n v="0"/>
    <n v="0"/>
    <n v="270110"/>
    <n v="0"/>
    <n v="0"/>
    <n v="0"/>
    <n v="270110"/>
    <x v="0"/>
    <s v="RODRIGUEZ FONSECA JOSE IVANFP-011126-01"/>
    <x v="0"/>
  </r>
  <r>
    <s v="PROMOAMBIENTAL DISTRITO SAS ESP"/>
    <n v="901"/>
    <x v="118"/>
    <x v="118"/>
    <s v="DG 14 BIS 54 32"/>
    <n v="7447638"/>
    <n v="16925001"/>
    <n v="13250"/>
    <s v="FP-011130-01"/>
    <s v="FE 13250 MANIJA EXTERIOR KENWORTH       -                                        "/>
    <d v="2024-03-11T00:00:00"/>
    <x v="58"/>
    <d v="2024-05-05T00:00:00"/>
    <n v="-29"/>
    <n v="438929"/>
    <n v="20240604"/>
    <n v="202406"/>
    <s v="8/06/2024 3:17:58 p.m."/>
    <n v="89"/>
    <s v="61-90"/>
    <s v="PROVEEDORES"/>
    <n v="111"/>
    <n v="0"/>
    <n v="0"/>
    <n v="0"/>
    <n v="438929"/>
    <n v="0"/>
    <n v="0"/>
    <n v="0"/>
    <n v="438929"/>
    <x v="0"/>
    <s v="RODRIGUEZ FONSECA JOSE IVANFP-011130-01"/>
    <x v="0"/>
  </r>
  <r>
    <s v="PROMOAMBIENTAL DISTRITO SAS ESP"/>
    <n v="901"/>
    <x v="118"/>
    <x v="118"/>
    <s v="DG 14 BIS 54 32"/>
    <n v="7447638"/>
    <n v="16925001"/>
    <n v="13415"/>
    <s v="FP-011237-01"/>
    <s v="FE 4785 T XTENSER L100 REFRIG ROJO 1   1-55"/>
    <d v="2024-03-21T00:00:00"/>
    <x v="15"/>
    <d v="2024-05-19T00:00:00"/>
    <n v="-15"/>
    <n v="210987"/>
    <n v="20240604"/>
    <n v="202406"/>
    <s v="8/06/2024 3:17:58 p.m."/>
    <n v="79"/>
    <s v="61-90"/>
    <s v="PROVEEDORES"/>
    <n v="101"/>
    <n v="0"/>
    <n v="0"/>
    <n v="0"/>
    <n v="210987"/>
    <n v="0"/>
    <n v="0"/>
    <n v="0"/>
    <n v="210987"/>
    <x v="0"/>
    <s v="RODRIGUEZ FONSECA JOSE IVANFP-011237-01"/>
    <x v="0"/>
  </r>
  <r>
    <s v="PROMOAMBIENTAL DISTRITO SAS ESP"/>
    <n v="901"/>
    <x v="118"/>
    <x v="118"/>
    <s v="DG 14 BIS 54 32"/>
    <n v="7447638"/>
    <n v="16925001"/>
    <n v="13304"/>
    <s v="FP-011254-01"/>
    <s v="FE 13304 ARREGLO INSTALACION VIRIO ELECT-RICO                                    "/>
    <d v="2024-03-21T00:00:00"/>
    <x v="15"/>
    <d v="2024-05-09T00:00:00"/>
    <n v="-25"/>
    <n v="133255"/>
    <n v="20240604"/>
    <n v="202406"/>
    <s v="8/06/2024 3:17:58 p.m."/>
    <n v="79"/>
    <s v="61-90"/>
    <s v="PROVEEDORES"/>
    <n v="101"/>
    <n v="0"/>
    <n v="0"/>
    <n v="0"/>
    <n v="133255"/>
    <n v="0"/>
    <n v="0"/>
    <n v="0"/>
    <n v="133255"/>
    <x v="0"/>
    <s v="RODRIGUEZ FONSECA JOSE IVANFP-011254-01"/>
    <x v="0"/>
  </r>
  <r>
    <s v="PROMOAMBIENTAL DISTRITO SAS ESP"/>
    <n v="901"/>
    <x v="118"/>
    <x v="118"/>
    <s v="DG 14 BIS 54 32"/>
    <n v="7447638"/>
    <n v="16925001"/>
    <n v="13389"/>
    <s v="FP-011255-01"/>
    <s v="FE 13389 ADAPTACION Y SUMINISTRO DE CREM-ALLERA PUERTA                           "/>
    <d v="2024-03-21T00:00:00"/>
    <x v="15"/>
    <d v="2024-05-18T00:00:00"/>
    <n v="-16"/>
    <n v="555230"/>
    <n v="20240604"/>
    <n v="202406"/>
    <s v="8/06/2024 3:17:58 p.m."/>
    <n v="79"/>
    <s v="61-90"/>
    <s v="PROVEEDORES"/>
    <n v="101"/>
    <n v="0"/>
    <n v="0"/>
    <n v="0"/>
    <n v="555230"/>
    <n v="0"/>
    <n v="0"/>
    <n v="0"/>
    <n v="555230"/>
    <x v="0"/>
    <s v="RODRIGUEZ FONSECA JOSE IVANFP-011255-01"/>
    <x v="0"/>
  </r>
  <r>
    <s v="PROMOAMBIENTAL DISTRITO SAS ESP"/>
    <n v="901"/>
    <x v="118"/>
    <x v="118"/>
    <s v="DG 14 BIS 54 32"/>
    <n v="7447638"/>
    <n v="16925001"/>
    <n v="13388"/>
    <s v="FP-011257-01"/>
    <s v="FE 13388 ARREGLO MODULO ELEVADOR VIDRIO -                                        "/>
    <d v="2024-03-21T00:00:00"/>
    <x v="15"/>
    <d v="2024-05-18T00:00:00"/>
    <n v="-16"/>
    <n v="177674"/>
    <n v="20240604"/>
    <n v="202406"/>
    <s v="8/06/2024 3:17:58 p.m."/>
    <n v="79"/>
    <s v="61-90"/>
    <s v="PROVEEDORES"/>
    <n v="101"/>
    <n v="0"/>
    <n v="0"/>
    <n v="0"/>
    <n v="177674"/>
    <n v="0"/>
    <n v="0"/>
    <n v="0"/>
    <n v="177674"/>
    <x v="0"/>
    <s v="RODRIGUEZ FONSECA JOSE IVANFP-011257-01"/>
    <x v="0"/>
  </r>
  <r>
    <s v="PROMOAMBIENTAL DISTRITO SAS ESP"/>
    <n v="901"/>
    <x v="118"/>
    <x v="118"/>
    <s v="DG 14 BIS 54 32"/>
    <n v="7447638"/>
    <n v="16925001"/>
    <n v="13657"/>
    <s v="FP-011814-01"/>
    <s v="FE 13657 ESPEJOS LADO IZQUIERDO         -                                        "/>
    <d v="2024-04-18T00:00:00"/>
    <x v="44"/>
    <d v="2024-06-15T00:00:00"/>
    <n v="11"/>
    <n v="219464"/>
    <n v="20240604"/>
    <n v="202406"/>
    <s v="8/06/2024 3:17:58 p.m."/>
    <n v="51"/>
    <s v="31-60"/>
    <s v="PROVEEDORES"/>
    <n v="73"/>
    <n v="0"/>
    <n v="0"/>
    <n v="219464"/>
    <n v="0"/>
    <n v="0"/>
    <n v="0"/>
    <n v="0"/>
    <n v="219464"/>
    <x v="0"/>
    <s v="RODRIGUEZ FONSECA JOSE IVANFP-011814-01"/>
    <x v="0"/>
  </r>
  <r>
    <s v="PROMOAMBIENTAL DISTRITO SAS ESP"/>
    <n v="901"/>
    <x v="118"/>
    <x v="118"/>
    <s v="DG 14 BIS 54 32"/>
    <n v="7447638"/>
    <n v="16925001"/>
    <n v="13658"/>
    <s v="FP-011815-01"/>
    <s v="FE 13658 MOTORES LIMPIA BRISAS ESPEJOS  -MANO DE OBRA REPA                       "/>
    <d v="2024-04-18T00:00:00"/>
    <x v="44"/>
    <d v="2024-06-15T00:00:00"/>
    <n v="11"/>
    <n v="1576853"/>
    <n v="20240604"/>
    <n v="202406"/>
    <s v="8/06/2024 3:17:58 p.m."/>
    <n v="51"/>
    <s v="31-60"/>
    <s v="PROVEEDORES"/>
    <n v="73"/>
    <n v="0"/>
    <n v="0"/>
    <n v="1576853"/>
    <n v="0"/>
    <n v="0"/>
    <n v="0"/>
    <n v="0"/>
    <n v="1576853"/>
    <x v="0"/>
    <s v="RODRIGUEZ FONSECA JOSE IVANFP-011815-01"/>
    <x v="0"/>
  </r>
  <r>
    <s v="PROMOAMBIENTAL DISTRITO SAS ESP"/>
    <n v="901"/>
    <x v="118"/>
    <x v="118"/>
    <s v="DG 14 BIS 54 32"/>
    <n v="7447638"/>
    <n v="16925001"/>
    <n v="13659"/>
    <s v="FP-011816-01"/>
    <s v="FE 13659 ARREGLO CREMALLERA SERV CERRAJE-RIA                                     "/>
    <d v="2024-04-18T00:00:00"/>
    <x v="44"/>
    <d v="2024-06-15T00:00:00"/>
    <n v="11"/>
    <n v="555230"/>
    <n v="20240604"/>
    <n v="202406"/>
    <s v="8/06/2024 3:17:58 p.m."/>
    <n v="51"/>
    <s v="31-60"/>
    <s v="PROVEEDORES"/>
    <n v="73"/>
    <n v="0"/>
    <n v="0"/>
    <n v="555230"/>
    <n v="0"/>
    <n v="0"/>
    <n v="0"/>
    <n v="0"/>
    <n v="555230"/>
    <x v="0"/>
    <s v="RODRIGUEZ FONSECA JOSE IVANFP-011816-01"/>
    <x v="0"/>
  </r>
  <r>
    <s v="PROMOAMBIENTAL DISTRITO SAS ESP"/>
    <n v="901"/>
    <x v="118"/>
    <x v="118"/>
    <s v="DG 14 BIS 54 32"/>
    <n v="7447638"/>
    <n v="16925001"/>
    <n v="13795"/>
    <s v="FP-011948-01"/>
    <s v="FEF 3836 TORNILLO CENTRAL TUERCA ALTA GR-APA 7 8"/>
    <d v="2024-04-26T00:00:00"/>
    <x v="19"/>
    <d v="2024-06-25T00:00:00"/>
    <n v="21"/>
    <n v="111046"/>
    <n v="20240604"/>
    <n v="202406"/>
    <s v="8/06/2024 3:17:58 p.m."/>
    <n v="43"/>
    <s v="31-60"/>
    <s v="PROVEEDORES"/>
    <n v="65"/>
    <n v="0"/>
    <n v="0"/>
    <n v="111046"/>
    <n v="0"/>
    <n v="0"/>
    <n v="0"/>
    <n v="0"/>
    <n v="111046"/>
    <x v="0"/>
    <s v="RODRIGUEZ FONSECA JOSE IVANFP-011948-01"/>
    <x v="0"/>
  </r>
  <r>
    <s v="PROMOAMBIENTAL DISTRITO SAS ESP"/>
    <n v="901"/>
    <x v="118"/>
    <x v="118"/>
    <s v="DG 14 BIS 54 32"/>
    <n v="7447638"/>
    <n v="16925001"/>
    <n v="13801"/>
    <s v="FP-012049-01"/>
    <s v="FE 13801 PLUMILLA 22                    -                                        "/>
    <d v="2024-04-29T00:00:00"/>
    <x v="3"/>
    <d v="2024-06-25T00:00:00"/>
    <n v="21"/>
    <n v="106918"/>
    <n v="20240604"/>
    <n v="202406"/>
    <s v="8/06/2024 3:17:58 p.m."/>
    <n v="40"/>
    <s v="31-60"/>
    <s v="PROVEEDORES"/>
    <n v="62"/>
    <n v="0"/>
    <n v="0"/>
    <n v="106918"/>
    <n v="0"/>
    <n v="0"/>
    <n v="0"/>
    <n v="0"/>
    <n v="106918"/>
    <x v="0"/>
    <s v="RODRIGUEZ FONSECA JOSE IVANFP-012049-01"/>
    <x v="0"/>
  </r>
  <r>
    <s v="PROMOAMBIENTAL DISTRITO SAS ESP"/>
    <n v="901"/>
    <x v="118"/>
    <x v="118"/>
    <s v="DG 14 BIS 54 32"/>
    <n v="7447638"/>
    <n v="16925001"/>
    <n v="13820"/>
    <s v="FP-012050-01"/>
    <s v="FE 13820 ESPEJOS LADO IZQUIERDO AUXILIAR- IZQUIERDO                              "/>
    <d v="2024-04-29T00:00:00"/>
    <x v="3"/>
    <d v="2024-06-26T00:00:00"/>
    <n v="22"/>
    <n v="219464"/>
    <n v="20240604"/>
    <n v="202406"/>
    <s v="8/06/2024 3:17:58 p.m."/>
    <n v="40"/>
    <s v="31-60"/>
    <s v="PROVEEDORES"/>
    <n v="62"/>
    <n v="0"/>
    <n v="0"/>
    <n v="219464"/>
    <n v="0"/>
    <n v="0"/>
    <n v="0"/>
    <n v="0"/>
    <n v="219464"/>
    <x v="0"/>
    <s v="RODRIGUEZ FONSECA JOSE IVANFP-012050-01"/>
    <x v="0"/>
  </r>
  <r>
    <s v="PROMOAMBIENTAL DISTRITO SAS ESP"/>
    <n v="901"/>
    <x v="118"/>
    <x v="118"/>
    <s v="DG 14 BIS 54 32"/>
    <n v="7447638"/>
    <n v="16925001"/>
    <n v="13788"/>
    <s v="FP-012051-01"/>
    <s v="FE 13788 ESPEJO LUNA PANORAMICA         -                                        "/>
    <d v="2024-04-29T00:00:00"/>
    <x v="3"/>
    <d v="2024-06-24T00:00:00"/>
    <n v="20"/>
    <n v="73154"/>
    <n v="20240604"/>
    <n v="202406"/>
    <s v="8/06/2024 3:17:58 p.m."/>
    <n v="40"/>
    <s v="31-60"/>
    <s v="PROVEEDORES"/>
    <n v="62"/>
    <n v="0"/>
    <n v="0"/>
    <n v="73154"/>
    <n v="0"/>
    <n v="0"/>
    <n v="0"/>
    <n v="0"/>
    <n v="73154"/>
    <x v="0"/>
    <s v="RODRIGUEZ FONSECA JOSE IVANFP-012051-01"/>
    <x v="0"/>
  </r>
  <r>
    <s v="PROMOAMBIENTAL DISTRITO SAS ESP"/>
    <n v="901"/>
    <x v="118"/>
    <x v="118"/>
    <s v="DG 14 BIS 54 32"/>
    <n v="7447638"/>
    <n v="16925001"/>
    <n v="13789"/>
    <s v="FP-012052-01"/>
    <s v="FE 13789 ESPEJO AUXILIAR PANORAMICO     -                                        "/>
    <d v="2024-04-29T00:00:00"/>
    <x v="3"/>
    <d v="2024-06-24T00:00:00"/>
    <n v="20"/>
    <n v="73154"/>
    <n v="20240604"/>
    <n v="202406"/>
    <s v="8/06/2024 3:17:58 p.m."/>
    <n v="40"/>
    <s v="31-60"/>
    <s v="PROVEEDORES"/>
    <n v="62"/>
    <n v="0"/>
    <n v="0"/>
    <n v="73154"/>
    <n v="0"/>
    <n v="0"/>
    <n v="0"/>
    <n v="0"/>
    <n v="73154"/>
    <x v="0"/>
    <s v="RODRIGUEZ FONSECA JOSE IVANFP-012052-01"/>
    <x v="0"/>
  </r>
  <r>
    <s v="PROMOAMBIENTAL DISTRITO SAS ESP"/>
    <n v="901"/>
    <x v="118"/>
    <x v="118"/>
    <s v="DG 14 BIS 54 32"/>
    <n v="7447638"/>
    <n v="16925001"/>
    <n v="13790"/>
    <s v="FP-012053-01"/>
    <s v="FE 13790 ESPEJO AUXILIAR PANORAMICO     -                                        "/>
    <d v="2024-04-29T00:00:00"/>
    <x v="3"/>
    <d v="2024-06-24T00:00:00"/>
    <n v="20"/>
    <n v="146310"/>
    <n v="20240604"/>
    <n v="202406"/>
    <s v="8/06/2024 3:17:58 p.m."/>
    <n v="40"/>
    <s v="31-60"/>
    <s v="PROVEEDORES"/>
    <n v="62"/>
    <n v="0"/>
    <n v="0"/>
    <n v="146310"/>
    <n v="0"/>
    <n v="0"/>
    <n v="0"/>
    <n v="0"/>
    <n v="146310"/>
    <x v="0"/>
    <s v="RODRIGUEZ FONSECA JOSE IVANFP-012053-01"/>
    <x v="0"/>
  </r>
  <r>
    <s v="PROMOAMBIENTAL DISTRITO SAS ESP"/>
    <n v="901"/>
    <x v="118"/>
    <x v="118"/>
    <s v="DG 14 BIS 54 32"/>
    <n v="7447638"/>
    <n v="16925001"/>
    <n v="13791"/>
    <s v="FP-012054-01"/>
    <s v="FE 13791 ESPEJO AUXILIAR PANORAMICA     -                                        "/>
    <d v="2024-04-29T00:00:00"/>
    <x v="3"/>
    <d v="2024-06-24T00:00:00"/>
    <n v="20"/>
    <n v="73154"/>
    <n v="20240604"/>
    <n v="202406"/>
    <s v="8/06/2024 3:17:58 p.m."/>
    <n v="40"/>
    <s v="31-60"/>
    <s v="PROVEEDORES"/>
    <n v="62"/>
    <n v="0"/>
    <n v="0"/>
    <n v="73154"/>
    <n v="0"/>
    <n v="0"/>
    <n v="0"/>
    <n v="0"/>
    <n v="73154"/>
    <x v="0"/>
    <s v="RODRIGUEZ FONSECA JOSE IVANFP-012054-01"/>
    <x v="0"/>
  </r>
  <r>
    <s v="PROMOAMBIENTAL DISTRITO SAS ESP"/>
    <n v="901"/>
    <x v="118"/>
    <x v="118"/>
    <s v="DG 14 BIS 54 32"/>
    <n v="7447638"/>
    <n v="16925001"/>
    <n v="13792"/>
    <s v="FP-012055-01"/>
    <s v="FE 13792 ESPEJO AUXILIAR PANORAMICO     -                                        "/>
    <d v="2024-04-29T00:00:00"/>
    <x v="3"/>
    <d v="2024-06-24T00:00:00"/>
    <n v="20"/>
    <n v="146310"/>
    <n v="20240604"/>
    <n v="202406"/>
    <s v="8/06/2024 3:17:58 p.m."/>
    <n v="40"/>
    <s v="31-60"/>
    <s v="PROVEEDORES"/>
    <n v="62"/>
    <n v="0"/>
    <n v="0"/>
    <n v="146310"/>
    <n v="0"/>
    <n v="0"/>
    <n v="0"/>
    <n v="0"/>
    <n v="146310"/>
    <x v="0"/>
    <s v="RODRIGUEZ FONSECA JOSE IVANFP-012055-01"/>
    <x v="0"/>
  </r>
  <r>
    <s v="PROMOAMBIENTAL DISTRITO SAS ESP"/>
    <n v="901"/>
    <x v="118"/>
    <x v="118"/>
    <s v="DG 14 BIS 54 32"/>
    <n v="7447638"/>
    <n v="16925001"/>
    <n v="13793"/>
    <s v="FP-012056-01"/>
    <s v="FE 13793 ESPEJO AUXILIAR PANORAMICO     -                                        "/>
    <d v="2024-04-29T00:00:00"/>
    <x v="3"/>
    <d v="2024-06-24T00:00:00"/>
    <n v="20"/>
    <n v="73154"/>
    <n v="20240604"/>
    <n v="202406"/>
    <s v="8/06/2024 3:17:58 p.m."/>
    <n v="40"/>
    <s v="31-60"/>
    <s v="PROVEEDORES"/>
    <n v="62"/>
    <n v="0"/>
    <n v="0"/>
    <n v="73154"/>
    <n v="0"/>
    <n v="0"/>
    <n v="0"/>
    <n v="0"/>
    <n v="73154"/>
    <x v="0"/>
    <s v="RODRIGUEZ FONSECA JOSE IVANFP-012056-01"/>
    <x v="0"/>
  </r>
  <r>
    <s v="PROMOAMBIENTAL DISTRITO SAS ESP"/>
    <n v="901"/>
    <x v="118"/>
    <x v="118"/>
    <s v="DG 14 BIS 54 32"/>
    <n v="7447638"/>
    <n v="16925001"/>
    <n v="13722"/>
    <s v="FP-012057-01"/>
    <s v="FE 13722 CILIDRO PERA  DUPLICADO        -                                        "/>
    <d v="2024-04-29T00:00:00"/>
    <x v="3"/>
    <d v="2024-06-18T00:00:00"/>
    <n v="14"/>
    <n v="241973"/>
    <n v="20240604"/>
    <n v="202406"/>
    <s v="8/06/2024 3:17:58 p.m."/>
    <n v="40"/>
    <s v="31-60"/>
    <s v="PROVEEDORES"/>
    <n v="62"/>
    <n v="0"/>
    <n v="0"/>
    <n v="241973"/>
    <n v="0"/>
    <n v="0"/>
    <n v="0"/>
    <n v="0"/>
    <n v="241973"/>
    <x v="0"/>
    <s v="RODRIGUEZ FONSECA JOSE IVANFP-012057-01"/>
    <x v="0"/>
  </r>
  <r>
    <s v="PROMOAMBIENTAL DISTRITO SAS ESP"/>
    <n v="901"/>
    <x v="118"/>
    <x v="118"/>
    <s v="DG 14 BIS 54 32"/>
    <n v="7447638"/>
    <n v="16925001"/>
    <n v="13800"/>
    <s v="FP-012058-01"/>
    <s v="FE 13800 BRAZO LIMPIA BRISAS            -                                        "/>
    <d v="2024-04-29T00:00:00"/>
    <x v="3"/>
    <d v="2024-06-25T00:00:00"/>
    <n v="21"/>
    <n v="393911"/>
    <n v="20240604"/>
    <n v="202406"/>
    <s v="8/06/2024 3:17:58 p.m."/>
    <n v="40"/>
    <s v="31-60"/>
    <s v="PROVEEDORES"/>
    <n v="62"/>
    <n v="0"/>
    <n v="0"/>
    <n v="393911"/>
    <n v="0"/>
    <n v="0"/>
    <n v="0"/>
    <n v="0"/>
    <n v="393911"/>
    <x v="0"/>
    <s v="RODRIGUEZ FONSECA JOSE IVANFP-012058-01"/>
    <x v="0"/>
  </r>
  <r>
    <s v="PROMOAMBIENTAL DISTRITO SAS ESP"/>
    <n v="901"/>
    <x v="118"/>
    <x v="118"/>
    <s v="DG 14 BIS 54 32"/>
    <n v="7447638"/>
    <n v="16925001"/>
    <n v="13815"/>
    <s v="FP-012059-01"/>
    <s v="FE 13815 ESPEJOS AUXILIARES REDONDOS    -                                        "/>
    <d v="2024-04-29T00:00:00"/>
    <x v="3"/>
    <d v="2024-06-26T00:00:00"/>
    <n v="22"/>
    <n v="202583"/>
    <n v="20240604"/>
    <n v="202406"/>
    <s v="8/06/2024 3:17:58 p.m."/>
    <n v="40"/>
    <s v="31-60"/>
    <s v="PROVEEDORES"/>
    <n v="62"/>
    <n v="0"/>
    <n v="0"/>
    <n v="202583"/>
    <n v="0"/>
    <n v="0"/>
    <n v="0"/>
    <n v="0"/>
    <n v="202583"/>
    <x v="0"/>
    <s v="RODRIGUEZ FONSECA JOSE IVANFP-012059-01"/>
    <x v="0"/>
  </r>
  <r>
    <s v="PROMOAMBIENTAL DISTRITO SAS ESP"/>
    <n v="901"/>
    <x v="118"/>
    <x v="118"/>
    <s v="DG 14 BIS 54 32"/>
    <n v="7447638"/>
    <n v="16925001"/>
    <n v="13822"/>
    <s v="FP-012061-01"/>
    <s v="FE 13822 SWICHERA PRINCIPAL GUAYA APERTU-RA                                      "/>
    <d v="2024-04-29T00:00:00"/>
    <x v="3"/>
    <d v="2024-06-26T00:00:00"/>
    <n v="22"/>
    <n v="1451843"/>
    <n v="20240604"/>
    <n v="202406"/>
    <s v="8/06/2024 3:17:58 p.m."/>
    <n v="40"/>
    <s v="31-60"/>
    <s v="PROVEEDORES"/>
    <n v="62"/>
    <n v="0"/>
    <n v="0"/>
    <n v="1451843"/>
    <n v="0"/>
    <n v="0"/>
    <n v="0"/>
    <n v="0"/>
    <n v="1451843"/>
    <x v="0"/>
    <s v="RODRIGUEZ FONSECA JOSE IVANFP-012061-01"/>
    <x v="0"/>
  </r>
  <r>
    <s v="PROMOAMBIENTAL DISTRITO SAS ESP"/>
    <n v="901"/>
    <x v="118"/>
    <x v="118"/>
    <s v="DG 14 BIS 54 32"/>
    <n v="7447638"/>
    <n v="16925001"/>
    <n v="13823"/>
    <s v="FP-012062-01"/>
    <s v="FE 13823 ARREGLO MANIJA EXTERIOR CAMBIO -PASADORES                               "/>
    <d v="2024-04-29T00:00:00"/>
    <x v="3"/>
    <d v="2024-06-26T00:00:00"/>
    <n v="22"/>
    <n v="1004966"/>
    <n v="20240604"/>
    <n v="202406"/>
    <s v="8/06/2024 3:17:58 p.m."/>
    <n v="40"/>
    <s v="31-60"/>
    <s v="PROVEEDORES"/>
    <n v="62"/>
    <n v="0"/>
    <n v="0"/>
    <n v="1004966"/>
    <n v="0"/>
    <n v="0"/>
    <n v="0"/>
    <n v="0"/>
    <n v="1004966"/>
    <x v="0"/>
    <s v="RODRIGUEZ FONSECA JOSE IVANFP-012062-01"/>
    <x v="0"/>
  </r>
  <r>
    <s v="PROMOAMBIENTAL DISTRITO SAS ESP"/>
    <n v="901"/>
    <x v="118"/>
    <x v="118"/>
    <s v="DG 14 BIS 54 32"/>
    <n v="7447638"/>
    <n v="16925001"/>
    <n v="13919"/>
    <s v="FP-012315-01"/>
    <s v="FE 13919 APERTURA CHAPA ARREGLO CHAPA   -                                        "/>
    <d v="2024-05-15T00:00:00"/>
    <x v="56"/>
    <d v="2024-07-03T00:00:00"/>
    <n v="29"/>
    <n v="283167"/>
    <n v="20240604"/>
    <n v="202406"/>
    <s v="8/06/2024 3:17:58 p.m."/>
    <n v="24"/>
    <s v="0-30"/>
    <s v="PROVEEDORES"/>
    <n v="46"/>
    <n v="0"/>
    <n v="283167"/>
    <n v="0"/>
    <n v="0"/>
    <n v="0"/>
    <n v="0"/>
    <n v="0"/>
    <n v="283167"/>
    <x v="0"/>
    <s v="RODRIGUEZ FONSECA JOSE IVANFP-012315-01"/>
    <x v="0"/>
  </r>
  <r>
    <s v="PROMOAMBIENTAL DISTRITO SAS ESP"/>
    <n v="901"/>
    <x v="118"/>
    <x v="118"/>
    <s v="DG 14 BIS 54 32"/>
    <n v="7447638"/>
    <n v="16925001"/>
    <n v="13920"/>
    <s v="FP-012316-01"/>
    <s v="FE 13920 ARREGLO LIMPIA BRISAS          -                                        "/>
    <d v="2024-05-15T00:00:00"/>
    <x v="56"/>
    <d v="2024-07-03T00:00:00"/>
    <n v="29"/>
    <n v="999414"/>
    <n v="20240604"/>
    <n v="202406"/>
    <s v="8/06/2024 3:17:58 p.m."/>
    <n v="24"/>
    <s v="0-30"/>
    <s v="PROVEEDORES"/>
    <n v="46"/>
    <n v="0"/>
    <n v="999414"/>
    <n v="0"/>
    <n v="0"/>
    <n v="0"/>
    <n v="0"/>
    <n v="0"/>
    <n v="999414"/>
    <x v="0"/>
    <s v="RODRIGUEZ FONSECA JOSE IVANFP-012316-01"/>
    <x v="0"/>
  </r>
  <r>
    <s v="PROMOAMBIENTAL DISTRITO SAS ESP"/>
    <n v="901"/>
    <x v="118"/>
    <x v="118"/>
    <s v="DG 14 BIS 54 32"/>
    <n v="7447638"/>
    <n v="16925001"/>
    <n v="13926"/>
    <s v="FP-012317-01"/>
    <s v="FEV 281 ROLLO CINTADUCTOS CAJA REMACHES-3 16"/>
    <d v="2024-05-15T00:00:00"/>
    <x v="56"/>
    <d v="2024-07-03T00:00:00"/>
    <n v="29"/>
    <n v="688485"/>
    <n v="20240604"/>
    <n v="202406"/>
    <s v="8/06/2024 3:17:58 p.m."/>
    <n v="24"/>
    <s v="0-30"/>
    <s v="PROVEEDORES"/>
    <n v="46"/>
    <n v="0"/>
    <n v="688485"/>
    <n v="0"/>
    <n v="0"/>
    <n v="0"/>
    <n v="0"/>
    <n v="0"/>
    <n v="688485"/>
    <x v="0"/>
    <s v="RODRIGUEZ FONSECA JOSE IVANFP-012317-01"/>
    <x v="0"/>
  </r>
  <r>
    <s v="PROMOAMBIENTAL DISTRITO SAS ESP"/>
    <n v="901"/>
    <x v="118"/>
    <x v="118"/>
    <s v="DG 14 BIS 54 32"/>
    <n v="7447638"/>
    <n v="16925001"/>
    <n v="14150"/>
    <s v="FP-012408-01"/>
    <s v="F FLLC 113 SERVICIO MANO DE OBRA REPARAC-ION  SOACHA"/>
    <d v="2024-05-21T00:00:00"/>
    <x v="24"/>
    <d v="2024-07-21T00:00:00"/>
    <n v="47"/>
    <n v="1097323"/>
    <n v="20240604"/>
    <n v="202406"/>
    <s v="8/06/2024 3:17:58 p.m."/>
    <n v="18"/>
    <s v="0-30"/>
    <s v="PROVEEDORES"/>
    <n v="40"/>
    <n v="0"/>
    <n v="1097323"/>
    <n v="0"/>
    <n v="0"/>
    <n v="0"/>
    <n v="0"/>
    <n v="0"/>
    <n v="1097323"/>
    <x v="0"/>
    <s v="RODRIGUEZ FONSECA JOSE IVANFP-012408-01"/>
    <x v="0"/>
  </r>
  <r>
    <s v="PROMOAMBIENTAL DISTRITO SAS ESP"/>
    <n v="901"/>
    <x v="118"/>
    <x v="118"/>
    <s v="DG 14 BIS 54 32"/>
    <n v="7447638"/>
    <n v="16925001"/>
    <n v="14201"/>
    <s v="FP-012496-01"/>
    <s v="SEAC 15151 MANTENIMIENTO SUSPENSIONY FRE-NOS SERV OXICORTE"/>
    <d v="2024-05-28T00:00:00"/>
    <x v="26"/>
    <d v="2024-07-24T00:00:00"/>
    <n v="50"/>
    <n v="210987"/>
    <n v="20240604"/>
    <n v="202406"/>
    <s v="8/06/2024 3:17:58 p.m."/>
    <n v="11"/>
    <s v="0-30"/>
    <s v="PROVEEDORES"/>
    <n v="33"/>
    <n v="0"/>
    <n v="210987"/>
    <n v="0"/>
    <n v="0"/>
    <n v="0"/>
    <n v="0"/>
    <n v="0"/>
    <n v="210987"/>
    <x v="0"/>
    <s v="RODRIGUEZ FONSECA JOSE IVANFP-012496-01"/>
    <x v="0"/>
  </r>
  <r>
    <s v="PROMOAMBIENTAL DISTRITO SAS ESP"/>
    <n v="901"/>
    <x v="118"/>
    <x v="118"/>
    <s v="DG 14 BIS 54 32"/>
    <n v="7447638"/>
    <n v="16925001"/>
    <n v="14137"/>
    <s v="FP-012497-01"/>
    <s v="FE 14137 EMPAQUE MATAFILO CON PUERTAS   -                                        "/>
    <d v="2024-05-28T00:00:00"/>
    <x v="26"/>
    <d v="2024-07-20T00:00:00"/>
    <n v="46"/>
    <n v="67528"/>
    <n v="20240604"/>
    <n v="202406"/>
    <s v="8/06/2024 3:17:58 p.m."/>
    <n v="11"/>
    <s v="0-30"/>
    <s v="PROVEEDORES"/>
    <n v="33"/>
    <n v="0"/>
    <n v="67528"/>
    <n v="0"/>
    <n v="0"/>
    <n v="0"/>
    <n v="0"/>
    <n v="0"/>
    <n v="67528"/>
    <x v="0"/>
    <s v="RODRIGUEZ FONSECA JOSE IVANFP-012497-01"/>
    <x v="0"/>
  </r>
  <r>
    <s v="PROMOAMBIENTAL DISTRITO SAS ESP"/>
    <n v="901"/>
    <x v="118"/>
    <x v="118"/>
    <s v="DG 14 BIS 54 32"/>
    <n v="7447638"/>
    <n v="16925001"/>
    <n v="14138"/>
    <s v="FP-012500-01"/>
    <s v="HC 321 PATIN PLACA BARRIDO FANALCA 16Y-"/>
    <d v="2024-05-28T00:00:00"/>
    <x v="26"/>
    <d v="2024-07-20T00:00:00"/>
    <n v="46"/>
    <n v="399538"/>
    <n v="20240604"/>
    <n v="202406"/>
    <s v="8/06/2024 3:17:58 p.m."/>
    <n v="11"/>
    <s v="0-30"/>
    <s v="PROVEEDORES"/>
    <n v="33"/>
    <n v="0"/>
    <n v="399538"/>
    <n v="0"/>
    <n v="0"/>
    <n v="0"/>
    <n v="0"/>
    <n v="0"/>
    <n v="399538"/>
    <x v="0"/>
    <s v="RODRIGUEZ FONSECA JOSE IVANFP-012500-01"/>
    <x v="0"/>
  </r>
  <r>
    <s v="PROMOAMBIENTAL DISTRITO SAS ESP"/>
    <n v="901"/>
    <x v="118"/>
    <x v="118"/>
    <s v="DG 14 BIS 54 32"/>
    <n v="7447638"/>
    <n v="16925001"/>
    <n v="14268"/>
    <s v="FP-012625-01"/>
    <s v="FE 450 BOMBA 9350 ALTA COMPACTACION-"/>
    <d v="2024-05-31T00:00:00"/>
    <x v="27"/>
    <d v="2024-07-30T00:00:00"/>
    <n v="56"/>
    <n v="438929"/>
    <n v="20240604"/>
    <n v="202406"/>
    <s v="8/06/2024 3:17:58 p.m."/>
    <n v="8"/>
    <s v="0-30"/>
    <s v="PROVEEDORES"/>
    <n v="30"/>
    <n v="438929"/>
    <n v="0"/>
    <n v="0"/>
    <n v="0"/>
    <n v="0"/>
    <n v="0"/>
    <n v="0"/>
    <n v="438929"/>
    <x v="0"/>
    <s v="RODRIGUEZ FONSECA JOSE IVANFP-012625-01"/>
    <x v="0"/>
  </r>
  <r>
    <s v="PROMOAMBIENTAL DISTRITO SAS ESP"/>
    <n v="901"/>
    <x v="119"/>
    <x v="119"/>
    <s v="CL 2 6 102 OF 203"/>
    <n v="7447638"/>
    <n v="16925001"/>
    <n v="11636"/>
    <s v="FP-011161-01"/>
    <s v="F 007 SERV TAPIZADO SILLA-"/>
    <d v="2024-03-13T00:00:00"/>
    <x v="12"/>
    <d v="2024-05-11T00:00:00"/>
    <n v="-23"/>
    <n v="565977"/>
    <n v="20240604"/>
    <n v="202406"/>
    <s v="8/06/2024 3:17:58 p.m."/>
    <n v="87"/>
    <s v="61-90"/>
    <s v="PROVEEDORES"/>
    <n v="109"/>
    <n v="0"/>
    <n v="0"/>
    <n v="0"/>
    <n v="565977"/>
    <n v="0"/>
    <n v="0"/>
    <n v="0"/>
    <n v="565977"/>
    <x v="0"/>
    <s v="RPG SISTEMAS Y SOLUCIONES SASFP-011161-01"/>
    <x v="0"/>
  </r>
  <r>
    <s v="PROMOAMBIENTAL DISTRITO SAS ESP"/>
    <n v="901"/>
    <x v="119"/>
    <x v="119"/>
    <s v="CL 2 6 102 OF 203"/>
    <n v="7447638"/>
    <n v="16925001"/>
    <n v="11640"/>
    <s v="FP-011462-01"/>
    <s v="FEV 11640 ALQUILER MENSUAL EQUIPO ESCRIT-ORIO                                    "/>
    <d v="2024-03-27T00:00:00"/>
    <x v="0"/>
    <d v="2024-05-18T00:00:00"/>
    <n v="-16"/>
    <n v="31687440"/>
    <n v="20240604"/>
    <n v="202406"/>
    <s v="8/06/2024 3:17:58 p.m."/>
    <n v="73"/>
    <s v="61-90"/>
    <s v="PROVEEDORES"/>
    <n v="95"/>
    <n v="0"/>
    <n v="0"/>
    <n v="0"/>
    <n v="31687440"/>
    <n v="0"/>
    <n v="0"/>
    <n v="0"/>
    <n v="31687440"/>
    <x v="0"/>
    <s v="RPG SISTEMAS Y SOLUCIONES SASFP-011462-01"/>
    <x v="0"/>
  </r>
  <r>
    <s v="PROMOAMBIENTAL DISTRITO SAS ESP"/>
    <n v="901"/>
    <x v="119"/>
    <x v="119"/>
    <s v="CL 2 6 102 OF 203"/>
    <n v="7447638"/>
    <n v="16925001"/>
    <n v="11664"/>
    <s v="FP-011850-01"/>
    <s v="FTR 19507 AJUSTE HOUSING DIFERENCIAL SPI-CER"/>
    <d v="2024-04-22T00:00:00"/>
    <x v="18"/>
    <d v="2024-06-17T00:00:00"/>
    <n v="13"/>
    <n v="32727010"/>
    <n v="20240604"/>
    <n v="202406"/>
    <s v="8/06/2024 3:17:58 p.m."/>
    <n v="47"/>
    <s v="31-60"/>
    <s v="PROVEEDORES"/>
    <n v="69"/>
    <n v="0"/>
    <n v="0"/>
    <n v="32727010"/>
    <n v="0"/>
    <n v="0"/>
    <n v="0"/>
    <n v="0"/>
    <n v="32727010"/>
    <x v="0"/>
    <s v="RPG SISTEMAS Y SOLUCIONES SASFP-011850-01"/>
    <x v="0"/>
  </r>
  <r>
    <s v="PROMOAMBIENTAL DISTRITO SAS ESP"/>
    <n v="901"/>
    <x v="119"/>
    <x v="119"/>
    <s v="CL 2 6 102 OF 203"/>
    <n v="7447638"/>
    <n v="16925001"/>
    <n v="11669"/>
    <s v="FP-011890-01"/>
    <s v="FEV 11669 SOPORTE O BRAZO PARA MONITOR D-OBLE 13 A 27 PUL                        "/>
    <d v="2024-04-25T00:00:00"/>
    <x v="33"/>
    <d v="2024-06-23T00:00:00"/>
    <n v="19"/>
    <n v="221617"/>
    <n v="20240604"/>
    <n v="202406"/>
    <s v="8/06/2024 3:17:58 p.m."/>
    <n v="44"/>
    <s v="31-60"/>
    <s v="PROVEEDORES"/>
    <n v="66"/>
    <n v="0"/>
    <n v="0"/>
    <n v="221617"/>
    <n v="0"/>
    <n v="0"/>
    <n v="0"/>
    <n v="0"/>
    <n v="221617"/>
    <x v="0"/>
    <s v="RPG SISTEMAS Y SOLUCIONES SASFP-011890-01"/>
    <x v="0"/>
  </r>
  <r>
    <s v="PROMOAMBIENTAL DISTRITO SAS ESP"/>
    <n v="901"/>
    <x v="119"/>
    <x v="119"/>
    <s v="CL 2 6 102 OF 203"/>
    <n v="7447638"/>
    <n v="16925001"/>
    <n v="54255"/>
    <s v="FP-011951-01"/>
    <s v="FEV 11670 CINTA EVOLIS COLOR YMCKO      -                                        "/>
    <d v="2024-04-26T00:00:00"/>
    <x v="19"/>
    <d v="2024-06-24T00:00:00"/>
    <n v="20"/>
    <n v="565977"/>
    <n v="20240604"/>
    <n v="202406"/>
    <s v="8/06/2024 3:17:58 p.m."/>
    <n v="43"/>
    <s v="31-60"/>
    <s v="PROVEEDORES"/>
    <n v="65"/>
    <n v="0"/>
    <n v="0"/>
    <n v="565977"/>
    <n v="0"/>
    <n v="0"/>
    <n v="0"/>
    <n v="0"/>
    <n v="565977"/>
    <x v="0"/>
    <s v="RPG SISTEMAS Y SOLUCIONES SASFP-011951-01"/>
    <x v="0"/>
  </r>
  <r>
    <s v="PROMOAMBIENTAL DISTRITO SAS ESP"/>
    <n v="901"/>
    <x v="119"/>
    <x v="119"/>
    <s v="CL 2 6 102 OF 203"/>
    <n v="7447638"/>
    <n v="16925001"/>
    <n v="11671"/>
    <s v="FP-011955-01"/>
    <s v="FEV 11671 CARTUCHO TONER GENERICO       -                                        "/>
    <d v="2024-04-26T00:00:00"/>
    <x v="19"/>
    <d v="2024-06-24T00:00:00"/>
    <n v="20"/>
    <n v="238665"/>
    <n v="20240604"/>
    <n v="202406"/>
    <s v="8/06/2024 3:17:58 p.m."/>
    <n v="43"/>
    <s v="31-60"/>
    <s v="PROVEEDORES"/>
    <n v="65"/>
    <n v="0"/>
    <n v="0"/>
    <n v="238665"/>
    <n v="0"/>
    <n v="0"/>
    <n v="0"/>
    <n v="0"/>
    <n v="238665"/>
    <x v="0"/>
    <s v="RPG SISTEMAS Y SOLUCIONES SASFP-011955-01"/>
    <x v="0"/>
  </r>
  <r>
    <s v="PROMOAMBIENTAL DISTRITO SAS ESP"/>
    <n v="901"/>
    <x v="119"/>
    <x v="119"/>
    <s v="CL 2 6 102 OF 203"/>
    <n v="7447638"/>
    <n v="16925001"/>
    <n v="11673"/>
    <s v="FP-012080-01"/>
    <s v="FEV 11673 ROUTER RB750GR3 MIKROTIK ADEC -A INFRAESTRUCTURA CO                    "/>
    <d v="2024-04-30T00:00:00"/>
    <x v="4"/>
    <d v="2024-07-24T00:00:00"/>
    <n v="50"/>
    <n v="2045700"/>
    <n v="20240604"/>
    <n v="202406"/>
    <s v="8/06/2024 3:17:58 p.m."/>
    <n v="39"/>
    <s v="31-60"/>
    <s v="PROVEEDORES"/>
    <n v="61"/>
    <n v="0"/>
    <n v="0"/>
    <n v="2045700"/>
    <n v="0"/>
    <n v="0"/>
    <n v="0"/>
    <n v="0"/>
    <n v="2045700"/>
    <x v="0"/>
    <s v="RPG SISTEMAS Y SOLUCIONES SASFP-012080-01"/>
    <x v="0"/>
  </r>
  <r>
    <s v="PROMOAMBIENTAL DISTRITO SAS ESP"/>
    <n v="901"/>
    <x v="119"/>
    <x v="119"/>
    <s v="CL 2 6 102 OF 203"/>
    <n v="7447638"/>
    <n v="16925001"/>
    <n v="11684"/>
    <s v="FP-012207-01"/>
    <s v="F 5017 COMPRA ENFRIADOR ACEITE CAJA-"/>
    <d v="2024-05-10T00:00:00"/>
    <x v="52"/>
    <d v="2024-07-03T00:00:00"/>
    <n v="29"/>
    <n v="346632"/>
    <n v="20240604"/>
    <n v="202406"/>
    <s v="8/06/2024 3:17:58 p.m."/>
    <n v="29"/>
    <s v="0-30"/>
    <s v="PROVEEDORES"/>
    <n v="51"/>
    <n v="0"/>
    <n v="346632"/>
    <n v="0"/>
    <n v="0"/>
    <n v="0"/>
    <n v="0"/>
    <n v="0"/>
    <n v="346632"/>
    <x v="0"/>
    <s v="RPG SISTEMAS Y SOLUCIONES SASFP-012207-01"/>
    <x v="0"/>
  </r>
  <r>
    <s v="PROMOAMBIENTAL DISTRITO SAS ESP"/>
    <n v="901"/>
    <x v="119"/>
    <x v="119"/>
    <s v="CL 2 6 102 OF 203"/>
    <n v="7447638"/>
    <n v="16925001"/>
    <n v="11682"/>
    <s v="FP-012281-01"/>
    <s v="F 14814 MANTO DIFERENCIAL AMBOS LADOS-"/>
    <d v="2024-05-15T00:00:00"/>
    <x v="56"/>
    <d v="2024-07-03T00:00:00"/>
    <n v="29"/>
    <n v="344670"/>
    <n v="20240604"/>
    <n v="202406"/>
    <s v="8/06/2024 3:17:58 p.m."/>
    <n v="24"/>
    <s v="0-30"/>
    <s v="PROVEEDORES"/>
    <n v="46"/>
    <n v="0"/>
    <n v="344670"/>
    <n v="0"/>
    <n v="0"/>
    <n v="0"/>
    <n v="0"/>
    <n v="0"/>
    <n v="344670"/>
    <x v="0"/>
    <s v="RPG SISTEMAS Y SOLUCIONES SASFP-012281-01"/>
    <x v="0"/>
  </r>
  <r>
    <s v="PROMOAMBIENTAL DISTRITO SAS ESP"/>
    <n v="901"/>
    <x v="119"/>
    <x v="119"/>
    <s v="CL 2 6 102 OF 203"/>
    <n v="7447638"/>
    <n v="16925001"/>
    <n v="11677"/>
    <s v="FP-012283-01"/>
    <s v="F 114297 COMPRA EMPAQUE MULTIPLE ESCAPE-ISM"/>
    <d v="2024-05-15T00:00:00"/>
    <x v="56"/>
    <d v="2024-06-25T00:00:00"/>
    <n v="21"/>
    <n v="1630877"/>
    <n v="20240604"/>
    <n v="202406"/>
    <s v="8/06/2024 3:17:58 p.m."/>
    <n v="24"/>
    <s v="0-30"/>
    <s v="PROVEEDORES"/>
    <n v="46"/>
    <n v="0"/>
    <n v="1630877"/>
    <n v="0"/>
    <n v="0"/>
    <n v="0"/>
    <n v="0"/>
    <n v="0"/>
    <n v="1630877"/>
    <x v="0"/>
    <s v="RPG SISTEMAS Y SOLUCIONES SASFP-012283-01"/>
    <x v="0"/>
  </r>
  <r>
    <s v="PROMOAMBIENTAL DISTRITO SAS ESP"/>
    <n v="901"/>
    <x v="119"/>
    <x v="119"/>
    <s v="CL 2 6 102 OF 203"/>
    <n v="7447638"/>
    <n v="16925001"/>
    <n v="11672"/>
    <s v="FP-012286-01"/>
    <s v="F 114320 COMPRA ABRAZADERAS PLASTICAS ME-DIANAS"/>
    <d v="2024-05-15T00:00:00"/>
    <x v="56"/>
    <d v="2024-06-24T00:00:00"/>
    <n v="20"/>
    <n v="715995"/>
    <n v="20240604"/>
    <n v="202406"/>
    <s v="8/06/2024 3:17:58 p.m."/>
    <n v="24"/>
    <s v="0-30"/>
    <s v="PROVEEDORES"/>
    <n v="46"/>
    <n v="0"/>
    <n v="715995"/>
    <n v="0"/>
    <n v="0"/>
    <n v="0"/>
    <n v="0"/>
    <n v="0"/>
    <n v="715995"/>
    <x v="0"/>
    <s v="RPG SISTEMAS Y SOLUCIONES SASFP-012286-01"/>
    <x v="0"/>
  </r>
  <r>
    <s v="PROMOAMBIENTAL DISTRITO SAS ESP"/>
    <n v="901"/>
    <x v="119"/>
    <x v="119"/>
    <s v="CL 2 6 102 OF 203"/>
    <n v="7447638"/>
    <n v="16925001"/>
    <n v="11658"/>
    <s v="FP-012288-01"/>
    <s v="F 312 COMPRA BUJE 3 PULGADAS 1 2 X 3-"/>
    <d v="2024-05-15T00:00:00"/>
    <x v="56"/>
    <d v="2024-06-15T00:00:00"/>
    <n v="11"/>
    <n v="1795670"/>
    <n v="20240604"/>
    <n v="202406"/>
    <s v="8/06/2024 3:17:58 p.m."/>
    <n v="24"/>
    <s v="0-30"/>
    <s v="PROVEEDORES"/>
    <n v="46"/>
    <n v="0"/>
    <n v="1795670"/>
    <n v="0"/>
    <n v="0"/>
    <n v="0"/>
    <n v="0"/>
    <n v="0"/>
    <n v="1795670"/>
    <x v="0"/>
    <s v="RPG SISTEMAS Y SOLUCIONES SASFP-012288-01"/>
    <x v="0"/>
  </r>
  <r>
    <s v="PROMOAMBIENTAL DISTRITO SAS ESP"/>
    <n v="901"/>
    <x v="119"/>
    <x v="119"/>
    <s v="CL 2 6 102 OF 203"/>
    <n v="7447638"/>
    <n v="16925001"/>
    <n v="11700"/>
    <s v="FP-012386-01"/>
    <s v="MR 5279 RODAMIENTO NPR SET BUSETA HYUNDA-I"/>
    <d v="2024-05-21T00:00:00"/>
    <x v="24"/>
    <d v="2024-07-15T00:00:00"/>
    <n v="41"/>
    <n v="33805495"/>
    <n v="20240604"/>
    <n v="202406"/>
    <s v="8/06/2024 3:17:58 p.m."/>
    <n v="18"/>
    <s v="0-30"/>
    <s v="PROVEEDORES"/>
    <n v="40"/>
    <n v="0"/>
    <n v="33805495"/>
    <n v="0"/>
    <n v="0"/>
    <n v="0"/>
    <n v="0"/>
    <n v="0"/>
    <n v="33805495"/>
    <x v="0"/>
    <s v="RPG SISTEMAS Y SOLUCIONES SASFP-012386-01"/>
    <x v="0"/>
  </r>
  <r>
    <s v="PROMOAMBIENTAL DISTRITO SAS ESP"/>
    <n v="901"/>
    <x v="119"/>
    <x v="119"/>
    <s v="CL 2 6 102 OF 203"/>
    <n v="7447638"/>
    <n v="16925001"/>
    <n v="11703"/>
    <s v="FP-012387-01"/>
    <s v="F BG929 SERVICIO MANTO DE CONTENEDORES-"/>
    <d v="2024-05-21T00:00:00"/>
    <x v="24"/>
    <d v="2024-07-16T00:00:00"/>
    <n v="42"/>
    <n v="471647"/>
    <n v="20240604"/>
    <n v="202406"/>
    <s v="8/06/2024 3:17:58 p.m."/>
    <n v="18"/>
    <s v="0-30"/>
    <s v="PROVEEDORES"/>
    <n v="40"/>
    <n v="0"/>
    <n v="471647"/>
    <n v="0"/>
    <n v="0"/>
    <n v="0"/>
    <n v="0"/>
    <n v="0"/>
    <n v="471647"/>
    <x v="0"/>
    <s v="RPG SISTEMAS Y SOLUCIONES SASFP-012387-01"/>
    <x v="0"/>
  </r>
  <r>
    <s v="PROMOAMBIENTAL DISTRITO SAS ESP"/>
    <n v="901"/>
    <x v="119"/>
    <x v="119"/>
    <s v="CL 2 6 102 OF 203"/>
    <n v="7447638"/>
    <n v="16925001"/>
    <n v="11683"/>
    <s v="FP-012503-01"/>
    <s v="FEV 11683 BATERIA UNIPOWER 12V 7AH      -                                        "/>
    <d v="2024-05-28T00:00:00"/>
    <x v="26"/>
    <d v="2024-07-03T00:00:00"/>
    <n v="29"/>
    <n v="2659410"/>
    <n v="20240604"/>
    <n v="202406"/>
    <s v="8/06/2024 3:17:58 p.m."/>
    <n v="11"/>
    <s v="0-30"/>
    <s v="PROVEEDORES"/>
    <n v="33"/>
    <n v="0"/>
    <n v="2659410"/>
    <n v="0"/>
    <n v="0"/>
    <n v="0"/>
    <n v="0"/>
    <n v="0"/>
    <n v="2659410"/>
    <x v="0"/>
    <s v="RPG SISTEMAS Y SOLUCIONES SASFP-012503-01"/>
    <x v="0"/>
  </r>
  <r>
    <s v="PROMOAMBIENTAL DISTRITO SAS ESP"/>
    <n v="901"/>
    <x v="119"/>
    <x v="119"/>
    <s v="CL 2 6 102 OF 203"/>
    <n v="7447638"/>
    <n v="16925001"/>
    <n v="11710"/>
    <s v="FP-012559-01"/>
    <s v="F 319144 COMBUSTIBLE 1 7 MARZO-"/>
    <d v="2024-05-28T00:00:00"/>
    <x v="26"/>
    <d v="2024-07-24T00:00:00"/>
    <n v="50"/>
    <n v="414822"/>
    <n v="20240604"/>
    <n v="202406"/>
    <s v="8/06/2024 3:17:58 p.m."/>
    <n v="11"/>
    <s v="0-30"/>
    <s v="PROVEEDORES"/>
    <n v="33"/>
    <n v="0"/>
    <n v="414822"/>
    <n v="0"/>
    <n v="0"/>
    <n v="0"/>
    <n v="0"/>
    <n v="0"/>
    <n v="414822"/>
    <x v="0"/>
    <s v="RPG SISTEMAS Y SOLUCIONES SASFP-012559-01"/>
    <x v="0"/>
  </r>
  <r>
    <s v="PROMOAMBIENTAL DISTRITO SAS ESP"/>
    <n v="901"/>
    <x v="119"/>
    <x v="119"/>
    <s v="CL 2 6 102 OF 203"/>
    <n v="7447638"/>
    <n v="16925001"/>
    <n v="11711"/>
    <s v="FP-012560-01"/>
    <s v="F 01 319145 CONSUMO COMBUSTIBLE PRIMERA-QUINCENA"/>
    <d v="2024-05-28T00:00:00"/>
    <x v="26"/>
    <d v="2024-07-27T00:00:00"/>
    <n v="53"/>
    <n v="375045"/>
    <n v="20240604"/>
    <n v="202406"/>
    <s v="8/06/2024 3:17:58 p.m."/>
    <n v="11"/>
    <s v="0-30"/>
    <s v="PROVEEDORES"/>
    <n v="33"/>
    <n v="0"/>
    <n v="375045"/>
    <n v="0"/>
    <n v="0"/>
    <n v="0"/>
    <n v="0"/>
    <n v="0"/>
    <n v="375045"/>
    <x v="0"/>
    <s v="RPG SISTEMAS Y SOLUCIONES SASFP-012560-01"/>
    <x v="0"/>
  </r>
  <r>
    <s v="PROMOAMBIENTAL DISTRITO SAS ESP"/>
    <n v="901"/>
    <x v="120"/>
    <x v="120"/>
    <s v="CL 6 A 47 103"/>
    <n v="7447638"/>
    <n v="16925001"/>
    <n v="866"/>
    <s v="CC-003708-00"/>
    <s v="FEV 866 CONTRATO AUDITORIA EXTERNA MES D-E MAYO 2024                             "/>
    <d v="2024-05-28T00:00:00"/>
    <x v="26"/>
    <d v="2024-06-13T00:00:00"/>
    <n v="9"/>
    <n v="2090700"/>
    <n v="20240604"/>
    <n v="202406"/>
    <s v="8/06/2024 3:17:58 p.m."/>
    <n v="11"/>
    <s v="0-30"/>
    <s v="PROVEEDORES"/>
    <n v="33"/>
    <n v="0"/>
    <n v="2090700"/>
    <n v="0"/>
    <n v="0"/>
    <n v="0"/>
    <n v="0"/>
    <n v="0"/>
    <n v="2090700"/>
    <x v="0"/>
    <s v="SALAMANCA Y ASOCIADOS CONSULTORES SACC-003708-00"/>
    <x v="0"/>
  </r>
  <r>
    <s v="PROMOAMBIENTAL DISTRITO SAS ESP"/>
    <n v="901"/>
    <x v="121"/>
    <x v="121"/>
    <s v="CR 28 SUR 22 35"/>
    <n v="7447638"/>
    <n v="16925001"/>
    <n v="28"/>
    <s v="LG-000028-00"/>
    <s v="LEGALIZACION AN 244 COMPARENDO Y CURSO L-UZ DELANTERA                            "/>
    <d v="2024-03-22T00:00:00"/>
    <x v="54"/>
    <d v="2024-03-23T00:00:00"/>
    <n v="-71"/>
    <n v="4463"/>
    <n v="20240604"/>
    <n v="202406"/>
    <s v="8/06/2024 3:17:58 p.m."/>
    <n v="78"/>
    <s v="61-90"/>
    <s v="PROVEEDORES"/>
    <n v="100"/>
    <n v="0"/>
    <n v="0"/>
    <n v="0"/>
    <n v="4463"/>
    <n v="0"/>
    <n v="0"/>
    <n v="0"/>
    <n v="4463"/>
    <x v="0"/>
    <s v="SANCHEZ ALAPE JHON JAIMELG-000028-00"/>
    <x v="0"/>
  </r>
  <r>
    <s v="PROMOAMBIENTAL DISTRITO SAS ESP"/>
    <n v="901"/>
    <x v="122"/>
    <x v="122"/>
    <s v="CR 30 24 90 CAD"/>
    <n v="7447638"/>
    <n v="16925001"/>
    <n v="1566"/>
    <s v="CC-001566-00"/>
    <m/>
    <d v="2023-01-27T00:00:00"/>
    <x v="86"/>
    <d v="2023-01-31T00:00:00"/>
    <n v="-483"/>
    <n v="264877000"/>
    <n v="20240604"/>
    <n v="202406"/>
    <s v="8/06/2024 3:17:58 p.m."/>
    <n v="498"/>
    <s v="&gt;360"/>
    <s v="PROVEEDORES"/>
    <n v="520"/>
    <n v="0"/>
    <n v="0"/>
    <n v="0"/>
    <n v="0"/>
    <n v="0"/>
    <n v="0"/>
    <n v="264877000"/>
    <n v="264877000"/>
    <x v="0"/>
    <s v="SECRETARIA DISTRITAL DE HACIENDACC-001566-00"/>
    <x v="1"/>
  </r>
  <r>
    <s v="PROMOAMBIENTAL DISTRITO SAS ESP"/>
    <n v="901"/>
    <x v="122"/>
    <x v="122"/>
    <s v="CR 30 24 90 CAD"/>
    <n v="7447638"/>
    <n v="16925001"/>
    <n v="1567"/>
    <s v="CC-001567-00"/>
    <m/>
    <d v="2023-01-27T00:00:00"/>
    <x v="86"/>
    <d v="2023-01-28T00:00:00"/>
    <n v="-486"/>
    <n v="333029000"/>
    <n v="20240604"/>
    <n v="202406"/>
    <s v="8/06/2024 3:17:58 p.m."/>
    <n v="498"/>
    <s v="&gt;360"/>
    <s v="PROVEEDORES"/>
    <n v="520"/>
    <n v="0"/>
    <n v="0"/>
    <n v="0"/>
    <n v="0"/>
    <n v="0"/>
    <n v="0"/>
    <n v="333029000"/>
    <n v="333029000"/>
    <x v="0"/>
    <s v="SECRETARIA DISTRITAL DE HACIENDACC-001567-00"/>
    <x v="1"/>
  </r>
  <r>
    <s v="PROMOAMBIENTAL DISTRITO SAS ESP"/>
    <n v="901"/>
    <x v="122"/>
    <x v="122"/>
    <s v="CR 30 24 90 CAD"/>
    <n v="7447638"/>
    <n v="16925001"/>
    <n v="1568"/>
    <s v="CC-001568-00"/>
    <m/>
    <d v="2023-01-27T00:00:00"/>
    <x v="86"/>
    <d v="2023-01-28T00:00:00"/>
    <n v="-486"/>
    <n v="141594000"/>
    <n v="20240604"/>
    <n v="202406"/>
    <s v="8/06/2024 3:17:58 p.m."/>
    <n v="498"/>
    <s v="&gt;360"/>
    <s v="PROVEEDORES"/>
    <n v="520"/>
    <n v="0"/>
    <n v="0"/>
    <n v="0"/>
    <n v="0"/>
    <n v="0"/>
    <n v="0"/>
    <n v="141594000"/>
    <n v="141594000"/>
    <x v="0"/>
    <s v="SECRETARIA DISTRITAL DE HACIENDACC-001568-00"/>
    <x v="1"/>
  </r>
  <r>
    <s v="PROMOAMBIENTAL DISTRITO SAS ESP"/>
    <n v="901"/>
    <x v="122"/>
    <x v="122"/>
    <s v="CR 30 24 90 CAD"/>
    <n v="7447638"/>
    <n v="16925001"/>
    <n v="1575"/>
    <s v="CC-001575-00"/>
    <m/>
    <d v="2023-01-31T00:00:00"/>
    <x v="87"/>
    <d v="2023-02-02T00:00:00"/>
    <n v="-482"/>
    <n v="16058000"/>
    <n v="20240604"/>
    <n v="202406"/>
    <s v="8/06/2024 3:17:58 p.m."/>
    <n v="494"/>
    <s v="&gt;360"/>
    <s v="PROVEEDORES"/>
    <n v="516"/>
    <n v="0"/>
    <n v="0"/>
    <n v="0"/>
    <n v="0"/>
    <n v="0"/>
    <n v="0"/>
    <n v="16058000"/>
    <n v="16058000"/>
    <x v="0"/>
    <s v="SECRETARIA DISTRITAL DE HACIENDACC-001575-00"/>
    <x v="1"/>
  </r>
  <r>
    <s v="PROMOAMBIENTAL DISTRITO SAS ESP"/>
    <n v="901"/>
    <x v="122"/>
    <x v="122"/>
    <s v="CR 30 24 90 CAD"/>
    <n v="7447638"/>
    <n v="16925001"/>
    <n v="2649"/>
    <s v="CC-002650-00"/>
    <s v="PREDIAL 2022 AK 60 15 03 CHIP AAA0074STM-S"/>
    <d v="2023-10-04T00:00:00"/>
    <x v="88"/>
    <d v="2023-10-05T00:00:00"/>
    <n v="-239"/>
    <n v="169531000"/>
    <n v="20240604"/>
    <n v="202406"/>
    <s v="8/06/2024 3:17:58 p.m."/>
    <n v="248"/>
    <s v="181-360"/>
    <s v="PROVEEDORES"/>
    <n v="270"/>
    <n v="0"/>
    <n v="0"/>
    <n v="0"/>
    <n v="0"/>
    <n v="0"/>
    <n v="169531000"/>
    <n v="0"/>
    <n v="169531000"/>
    <x v="0"/>
    <s v="SECRETARIA DISTRITAL DE HACIENDACC-002650-00"/>
    <x v="1"/>
  </r>
  <r>
    <s v="PROMOAMBIENTAL DISTRITO SAS ESP"/>
    <n v="901"/>
    <x v="122"/>
    <x v="122"/>
    <s v="CR 30 24 90 CAD"/>
    <n v="7447638"/>
    <n v="16925001"/>
    <n v="2652"/>
    <s v="CC-002652-00"/>
    <s v="PREDIAL 2022 AC 13 60 34 CHIP AAA0074STE-A"/>
    <d v="2023-10-04T00:00:00"/>
    <x v="88"/>
    <d v="2023-10-05T00:00:00"/>
    <n v="-239"/>
    <n v="19317000"/>
    <n v="20240604"/>
    <n v="202406"/>
    <s v="8/06/2024 3:17:58 p.m."/>
    <n v="248"/>
    <s v="181-360"/>
    <s v="PROVEEDORES"/>
    <n v="270"/>
    <n v="0"/>
    <n v="0"/>
    <n v="0"/>
    <n v="0"/>
    <n v="0"/>
    <n v="19317000"/>
    <n v="0"/>
    <n v="19317000"/>
    <x v="0"/>
    <s v="SECRETARIA DISTRITAL DE HACIENDACC-002652-00"/>
    <x v="1"/>
  </r>
  <r>
    <s v="PROMOAMBIENTAL DISTRITO SAS ESP"/>
    <n v="901"/>
    <x v="122"/>
    <x v="122"/>
    <s v="CR 30 24 90 CAD"/>
    <n v="7447638"/>
    <n v="16925001"/>
    <s v="0273 DE 2024"/>
    <s v="CC-003348-00"/>
    <s v="RESOLUCION 0273 2024 ESTRATIFICACION    -                                        "/>
    <d v="2024-02-29T00:00:00"/>
    <x v="68"/>
    <d v="2024-02-29T00:00:00"/>
    <n v="-95"/>
    <n v="28048226"/>
    <n v="20240604"/>
    <n v="202406"/>
    <s v="8/06/2024 3:17:58 p.m."/>
    <n v="100"/>
    <s v="91-120"/>
    <s v="PROVEEDORES"/>
    <n v="122"/>
    <n v="0"/>
    <n v="0"/>
    <n v="0"/>
    <n v="0"/>
    <n v="28048226"/>
    <n v="0"/>
    <n v="0"/>
    <n v="28048226"/>
    <x v="0"/>
    <s v="SECRETARIA DISTRITAL DE HACIENDACC-003348-00"/>
    <x v="1"/>
  </r>
  <r>
    <s v="PROMOAMBIENTAL DISTRITO SAS ESP"/>
    <n v="901"/>
    <x v="122"/>
    <x v="122"/>
    <s v="CR 30 24 90 CAD"/>
    <n v="7447638"/>
    <n v="16925001"/>
    <n v="3675"/>
    <s v="CC-003675-00"/>
    <s v="IMPUESTO VEHICULO  GUV 678              -                                        "/>
    <d v="2024-05-21T00:00:00"/>
    <x v="24"/>
    <d v="2024-05-22T00:00:00"/>
    <n v="-12"/>
    <n v="5889000"/>
    <n v="20240604"/>
    <n v="202406"/>
    <s v="8/06/2024 3:17:58 p.m."/>
    <n v="18"/>
    <s v="0-30"/>
    <s v="PROVEEDORES"/>
    <n v="40"/>
    <n v="0"/>
    <n v="5889000"/>
    <n v="0"/>
    <n v="0"/>
    <n v="0"/>
    <n v="0"/>
    <n v="0"/>
    <n v="5889000"/>
    <x v="0"/>
    <s v="SECRETARIA DISTRITAL DE HACIENDACC-003675-00"/>
    <x v="1"/>
  </r>
  <r>
    <s v="PROMOAMBIENTAL DISTRITO SAS ESP"/>
    <n v="901"/>
    <x v="122"/>
    <x v="122"/>
    <s v="CR 30 24 90 CAD"/>
    <n v="7447638"/>
    <n v="16925001"/>
    <n v="38"/>
    <s v="IM-000038-00"/>
    <s v="ICA MES DE JUNIO DE 2023-"/>
    <d v="2023-06-30T00:00:00"/>
    <x v="89"/>
    <d v="2023-07-01T00:00:00"/>
    <n v="-333"/>
    <n v="18239508"/>
    <n v="20240604"/>
    <n v="202406"/>
    <s v="8/06/2024 3:17:58 p.m."/>
    <n v="344"/>
    <s v="181-360"/>
    <s v="PROVEEDORES"/>
    <n v="366"/>
    <n v="0"/>
    <n v="0"/>
    <n v="0"/>
    <n v="0"/>
    <n v="0"/>
    <n v="0"/>
    <n v="18239508"/>
    <n v="18239508"/>
    <x v="0"/>
    <s v="SECRETARIA DISTRITAL DE HACIENDAIM-000038-00"/>
    <x v="1"/>
  </r>
  <r>
    <s v="PROMOAMBIENTAL DISTRITO SAS ESP"/>
    <n v="901"/>
    <x v="122"/>
    <x v="122"/>
    <s v="CR 30 24 90 CAD"/>
    <n v="7447638"/>
    <n v="16925001"/>
    <n v="43"/>
    <s v="IM-000043-00"/>
    <s v="ICA A JUNIO DE 2023-"/>
    <d v="2023-06-30T00:00:00"/>
    <x v="89"/>
    <d v="2023-07-01T00:00:00"/>
    <n v="-333"/>
    <n v="27155"/>
    <n v="20240604"/>
    <n v="202406"/>
    <s v="8/06/2024 3:17:58 p.m."/>
    <n v="344"/>
    <s v="181-360"/>
    <s v="PROVEEDORES"/>
    <n v="366"/>
    <n v="0"/>
    <n v="0"/>
    <n v="0"/>
    <n v="0"/>
    <n v="0"/>
    <n v="0"/>
    <n v="27155"/>
    <n v="27155"/>
    <x v="0"/>
    <s v="SECRETARIA DISTRITAL DE HACIENDAIM-000043-00"/>
    <x v="1"/>
  </r>
  <r>
    <s v="PROMOAMBIENTAL DISTRITO SAS ESP"/>
    <n v="901"/>
    <x v="122"/>
    <x v="122"/>
    <s v="CR 30 24 90 CAD"/>
    <n v="7447638"/>
    <n v="16925001"/>
    <n v="47"/>
    <s v="IM-000047-00"/>
    <s v="ICA SOBRE INGRESOS MES DE JULIO DE 2023-"/>
    <d v="2023-07-31T00:00:00"/>
    <x v="90"/>
    <d v="2023-08-02T00:00:00"/>
    <n v="-302"/>
    <n v="144018227"/>
    <n v="20240604"/>
    <n v="202406"/>
    <s v="8/06/2024 3:17:58 p.m."/>
    <n v="313"/>
    <s v="181-360"/>
    <s v="PROVEEDORES"/>
    <n v="335"/>
    <n v="0"/>
    <n v="0"/>
    <n v="0"/>
    <n v="0"/>
    <n v="0"/>
    <n v="144018227"/>
    <n v="0"/>
    <n v="144018227"/>
    <x v="0"/>
    <s v="SECRETARIA DISTRITAL DE HACIENDAIM-000047-00"/>
    <x v="1"/>
  </r>
  <r>
    <s v="PROMOAMBIENTAL DISTRITO SAS ESP"/>
    <n v="901"/>
    <x v="122"/>
    <x v="122"/>
    <s v="CR 30 24 90 CAD"/>
    <n v="7447638"/>
    <n v="16925001"/>
    <n v="55"/>
    <s v="IM-000055-00"/>
    <s v="ICA MES DE AGOSTO DE 2023-"/>
    <d v="2023-08-31T00:00:00"/>
    <x v="91"/>
    <d v="2023-09-02T00:00:00"/>
    <n v="-272"/>
    <n v="66239813"/>
    <n v="20240604"/>
    <n v="202406"/>
    <s v="8/06/2024 3:17:58 p.m."/>
    <n v="282"/>
    <s v="181-360"/>
    <s v="PROVEEDORES"/>
    <n v="304"/>
    <n v="0"/>
    <n v="0"/>
    <n v="0"/>
    <n v="0"/>
    <n v="0"/>
    <n v="66239813"/>
    <n v="0"/>
    <n v="66239813"/>
    <x v="0"/>
    <s v="SECRETARIA DISTRITAL DE HACIENDAIM-000055-00"/>
    <x v="1"/>
  </r>
  <r>
    <s v="PROMOAMBIENTAL DISTRITO SAS ESP"/>
    <n v="901"/>
    <x v="122"/>
    <x v="122"/>
    <s v="CR 30 24 90 CAD"/>
    <n v="7447638"/>
    <n v="16925001"/>
    <n v="65"/>
    <s v="IM-000065-00"/>
    <s v="ICA MES DE OCTUBRE DE 2023-"/>
    <d v="2023-10-31T00:00:00"/>
    <x v="92"/>
    <d v="2023-11-02T00:00:00"/>
    <n v="-212"/>
    <n v="35504"/>
    <n v="20240604"/>
    <n v="202406"/>
    <s v="8/06/2024 3:17:58 p.m."/>
    <n v="221"/>
    <s v="181-360"/>
    <s v="PROVEEDORES"/>
    <n v="243"/>
    <n v="0"/>
    <n v="0"/>
    <n v="0"/>
    <n v="0"/>
    <n v="0"/>
    <n v="35504"/>
    <n v="0"/>
    <n v="35504"/>
    <x v="0"/>
    <s v="SECRETARIA DISTRITAL DE HACIENDAIM-000065-00"/>
    <x v="1"/>
  </r>
  <r>
    <s v="PROMOAMBIENTAL DISTRITO SAS ESP"/>
    <n v="901"/>
    <x v="122"/>
    <x v="122"/>
    <s v="CR 30 24 90 CAD"/>
    <n v="7447638"/>
    <n v="16925001"/>
    <n v="73"/>
    <s v="IM-000073-00"/>
    <s v="ICA MES DE DICIEMBRE DE 2023-"/>
    <d v="2023-12-31T00:00:00"/>
    <x v="93"/>
    <d v="2024-01-02T00:00:00"/>
    <n v="-152"/>
    <n v="13"/>
    <n v="20240604"/>
    <n v="202406"/>
    <s v="8/06/2024 3:17:58 p.m."/>
    <n v="160"/>
    <s v="121-180"/>
    <s v="PROVEEDORES"/>
    <n v="182"/>
    <n v="0"/>
    <n v="0"/>
    <n v="0"/>
    <n v="0"/>
    <n v="0"/>
    <n v="13"/>
    <n v="0"/>
    <n v="13"/>
    <x v="0"/>
    <s v="SECRETARIA DISTRITAL DE HACIENDAIM-000073-00"/>
    <x v="1"/>
  </r>
  <r>
    <s v="PROMOAMBIENTAL DISTRITO SAS ESP"/>
    <n v="901"/>
    <x v="122"/>
    <x v="122"/>
    <s v="CR 30 24 90 CAD"/>
    <n v="7447638"/>
    <n v="16925001"/>
    <n v="100"/>
    <s v="IM-000100-00"/>
    <s v="IMPUESTO DE INDUSTRIA Y COMERCIO ABRIL D-                                        "/>
    <d v="2024-04-30T00:00:00"/>
    <x v="4"/>
    <d v="2024-05-01T00:00:00"/>
    <n v="-33"/>
    <n v="294"/>
    <n v="20240604"/>
    <n v="202406"/>
    <s v="8/06/2024 3:17:58 p.m."/>
    <n v="39"/>
    <s v="31-60"/>
    <s v="PROVEEDORES"/>
    <n v="61"/>
    <n v="0"/>
    <n v="0"/>
    <n v="294"/>
    <n v="0"/>
    <n v="0"/>
    <n v="0"/>
    <n v="0"/>
    <n v="294"/>
    <x v="0"/>
    <s v="SECRETARIA DISTRITAL DE HACIENDAIM-000100-00"/>
    <x v="1"/>
  </r>
  <r>
    <s v="PROMOAMBIENTAL DISTRITO SAS ESP"/>
    <n v="901"/>
    <x v="122"/>
    <x v="122"/>
    <s v="CR 30 24 90 CAD"/>
    <n v="7447638"/>
    <n v="16925001"/>
    <n v="104"/>
    <s v="IM-000104-00"/>
    <s v="REGISTRO DECLARACION ICA 2 BIMESTRE 2024-                                        "/>
    <d v="2024-04-30T00:00:00"/>
    <x v="4"/>
    <d v="2024-05-01T00:00:00"/>
    <n v="-33"/>
    <n v="48150000"/>
    <n v="20240604"/>
    <n v="202406"/>
    <s v="8/06/2024 3:17:58 p.m."/>
    <n v="39"/>
    <s v="31-60"/>
    <s v="PROVEEDORES"/>
    <n v="61"/>
    <n v="0"/>
    <n v="0"/>
    <n v="48150000"/>
    <n v="0"/>
    <n v="0"/>
    <n v="0"/>
    <n v="0"/>
    <n v="48150000"/>
    <x v="0"/>
    <s v="SECRETARIA DISTRITAL DE HACIENDAIM-000104-00"/>
    <x v="1"/>
  </r>
  <r>
    <s v="PROMOAMBIENTAL DISTRITO SAS ESP"/>
    <n v="901"/>
    <x v="122"/>
    <x v="122"/>
    <s v="CR 30 24 90 CAD"/>
    <n v="7447638"/>
    <n v="16925001"/>
    <n v="98"/>
    <s v="NA-000098-00"/>
    <s v="RECLASIF  RETE ICA AJUSTE DIC 2019-"/>
    <d v="2020-01-29T00:00:00"/>
    <x v="94"/>
    <d v="2020-01-02T00:00:00"/>
    <n v="-1592"/>
    <n v="45325"/>
    <n v="20240604"/>
    <n v="202406"/>
    <s v="8/06/2024 3:17:58 p.m."/>
    <n v="1592"/>
    <s v="&gt;360"/>
    <s v="PROVEEDORES"/>
    <n v="1643"/>
    <n v="0"/>
    <n v="0"/>
    <n v="0"/>
    <n v="0"/>
    <n v="0"/>
    <n v="0"/>
    <n v="45325"/>
    <n v="45325"/>
    <x v="0"/>
    <s v="SECRETARIA DISTRITAL DE HACIENDANA-000098-00"/>
    <x v="1"/>
  </r>
  <r>
    <s v="PROMOAMBIENTAL DISTRITO SAS ESP"/>
    <n v="901"/>
    <x v="122"/>
    <x v="122"/>
    <s v="CR 30 24 90 CAD"/>
    <n v="7447638"/>
    <n v="16925001"/>
    <n v="130"/>
    <s v="NA-000130-00"/>
    <s v="RECLASIF RTE ICA AJUSTE DIC  PROMOAMBIEN-"/>
    <d v="2020-01-29T00:00:00"/>
    <x v="94"/>
    <d v="2020-01-02T00:00:00"/>
    <n v="-1592"/>
    <n v="641000"/>
    <n v="20240604"/>
    <n v="202406"/>
    <s v="8/06/2024 3:17:58 p.m."/>
    <n v="1592"/>
    <s v="&gt;360"/>
    <s v="PROVEEDORES"/>
    <n v="1643"/>
    <n v="0"/>
    <n v="0"/>
    <n v="0"/>
    <n v="0"/>
    <n v="0"/>
    <n v="0"/>
    <n v="641000"/>
    <n v="641000"/>
    <x v="0"/>
    <s v="SECRETARIA DISTRITAL DE HACIENDANA-000130-00"/>
    <x v="1"/>
  </r>
  <r>
    <s v="PROMOAMBIENTAL DISTRITO SAS ESP"/>
    <n v="901"/>
    <x v="122"/>
    <x v="122"/>
    <s v="CR 30 24 90 CAD"/>
    <n v="7447638"/>
    <n v="16925001"/>
    <n v="1836"/>
    <s v="NI-001836-00"/>
    <s v="RETENCION EN LA FUENTE POR PAGAR DICIEMB-"/>
    <d v="2021-01-29T00:00:00"/>
    <x v="95"/>
    <d v="2021-01-02T00:00:00"/>
    <n v="-1232"/>
    <n v="24840"/>
    <n v="20240604"/>
    <n v="202406"/>
    <s v="8/06/2024 3:17:58 p.m."/>
    <n v="1226"/>
    <s v="&gt;360"/>
    <s v="PROVEEDORES"/>
    <n v="1277"/>
    <n v="0"/>
    <n v="0"/>
    <n v="0"/>
    <n v="0"/>
    <n v="0"/>
    <n v="0"/>
    <n v="24840"/>
    <n v="24840"/>
    <x v="0"/>
    <s v="SECRETARIA DISTRITAL DE HACIENDANI-001836-00"/>
    <x v="1"/>
  </r>
  <r>
    <s v="PROMOAMBIENTAL DISTRITO SAS ESP"/>
    <n v="901"/>
    <x v="122"/>
    <x v="122"/>
    <s v="CR 30 24 90 CAD"/>
    <n v="7447638"/>
    <n v="16925001"/>
    <n v="9"/>
    <s v="SI-000009-00"/>
    <s v="SALDOS INICIALES-"/>
    <d v="2022-03-31T00:00:00"/>
    <x v="74"/>
    <d v="2022-04-02T00:00:00"/>
    <n v="-782"/>
    <n v="195604"/>
    <n v="20240604"/>
    <n v="202406"/>
    <s v="8/06/2024 3:17:58 p.m."/>
    <n v="800"/>
    <s v="&gt;360"/>
    <s v="PROVEEDORES"/>
    <n v="822"/>
    <n v="0"/>
    <n v="0"/>
    <n v="0"/>
    <n v="0"/>
    <n v="0"/>
    <n v="0"/>
    <n v="195604"/>
    <n v="195604"/>
    <x v="0"/>
    <s v="SECRETARIA DISTRITAL DE HACIENDASI-000009-00"/>
    <x v="1"/>
  </r>
  <r>
    <s v="PROMOAMBIENTAL DISTRITO SAS ESP"/>
    <n v="901"/>
    <x v="123"/>
    <x v="123"/>
    <s v="CR 64B 49A 30"/>
    <n v="7447638"/>
    <n v="16925001"/>
    <n v="83001787000"/>
    <s v="CC-003701-00"/>
    <s v="POLIZA 083001787000 DE VIDA MAYO 2024   -                                        "/>
    <d v="2024-05-27T00:00:00"/>
    <x v="7"/>
    <d v="2024-06-12T00:00:00"/>
    <n v="8"/>
    <n v="4070210"/>
    <n v="20240604"/>
    <n v="202406"/>
    <s v="8/06/2024 3:17:58 p.m."/>
    <n v="12"/>
    <s v="0-30"/>
    <s v="PROVEEDORES"/>
    <n v="34"/>
    <n v="0"/>
    <n v="4070210"/>
    <n v="0"/>
    <n v="0"/>
    <n v="0"/>
    <n v="0"/>
    <n v="0"/>
    <n v="4070210"/>
    <x v="0"/>
    <s v="SEGUROS DE VIDA SURAMERICANA SACC-003701-00"/>
    <x v="0"/>
  </r>
  <r>
    <s v="PROMOAMBIENTAL DISTRITO SAS ESP"/>
    <n v="901"/>
    <x v="124"/>
    <x v="124"/>
    <s v="CR  11  90  23"/>
    <n v="7447638"/>
    <n v="16925001"/>
    <d v="2024-12-04T00:00:00"/>
    <s v="CC-003705-00"/>
    <s v=" POLIZA CUOTA 4 12 LIVIANOS 101011322 PE-SADOS 101005398 RCE                     "/>
    <d v="2024-05-28T00:00:00"/>
    <x v="26"/>
    <d v="2024-05-29T00:00:00"/>
    <n v="-5"/>
    <n v="61296842"/>
    <n v="20240604"/>
    <n v="202406"/>
    <s v="8/06/2024 3:17:58 p.m."/>
    <n v="11"/>
    <s v="0-30"/>
    <s v="PROVEEDORES"/>
    <n v="33"/>
    <n v="0"/>
    <n v="61296842"/>
    <n v="0"/>
    <n v="0"/>
    <n v="0"/>
    <n v="0"/>
    <n v="0"/>
    <n v="61296842"/>
    <x v="0"/>
    <s v="SEGUROS DEL ESTADO S.A.CC-003705-00"/>
    <x v="0"/>
  </r>
  <r>
    <s v="PROMOAMBIENTAL DISTRITO SAS ESP"/>
    <n v="901"/>
    <x v="125"/>
    <x v="125"/>
    <s v="CL  21  A  2  07"/>
    <n v="7447638"/>
    <n v="16925001"/>
    <s v="DIVIDENDOS  "/>
    <s v="NI-002130-00"/>
    <s v="RECLASIFICACION CXP IC A CXP DIVIDENDOS-"/>
    <d v="2022-03-31T00:00:00"/>
    <x v="74"/>
    <d v="2022-05-01T00:00:00"/>
    <n v="-753"/>
    <n v="24709913"/>
    <n v="20240604"/>
    <n v="202406"/>
    <s v="8/06/2024 3:17:58 p.m."/>
    <n v="800"/>
    <s v="&gt;360"/>
    <s v="PROVEEDORES"/>
    <n v="822"/>
    <n v="0"/>
    <n v="0"/>
    <n v="0"/>
    <n v="0"/>
    <n v="0"/>
    <n v="0"/>
    <n v="24709913"/>
    <n v="24709913"/>
    <x v="0"/>
    <s v="SERVICIOS AMBIENTALES SA ESPNI-002130-00"/>
    <x v="1"/>
  </r>
  <r>
    <s v="PROMOAMBIENTAL DISTRITO SAS ESP"/>
    <n v="901"/>
    <x v="125"/>
    <x v="125"/>
    <s v="CL  21  A  2  07"/>
    <n v="7447638"/>
    <n v="16925001"/>
    <s v="            "/>
    <s v="RC-001009-00"/>
    <s v="INGRESO PRESTAMO INTERCOMPANIA PARA PAGO- FACTURA TERPEL                         "/>
    <d v="2024-05-16T00:00:00"/>
    <x v="23"/>
    <d v="2024-06-16T00:00:00"/>
    <n v="12"/>
    <n v="263383347"/>
    <n v="20240604"/>
    <n v="202406"/>
    <s v="8/06/2024 3:17:58 p.m."/>
    <n v="23"/>
    <s v="0-30"/>
    <s v="PROVEEDORES"/>
    <n v="45"/>
    <n v="0"/>
    <n v="263383347"/>
    <n v="0"/>
    <n v="0"/>
    <n v="0"/>
    <n v="0"/>
    <n v="0"/>
    <n v="263383347"/>
    <x v="0"/>
    <s v="SERVICIOS AMBIENTALES SA ESPRC-001009-00"/>
    <x v="1"/>
  </r>
  <r>
    <s v="PROMOAMBIENTAL DISTRITO SAS ESP"/>
    <n v="901"/>
    <x v="125"/>
    <x v="125"/>
    <s v="CL  21  A  2  07"/>
    <n v="7447638"/>
    <n v="16925001"/>
    <n v="4"/>
    <s v="SI-000004-00"/>
    <s v="SALDOS INICIALES CUENTAS POR PAGAR-"/>
    <d v="2022-03-31T00:00:00"/>
    <x v="74"/>
    <d v="2022-05-01T00:00:00"/>
    <n v="-753"/>
    <n v="24709913"/>
    <n v="20240604"/>
    <n v="202406"/>
    <s v="8/06/2024 3:17:58 p.m."/>
    <n v="800"/>
    <s v="&gt;360"/>
    <s v="PROVEEDORES"/>
    <n v="822"/>
    <n v="0"/>
    <n v="0"/>
    <n v="0"/>
    <n v="0"/>
    <n v="0"/>
    <n v="0"/>
    <n v="24709913"/>
    <n v="24709913"/>
    <x v="0"/>
    <s v="SERVICIOS AMBIENTALES SA ESPSI-000004-00"/>
    <x v="1"/>
  </r>
  <r>
    <s v="PROMOAMBIENTAL DISTRITO SAS ESP"/>
    <n v="901"/>
    <x v="126"/>
    <x v="126"/>
    <s v="DG 25 G 95 A 55"/>
    <n v="7447638"/>
    <n v="16925001"/>
    <n v="501434"/>
    <s v="CC-003454-00"/>
    <s v="F 02 501434 CONSUMO E MAIL CERTIFICADO F-EBRERO 2024                             "/>
    <d v="2024-03-27T00:00:00"/>
    <x v="0"/>
    <d v="2024-03-28T00:00:00"/>
    <n v="-66"/>
    <n v="1743830"/>
    <n v="20240604"/>
    <n v="202406"/>
    <s v="8/06/2024 3:17:58 p.m."/>
    <n v="73"/>
    <s v="61-90"/>
    <s v="PROVEEDORES"/>
    <n v="95"/>
    <n v="0"/>
    <n v="0"/>
    <n v="0"/>
    <n v="1743830"/>
    <n v="0"/>
    <n v="0"/>
    <n v="0"/>
    <n v="1743830"/>
    <x v="0"/>
    <s v="SERVICIOS POSTALES NACIONALES SACC-003454-00"/>
    <x v="0"/>
  </r>
  <r>
    <s v="PROMOAMBIENTAL DISTRITO SAS ESP"/>
    <n v="901"/>
    <x v="126"/>
    <x v="126"/>
    <s v="DG 25 G 95 A 55"/>
    <n v="7447638"/>
    <n v="16925001"/>
    <n v="501459"/>
    <s v="CC-003591-00"/>
    <s v="F 02 501459 CONSUMO CORREO ELECTONICO CE-RTFICADO MARZO 2024                     "/>
    <d v="2024-04-30T00:00:00"/>
    <x v="4"/>
    <d v="2024-05-01T00:00:00"/>
    <n v="-33"/>
    <n v="1687020"/>
    <n v="20240604"/>
    <n v="202406"/>
    <s v="8/06/2024 3:17:58 p.m."/>
    <n v="39"/>
    <s v="31-60"/>
    <s v="PROVEEDORES"/>
    <n v="61"/>
    <n v="0"/>
    <n v="0"/>
    <n v="1687020"/>
    <n v="0"/>
    <n v="0"/>
    <n v="0"/>
    <n v="0"/>
    <n v="1687020"/>
    <x v="0"/>
    <s v="SERVICIOS POSTALES NACIONALES SACC-003591-00"/>
    <x v="0"/>
  </r>
  <r>
    <s v="PROMOAMBIENTAL DISTRITO SAS ESP"/>
    <n v="901"/>
    <x v="126"/>
    <x v="126"/>
    <s v="DG 25 G 95 A 55"/>
    <n v="7447638"/>
    <n v="16925001"/>
    <n v="501489"/>
    <s v="CC-003685-00"/>
    <s v="FEV 02 501489 CONSUMO CORREO ELECTONICO -CERTFICADO ABRIL 20                     "/>
    <d v="2024-05-23T00:00:00"/>
    <x v="25"/>
    <d v="2024-05-24T00:00:00"/>
    <n v="-10"/>
    <n v="2231870"/>
    <n v="20240604"/>
    <n v="202406"/>
    <s v="8/06/2024 3:17:58 p.m."/>
    <n v="16"/>
    <s v="0-30"/>
    <s v="PROVEEDORES"/>
    <n v="38"/>
    <n v="0"/>
    <n v="2231870"/>
    <n v="0"/>
    <n v="0"/>
    <n v="0"/>
    <n v="0"/>
    <n v="0"/>
    <n v="2231870"/>
    <x v="0"/>
    <s v="SERVICIOS POSTALES NACIONALES SACC-003685-00"/>
    <x v="0"/>
  </r>
  <r>
    <s v="PROMOAMBIENTAL DISTRITO SAS ESP"/>
    <n v="901"/>
    <x v="127"/>
    <x v="127"/>
    <s v="CL 17 A 55 14"/>
    <n v="7447638"/>
    <n v="16925001"/>
    <n v="957"/>
    <s v="FP-012607-01"/>
    <s v="FV 71 CORTE DE CESPED Y PODA DE ARBOLES-"/>
    <d v="2024-05-31T00:00:00"/>
    <x v="27"/>
    <d v="2024-06-05T00:00:00"/>
    <n v="1"/>
    <n v="3785815"/>
    <n v="20240604"/>
    <n v="202406"/>
    <s v="8/06/2024 3:17:58 p.m."/>
    <n v="8"/>
    <s v="0-30"/>
    <s v="PROVEEDORES"/>
    <n v="30"/>
    <n v="3785815"/>
    <n v="0"/>
    <n v="0"/>
    <n v="0"/>
    <n v="0"/>
    <n v="0"/>
    <n v="0"/>
    <n v="3785815"/>
    <x v="0"/>
    <s v="SETMACOM S A SFP-012607-01"/>
    <x v="0"/>
  </r>
  <r>
    <s v="PROMOAMBIENTAL DISTRITO SAS ESP"/>
    <n v="901"/>
    <x v="128"/>
    <x v="128"/>
    <s v="CALLE 34  7 126"/>
    <n v="7447638"/>
    <n v="16925001"/>
    <n v="8938"/>
    <s v="FP-011201-01"/>
    <s v="FST 8938 INYECTOR CUMMINS ISM REMAN TURB-O ALIMENTADOR REMAN                     "/>
    <d v="2024-03-19T00:00:00"/>
    <x v="53"/>
    <d v="2024-05-14T00:00:00"/>
    <n v="-20"/>
    <n v="3140088"/>
    <n v="20240604"/>
    <n v="202406"/>
    <s v="8/06/2024 3:17:58 p.m."/>
    <n v="81"/>
    <s v="61-90"/>
    <s v="PROVEEDORES"/>
    <n v="103"/>
    <n v="0"/>
    <n v="0"/>
    <n v="0"/>
    <n v="3140088"/>
    <n v="0"/>
    <n v="0"/>
    <n v="0"/>
    <n v="3140088"/>
    <x v="0"/>
    <s v="SOLO TURBOS SASFP-011201-01"/>
    <x v="0"/>
  </r>
  <r>
    <s v="PROMOAMBIENTAL DISTRITO SAS ESP"/>
    <n v="901"/>
    <x v="128"/>
    <x v="128"/>
    <s v="CALLE 34  7 126"/>
    <n v="7447638"/>
    <n v="16925001"/>
    <n v="8991"/>
    <s v="FP-011406-01"/>
    <s v="FST 8991 INYECCTOR CUMMINS ISM REMAN    -                                        "/>
    <d v="2024-03-26T00:00:00"/>
    <x v="16"/>
    <d v="2024-05-22T00:00:00"/>
    <n v="-12"/>
    <n v="9756377"/>
    <n v="20240604"/>
    <n v="202406"/>
    <s v="8/06/2024 3:17:58 p.m."/>
    <n v="74"/>
    <s v="61-90"/>
    <s v="PROVEEDORES"/>
    <n v="96"/>
    <n v="0"/>
    <n v="0"/>
    <n v="0"/>
    <n v="9756377"/>
    <n v="0"/>
    <n v="0"/>
    <n v="0"/>
    <n v="9756377"/>
    <x v="0"/>
    <s v="SOLO TURBOS SASFP-011406-01"/>
    <x v="0"/>
  </r>
  <r>
    <s v="PROMOAMBIENTAL DISTRITO SAS ESP"/>
    <n v="901"/>
    <x v="128"/>
    <x v="128"/>
    <s v="CALLE 34  7 126"/>
    <n v="7447638"/>
    <n v="16925001"/>
    <n v="9004"/>
    <s v="FP-011479-01"/>
    <s v="SEAC 12701 TORNILLO TAPA LLENADO ACEITE-MOTOR RETENEDOR"/>
    <d v="2024-03-27T00:00:00"/>
    <x v="0"/>
    <d v="2024-05-26T00:00:00"/>
    <n v="-8"/>
    <n v="1413090"/>
    <n v="20240604"/>
    <n v="202406"/>
    <s v="8/06/2024 3:17:58 p.m."/>
    <n v="73"/>
    <s v="61-90"/>
    <s v="PROVEEDORES"/>
    <n v="95"/>
    <n v="0"/>
    <n v="0"/>
    <n v="0"/>
    <n v="1413090"/>
    <n v="0"/>
    <n v="0"/>
    <n v="0"/>
    <n v="1413090"/>
    <x v="0"/>
    <s v="SOLO TURBOS SASFP-011479-01"/>
    <x v="0"/>
  </r>
  <r>
    <s v="PROMOAMBIENTAL DISTRITO SAS ESP"/>
    <n v="901"/>
    <x v="128"/>
    <x v="128"/>
    <s v="CALLE 34  7 126"/>
    <n v="7447638"/>
    <n v="16925001"/>
    <n v="9069"/>
    <s v="FP-011587-01"/>
    <s v="FST 9069 TURBO ALIMENTADOR CUMMINS REMAN-                                        "/>
    <d v="2024-04-09T00:00:00"/>
    <x v="30"/>
    <d v="2024-06-08T00:00:00"/>
    <n v="4"/>
    <n v="12732838"/>
    <n v="20240604"/>
    <n v="202406"/>
    <s v="8/06/2024 3:17:58 p.m."/>
    <n v="60"/>
    <s v="31-60"/>
    <s v="PROVEEDORES"/>
    <n v="82"/>
    <n v="0"/>
    <n v="0"/>
    <n v="12732838"/>
    <n v="0"/>
    <n v="0"/>
    <n v="0"/>
    <n v="0"/>
    <n v="12732838"/>
    <x v="0"/>
    <s v="SOLO TURBOS SASFP-011587-01"/>
    <x v="0"/>
  </r>
  <r>
    <s v="PROMOAMBIENTAL DISTRITO SAS ESP"/>
    <n v="901"/>
    <x v="128"/>
    <x v="128"/>
    <s v="CALLE 34  7 126"/>
    <n v="7447638"/>
    <n v="16925001"/>
    <n v="9060"/>
    <s v="FP-011588-01"/>
    <s v="FST 9060 TURBO ALIMENTADOR BLUE REMAN   -                                        "/>
    <d v="2024-04-09T00:00:00"/>
    <x v="30"/>
    <d v="2024-06-05T00:00:00"/>
    <n v="1"/>
    <n v="1413090"/>
    <n v="20240604"/>
    <n v="202406"/>
    <s v="8/06/2024 3:17:58 p.m."/>
    <n v="60"/>
    <s v="31-60"/>
    <s v="PROVEEDORES"/>
    <n v="82"/>
    <n v="0"/>
    <n v="0"/>
    <n v="1413090"/>
    <n v="0"/>
    <n v="0"/>
    <n v="0"/>
    <n v="0"/>
    <n v="1413090"/>
    <x v="0"/>
    <s v="SOLO TURBOS SASFP-011588-01"/>
    <x v="0"/>
  </r>
  <r>
    <s v="PROMOAMBIENTAL DISTRITO SAS ESP"/>
    <n v="901"/>
    <x v="128"/>
    <x v="128"/>
    <s v="CALLE 34  7 126"/>
    <n v="7447638"/>
    <n v="16925001"/>
    <n v="9140"/>
    <s v="FP-011788-01"/>
    <s v="FST 9140 INYECTOR REMAN R M  CUMMIS ISB -6 7                                     "/>
    <d v="2024-04-17T00:00:00"/>
    <x v="32"/>
    <d v="2024-06-15T00:00:00"/>
    <n v="11"/>
    <n v="8680410"/>
    <n v="20240604"/>
    <n v="202406"/>
    <s v="8/06/2024 3:17:58 p.m."/>
    <n v="52"/>
    <s v="31-60"/>
    <s v="PROVEEDORES"/>
    <n v="74"/>
    <n v="0"/>
    <n v="0"/>
    <n v="8680410"/>
    <n v="0"/>
    <n v="0"/>
    <n v="0"/>
    <n v="0"/>
    <n v="8680410"/>
    <x v="0"/>
    <s v="SOLO TURBOS SASFP-011788-01"/>
    <x v="0"/>
  </r>
  <r>
    <s v="PROMOAMBIENTAL DISTRITO SAS ESP"/>
    <n v="901"/>
    <x v="128"/>
    <x v="128"/>
    <s v="CALLE 34  7 126"/>
    <n v="7447638"/>
    <n v="16925001"/>
    <n v="9280"/>
    <s v="FP-012249-01"/>
    <s v="FST 9280 INYECTOR ISM REMAN             -                                        "/>
    <d v="2024-05-14T00:00:00"/>
    <x v="22"/>
    <d v="2024-07-08T00:00:00"/>
    <n v="34"/>
    <n v="1569876"/>
    <n v="20240604"/>
    <n v="202406"/>
    <s v="8/06/2024 3:17:58 p.m."/>
    <n v="25"/>
    <s v="0-30"/>
    <s v="PROVEEDORES"/>
    <n v="47"/>
    <n v="0"/>
    <n v="1569876"/>
    <n v="0"/>
    <n v="0"/>
    <n v="0"/>
    <n v="0"/>
    <n v="0"/>
    <n v="1569876"/>
    <x v="0"/>
    <s v="SOLO TURBOS SASFP-012249-01"/>
    <x v="0"/>
  </r>
  <r>
    <s v="PROMOAMBIENTAL DISTRITO SAS ESP"/>
    <n v="901"/>
    <x v="128"/>
    <x v="128"/>
    <s v="CALLE 34  7 126"/>
    <n v="7447638"/>
    <n v="16925001"/>
    <n v="9252"/>
    <s v="FP-012250-01"/>
    <s v="FST 9252 INYECTOR ISM REMAN             -                                        "/>
    <d v="2024-05-14T00:00:00"/>
    <x v="22"/>
    <d v="2024-07-03T00:00:00"/>
    <n v="29"/>
    <n v="1569876"/>
    <n v="20240604"/>
    <n v="202406"/>
    <s v="8/06/2024 3:17:58 p.m."/>
    <n v="25"/>
    <s v="0-30"/>
    <s v="PROVEEDORES"/>
    <n v="47"/>
    <n v="0"/>
    <n v="1569876"/>
    <n v="0"/>
    <n v="0"/>
    <n v="0"/>
    <n v="0"/>
    <n v="0"/>
    <n v="1569876"/>
    <x v="0"/>
    <s v="SOLO TURBOS SASFP-012250-01"/>
    <x v="0"/>
  </r>
  <r>
    <s v="PROMOAMBIENTAL DISTRITO SAS ESP"/>
    <n v="901"/>
    <x v="128"/>
    <x v="128"/>
    <s v="CALLE 34  7 126"/>
    <n v="7447638"/>
    <n v="16925001"/>
    <n v="9332"/>
    <s v="FP-012349-01"/>
    <s v="FST 9332 INYECTOR CUMMINS REMAN         -                                        "/>
    <d v="2024-05-20T00:00:00"/>
    <x v="6"/>
    <d v="2024-07-17T00:00:00"/>
    <n v="43"/>
    <n v="5976922"/>
    <n v="20240604"/>
    <n v="202406"/>
    <s v="8/06/2024 3:17:58 p.m."/>
    <n v="19"/>
    <s v="0-30"/>
    <s v="PROVEEDORES"/>
    <n v="41"/>
    <n v="0"/>
    <n v="5976922"/>
    <n v="0"/>
    <n v="0"/>
    <n v="0"/>
    <n v="0"/>
    <n v="0"/>
    <n v="5976922"/>
    <x v="0"/>
    <s v="SOLO TURBOS SASFP-012349-01"/>
    <x v="0"/>
  </r>
  <r>
    <s v="PROMOAMBIENTAL DISTRITO SAS ESP"/>
    <n v="901"/>
    <x v="129"/>
    <x v="129"/>
    <s v="CR 18 63 35"/>
    <n v="7447638"/>
    <n v="16925001"/>
    <n v="695"/>
    <s v="CC-003712-00"/>
    <s v="FELB 695 SERVICIOS TEMPORALES           -                                        "/>
    <d v="2024-05-30T00:00:00"/>
    <x v="34"/>
    <d v="2024-06-30T00:00:00"/>
    <n v="26"/>
    <n v="658832"/>
    <n v="20240604"/>
    <n v="202406"/>
    <s v="8/06/2024 3:17:58 p.m."/>
    <n v="9"/>
    <s v="0-30"/>
    <s v="PROVEEDORES"/>
    <n v="31"/>
    <n v="0"/>
    <n v="658832"/>
    <n v="0"/>
    <n v="0"/>
    <n v="0"/>
    <n v="0"/>
    <n v="0"/>
    <n v="658832"/>
    <x v="4"/>
    <s v="SOLUCIONES EMPRESARIALES TEMPORALES S A SCC-003712-00"/>
    <x v="0"/>
  </r>
  <r>
    <s v="PROMOAMBIENTAL DISTRITO SAS ESP"/>
    <n v="901"/>
    <x v="129"/>
    <x v="129"/>
    <s v="CR 18 63 35"/>
    <n v="7447638"/>
    <n v="16925001"/>
    <n v="699"/>
    <s v="CC-003713-00"/>
    <s v="FELB 699 SERVICIOS TEMPORALES           -                                        "/>
    <d v="2024-05-30T00:00:00"/>
    <x v="34"/>
    <d v="2024-06-30T00:00:00"/>
    <n v="26"/>
    <n v="37474648"/>
    <n v="20240604"/>
    <n v="202406"/>
    <s v="8/06/2024 3:17:58 p.m."/>
    <n v="9"/>
    <s v="0-30"/>
    <s v="PROVEEDORES"/>
    <n v="31"/>
    <n v="0"/>
    <n v="37474648"/>
    <n v="0"/>
    <n v="0"/>
    <n v="0"/>
    <n v="0"/>
    <n v="0"/>
    <n v="37474648"/>
    <x v="4"/>
    <s v="SOLUCIONES EMPRESARIALES TEMPORALES S A SCC-003713-00"/>
    <x v="0"/>
  </r>
  <r>
    <s v="PROMOAMBIENTAL DISTRITO SAS ESP"/>
    <n v="901"/>
    <x v="130"/>
    <x v="130"/>
    <s v="CR 26 65 30"/>
    <n v="7447638"/>
    <n v="16925001"/>
    <n v="8276"/>
    <s v="FP-011073-01"/>
    <s v="FE 8276 VARILLA MEDIDORA ACEITE         -                                        "/>
    <d v="2024-03-07T00:00:00"/>
    <x v="28"/>
    <d v="2024-05-06T00:00:00"/>
    <n v="-28"/>
    <n v="652767"/>
    <n v="20240604"/>
    <n v="202406"/>
    <s v="8/06/2024 3:17:58 p.m."/>
    <n v="93"/>
    <s v="91-120"/>
    <s v="PROVEEDORES"/>
    <n v="115"/>
    <n v="0"/>
    <n v="0"/>
    <n v="0"/>
    <n v="652767"/>
    <n v="0"/>
    <n v="0"/>
    <n v="0"/>
    <n v="652767"/>
    <x v="0"/>
    <s v="SOMOS DIESEL REPUESTOS E  UFP-011073-01"/>
    <x v="0"/>
  </r>
  <r>
    <s v="PROMOAMBIENTAL DISTRITO SAS ESP"/>
    <n v="901"/>
    <x v="130"/>
    <x v="130"/>
    <s v="CR 26 65 30"/>
    <n v="7447638"/>
    <n v="16925001"/>
    <n v="8233"/>
    <s v="FP-011076-01"/>
    <s v="FE 8233 TIJERA COMPLETA DEL INF IZQUIERD-O KANGOO                                "/>
    <d v="2024-03-07T00:00:00"/>
    <x v="28"/>
    <d v="2024-05-01T00:00:00"/>
    <n v="-33"/>
    <n v="258856"/>
    <n v="20240604"/>
    <n v="202406"/>
    <s v="8/06/2024 3:17:58 p.m."/>
    <n v="93"/>
    <s v="91-120"/>
    <s v="PROVEEDORES"/>
    <n v="115"/>
    <n v="0"/>
    <n v="0"/>
    <n v="0"/>
    <n v="258856"/>
    <n v="0"/>
    <n v="0"/>
    <n v="0"/>
    <n v="258856"/>
    <x v="0"/>
    <s v="SOMOS DIESEL REPUESTOS E  UFP-011076-01"/>
    <x v="0"/>
  </r>
  <r>
    <s v="PROMOAMBIENTAL DISTRITO SAS ESP"/>
    <n v="901"/>
    <x v="130"/>
    <x v="130"/>
    <s v="CR 26 65 30"/>
    <n v="7447638"/>
    <n v="16925001"/>
    <n v="8232"/>
    <s v="FP-011077-01"/>
    <s v="FE 8232 TIJERAS COMPLETA DEL INF DERECHO-                                        "/>
    <d v="2024-03-07T00:00:00"/>
    <x v="28"/>
    <d v="2024-05-01T00:00:00"/>
    <n v="-33"/>
    <n v="258856"/>
    <n v="20240604"/>
    <n v="202406"/>
    <s v="8/06/2024 3:17:58 p.m."/>
    <n v="93"/>
    <s v="91-120"/>
    <s v="PROVEEDORES"/>
    <n v="115"/>
    <n v="0"/>
    <n v="0"/>
    <n v="0"/>
    <n v="258856"/>
    <n v="0"/>
    <n v="0"/>
    <n v="0"/>
    <n v="258856"/>
    <x v="0"/>
    <s v="SOMOS DIESEL REPUESTOS E  UFP-011077-01"/>
    <x v="0"/>
  </r>
  <r>
    <s v="PROMOAMBIENTAL DISTRITO SAS ESP"/>
    <n v="901"/>
    <x v="130"/>
    <x v="130"/>
    <s v="CR 26 65 30"/>
    <n v="7447638"/>
    <n v="16925001"/>
    <n v="8234"/>
    <s v="FP-011078-01"/>
    <s v="FE 8234 TIJERA COMPLETA DEL INF DERECHO -                                        "/>
    <d v="2024-03-07T00:00:00"/>
    <x v="28"/>
    <d v="2024-05-01T00:00:00"/>
    <n v="-33"/>
    <n v="517712"/>
    <n v="20240604"/>
    <n v="202406"/>
    <s v="8/06/2024 3:17:58 p.m."/>
    <n v="93"/>
    <s v="91-120"/>
    <s v="PROVEEDORES"/>
    <n v="115"/>
    <n v="0"/>
    <n v="0"/>
    <n v="0"/>
    <n v="517712"/>
    <n v="0"/>
    <n v="0"/>
    <n v="0"/>
    <n v="517712"/>
    <x v="0"/>
    <s v="SOMOS DIESEL REPUESTOS E  UFP-011078-01"/>
    <x v="0"/>
  </r>
  <r>
    <s v="PROMOAMBIENTAL DISTRITO SAS ESP"/>
    <n v="901"/>
    <x v="130"/>
    <x v="130"/>
    <s v="CR 26 65 30"/>
    <n v="7447638"/>
    <n v="16925001"/>
    <n v="8239"/>
    <s v="FP-011079-01"/>
    <s v="FE 8239 GUARDA POLVO RUEDA              -                                        "/>
    <d v="2024-03-07T00:00:00"/>
    <x v="28"/>
    <d v="2024-05-02T00:00:00"/>
    <n v="-32"/>
    <n v="54022"/>
    <n v="20240604"/>
    <n v="202406"/>
    <s v="8/06/2024 3:17:58 p.m."/>
    <n v="93"/>
    <s v="91-120"/>
    <s v="PROVEEDORES"/>
    <n v="115"/>
    <n v="0"/>
    <n v="0"/>
    <n v="0"/>
    <n v="54022"/>
    <n v="0"/>
    <n v="0"/>
    <n v="0"/>
    <n v="54022"/>
    <x v="0"/>
    <s v="SOMOS DIESEL REPUESTOS E  UFP-011079-01"/>
    <x v="0"/>
  </r>
  <r>
    <s v="PROMOAMBIENTAL DISTRITO SAS ESP"/>
    <n v="901"/>
    <x v="130"/>
    <x v="130"/>
    <s v="CR 26 65 30"/>
    <n v="7447638"/>
    <n v="16925001"/>
    <n v="8238"/>
    <s v="FP-011080-01"/>
    <s v="FE 8238 TIJERA COMPLETA DEL INF IZQUIERD-O KAMGO                                 "/>
    <d v="2024-03-07T00:00:00"/>
    <x v="28"/>
    <d v="2024-05-02T00:00:00"/>
    <n v="-32"/>
    <n v="258856"/>
    <n v="20240604"/>
    <n v="202406"/>
    <s v="8/06/2024 3:17:58 p.m."/>
    <n v="93"/>
    <s v="91-120"/>
    <s v="PROVEEDORES"/>
    <n v="115"/>
    <n v="0"/>
    <n v="0"/>
    <n v="0"/>
    <n v="258856"/>
    <n v="0"/>
    <n v="0"/>
    <n v="0"/>
    <n v="258856"/>
    <x v="0"/>
    <s v="SOMOS DIESEL REPUESTOS E  UFP-011080-01"/>
    <x v="0"/>
  </r>
  <r>
    <s v="PROMOAMBIENTAL DISTRITO SAS ESP"/>
    <n v="901"/>
    <x v="130"/>
    <x v="130"/>
    <s v="CR 26 65 30"/>
    <n v="7447638"/>
    <n v="16925001"/>
    <n v="8380"/>
    <s v="FP-011402-01"/>
    <s v="FE 8380 BUJE ESTABILIZADORA             -                                        "/>
    <d v="2024-03-26T00:00:00"/>
    <x v="16"/>
    <d v="2024-05-22T00:00:00"/>
    <n v="-12"/>
    <n v="72029"/>
    <n v="20240604"/>
    <n v="202406"/>
    <s v="8/06/2024 3:17:58 p.m."/>
    <n v="74"/>
    <s v="61-90"/>
    <s v="PROVEEDORES"/>
    <n v="96"/>
    <n v="0"/>
    <n v="0"/>
    <n v="0"/>
    <n v="72029"/>
    <n v="0"/>
    <n v="0"/>
    <n v="0"/>
    <n v="72029"/>
    <x v="0"/>
    <s v="SOMOS DIESEL REPUESTOS E  UFP-011402-01"/>
    <x v="0"/>
  </r>
  <r>
    <s v="PROMOAMBIENTAL DISTRITO SAS ESP"/>
    <n v="901"/>
    <x v="130"/>
    <x v="130"/>
    <s v="CR 26 65 30"/>
    <n v="7447638"/>
    <n v="16925001"/>
    <n v="8383"/>
    <s v="FP-011403-01"/>
    <s v="FE 8383 VALVULA DESCARGUE RAPIDA        -                                        "/>
    <d v="2024-03-26T00:00:00"/>
    <x v="16"/>
    <d v="2024-05-23T00:00:00"/>
    <n v="-11"/>
    <n v="1238006"/>
    <n v="20240604"/>
    <n v="202406"/>
    <s v="8/06/2024 3:17:58 p.m."/>
    <n v="74"/>
    <s v="61-90"/>
    <s v="PROVEEDORES"/>
    <n v="96"/>
    <n v="0"/>
    <n v="0"/>
    <n v="0"/>
    <n v="1238006"/>
    <n v="0"/>
    <n v="0"/>
    <n v="0"/>
    <n v="1238006"/>
    <x v="0"/>
    <s v="SOMOS DIESEL REPUESTOS E  UFP-011403-01"/>
    <x v="0"/>
  </r>
  <r>
    <s v="PROMOAMBIENTAL DISTRITO SAS ESP"/>
    <n v="901"/>
    <x v="130"/>
    <x v="130"/>
    <s v="CR 26 65 30"/>
    <n v="7447638"/>
    <n v="16925001"/>
    <n v="8379"/>
    <s v="FP-011404-01"/>
    <s v="FE 8379 VARILLA ACEITE                  -                                        "/>
    <d v="2024-03-26T00:00:00"/>
    <x v="16"/>
    <d v="2024-05-22T00:00:00"/>
    <n v="-12"/>
    <n v="135055"/>
    <n v="20240604"/>
    <n v="202406"/>
    <s v="8/06/2024 3:17:58 p.m."/>
    <n v="74"/>
    <s v="61-90"/>
    <s v="PROVEEDORES"/>
    <n v="96"/>
    <n v="0"/>
    <n v="0"/>
    <n v="0"/>
    <n v="135055"/>
    <n v="0"/>
    <n v="0"/>
    <n v="0"/>
    <n v="135055"/>
    <x v="0"/>
    <s v="SOMOS DIESEL REPUESTOS E  UFP-011404-01"/>
    <x v="0"/>
  </r>
  <r>
    <s v="PROMOAMBIENTAL DISTRITO SAS ESP"/>
    <n v="901"/>
    <x v="130"/>
    <x v="130"/>
    <s v="CR 26 65 30"/>
    <n v="7447638"/>
    <n v="16925001"/>
    <n v="8381"/>
    <s v="FP-011405-01"/>
    <s v="FE 8381 RETENE SELECTOR                 -                                        "/>
    <d v="2024-03-26T00:00:00"/>
    <x v="16"/>
    <d v="2024-05-22T00:00:00"/>
    <n v="-12"/>
    <n v="65277"/>
    <n v="20240604"/>
    <n v="202406"/>
    <s v="8/06/2024 3:17:58 p.m."/>
    <n v="74"/>
    <s v="61-90"/>
    <s v="PROVEEDORES"/>
    <n v="96"/>
    <n v="0"/>
    <n v="0"/>
    <n v="0"/>
    <n v="65277"/>
    <n v="0"/>
    <n v="0"/>
    <n v="0"/>
    <n v="65277"/>
    <x v="0"/>
    <s v="SOMOS DIESEL REPUESTOS E  UFP-011405-01"/>
    <x v="0"/>
  </r>
  <r>
    <s v="PROMOAMBIENTAL DISTRITO SAS ESP"/>
    <n v="901"/>
    <x v="130"/>
    <x v="130"/>
    <s v="CR 26 65 30"/>
    <n v="7447638"/>
    <n v="16925001"/>
    <n v="8395"/>
    <s v="FP-011478-01"/>
    <s v="FE 8395 FILTRO ACEITE                   -                                        "/>
    <d v="2024-03-27T00:00:00"/>
    <x v="0"/>
    <d v="2024-05-27T00:00:00"/>
    <n v="-7"/>
    <n v="141808"/>
    <n v="20240604"/>
    <n v="202406"/>
    <s v="8/06/2024 3:17:58 p.m."/>
    <n v="73"/>
    <s v="61-90"/>
    <s v="PROVEEDORES"/>
    <n v="95"/>
    <n v="0"/>
    <n v="0"/>
    <n v="0"/>
    <n v="141808"/>
    <n v="0"/>
    <n v="0"/>
    <n v="0"/>
    <n v="141808"/>
    <x v="0"/>
    <s v="SOMOS DIESEL REPUESTOS E  UFP-011478-01"/>
    <x v="0"/>
  </r>
  <r>
    <s v="PROMOAMBIENTAL DISTRITO SAS ESP"/>
    <n v="901"/>
    <x v="130"/>
    <x v="130"/>
    <s v="CR 26 65 30"/>
    <n v="7447638"/>
    <n v="16925001"/>
    <n v="8442"/>
    <s v="FP-011498-01"/>
    <s v="FE 8442 VARILLA ACEITE                  -                                        "/>
    <d v="2024-04-02T00:00:00"/>
    <x v="43"/>
    <d v="2024-06-02T00:00:00"/>
    <n v="-2"/>
    <n v="67528"/>
    <n v="20240604"/>
    <n v="202406"/>
    <s v="8/06/2024 3:17:58 p.m."/>
    <n v="67"/>
    <s v="61-90"/>
    <s v="PROVEEDORES"/>
    <n v="89"/>
    <n v="0"/>
    <n v="0"/>
    <n v="67528"/>
    <n v="0"/>
    <n v="0"/>
    <n v="0"/>
    <n v="0"/>
    <n v="67528"/>
    <x v="0"/>
    <s v="SOMOS DIESEL REPUESTOS E  UFP-011498-01"/>
    <x v="0"/>
  </r>
  <r>
    <s v="PROMOAMBIENTAL DISTRITO SAS ESP"/>
    <n v="901"/>
    <x v="130"/>
    <x v="130"/>
    <s v="CR 26 65 30"/>
    <n v="7447638"/>
    <n v="16925001"/>
    <n v="8443"/>
    <s v="FP-011500-01"/>
    <s v="FE 8443 RETEN PALANCA SELECTOR          -                                        "/>
    <d v="2024-04-02T00:00:00"/>
    <x v="43"/>
    <d v="2024-06-02T00:00:00"/>
    <n v="-2"/>
    <n v="65277"/>
    <n v="20240604"/>
    <n v="202406"/>
    <s v="8/06/2024 3:17:58 p.m."/>
    <n v="67"/>
    <s v="61-90"/>
    <s v="PROVEEDORES"/>
    <n v="89"/>
    <n v="0"/>
    <n v="0"/>
    <n v="65277"/>
    <n v="0"/>
    <n v="0"/>
    <n v="0"/>
    <n v="0"/>
    <n v="65277"/>
    <x v="0"/>
    <s v="SOMOS DIESEL REPUESTOS E  UFP-011500-01"/>
    <x v="0"/>
  </r>
  <r>
    <s v="PROMOAMBIENTAL DISTRITO SAS ESP"/>
    <n v="901"/>
    <x v="130"/>
    <x v="130"/>
    <s v="CR 26 65 30"/>
    <n v="7447638"/>
    <n v="16925001"/>
    <n v="8463"/>
    <s v="FP-011525-01"/>
    <s v="SEAC 12768 SISTEMA DE FRENOS CAMBIO PERN-OS"/>
    <d v="2024-04-04T00:00:00"/>
    <x v="39"/>
    <d v="2024-06-03T00:00:00"/>
    <n v="-1"/>
    <n v="51771"/>
    <n v="20240604"/>
    <n v="202406"/>
    <s v="8/06/2024 3:17:58 p.m."/>
    <n v="65"/>
    <s v="61-90"/>
    <s v="PROVEEDORES"/>
    <n v="87"/>
    <n v="0"/>
    <n v="0"/>
    <n v="51771"/>
    <n v="0"/>
    <n v="0"/>
    <n v="0"/>
    <n v="0"/>
    <n v="51771"/>
    <x v="0"/>
    <s v="SOMOS DIESEL REPUESTOS E  UFP-011525-01"/>
    <x v="0"/>
  </r>
  <r>
    <s v="PROMOAMBIENTAL DISTRITO SAS ESP"/>
    <n v="901"/>
    <x v="130"/>
    <x v="130"/>
    <s v="CR 26 65 30"/>
    <n v="7447638"/>
    <n v="16925001"/>
    <n v="8464"/>
    <s v="FP-011526-01"/>
    <s v="FE 8464 JUEGO PLUMILLAS                 -                                        "/>
    <d v="2024-04-04T00:00:00"/>
    <x v="39"/>
    <d v="2024-06-03T00:00:00"/>
    <n v="-1"/>
    <n v="165442"/>
    <n v="20240604"/>
    <n v="202406"/>
    <s v="8/06/2024 3:17:58 p.m."/>
    <n v="65"/>
    <s v="61-90"/>
    <s v="PROVEEDORES"/>
    <n v="87"/>
    <n v="0"/>
    <n v="0"/>
    <n v="165442"/>
    <n v="0"/>
    <n v="0"/>
    <n v="0"/>
    <n v="0"/>
    <n v="165442"/>
    <x v="0"/>
    <s v="SOMOS DIESEL REPUESTOS E  UFP-011526-01"/>
    <x v="0"/>
  </r>
  <r>
    <s v="PROMOAMBIENTAL DISTRITO SAS ESP"/>
    <n v="901"/>
    <x v="130"/>
    <x v="130"/>
    <s v="CR 26 65 30"/>
    <n v="7447638"/>
    <n v="16925001"/>
    <n v="8524"/>
    <s v="FP-011688-01"/>
    <s v="FE 8524 RETENE SELECTOR                 -                                        "/>
    <d v="2024-04-11T00:00:00"/>
    <x v="40"/>
    <d v="2024-06-10T00:00:00"/>
    <n v="6"/>
    <n v="65277"/>
    <n v="20240604"/>
    <n v="202406"/>
    <s v="8/06/2024 3:17:58 p.m."/>
    <n v="58"/>
    <s v="31-60"/>
    <s v="PROVEEDORES"/>
    <n v="80"/>
    <n v="0"/>
    <n v="0"/>
    <n v="65277"/>
    <n v="0"/>
    <n v="0"/>
    <n v="0"/>
    <n v="0"/>
    <n v="65277"/>
    <x v="0"/>
    <s v="SOMOS DIESEL REPUESTOS E  UFP-011688-01"/>
    <x v="0"/>
  </r>
  <r>
    <s v="PROMOAMBIENTAL DISTRITO SAS ESP"/>
    <n v="901"/>
    <x v="130"/>
    <x v="130"/>
    <s v="CR 26 65 30"/>
    <n v="7447638"/>
    <n v="16925001"/>
    <n v="8523"/>
    <s v="FP-011689-01"/>
    <s v="FE 8523 SENSOR CKP                      -                                        "/>
    <d v="2024-04-11T00:00:00"/>
    <x v="40"/>
    <d v="2024-06-10T00:00:00"/>
    <n v="6"/>
    <n v="180074"/>
    <n v="20240604"/>
    <n v="202406"/>
    <s v="8/06/2024 3:17:58 p.m."/>
    <n v="58"/>
    <s v="31-60"/>
    <s v="PROVEEDORES"/>
    <n v="80"/>
    <n v="0"/>
    <n v="0"/>
    <n v="180074"/>
    <n v="0"/>
    <n v="0"/>
    <n v="0"/>
    <n v="0"/>
    <n v="180074"/>
    <x v="0"/>
    <s v="SOMOS DIESEL REPUESTOS E  UFP-011689-01"/>
    <x v="0"/>
  </r>
  <r>
    <s v="PROMOAMBIENTAL DISTRITO SAS ESP"/>
    <n v="901"/>
    <x v="130"/>
    <x v="130"/>
    <s v="CR 26 65 30"/>
    <n v="7447638"/>
    <n v="16925001"/>
    <n v="8525"/>
    <s v="FP-011690-01"/>
    <s v="FE 8525 TIJERA COMPLETA DEL INF DERECHA -KANGOO                                  "/>
    <d v="2024-04-11T00:00:00"/>
    <x v="40"/>
    <d v="2024-06-10T00:00:00"/>
    <n v="6"/>
    <n v="517712"/>
    <n v="20240604"/>
    <n v="202406"/>
    <s v="8/06/2024 3:17:58 p.m."/>
    <n v="58"/>
    <s v="31-60"/>
    <s v="PROVEEDORES"/>
    <n v="80"/>
    <n v="0"/>
    <n v="0"/>
    <n v="517712"/>
    <n v="0"/>
    <n v="0"/>
    <n v="0"/>
    <n v="0"/>
    <n v="517712"/>
    <x v="0"/>
    <s v="SOMOS DIESEL REPUESTOS E  UFP-011690-01"/>
    <x v="0"/>
  </r>
  <r>
    <s v="PROMOAMBIENTAL DISTRITO SAS ESP"/>
    <n v="901"/>
    <x v="130"/>
    <x v="130"/>
    <s v="CR 26 65 30"/>
    <n v="7447638"/>
    <n v="16925001"/>
    <n v="8600"/>
    <s v="FP-011812-01"/>
    <s v="FE 8600 ESPEJO                          -                                        "/>
    <d v="2024-04-18T00:00:00"/>
    <x v="44"/>
    <d v="2024-06-17T00:00:00"/>
    <n v="13"/>
    <n v="191328"/>
    <n v="20240604"/>
    <n v="202406"/>
    <s v="8/06/2024 3:17:58 p.m."/>
    <n v="51"/>
    <s v="31-60"/>
    <s v="PROVEEDORES"/>
    <n v="73"/>
    <n v="0"/>
    <n v="0"/>
    <n v="191328"/>
    <n v="0"/>
    <n v="0"/>
    <n v="0"/>
    <n v="0"/>
    <n v="191328"/>
    <x v="0"/>
    <s v="SOMOS DIESEL REPUESTOS E  UFP-011812-01"/>
    <x v="0"/>
  </r>
  <r>
    <s v="PROMOAMBIENTAL DISTRITO SAS ESP"/>
    <n v="901"/>
    <x v="130"/>
    <x v="130"/>
    <s v="CR 26 65 30"/>
    <n v="7447638"/>
    <n v="16925001"/>
    <n v="8601"/>
    <s v="FP-011813-01"/>
    <s v="FE 8601 CONECTOR VALVULA                -                                        "/>
    <d v="2024-04-18T00:00:00"/>
    <x v="44"/>
    <d v="2024-06-17T00:00:00"/>
    <n v="13"/>
    <n v="731549"/>
    <n v="20240604"/>
    <n v="202406"/>
    <s v="8/06/2024 3:17:58 p.m."/>
    <n v="51"/>
    <s v="31-60"/>
    <s v="PROVEEDORES"/>
    <n v="73"/>
    <n v="0"/>
    <n v="0"/>
    <n v="731549"/>
    <n v="0"/>
    <n v="0"/>
    <n v="0"/>
    <n v="0"/>
    <n v="731549"/>
    <x v="0"/>
    <s v="SOMOS DIESEL REPUESTOS E  UFP-011813-01"/>
    <x v="0"/>
  </r>
  <r>
    <s v="PROMOAMBIENTAL DISTRITO SAS ESP"/>
    <n v="901"/>
    <x v="130"/>
    <x v="130"/>
    <s v="CR 26 65 30"/>
    <n v="7447638"/>
    <n v="16925001"/>
    <n v="8641"/>
    <s v="FP-011958-01"/>
    <s v="FG 54595 CONTROL INTEGRAL DE PLAGAS DICI-EMBRE"/>
    <d v="2024-04-26T00:00:00"/>
    <x v="19"/>
    <d v="2024-06-25T00:00:00"/>
    <n v="21"/>
    <n v="1238006"/>
    <n v="20240604"/>
    <n v="202406"/>
    <s v="8/06/2024 3:17:58 p.m."/>
    <n v="43"/>
    <s v="31-60"/>
    <s v="PROVEEDORES"/>
    <n v="65"/>
    <n v="0"/>
    <n v="0"/>
    <n v="1238006"/>
    <n v="0"/>
    <n v="0"/>
    <n v="0"/>
    <n v="0"/>
    <n v="1238006"/>
    <x v="0"/>
    <s v="SOMOS DIESEL REPUESTOS E  UFP-011958-01"/>
    <x v="0"/>
  </r>
  <r>
    <s v="PROMOAMBIENTAL DISTRITO SAS ESP"/>
    <n v="901"/>
    <x v="130"/>
    <x v="130"/>
    <s v="CR 26 65 30"/>
    <n v="7447638"/>
    <n v="16925001"/>
    <n v="8640"/>
    <s v="FP-012063-01"/>
    <s v="FE 8640 PROTECTOR EXOSTO MALLA          -                                        "/>
    <d v="2024-04-29T00:00:00"/>
    <x v="3"/>
    <d v="2024-06-25T00:00:00"/>
    <n v="21"/>
    <n v="1238006"/>
    <n v="20240604"/>
    <n v="202406"/>
    <s v="8/06/2024 3:17:58 p.m."/>
    <n v="40"/>
    <s v="31-60"/>
    <s v="PROVEEDORES"/>
    <n v="62"/>
    <n v="0"/>
    <n v="0"/>
    <n v="1238006"/>
    <n v="0"/>
    <n v="0"/>
    <n v="0"/>
    <n v="0"/>
    <n v="1238006"/>
    <x v="0"/>
    <s v="SOMOS DIESEL REPUESTOS E  UFP-012063-01"/>
    <x v="0"/>
  </r>
  <r>
    <s v="PROMOAMBIENTAL DISTRITO SAS ESP"/>
    <n v="901"/>
    <x v="130"/>
    <x v="130"/>
    <s v="CR 26 65 30"/>
    <n v="7447638"/>
    <n v="16925001"/>
    <n v="8762"/>
    <s v="FP-012246-01"/>
    <s v="FET 799 BAJAR MUELLE CAMBIO CENTRAL BAJA-R RUEDAS"/>
    <d v="2024-05-14T00:00:00"/>
    <x v="22"/>
    <d v="2024-07-10T00:00:00"/>
    <n v="36"/>
    <n v="1238006"/>
    <n v="20240604"/>
    <n v="202406"/>
    <s v="8/06/2024 3:17:58 p.m."/>
    <n v="25"/>
    <s v="0-30"/>
    <s v="PROVEEDORES"/>
    <n v="47"/>
    <n v="0"/>
    <n v="1238006"/>
    <n v="0"/>
    <n v="0"/>
    <n v="0"/>
    <n v="0"/>
    <n v="0"/>
    <n v="1238006"/>
    <x v="0"/>
    <s v="SOMOS DIESEL REPUESTOS E  UFP-012246-01"/>
    <x v="0"/>
  </r>
  <r>
    <s v="PROMOAMBIENTAL DISTRITO SAS ESP"/>
    <n v="901"/>
    <x v="130"/>
    <x v="130"/>
    <s v="CR 26 65 30"/>
    <n v="7447638"/>
    <n v="16925001"/>
    <n v="8763"/>
    <s v="FP-012247-01"/>
    <s v="FEF 4021 TORNILLO CENTRAL GRAPA 7 8 TOPE-MUELLE AUXILIAR"/>
    <d v="2024-05-14T00:00:00"/>
    <x v="22"/>
    <d v="2024-07-10T00:00:00"/>
    <n v="36"/>
    <n v="517712"/>
    <n v="20240604"/>
    <n v="202406"/>
    <s v="8/06/2024 3:17:58 p.m."/>
    <n v="25"/>
    <s v="0-30"/>
    <s v="PROVEEDORES"/>
    <n v="47"/>
    <n v="0"/>
    <n v="517712"/>
    <n v="0"/>
    <n v="0"/>
    <n v="0"/>
    <n v="0"/>
    <n v="0"/>
    <n v="517712"/>
    <x v="0"/>
    <s v="SOMOS DIESEL REPUESTOS E  UFP-012247-01"/>
    <x v="0"/>
  </r>
  <r>
    <s v="PROMOAMBIENTAL DISTRITO SAS ESP"/>
    <n v="901"/>
    <x v="130"/>
    <x v="130"/>
    <s v="CR 26 65 30"/>
    <n v="7447638"/>
    <n v="16925001"/>
    <n v="8732"/>
    <s v="FP-012248-01"/>
    <s v="FET 800 TORQUEAR MUELLE BAJAR MUELLE-"/>
    <d v="2024-05-14T00:00:00"/>
    <x v="22"/>
    <d v="2024-07-07T00:00:00"/>
    <n v="33"/>
    <n v="2082101"/>
    <n v="20240604"/>
    <n v="202406"/>
    <s v="8/06/2024 3:17:58 p.m."/>
    <n v="25"/>
    <s v="0-30"/>
    <s v="PROVEEDORES"/>
    <n v="47"/>
    <n v="0"/>
    <n v="2082101"/>
    <n v="0"/>
    <n v="0"/>
    <n v="0"/>
    <n v="0"/>
    <n v="0"/>
    <n v="2082101"/>
    <x v="0"/>
    <s v="SOMOS DIESEL REPUESTOS E  UFP-012248-01"/>
    <x v="0"/>
  </r>
  <r>
    <s v="PROMOAMBIENTAL DISTRITO SAS ESP"/>
    <n v="901"/>
    <x v="131"/>
    <x v="131"/>
    <s v="CR 38 15 24"/>
    <n v="7447638"/>
    <n v="16925001"/>
    <n v="63130"/>
    <s v="FP-011744-01"/>
    <s v="F 408934 COMPRA INTERNATIONAL 4300 PARAB-RISAS LAMINADO VIT"/>
    <d v="2024-04-15T00:00:00"/>
    <x v="2"/>
    <d v="2024-06-12T00:00:00"/>
    <n v="8"/>
    <n v="71407"/>
    <n v="20240604"/>
    <n v="202406"/>
    <s v="8/06/2024 3:17:58 p.m."/>
    <n v="54"/>
    <s v="31-60"/>
    <s v="PROVEEDORES"/>
    <n v="76"/>
    <n v="0"/>
    <n v="0"/>
    <n v="71407"/>
    <n v="0"/>
    <n v="0"/>
    <n v="0"/>
    <n v="0"/>
    <n v="71407"/>
    <x v="0"/>
    <s v="STEWART &amp; STEVENSON DE LAS AMERICAS COLOMBIA LTDAFP-011744-01"/>
    <x v="0"/>
  </r>
  <r>
    <s v="PROMOAMBIENTAL DISTRITO SAS ESP"/>
    <n v="901"/>
    <x v="131"/>
    <x v="131"/>
    <s v="CR 38 15 24"/>
    <n v="7447638"/>
    <n v="16925001"/>
    <n v="63451"/>
    <s v="FP-011969-01"/>
    <s v="FE 383 CHUMACERA SKF 35 MM-"/>
    <d v="2024-04-26T00:00:00"/>
    <x v="19"/>
    <d v="2024-06-26T00:00:00"/>
    <n v="22"/>
    <n v="480398"/>
    <n v="20240604"/>
    <n v="202406"/>
    <s v="8/06/2024 3:17:58 p.m."/>
    <n v="43"/>
    <s v="31-60"/>
    <s v="PROVEEDORES"/>
    <n v="65"/>
    <n v="0"/>
    <n v="0"/>
    <n v="480398"/>
    <n v="0"/>
    <n v="0"/>
    <n v="0"/>
    <n v="0"/>
    <n v="480398"/>
    <x v="0"/>
    <s v="STEWART &amp; STEVENSON DE LAS AMERICAS COLOMBIA LTDAFP-011969-01"/>
    <x v="0"/>
  </r>
  <r>
    <s v="PROMOAMBIENTAL DISTRITO SAS ESP"/>
    <n v="901"/>
    <x v="131"/>
    <x v="131"/>
    <s v="CR 38 15 24"/>
    <n v="7447638"/>
    <n v="16925001"/>
    <n v="63730"/>
    <s v="FP-012245-01"/>
    <s v="DLP 201 REPARACION BOMBA DE AGUA-"/>
    <d v="2024-05-14T00:00:00"/>
    <x v="22"/>
    <d v="2024-07-08T00:00:00"/>
    <n v="34"/>
    <n v="432932"/>
    <n v="20240604"/>
    <n v="202406"/>
    <s v="8/06/2024 3:17:58 p.m."/>
    <n v="25"/>
    <s v="0-30"/>
    <s v="PROVEEDORES"/>
    <n v="47"/>
    <n v="0"/>
    <n v="432932"/>
    <n v="0"/>
    <n v="0"/>
    <n v="0"/>
    <n v="0"/>
    <n v="0"/>
    <n v="432932"/>
    <x v="0"/>
    <s v="STEWART &amp; STEVENSON DE LAS AMERICAS COLOMBIA LTDAFP-012245-01"/>
    <x v="0"/>
  </r>
  <r>
    <s v="PROMOAMBIENTAL DISTRITO SAS ESP"/>
    <n v="901"/>
    <x v="132"/>
    <x v="132"/>
    <s v="CR  18  84  35"/>
    <n v="7447638"/>
    <n v="16925001"/>
    <n v="2816"/>
    <s v="CC-002816-09"/>
    <s v="CONTRIBUCION E INTERES ANUAL LEY 1066 23-5370700135"/>
    <d v="2023-11-15T00:00:00"/>
    <x v="96"/>
    <d v="2024-07-15T00:00:00"/>
    <n v="41"/>
    <n v="39430583"/>
    <n v="20240604"/>
    <n v="202406"/>
    <s v="8/06/2024 3:17:58 p.m."/>
    <n v="206"/>
    <s v="181-360"/>
    <s v="PROVEEDORES"/>
    <n v="228"/>
    <n v="0"/>
    <n v="0"/>
    <n v="0"/>
    <n v="0"/>
    <n v="0"/>
    <n v="39430583"/>
    <n v="0"/>
    <n v="39430583"/>
    <x v="0"/>
    <s v="SUPERINTENDENCIA DE SERVICIOS PUBLICOS DOMICIL.CC-002816-09"/>
    <x v="1"/>
  </r>
  <r>
    <s v="PROMOAMBIENTAL DISTRITO SAS ESP"/>
    <n v="901"/>
    <x v="132"/>
    <x v="132"/>
    <s v="CR  18  84  35"/>
    <n v="7447638"/>
    <n v="16925001"/>
    <n v="2816"/>
    <s v="CC-002816-08"/>
    <s v="CONTRIBUCION E INTERES ANUAL LEY 1066 23-5370700135"/>
    <d v="2023-11-15T00:00:00"/>
    <x v="96"/>
    <d v="2024-06-15T00:00:00"/>
    <n v="11"/>
    <n v="39430583"/>
    <n v="20240604"/>
    <n v="202406"/>
    <s v="8/06/2024 3:17:58 p.m."/>
    <n v="206"/>
    <s v="181-360"/>
    <s v="PROVEEDORES"/>
    <n v="228"/>
    <n v="0"/>
    <n v="0"/>
    <n v="0"/>
    <n v="0"/>
    <n v="0"/>
    <n v="39430583"/>
    <n v="0"/>
    <n v="39430583"/>
    <x v="0"/>
    <s v="SUPERINTENDENCIA DE SERVICIOS PUBLICOS DOMICIL.CC-002816-08"/>
    <x v="1"/>
  </r>
  <r>
    <s v="PROMOAMBIENTAL DISTRITO SAS ESP"/>
    <n v="901"/>
    <x v="132"/>
    <x v="132"/>
    <s v="CR  18  84  35"/>
    <n v="7447638"/>
    <n v="16925001"/>
    <n v="2816"/>
    <s v="CC-002816-10"/>
    <s v="CONTRIBUCION E INTERES ANUAL LEY 1066 23-5370700135"/>
    <d v="2023-11-15T00:00:00"/>
    <x v="96"/>
    <d v="2024-08-15T00:00:00"/>
    <n v="71"/>
    <n v="39430583"/>
    <n v="20240604"/>
    <n v="202406"/>
    <s v="8/06/2024 3:17:58 p.m."/>
    <n v="206"/>
    <s v="181-360"/>
    <s v="PROVEEDORES"/>
    <n v="228"/>
    <n v="0"/>
    <n v="0"/>
    <n v="0"/>
    <n v="0"/>
    <n v="0"/>
    <n v="39430583"/>
    <n v="0"/>
    <n v="39430583"/>
    <x v="0"/>
    <s v="SUPERINTENDENCIA DE SERVICIOS PUBLICOS DOMICIL.CC-002816-10"/>
    <x v="1"/>
  </r>
  <r>
    <s v="PROMOAMBIENTAL DISTRITO SAS ESP"/>
    <n v="901"/>
    <x v="132"/>
    <x v="132"/>
    <s v="CR  18  84  35"/>
    <n v="7447638"/>
    <n v="16925001"/>
    <n v="2816"/>
    <s v="CC-002816-11"/>
    <s v="CONTRIBUCION E INTERES ANUAL LEY 1066 23-5370700135"/>
    <d v="2023-11-15T00:00:00"/>
    <x v="96"/>
    <d v="2024-09-15T00:00:00"/>
    <n v="101"/>
    <n v="39430583"/>
    <n v="20240604"/>
    <n v="202406"/>
    <s v="8/06/2024 3:17:58 p.m."/>
    <n v="206"/>
    <s v="181-360"/>
    <s v="PROVEEDORES"/>
    <n v="228"/>
    <n v="0"/>
    <n v="0"/>
    <n v="0"/>
    <n v="0"/>
    <n v="0"/>
    <n v="39430583"/>
    <n v="0"/>
    <n v="39430583"/>
    <x v="0"/>
    <s v="SUPERINTENDENCIA DE SERVICIOS PUBLICOS DOMICIL.CC-002816-11"/>
    <x v="1"/>
  </r>
  <r>
    <s v="PROMOAMBIENTAL DISTRITO SAS ESP"/>
    <n v="901"/>
    <x v="132"/>
    <x v="132"/>
    <s v="CR  18  84  35"/>
    <n v="7447638"/>
    <n v="16925001"/>
    <n v="3421"/>
    <s v="CC-003421-10"/>
    <s v="REGISTRO CONTRIBUCION 2021 A LA SUPER   -                                        "/>
    <d v="2024-03-19T00:00:00"/>
    <x v="53"/>
    <d v="2024-12-29T00:00:00"/>
    <n v="205"/>
    <n v="45600000"/>
    <n v="20240604"/>
    <n v="202406"/>
    <s v="8/06/2024 3:17:58 p.m."/>
    <n v="81"/>
    <s v="61-90"/>
    <s v="PROVEEDORES"/>
    <n v="103"/>
    <n v="0"/>
    <n v="0"/>
    <n v="0"/>
    <n v="45600000"/>
    <n v="0"/>
    <n v="0"/>
    <n v="0"/>
    <n v="45600000"/>
    <x v="0"/>
    <s v="SUPERINTENDENCIA DE SERVICIOS PUBLICOS DOMICIL.CC-003421-10"/>
    <x v="1"/>
  </r>
  <r>
    <s v="PROMOAMBIENTAL DISTRITO SAS ESP"/>
    <n v="901"/>
    <x v="132"/>
    <x v="132"/>
    <s v="CR  18  84  35"/>
    <n v="7447638"/>
    <n v="16925001"/>
    <n v="3421"/>
    <s v="CC-003421-09"/>
    <s v="REGISTRO CONTRIBUCION 2021 A LA SUPER   -                                        "/>
    <d v="2024-03-19T00:00:00"/>
    <x v="53"/>
    <d v="2024-11-29T00:00:00"/>
    <n v="175"/>
    <n v="45600000"/>
    <n v="20240604"/>
    <n v="202406"/>
    <s v="8/06/2024 3:17:58 p.m."/>
    <n v="81"/>
    <s v="61-90"/>
    <s v="PROVEEDORES"/>
    <n v="103"/>
    <n v="0"/>
    <n v="0"/>
    <n v="0"/>
    <n v="45600000"/>
    <n v="0"/>
    <n v="0"/>
    <n v="0"/>
    <n v="45600000"/>
    <x v="0"/>
    <s v="SUPERINTENDENCIA DE SERVICIOS PUBLICOS DOMICIL.CC-003421-09"/>
    <x v="1"/>
  </r>
  <r>
    <s v="PROMOAMBIENTAL DISTRITO SAS ESP"/>
    <n v="901"/>
    <x v="132"/>
    <x v="132"/>
    <s v="CR  18  84  35"/>
    <n v="7447638"/>
    <n v="16925001"/>
    <n v="3421"/>
    <s v="CC-003421-06"/>
    <s v="REGISTRO CONTRIBUCION 2021 A LA SUPER   -                                        "/>
    <d v="2024-03-19T00:00:00"/>
    <x v="53"/>
    <d v="2024-08-29T00:00:00"/>
    <n v="85"/>
    <n v="45600000"/>
    <n v="20240604"/>
    <n v="202406"/>
    <s v="8/06/2024 3:17:58 p.m."/>
    <n v="81"/>
    <s v="61-90"/>
    <s v="PROVEEDORES"/>
    <n v="103"/>
    <n v="0"/>
    <n v="0"/>
    <n v="0"/>
    <n v="45600000"/>
    <n v="0"/>
    <n v="0"/>
    <n v="0"/>
    <n v="45600000"/>
    <x v="0"/>
    <s v="SUPERINTENDENCIA DE SERVICIOS PUBLICOS DOMICIL.CC-003421-06"/>
    <x v="1"/>
  </r>
  <r>
    <s v="PROMOAMBIENTAL DISTRITO SAS ESP"/>
    <n v="901"/>
    <x v="132"/>
    <x v="132"/>
    <s v="CR  18  84  35"/>
    <n v="7447638"/>
    <n v="16925001"/>
    <n v="3421"/>
    <s v="CC-003421-12"/>
    <s v="REGISTRO CONTRIBUCION 2021 A LA SUPER   -                                        "/>
    <d v="2024-03-19T00:00:00"/>
    <x v="53"/>
    <d v="2025-02-28T00:00:00"/>
    <n v="264"/>
    <n v="45600000"/>
    <n v="20240604"/>
    <n v="202406"/>
    <s v="8/06/2024 3:17:58 p.m."/>
    <n v="81"/>
    <s v="61-90"/>
    <s v="PROVEEDORES"/>
    <n v="103"/>
    <n v="0"/>
    <n v="0"/>
    <n v="0"/>
    <n v="45600000"/>
    <n v="0"/>
    <n v="0"/>
    <n v="0"/>
    <n v="45600000"/>
    <x v="0"/>
    <s v="SUPERINTENDENCIA DE SERVICIOS PUBLICOS DOMICIL.CC-003421-12"/>
    <x v="1"/>
  </r>
  <r>
    <s v="PROMOAMBIENTAL DISTRITO SAS ESP"/>
    <n v="901"/>
    <x v="132"/>
    <x v="132"/>
    <s v="CR  18  84  35"/>
    <n v="7447638"/>
    <n v="16925001"/>
    <n v="3421"/>
    <s v="CC-003421-08"/>
    <s v="REGISTRO CONTRIBUCION 2021 A LA SUPER   -                                        "/>
    <d v="2024-03-19T00:00:00"/>
    <x v="53"/>
    <d v="2024-10-29T00:00:00"/>
    <n v="145"/>
    <n v="45600000"/>
    <n v="20240604"/>
    <n v="202406"/>
    <s v="8/06/2024 3:17:58 p.m."/>
    <n v="81"/>
    <s v="61-90"/>
    <s v="PROVEEDORES"/>
    <n v="103"/>
    <n v="0"/>
    <n v="0"/>
    <n v="0"/>
    <n v="45600000"/>
    <n v="0"/>
    <n v="0"/>
    <n v="0"/>
    <n v="45600000"/>
    <x v="0"/>
    <s v="SUPERINTENDENCIA DE SERVICIOS PUBLICOS DOMICIL.CC-003421-08"/>
    <x v="1"/>
  </r>
  <r>
    <s v="PROMOAMBIENTAL DISTRITO SAS ESP"/>
    <n v="901"/>
    <x v="132"/>
    <x v="132"/>
    <s v="CR  18  84  35"/>
    <n v="7447638"/>
    <n v="16925001"/>
    <n v="3421"/>
    <s v="CC-003421-11"/>
    <s v="REGISTRO CONTRIBUCION 2021 A LA SUPER   -                                        "/>
    <d v="2024-03-19T00:00:00"/>
    <x v="53"/>
    <d v="2025-01-29T00:00:00"/>
    <n v="235"/>
    <n v="45600000"/>
    <n v="20240604"/>
    <n v="202406"/>
    <s v="8/06/2024 3:17:58 p.m."/>
    <n v="81"/>
    <s v="61-90"/>
    <s v="PROVEEDORES"/>
    <n v="103"/>
    <n v="0"/>
    <n v="0"/>
    <n v="0"/>
    <n v="45600000"/>
    <n v="0"/>
    <n v="0"/>
    <n v="0"/>
    <n v="45600000"/>
    <x v="0"/>
    <s v="SUPERINTENDENCIA DE SERVICIOS PUBLICOS DOMICIL.CC-003421-11"/>
    <x v="1"/>
  </r>
  <r>
    <s v="PROMOAMBIENTAL DISTRITO SAS ESP"/>
    <n v="901"/>
    <x v="132"/>
    <x v="132"/>
    <s v="CR  18  84  35"/>
    <n v="7447638"/>
    <n v="16925001"/>
    <n v="3421"/>
    <s v="CC-003421-07"/>
    <s v="REGISTRO CONTRIBUCION 2021 A LA SUPER   -                                        "/>
    <d v="2024-03-19T00:00:00"/>
    <x v="53"/>
    <d v="2024-09-29T00:00:00"/>
    <n v="115"/>
    <n v="45600000"/>
    <n v="20240604"/>
    <n v="202406"/>
    <s v="8/06/2024 3:17:58 p.m."/>
    <n v="81"/>
    <s v="61-90"/>
    <s v="PROVEEDORES"/>
    <n v="103"/>
    <n v="0"/>
    <n v="0"/>
    <n v="0"/>
    <n v="45600000"/>
    <n v="0"/>
    <n v="0"/>
    <n v="0"/>
    <n v="45600000"/>
    <x v="0"/>
    <s v="SUPERINTENDENCIA DE SERVICIOS PUBLICOS DOMICIL.CC-003421-07"/>
    <x v="1"/>
  </r>
  <r>
    <s v="PROMOAMBIENTAL DISTRITO SAS ESP"/>
    <n v="901"/>
    <x v="133"/>
    <x v="133"/>
    <s v="CR 28 73 51 BRR ZAMORANO"/>
    <n v="7447638"/>
    <n v="16925001"/>
    <n v="22105"/>
    <s v="FP-011159-01"/>
    <s v="FVE22105 GUANTE EDGE POLIURETANO NEGRO  -                                        "/>
    <d v="2024-03-13T00:00:00"/>
    <x v="12"/>
    <d v="2024-05-09T00:00:00"/>
    <n v="-25"/>
    <n v="641777"/>
    <n v="20240604"/>
    <n v="202406"/>
    <s v="8/06/2024 3:17:58 p.m."/>
    <n v="87"/>
    <s v="61-90"/>
    <s v="PROVEEDORES"/>
    <n v="109"/>
    <n v="0"/>
    <n v="0"/>
    <n v="0"/>
    <n v="641777"/>
    <n v="0"/>
    <n v="0"/>
    <n v="0"/>
    <n v="641777"/>
    <x v="0"/>
    <s v="SURAMERICANA DE GUANTES SASFP-011159-01"/>
    <x v="0"/>
  </r>
  <r>
    <s v="PROMOAMBIENTAL DISTRITO SAS ESP"/>
    <n v="901"/>
    <x v="133"/>
    <x v="133"/>
    <s v="CR 28 73 51 BRR ZAMORANO"/>
    <n v="7447638"/>
    <n v="16925001"/>
    <n v="22195"/>
    <s v="FP-011401-01"/>
    <s v="FVE 22195 GUANTES NITRILO HYCRON        -                                        "/>
    <d v="2024-03-26T00:00:00"/>
    <x v="16"/>
    <d v="2024-05-16T00:00:00"/>
    <n v="-18"/>
    <n v="20243013"/>
    <n v="20240604"/>
    <n v="202406"/>
    <s v="8/06/2024 3:17:58 p.m."/>
    <n v="74"/>
    <s v="61-90"/>
    <s v="PROVEEDORES"/>
    <n v="96"/>
    <n v="0"/>
    <n v="0"/>
    <n v="0"/>
    <n v="20243013"/>
    <n v="0"/>
    <n v="0"/>
    <n v="0"/>
    <n v="20243013"/>
    <x v="0"/>
    <s v="SURAMERICANA DE GUANTES SASFP-011401-01"/>
    <x v="0"/>
  </r>
  <r>
    <s v="PROMOAMBIENTAL DISTRITO SAS ESP"/>
    <n v="901"/>
    <x v="133"/>
    <x v="133"/>
    <s v="CR 28 73 51 BRR ZAMORANO"/>
    <n v="7447638"/>
    <n v="16925001"/>
    <n v="22544"/>
    <s v="FP-011691-01"/>
    <s v="FVE 22544 GUANTE NITRILO HYCRON ABIERTO -                                        "/>
    <d v="2024-04-11T00:00:00"/>
    <x v="40"/>
    <d v="2024-06-09T00:00:00"/>
    <n v="5"/>
    <n v="10869679"/>
    <n v="20240604"/>
    <n v="202406"/>
    <s v="8/06/2024 3:17:58 p.m."/>
    <n v="58"/>
    <s v="31-60"/>
    <s v="PROVEEDORES"/>
    <n v="80"/>
    <n v="0"/>
    <n v="0"/>
    <n v="10869679"/>
    <n v="0"/>
    <n v="0"/>
    <n v="0"/>
    <n v="0"/>
    <n v="10869679"/>
    <x v="0"/>
    <s v="SURAMERICANA DE GUANTES SASFP-011691-01"/>
    <x v="0"/>
  </r>
  <r>
    <s v="PROMOAMBIENTAL DISTRITO SAS ESP"/>
    <n v="901"/>
    <x v="133"/>
    <x v="133"/>
    <s v="CR 28 73 51 BRR ZAMORANO"/>
    <n v="7447638"/>
    <n v="16925001"/>
    <n v="22731"/>
    <s v="FP-011868-01"/>
    <s v="FVE 22731 GUANTE POLIURETANO  NEGRO     -                                        "/>
    <d v="2024-04-23T00:00:00"/>
    <x v="36"/>
    <d v="2024-06-20T00:00:00"/>
    <n v="16"/>
    <n v="636915"/>
    <n v="20240604"/>
    <n v="202406"/>
    <s v="8/06/2024 3:17:58 p.m."/>
    <n v="46"/>
    <s v="31-60"/>
    <s v="PROVEEDORES"/>
    <n v="68"/>
    <n v="0"/>
    <n v="0"/>
    <n v="636915"/>
    <n v="0"/>
    <n v="0"/>
    <n v="0"/>
    <n v="0"/>
    <n v="636915"/>
    <x v="0"/>
    <s v="SURAMERICANA DE GUANTES SASFP-011868-01"/>
    <x v="0"/>
  </r>
  <r>
    <s v="PROMOAMBIENTAL DISTRITO SAS ESP"/>
    <n v="901"/>
    <x v="133"/>
    <x v="133"/>
    <s v="CR 28 73 51 BRR ZAMORANO"/>
    <n v="7447638"/>
    <n v="16925001"/>
    <n v="23010"/>
    <s v="FP-012274-01"/>
    <s v="FVE 23010 GUANTE NITRILO HYCRON ABIERTO -                                        "/>
    <d v="2024-05-15T00:00:00"/>
    <x v="56"/>
    <d v="2024-07-10T00:00:00"/>
    <n v="36"/>
    <n v="10869679"/>
    <n v="20240604"/>
    <n v="202406"/>
    <s v="8/06/2024 3:17:58 p.m."/>
    <n v="24"/>
    <s v="0-30"/>
    <s v="PROVEEDORES"/>
    <n v="46"/>
    <n v="0"/>
    <n v="10869679"/>
    <n v="0"/>
    <n v="0"/>
    <n v="0"/>
    <n v="0"/>
    <n v="0"/>
    <n v="10869679"/>
    <x v="0"/>
    <s v="SURAMERICANA DE GUANTES SASFP-012274-01"/>
    <x v="0"/>
  </r>
  <r>
    <s v="PROMOAMBIENTAL DISTRITO SAS ESP"/>
    <n v="901"/>
    <x v="134"/>
    <x v="134"/>
    <s v="CR 19 39 A 57"/>
    <n v="7447638"/>
    <n v="16925001"/>
    <n v="1365"/>
    <s v="FP-011745-01"/>
    <s v="TC 1365 ALQUILER RICOH AFICIO           -                                        "/>
    <d v="2024-04-15T00:00:00"/>
    <x v="2"/>
    <d v="2024-06-08T00:00:00"/>
    <n v="4"/>
    <n v="1704844"/>
    <n v="20240604"/>
    <n v="202406"/>
    <s v="8/06/2024 3:17:58 p.m."/>
    <n v="54"/>
    <s v="31-60"/>
    <s v="PROVEEDORES"/>
    <n v="76"/>
    <n v="0"/>
    <n v="0"/>
    <n v="1704844"/>
    <n v="0"/>
    <n v="0"/>
    <n v="0"/>
    <n v="0"/>
    <n v="1704844"/>
    <x v="0"/>
    <s v="TECHNOLOGY COMPANY SASFP-011745-01"/>
    <x v="0"/>
  </r>
  <r>
    <s v="PROMOAMBIENTAL DISTRITO SAS ESP"/>
    <n v="901"/>
    <x v="134"/>
    <x v="134"/>
    <s v="CR 19 39 A 57"/>
    <n v="7447638"/>
    <n v="16925001"/>
    <n v="1389"/>
    <s v="FP-012385-01"/>
    <s v="TC 1389 ALQUILER RICOH AFICIO           -                                        "/>
    <d v="2024-05-21T00:00:00"/>
    <x v="24"/>
    <d v="2024-07-15T00:00:00"/>
    <n v="41"/>
    <n v="2223233"/>
    <n v="20240604"/>
    <n v="202406"/>
    <s v="8/06/2024 3:17:58 p.m."/>
    <n v="18"/>
    <s v="0-30"/>
    <s v="PROVEEDORES"/>
    <n v="40"/>
    <n v="0"/>
    <n v="2223233"/>
    <n v="0"/>
    <n v="0"/>
    <n v="0"/>
    <n v="0"/>
    <n v="0"/>
    <n v="2223233"/>
    <x v="0"/>
    <s v="TECHNOLOGY COMPANY SASFP-012385-01"/>
    <x v="0"/>
  </r>
  <r>
    <s v="PROMOAMBIENTAL DISTRITO SAS ESP"/>
    <n v="901"/>
    <x v="135"/>
    <x v="135"/>
    <s v="CL 17 114 10"/>
    <n v="7447638"/>
    <n v="16925001"/>
    <n v="8626"/>
    <s v="FP-011702-01"/>
    <s v="FE 8626 RETENEDOR CIGUENAL              -                                        "/>
    <d v="2024-04-12T00:00:00"/>
    <x v="61"/>
    <d v="2024-06-10T00:00:00"/>
    <n v="6"/>
    <n v="201313"/>
    <n v="20240604"/>
    <n v="202406"/>
    <s v="8/06/2024 3:17:58 p.m."/>
    <n v="57"/>
    <s v="31-60"/>
    <s v="PROVEEDORES"/>
    <n v="79"/>
    <n v="0"/>
    <n v="0"/>
    <n v="201313"/>
    <n v="0"/>
    <n v="0"/>
    <n v="0"/>
    <n v="0"/>
    <n v="201313"/>
    <x v="0"/>
    <s v="TECNIBENZ INDUSTRIAL S A SFP-011702-01"/>
    <x v="0"/>
  </r>
  <r>
    <s v="PROMOAMBIENTAL DISTRITO SAS ESP"/>
    <n v="901"/>
    <x v="135"/>
    <x v="135"/>
    <s v="CL 17 114 10"/>
    <n v="7447638"/>
    <n v="16925001"/>
    <n v="8825"/>
    <s v="FP-012337-01"/>
    <s v="FE 8825 BUULTOS INSUMO TRABA ROSCA SILIC-ONA                                     "/>
    <d v="2024-05-17T00:00:00"/>
    <x v="42"/>
    <d v="2024-07-10T00:00:00"/>
    <n v="36"/>
    <n v="1154153"/>
    <n v="20240604"/>
    <n v="202406"/>
    <s v="8/06/2024 3:17:58 p.m."/>
    <n v="22"/>
    <s v="0-30"/>
    <s v="PROVEEDORES"/>
    <n v="44"/>
    <n v="0"/>
    <n v="1154153"/>
    <n v="0"/>
    <n v="0"/>
    <n v="0"/>
    <n v="0"/>
    <n v="0"/>
    <n v="1154153"/>
    <x v="0"/>
    <s v="TECNIBENZ INDUSTRIAL S A SFP-012337-01"/>
    <x v="0"/>
  </r>
  <r>
    <s v="PROMOAMBIENTAL DISTRITO SAS ESP"/>
    <n v="901"/>
    <x v="135"/>
    <x v="135"/>
    <s v="CL 17 114 10"/>
    <n v="7447638"/>
    <n v="16925001"/>
    <n v="8833"/>
    <s v="FP-012338-01"/>
    <s v="FTR 21674 KIT CLUCTH SENCILLO-"/>
    <d v="2024-05-17T00:00:00"/>
    <x v="42"/>
    <d v="2024-07-14T00:00:00"/>
    <n v="40"/>
    <n v="7488563"/>
    <n v="20240604"/>
    <n v="202406"/>
    <s v="8/06/2024 3:17:58 p.m."/>
    <n v="22"/>
    <s v="0-30"/>
    <s v="PROVEEDORES"/>
    <n v="44"/>
    <n v="0"/>
    <n v="7488563"/>
    <n v="0"/>
    <n v="0"/>
    <n v="0"/>
    <n v="0"/>
    <n v="0"/>
    <n v="7488563"/>
    <x v="0"/>
    <s v="TECNIBENZ INDUSTRIAL S A SFP-012338-01"/>
    <x v="0"/>
  </r>
  <r>
    <s v="PROMOAMBIENTAL DISTRITO SAS ESP"/>
    <n v="901"/>
    <x v="135"/>
    <x v="135"/>
    <s v="CL 17 114 10"/>
    <n v="7447638"/>
    <n v="16925001"/>
    <n v="8832"/>
    <s v="FP-012366-01"/>
    <s v="FE 8832 SOPORTE MOTOR TRASERO           -                                        "/>
    <d v="2024-05-20T00:00:00"/>
    <x v="6"/>
    <d v="2024-07-14T00:00:00"/>
    <n v="40"/>
    <n v="783635"/>
    <n v="20240604"/>
    <n v="202406"/>
    <s v="8/06/2024 3:17:58 p.m."/>
    <n v="19"/>
    <s v="0-30"/>
    <s v="PROVEEDORES"/>
    <n v="41"/>
    <n v="0"/>
    <n v="783635"/>
    <n v="0"/>
    <n v="0"/>
    <n v="0"/>
    <n v="0"/>
    <n v="0"/>
    <n v="783635"/>
    <x v="0"/>
    <s v="TECNIBENZ INDUSTRIAL S A SFP-012366-01"/>
    <x v="0"/>
  </r>
  <r>
    <s v="PROMOAMBIENTAL DISTRITO SAS ESP"/>
    <n v="901"/>
    <x v="135"/>
    <x v="135"/>
    <s v="CL 17 114 10"/>
    <n v="7447638"/>
    <n v="16925001"/>
    <n v="8823"/>
    <s v="FP-012529-01"/>
    <s v="FE 8823 GUIAS VALVULA BUJE DE BIELA INTE-R                                       "/>
    <d v="2024-05-28T00:00:00"/>
    <x v="26"/>
    <d v="2024-07-10T00:00:00"/>
    <n v="36"/>
    <n v="1571436"/>
    <n v="20240604"/>
    <n v="202406"/>
    <s v="8/06/2024 3:17:58 p.m."/>
    <n v="11"/>
    <s v="0-30"/>
    <s v="PROVEEDORES"/>
    <n v="33"/>
    <n v="0"/>
    <n v="1571436"/>
    <n v="0"/>
    <n v="0"/>
    <n v="0"/>
    <n v="0"/>
    <n v="0"/>
    <n v="1571436"/>
    <x v="0"/>
    <s v="TECNIBENZ INDUSTRIAL S A SFP-012529-01"/>
    <x v="0"/>
  </r>
  <r>
    <s v="PROMOAMBIENTAL DISTRITO SAS ESP"/>
    <n v="901"/>
    <x v="135"/>
    <x v="135"/>
    <s v="CL 17 114 10"/>
    <n v="7447638"/>
    <n v="16925001"/>
    <n v="8913"/>
    <s v="FP-012531-01"/>
    <s v="FE 8913 JUNTA DE CUBIERTA               -                                        "/>
    <d v="2024-05-28T00:00:00"/>
    <x v="26"/>
    <d v="2024-07-23T00:00:00"/>
    <n v="49"/>
    <n v="136663"/>
    <n v="20240604"/>
    <n v="202406"/>
    <s v="8/06/2024 3:17:58 p.m."/>
    <n v="11"/>
    <s v="0-30"/>
    <s v="PROVEEDORES"/>
    <n v="33"/>
    <n v="0"/>
    <n v="136663"/>
    <n v="0"/>
    <n v="0"/>
    <n v="0"/>
    <n v="0"/>
    <n v="0"/>
    <n v="136663"/>
    <x v="0"/>
    <s v="TECNIBENZ INDUSTRIAL S A SFP-012531-01"/>
    <x v="0"/>
  </r>
  <r>
    <s v="PROMOAMBIENTAL DISTRITO SAS ESP"/>
    <n v="901"/>
    <x v="135"/>
    <x v="135"/>
    <s v="CL 17 114 10"/>
    <n v="7447638"/>
    <n v="16925001"/>
    <n v="8914"/>
    <s v="FP-012533-01"/>
    <s v="SE 305661 PISTOLA DE IMPACTO 1 ANVIL 6-"/>
    <d v="2024-05-28T00:00:00"/>
    <x v="26"/>
    <d v="2024-07-23T00:00:00"/>
    <n v="49"/>
    <n v="905232"/>
    <n v="20240604"/>
    <n v="202406"/>
    <s v="8/06/2024 3:17:58 p.m."/>
    <n v="11"/>
    <s v="0-30"/>
    <s v="PROVEEDORES"/>
    <n v="33"/>
    <n v="0"/>
    <n v="905232"/>
    <n v="0"/>
    <n v="0"/>
    <n v="0"/>
    <n v="0"/>
    <n v="0"/>
    <n v="905232"/>
    <x v="0"/>
    <s v="TECNIBENZ INDUSTRIAL S A SFP-012533-01"/>
    <x v="0"/>
  </r>
  <r>
    <s v="PROMOAMBIENTAL DISTRITO SAS ESP"/>
    <n v="901"/>
    <x v="135"/>
    <x v="135"/>
    <s v="CL 17 114 10"/>
    <n v="7447638"/>
    <n v="16925001"/>
    <n v="8915"/>
    <s v="FP-012534-01"/>
    <s v="FE 8915 TENSOR DE CORREA                -                                        "/>
    <d v="2024-05-28T00:00:00"/>
    <x v="26"/>
    <d v="2024-07-23T00:00:00"/>
    <n v="49"/>
    <n v="297240"/>
    <n v="20240604"/>
    <n v="202406"/>
    <s v="8/06/2024 3:17:58 p.m."/>
    <n v="11"/>
    <s v="0-30"/>
    <s v="PROVEEDORES"/>
    <n v="33"/>
    <n v="0"/>
    <n v="297240"/>
    <n v="0"/>
    <n v="0"/>
    <n v="0"/>
    <n v="0"/>
    <n v="0"/>
    <n v="297240"/>
    <x v="0"/>
    <s v="TECNIBENZ INDUSTRIAL S A SFP-012534-01"/>
    <x v="0"/>
  </r>
  <r>
    <s v="PROMOAMBIENTAL DISTRITO SAS ESP"/>
    <n v="901"/>
    <x v="135"/>
    <x v="135"/>
    <s v="CL 17 114 10"/>
    <n v="7447638"/>
    <n v="16925001"/>
    <n v="8939"/>
    <s v="FP-012578-01"/>
    <s v="SEAC 15410 MO SISTEMA DE FRENOS D M RUED-AS TRASERAS"/>
    <d v="2024-05-29T00:00:00"/>
    <x v="63"/>
    <d v="2024-07-28T00:00:00"/>
    <n v="54"/>
    <n v="136663"/>
    <n v="20240604"/>
    <n v="202406"/>
    <s v="8/06/2024 3:17:58 p.m."/>
    <n v="10"/>
    <s v="0-30"/>
    <s v="PROVEEDORES"/>
    <n v="32"/>
    <n v="0"/>
    <n v="136663"/>
    <n v="0"/>
    <n v="0"/>
    <n v="0"/>
    <n v="0"/>
    <n v="0"/>
    <n v="136663"/>
    <x v="0"/>
    <s v="TECNIBENZ INDUSTRIAL S A SFP-012578-01"/>
    <x v="0"/>
  </r>
  <r>
    <s v="PROMOAMBIENTAL DISTRITO SAS ESP"/>
    <n v="901"/>
    <x v="136"/>
    <x v="136"/>
    <s v="CL 80 90 A 17"/>
    <n v="7447638"/>
    <n v="16925001"/>
    <n v="73101"/>
    <s v="FP-011098-01"/>
    <s v="FECL 73101 REPARACION MAYOR DE LLANTA AU-TO CAMIONETA                            "/>
    <d v="2024-03-07T00:00:00"/>
    <x v="28"/>
    <d v="2024-05-05T00:00:00"/>
    <n v="-29"/>
    <n v="565465"/>
    <n v="20240604"/>
    <n v="202406"/>
    <s v="8/06/2024 3:17:58 p.m."/>
    <n v="93"/>
    <s v="91-120"/>
    <s v="PROVEEDORES"/>
    <n v="115"/>
    <n v="0"/>
    <n v="0"/>
    <n v="0"/>
    <n v="565465"/>
    <n v="0"/>
    <n v="0"/>
    <n v="0"/>
    <n v="565465"/>
    <x v="0"/>
    <s v="TELLANTAS Y CIA SASFP-011098-01"/>
    <x v="0"/>
  </r>
  <r>
    <s v="PROMOAMBIENTAL DISTRITO SAS ESP"/>
    <n v="901"/>
    <x v="136"/>
    <x v="136"/>
    <s v="CL 80 90 A 17"/>
    <n v="7447638"/>
    <n v="16925001"/>
    <n v="220783"/>
    <s v="FP-011140-01"/>
    <s v="FEVE 220783 REENCAUCHE XDE 295 80R      -                                        "/>
    <d v="2024-03-12T00:00:00"/>
    <x v="11"/>
    <d v="2024-05-08T00:00:00"/>
    <n v="-26"/>
    <n v="6776731"/>
    <n v="20240604"/>
    <n v="202406"/>
    <s v="8/06/2024 3:17:58 p.m."/>
    <n v="88"/>
    <s v="61-90"/>
    <s v="PROVEEDORES"/>
    <n v="110"/>
    <n v="0"/>
    <n v="0"/>
    <n v="0"/>
    <n v="6776731"/>
    <n v="0"/>
    <n v="0"/>
    <n v="0"/>
    <n v="6776731"/>
    <x v="0"/>
    <s v="TELLANTAS Y CIA SASFP-011140-01"/>
    <x v="0"/>
  </r>
  <r>
    <s v="PROMOAMBIENTAL DISTRITO SAS ESP"/>
    <n v="901"/>
    <x v="136"/>
    <x v="136"/>
    <s v="CL 80 90 A 17"/>
    <n v="7447638"/>
    <n v="16925001"/>
    <n v="14132"/>
    <s v="FP-011259-01"/>
    <s v="FEMD 14132 ALINEACION CAMION O CABEZOTE -                                        "/>
    <d v="2024-03-21T00:00:00"/>
    <x v="15"/>
    <d v="2024-05-05T00:00:00"/>
    <n v="-29"/>
    <n v="314020"/>
    <n v="20240604"/>
    <n v="202406"/>
    <s v="8/06/2024 3:17:58 p.m."/>
    <n v="79"/>
    <s v="61-90"/>
    <s v="PROVEEDORES"/>
    <n v="101"/>
    <n v="0"/>
    <n v="0"/>
    <n v="0"/>
    <n v="314020"/>
    <n v="0"/>
    <n v="0"/>
    <n v="0"/>
    <n v="314020"/>
    <x v="0"/>
    <s v="TELLANTAS Y CIA SASFP-011259-01"/>
    <x v="0"/>
  </r>
  <r>
    <s v="PROMOAMBIENTAL DISTRITO SAS ESP"/>
    <n v="901"/>
    <x v="136"/>
    <x v="136"/>
    <s v="CL 80 90 A 17"/>
    <n v="7447638"/>
    <n v="16925001"/>
    <n v="73375"/>
    <s v="FP-011289-01"/>
    <s v="FECL 73375 REPARACION MAYOR DE LLANTA AU-TO CAMIONETA                            "/>
    <d v="2024-03-22T00:00:00"/>
    <x v="54"/>
    <d v="2024-05-21T00:00:00"/>
    <n v="-13"/>
    <n v="113092"/>
    <n v="20240604"/>
    <n v="202406"/>
    <s v="8/06/2024 3:17:58 p.m."/>
    <n v="78"/>
    <s v="61-90"/>
    <s v="PROVEEDORES"/>
    <n v="100"/>
    <n v="0"/>
    <n v="0"/>
    <n v="0"/>
    <n v="113092"/>
    <n v="0"/>
    <n v="0"/>
    <n v="0"/>
    <n v="113092"/>
    <x v="0"/>
    <s v="TELLANTAS Y CIA SASFP-011289-01"/>
    <x v="0"/>
  </r>
  <r>
    <s v="PROMOAMBIENTAL DISTRITO SAS ESP"/>
    <n v="901"/>
    <x v="136"/>
    <x v="136"/>
    <s v="CL 80 90 A 17"/>
    <n v="7447638"/>
    <n v="16925001"/>
    <n v="220843"/>
    <s v="FP-011290-01"/>
    <s v="FTR 17906 PINON MONO SINCRONIZADOR PINA-RODILLO BALINERA"/>
    <d v="2024-03-22T00:00:00"/>
    <x v="54"/>
    <d v="2024-05-19T00:00:00"/>
    <n v="-15"/>
    <n v="16774"/>
    <n v="20240604"/>
    <n v="202406"/>
    <s v="8/06/2024 3:17:58 p.m."/>
    <n v="78"/>
    <s v="61-90"/>
    <s v="PROVEEDORES"/>
    <n v="100"/>
    <n v="0"/>
    <n v="0"/>
    <n v="0"/>
    <n v="16774"/>
    <n v="0"/>
    <n v="0"/>
    <n v="0"/>
    <n v="16774"/>
    <x v="0"/>
    <s v="TELLANTAS Y CIA SASFP-011290-01"/>
    <x v="0"/>
  </r>
  <r>
    <s v="PROMOAMBIENTAL DISTRITO SAS ESP"/>
    <n v="901"/>
    <x v="136"/>
    <x v="136"/>
    <s v="CL 80 90 A 17"/>
    <n v="7447638"/>
    <n v="16925001"/>
    <n v="73355"/>
    <s v="FP-011291-01"/>
    <s v="FECL 73355 PARCHE                       -                                        "/>
    <d v="2024-03-22T00:00:00"/>
    <x v="54"/>
    <d v="2024-05-20T00:00:00"/>
    <n v="-14"/>
    <n v="47753"/>
    <n v="20240604"/>
    <n v="202406"/>
    <s v="8/06/2024 3:17:58 p.m."/>
    <n v="78"/>
    <s v="61-90"/>
    <s v="PROVEEDORES"/>
    <n v="100"/>
    <n v="0"/>
    <n v="0"/>
    <n v="0"/>
    <n v="47753"/>
    <n v="0"/>
    <n v="0"/>
    <n v="0"/>
    <n v="47753"/>
    <x v="0"/>
    <s v="TELLANTAS Y CIA SASFP-011291-01"/>
    <x v="0"/>
  </r>
  <r>
    <s v="PROMOAMBIENTAL DISTRITO SAS ESP"/>
    <n v="901"/>
    <x v="136"/>
    <x v="136"/>
    <s v="CL 80 90 A 17"/>
    <n v="7447638"/>
    <n v="16925001"/>
    <n v="220818"/>
    <s v="FP-011292-01"/>
    <s v="FEVE 220818 X INCITY Z 295 80R 22       -                                        "/>
    <d v="2024-03-22T00:00:00"/>
    <x v="54"/>
    <d v="2024-05-14T00:00:00"/>
    <n v="-20"/>
    <n v="22661810"/>
    <n v="20240604"/>
    <n v="202406"/>
    <s v="8/06/2024 3:17:58 p.m."/>
    <n v="78"/>
    <s v="61-90"/>
    <s v="PROVEEDORES"/>
    <n v="100"/>
    <n v="0"/>
    <n v="0"/>
    <n v="0"/>
    <n v="22661810"/>
    <n v="0"/>
    <n v="0"/>
    <n v="0"/>
    <n v="22661810"/>
    <x v="0"/>
    <s v="TELLANTAS Y CIA SASFP-011292-01"/>
    <x v="0"/>
  </r>
  <r>
    <s v="PROMOAMBIENTAL DISTRITO SAS ESP"/>
    <n v="901"/>
    <x v="136"/>
    <x v="136"/>
    <s v="CL 80 90 A 17"/>
    <n v="7447638"/>
    <n v="16925001"/>
    <n v="220856"/>
    <s v="FP-011293-01"/>
    <s v="FEVE 220856 CALIBRADOR LBS USA          -                                        "/>
    <d v="2024-03-22T00:00:00"/>
    <x v="54"/>
    <d v="2024-05-21T00:00:00"/>
    <n v="-13"/>
    <n v="122797"/>
    <n v="20240604"/>
    <n v="202406"/>
    <s v="8/06/2024 3:17:58 p.m."/>
    <n v="78"/>
    <s v="61-90"/>
    <s v="PROVEEDORES"/>
    <n v="100"/>
    <n v="0"/>
    <n v="0"/>
    <n v="0"/>
    <n v="122797"/>
    <n v="0"/>
    <n v="0"/>
    <n v="0"/>
    <n v="122797"/>
    <x v="0"/>
    <s v="TELLANTAS Y CIA SASFP-011293-01"/>
    <x v="0"/>
  </r>
  <r>
    <s v="PROMOAMBIENTAL DISTRITO SAS ESP"/>
    <n v="901"/>
    <x v="136"/>
    <x v="136"/>
    <s v="CL 80 90 A 17"/>
    <n v="7447638"/>
    <n v="16925001"/>
    <n v="220854"/>
    <s v="FP-011295-01"/>
    <s v="F MS 2261 ACOPLE RAPIDO LLAVE CIERRE VAL-VULA ACOPLES"/>
    <d v="2024-03-22T00:00:00"/>
    <x v="54"/>
    <d v="2024-05-21T00:00:00"/>
    <n v="-13"/>
    <n v="10916"/>
    <n v="20240604"/>
    <n v="202406"/>
    <s v="8/06/2024 3:17:58 p.m."/>
    <n v="78"/>
    <s v="61-90"/>
    <s v="PROVEEDORES"/>
    <n v="100"/>
    <n v="0"/>
    <n v="0"/>
    <n v="0"/>
    <n v="10916"/>
    <n v="0"/>
    <n v="0"/>
    <n v="0"/>
    <n v="10916"/>
    <x v="0"/>
    <s v="TELLANTAS Y CIA SASFP-011295-01"/>
    <x v="0"/>
  </r>
  <r>
    <s v="PROMOAMBIENTAL DISTRITO SAS ESP"/>
    <n v="901"/>
    <x v="136"/>
    <x v="136"/>
    <s v="CL 80 90 A 17"/>
    <n v="7447638"/>
    <n v="16925001"/>
    <n v="220855"/>
    <s v="FP-011296-01"/>
    <s v="F TC 563 ALQUILER RICOH-"/>
    <d v="2024-03-22T00:00:00"/>
    <x v="54"/>
    <d v="2024-05-21T00:00:00"/>
    <n v="-13"/>
    <n v="1322054"/>
    <n v="20240604"/>
    <n v="202406"/>
    <s v="8/06/2024 3:17:58 p.m."/>
    <n v="78"/>
    <s v="61-90"/>
    <s v="PROVEEDORES"/>
    <n v="100"/>
    <n v="0"/>
    <n v="0"/>
    <n v="0"/>
    <n v="1322054"/>
    <n v="0"/>
    <n v="0"/>
    <n v="0"/>
    <n v="1322054"/>
    <x v="0"/>
    <s v="TELLANTAS Y CIA SASFP-011296-01"/>
    <x v="0"/>
  </r>
  <r>
    <s v="PROMOAMBIENTAL DISTRITO SAS ESP"/>
    <n v="901"/>
    <x v="136"/>
    <x v="136"/>
    <s v="CL 80 90 A 17"/>
    <n v="7447638"/>
    <n v="16925001"/>
    <n v="220853"/>
    <s v="FP-011297-01"/>
    <s v="F RC 1020 MANGUERA R 2-"/>
    <d v="2024-03-22T00:00:00"/>
    <x v="54"/>
    <d v="2024-05-21T00:00:00"/>
    <n v="-13"/>
    <n v="2575263"/>
    <n v="20240604"/>
    <n v="202406"/>
    <s v="8/06/2024 3:17:58 p.m."/>
    <n v="78"/>
    <s v="61-90"/>
    <s v="PROVEEDORES"/>
    <n v="100"/>
    <n v="0"/>
    <n v="0"/>
    <n v="0"/>
    <n v="2575263"/>
    <n v="0"/>
    <n v="0"/>
    <n v="0"/>
    <n v="2575263"/>
    <x v="0"/>
    <s v="TELLANTAS Y CIA SASFP-011297-01"/>
    <x v="0"/>
  </r>
  <r>
    <s v="PROMOAMBIENTAL DISTRITO SAS ESP"/>
    <n v="901"/>
    <x v="136"/>
    <x v="136"/>
    <s v="CL 80 90 A 17"/>
    <n v="7447638"/>
    <n v="16925001"/>
    <n v="220876"/>
    <s v="FP-011426-01"/>
    <s v="FEVE 220876 REEENCAUCHES                -                                        "/>
    <d v="2024-03-27T00:00:00"/>
    <x v="0"/>
    <d v="2024-05-26T00:00:00"/>
    <n v="-8"/>
    <n v="1694183"/>
    <n v="20240604"/>
    <n v="202406"/>
    <s v="8/06/2024 3:17:58 p.m."/>
    <n v="73"/>
    <s v="61-90"/>
    <s v="PROVEEDORES"/>
    <n v="95"/>
    <n v="0"/>
    <n v="0"/>
    <n v="0"/>
    <n v="1694183"/>
    <n v="0"/>
    <n v="0"/>
    <n v="0"/>
    <n v="1694183"/>
    <x v="0"/>
    <s v="TELLANTAS Y CIA SASFP-011426-01"/>
    <x v="0"/>
  </r>
  <r>
    <s v="PROMOAMBIENTAL DISTRITO SAS ESP"/>
    <n v="901"/>
    <x v="136"/>
    <x v="136"/>
    <s v="CL 80 90 A 17"/>
    <n v="7447638"/>
    <n v="16925001"/>
    <n v="220923"/>
    <s v="FP-011655-01"/>
    <s v="MR 4506 RATCHE AUTOMATICO-"/>
    <d v="2024-04-11T00:00:00"/>
    <x v="40"/>
    <d v="2024-06-09T00:00:00"/>
    <n v="5"/>
    <n v="400277"/>
    <n v="20240604"/>
    <n v="202406"/>
    <s v="8/06/2024 3:17:58 p.m."/>
    <n v="58"/>
    <s v="31-60"/>
    <s v="PROVEEDORES"/>
    <n v="80"/>
    <n v="0"/>
    <n v="0"/>
    <n v="400277"/>
    <n v="0"/>
    <n v="0"/>
    <n v="0"/>
    <n v="0"/>
    <n v="400277"/>
    <x v="0"/>
    <s v="TELLANTAS Y CIA SASFP-011655-01"/>
    <x v="0"/>
  </r>
  <r>
    <s v="PROMOAMBIENTAL DISTRITO SAS ESP"/>
    <n v="901"/>
    <x v="136"/>
    <x v="136"/>
    <s v="CL 80 90 A 17"/>
    <n v="7447638"/>
    <n v="16925001"/>
    <n v="220905"/>
    <s v="FP-011657-01"/>
    <s v="SEAC 13024 MO SISTEMA SUSPENSION D M MUE-LLES DELANTEROS"/>
    <d v="2024-04-11T00:00:00"/>
    <x v="40"/>
    <d v="2024-06-04T00:00:00"/>
    <n v="0"/>
    <n v="4875585"/>
    <n v="20240604"/>
    <n v="202406"/>
    <s v="8/06/2024 3:17:58 p.m."/>
    <n v="58"/>
    <s v="31-60"/>
    <s v="PROVEEDORES"/>
    <n v="80"/>
    <n v="0"/>
    <n v="0"/>
    <n v="4875585"/>
    <n v="0"/>
    <n v="0"/>
    <n v="0"/>
    <n v="0"/>
    <n v="4875585"/>
    <x v="0"/>
    <s v="TELLANTAS Y CIA SASFP-011657-01"/>
    <x v="0"/>
  </r>
  <r>
    <s v="PROMOAMBIENTAL DISTRITO SAS ESP"/>
    <n v="901"/>
    <x v="136"/>
    <x v="136"/>
    <s v="CL 80 90 A 17"/>
    <n v="7447638"/>
    <n v="16925001"/>
    <n v="220926"/>
    <s v="FP-011658-01"/>
    <s v="SEAC 12700 UND TORNILLO 9 16 Y 5 8 BUJES-PUENTE DELANTERO"/>
    <d v="2024-04-11T00:00:00"/>
    <x v="40"/>
    <d v="2024-06-09T00:00:00"/>
    <n v="5"/>
    <n v="1241"/>
    <n v="20240604"/>
    <n v="202406"/>
    <s v="8/06/2024 3:17:58 p.m."/>
    <n v="58"/>
    <s v="31-60"/>
    <s v="PROVEEDORES"/>
    <n v="80"/>
    <n v="0"/>
    <n v="0"/>
    <n v="1241"/>
    <n v="0"/>
    <n v="0"/>
    <n v="0"/>
    <n v="0"/>
    <n v="1241"/>
    <x v="0"/>
    <s v="TELLANTAS Y CIA SASFP-011658-01"/>
    <x v="0"/>
  </r>
  <r>
    <s v="PROMOAMBIENTAL DISTRITO SAS ESP"/>
    <n v="901"/>
    <x v="136"/>
    <x v="136"/>
    <s v="CL 80 90 A 17"/>
    <n v="7447638"/>
    <n v="16925001"/>
    <n v="220914"/>
    <s v="FP-011751-01"/>
    <s v="FEVE 220914 ALINEACION DIRECCION        -                                        "/>
    <d v="2024-04-15T00:00:00"/>
    <x v="2"/>
    <d v="2024-06-08T00:00:00"/>
    <n v="4"/>
    <n v="2574964"/>
    <n v="20240604"/>
    <n v="202406"/>
    <s v="8/06/2024 3:17:58 p.m."/>
    <n v="54"/>
    <s v="31-60"/>
    <s v="PROVEEDORES"/>
    <n v="76"/>
    <n v="0"/>
    <n v="0"/>
    <n v="2574964"/>
    <n v="0"/>
    <n v="0"/>
    <n v="0"/>
    <n v="0"/>
    <n v="2574964"/>
    <x v="0"/>
    <s v="TELLANTAS Y CIA SASFP-011751-01"/>
    <x v="0"/>
  </r>
  <r>
    <s v="PROMOAMBIENTAL DISTRITO SAS ESP"/>
    <n v="901"/>
    <x v="136"/>
    <x v="136"/>
    <s v="CL 80 90 A 17"/>
    <n v="7447638"/>
    <n v="16925001"/>
    <n v="14336"/>
    <s v="FP-011789-01"/>
    <s v="FE MD 14336 ALINEACION CAMION           -                                        "/>
    <d v="2024-04-17T00:00:00"/>
    <x v="32"/>
    <d v="2024-06-06T00:00:00"/>
    <n v="2"/>
    <n v="125608"/>
    <n v="20240604"/>
    <n v="202406"/>
    <s v="8/06/2024 3:17:58 p.m."/>
    <n v="52"/>
    <s v="31-60"/>
    <s v="PROVEEDORES"/>
    <n v="74"/>
    <n v="0"/>
    <n v="0"/>
    <n v="125608"/>
    <n v="0"/>
    <n v="0"/>
    <n v="0"/>
    <n v="0"/>
    <n v="125608"/>
    <x v="0"/>
    <s v="TELLANTAS Y CIA SASFP-011789-01"/>
    <x v="0"/>
  </r>
  <r>
    <s v="PROMOAMBIENTAL DISTRITO SAS ESP"/>
    <n v="901"/>
    <x v="136"/>
    <x v="136"/>
    <s v="CL 80 90 A 17"/>
    <n v="7447638"/>
    <n v="16925001"/>
    <n v="221006"/>
    <s v="FP-011851-01"/>
    <s v="FE VE 221006 ENERGY XM2  165 70R 14     -                                        "/>
    <d v="2024-04-22T00:00:00"/>
    <x v="18"/>
    <d v="2024-06-19T00:00:00"/>
    <n v="15"/>
    <n v="3264392"/>
    <n v="20240604"/>
    <n v="202406"/>
    <s v="8/06/2024 3:17:58 p.m."/>
    <n v="47"/>
    <s v="31-60"/>
    <s v="PROVEEDORES"/>
    <n v="69"/>
    <n v="0"/>
    <n v="0"/>
    <n v="3264392"/>
    <n v="0"/>
    <n v="0"/>
    <n v="0"/>
    <n v="0"/>
    <n v="3264392"/>
    <x v="0"/>
    <s v="TELLANTAS Y CIA SASFP-011851-01"/>
    <x v="0"/>
  </r>
  <r>
    <s v="PROMOAMBIENTAL DISTRITO SAS ESP"/>
    <n v="901"/>
    <x v="136"/>
    <x v="136"/>
    <s v="CL 80 90 A 17"/>
    <n v="7447638"/>
    <n v="16925001"/>
    <n v="221015"/>
    <s v="FP-011852-01"/>
    <s v="FE VE 221015 CALIBRADOR 150 LBS VASTAGO -VERMAR 3 8                              "/>
    <d v="2024-04-22T00:00:00"/>
    <x v="18"/>
    <d v="2024-06-19T00:00:00"/>
    <n v="15"/>
    <n v="110007"/>
    <n v="20240604"/>
    <n v="202406"/>
    <s v="8/06/2024 3:17:58 p.m."/>
    <n v="47"/>
    <s v="31-60"/>
    <s v="PROVEEDORES"/>
    <n v="69"/>
    <n v="0"/>
    <n v="0"/>
    <n v="110007"/>
    <n v="0"/>
    <n v="0"/>
    <n v="0"/>
    <n v="0"/>
    <n v="110007"/>
    <x v="0"/>
    <s v="TELLANTAS Y CIA SASFP-011852-01"/>
    <x v="0"/>
  </r>
  <r>
    <s v="PROMOAMBIENTAL DISTRITO SAS ESP"/>
    <n v="901"/>
    <x v="136"/>
    <x v="136"/>
    <s v="CL 80 90 A 17"/>
    <n v="7447638"/>
    <n v="16925001"/>
    <n v="221014"/>
    <s v="FP-011853-01"/>
    <s v="FE VE 221014 VASTAGO VERMAR 1 4         -                                        "/>
    <d v="2024-04-22T00:00:00"/>
    <x v="18"/>
    <d v="2024-06-19T00:00:00"/>
    <n v="15"/>
    <n v="34765"/>
    <n v="20240604"/>
    <n v="202406"/>
    <s v="8/06/2024 3:17:58 p.m."/>
    <n v="47"/>
    <s v="31-60"/>
    <s v="PROVEEDORES"/>
    <n v="69"/>
    <n v="0"/>
    <n v="0"/>
    <n v="34765"/>
    <n v="0"/>
    <n v="0"/>
    <n v="0"/>
    <n v="0"/>
    <n v="34765"/>
    <x v="0"/>
    <s v="TELLANTAS Y CIA SASFP-011853-01"/>
    <x v="0"/>
  </r>
  <r>
    <s v="PROMOAMBIENTAL DISTRITO SAS ESP"/>
    <n v="901"/>
    <x v="136"/>
    <x v="136"/>
    <s v="CL 80 90 A 17"/>
    <n v="7447638"/>
    <n v="16925001"/>
    <n v="221035"/>
    <s v="FP-011854-01"/>
    <s v="FE VE 221035 VASTAGO VERMAR             -                                        "/>
    <d v="2024-04-22T00:00:00"/>
    <x v="18"/>
    <d v="2024-06-20T00:00:00"/>
    <n v="16"/>
    <n v="1318840"/>
    <n v="20240604"/>
    <n v="202406"/>
    <s v="8/06/2024 3:17:58 p.m."/>
    <n v="47"/>
    <s v="31-60"/>
    <s v="PROVEEDORES"/>
    <n v="69"/>
    <n v="0"/>
    <n v="0"/>
    <n v="1318840"/>
    <n v="0"/>
    <n v="0"/>
    <n v="0"/>
    <n v="0"/>
    <n v="1318840"/>
    <x v="0"/>
    <s v="TELLANTAS Y CIA SASFP-011854-01"/>
    <x v="0"/>
  </r>
  <r>
    <s v="PROMOAMBIENTAL DISTRITO SAS ESP"/>
    <n v="901"/>
    <x v="136"/>
    <x v="136"/>
    <s v="CL 80 90 A 17"/>
    <n v="7447638"/>
    <n v="16925001"/>
    <n v="221005"/>
    <s v="FP-011870-01"/>
    <s v="FE VE 221005 VALVULA 30 GRADOS LARGA ENE-RGY                                     "/>
    <d v="2024-04-23T00:00:00"/>
    <x v="36"/>
    <d v="2024-06-19T00:00:00"/>
    <n v="15"/>
    <n v="1646856"/>
    <n v="20240604"/>
    <n v="202406"/>
    <s v="8/06/2024 3:17:58 p.m."/>
    <n v="46"/>
    <s v="31-60"/>
    <s v="PROVEEDORES"/>
    <n v="68"/>
    <n v="0"/>
    <n v="0"/>
    <n v="1646856"/>
    <n v="0"/>
    <n v="0"/>
    <n v="0"/>
    <n v="0"/>
    <n v="1646856"/>
    <x v="0"/>
    <s v="TELLANTAS Y CIA SASFP-011870-01"/>
    <x v="0"/>
  </r>
  <r>
    <s v="PROMOAMBIENTAL DISTRITO SAS ESP"/>
    <n v="901"/>
    <x v="136"/>
    <x v="136"/>
    <s v="CL 80 90 A 17"/>
    <n v="7447638"/>
    <n v="16925001"/>
    <n v="221054"/>
    <s v="FP-012017-01"/>
    <s v="FE VE 221054 X WORS Z HD 315 80R22 5    -                                        "/>
    <d v="2024-04-29T00:00:00"/>
    <x v="3"/>
    <d v="2024-06-24T00:00:00"/>
    <n v="20"/>
    <n v="5264280"/>
    <n v="20240604"/>
    <n v="202406"/>
    <s v="8/06/2024 3:17:58 p.m."/>
    <n v="40"/>
    <s v="31-60"/>
    <s v="PROVEEDORES"/>
    <n v="62"/>
    <n v="0"/>
    <n v="0"/>
    <n v="5264280"/>
    <n v="0"/>
    <n v="0"/>
    <n v="0"/>
    <n v="0"/>
    <n v="5264280"/>
    <x v="0"/>
    <s v="TELLANTAS Y CIA SASFP-012017-01"/>
    <x v="0"/>
  </r>
  <r>
    <s v="PROMOAMBIENTAL DISTRITO SAS ESP"/>
    <n v="901"/>
    <x v="136"/>
    <x v="136"/>
    <s v="CL 80 90 A 17"/>
    <n v="7447638"/>
    <n v="16925001"/>
    <n v="221069"/>
    <s v="FP-012018-01"/>
    <s v="FE VE 221069 RIN 22 5 X 9 EUROPEO       -                                        "/>
    <d v="2024-04-29T00:00:00"/>
    <x v="3"/>
    <d v="2024-06-26T00:00:00"/>
    <n v="22"/>
    <n v="978908"/>
    <n v="20240604"/>
    <n v="202406"/>
    <s v="8/06/2024 3:17:58 p.m."/>
    <n v="40"/>
    <s v="31-60"/>
    <s v="PROVEEDORES"/>
    <n v="62"/>
    <n v="0"/>
    <n v="0"/>
    <n v="978908"/>
    <n v="0"/>
    <n v="0"/>
    <n v="0"/>
    <n v="0"/>
    <n v="978908"/>
    <x v="0"/>
    <s v="TELLANTAS Y CIA SASFP-012018-01"/>
    <x v="0"/>
  </r>
  <r>
    <s v="PROMOAMBIENTAL DISTRITO SAS ESP"/>
    <n v="901"/>
    <x v="136"/>
    <x v="136"/>
    <s v="CL 80 90 A 17"/>
    <n v="7447638"/>
    <n v="16925001"/>
    <n v="221082"/>
    <s v="FP-012081-01"/>
    <s v="FE VE 221082 ALINEACION DIRECCION       -                                        "/>
    <d v="2024-04-30T00:00:00"/>
    <x v="4"/>
    <d v="2024-06-30T00:00:00"/>
    <n v="26"/>
    <n v="2512160"/>
    <n v="20240604"/>
    <n v="202406"/>
    <s v="8/06/2024 3:17:58 p.m."/>
    <n v="39"/>
    <s v="31-60"/>
    <s v="PROVEEDORES"/>
    <n v="61"/>
    <n v="0"/>
    <n v="0"/>
    <n v="2512160"/>
    <n v="0"/>
    <n v="0"/>
    <n v="0"/>
    <n v="0"/>
    <n v="2512160"/>
    <x v="0"/>
    <s v="TELLANTAS Y CIA SASFP-012081-01"/>
    <x v="0"/>
  </r>
  <r>
    <s v="PROMOAMBIENTAL DISTRITO SAS ESP"/>
    <n v="901"/>
    <x v="136"/>
    <x v="136"/>
    <s v="CL 80 90 A 17"/>
    <n v="7447638"/>
    <n v="16925001"/>
    <n v="221120"/>
    <s v="FP-012243-01"/>
    <s v="SEAC 14741 MO SISTEMA SUSPENSION D M CAM-BIO PLATINAS"/>
    <d v="2024-05-14T00:00:00"/>
    <x v="22"/>
    <d v="2024-07-07T00:00:00"/>
    <n v="33"/>
    <n v="341427"/>
    <n v="20240604"/>
    <n v="202406"/>
    <s v="8/06/2024 3:17:58 p.m."/>
    <n v="25"/>
    <s v="0-30"/>
    <s v="PROVEEDORES"/>
    <n v="47"/>
    <n v="0"/>
    <n v="341427"/>
    <n v="0"/>
    <n v="0"/>
    <n v="0"/>
    <n v="0"/>
    <n v="0"/>
    <n v="341427"/>
    <x v="0"/>
    <s v="TELLANTAS Y CIA SASFP-012243-01"/>
    <x v="0"/>
  </r>
  <r>
    <s v="PROMOAMBIENTAL DISTRITO SAS ESP"/>
    <n v="901"/>
    <x v="136"/>
    <x v="136"/>
    <s v="CL 80 90 A 17"/>
    <n v="7447638"/>
    <n v="16925001"/>
    <n v="221119"/>
    <s v="FP-012244-01"/>
    <s v="SEAC 14739 MO ESTRUCTURA SERV OXICORTE D-M RUEDAS REVISION"/>
    <d v="2024-05-14T00:00:00"/>
    <x v="22"/>
    <d v="2024-07-07T00:00:00"/>
    <n v="33"/>
    <n v="676744"/>
    <n v="20240604"/>
    <n v="202406"/>
    <s v="8/06/2024 3:17:58 p.m."/>
    <n v="25"/>
    <s v="0-30"/>
    <s v="PROVEEDORES"/>
    <n v="47"/>
    <n v="0"/>
    <n v="676744"/>
    <n v="0"/>
    <n v="0"/>
    <n v="0"/>
    <n v="0"/>
    <n v="0"/>
    <n v="676744"/>
    <x v="0"/>
    <s v="TELLANTAS Y CIA SASFP-012244-01"/>
    <x v="0"/>
  </r>
  <r>
    <s v="PROMOAMBIENTAL DISTRITO SAS ESP"/>
    <n v="901"/>
    <x v="136"/>
    <x v="136"/>
    <s v="CL 80 90 A 17"/>
    <n v="7447638"/>
    <n v="16925001"/>
    <n v="221239"/>
    <s v="FP-012519-01"/>
    <s v="FEVI 221239 VARIOS NO INVENTARIABLES REP-ARACION PISTOLA                         "/>
    <d v="2024-05-28T00:00:00"/>
    <x v="26"/>
    <d v="2024-07-24T00:00:00"/>
    <n v="50"/>
    <n v="448600"/>
    <n v="20240604"/>
    <n v="202406"/>
    <s v="8/06/2024 3:17:58 p.m."/>
    <n v="11"/>
    <s v="0-30"/>
    <s v="PROVEEDORES"/>
    <n v="33"/>
    <n v="0"/>
    <n v="448600"/>
    <n v="0"/>
    <n v="0"/>
    <n v="0"/>
    <n v="0"/>
    <n v="0"/>
    <n v="448600"/>
    <x v="0"/>
    <s v="TELLANTAS Y CIA SASFP-012519-01"/>
    <x v="0"/>
  </r>
  <r>
    <s v="PROMOAMBIENTAL DISTRITO SAS ESP"/>
    <n v="901"/>
    <x v="136"/>
    <x v="136"/>
    <s v="CL 80 90 A 17"/>
    <n v="7447638"/>
    <n v="16925001"/>
    <n v="14517"/>
    <s v="FP-012521-01"/>
    <s v="FEM 14517 ALINEACION CAMION O CABEZOTE  -                                        "/>
    <d v="2024-05-28T00:00:00"/>
    <x v="26"/>
    <d v="2024-07-22T00:00:00"/>
    <n v="48"/>
    <n v="502432"/>
    <n v="20240604"/>
    <n v="202406"/>
    <s v="8/06/2024 3:17:58 p.m."/>
    <n v="11"/>
    <s v="0-30"/>
    <s v="PROVEEDORES"/>
    <n v="33"/>
    <n v="0"/>
    <n v="502432"/>
    <n v="0"/>
    <n v="0"/>
    <n v="0"/>
    <n v="0"/>
    <n v="0"/>
    <n v="502432"/>
    <x v="0"/>
    <s v="TELLANTAS Y CIA SASFP-012521-01"/>
    <x v="0"/>
  </r>
  <r>
    <s v="PROMOAMBIENTAL DISTRITO SAS ESP"/>
    <n v="901"/>
    <x v="136"/>
    <x v="136"/>
    <s v="CL 80 90 A 17"/>
    <n v="7447638"/>
    <n v="16925001"/>
    <n v="221230"/>
    <s v="FP-012523-01"/>
    <s v="FEVI 221230 REENCAUCHE                  -                                        "/>
    <d v="2024-05-28T00:00:00"/>
    <x v="26"/>
    <d v="2024-07-23T00:00:00"/>
    <n v="49"/>
    <n v="3388361"/>
    <n v="20240604"/>
    <n v="202406"/>
    <s v="8/06/2024 3:17:58 p.m."/>
    <n v="11"/>
    <s v="0-30"/>
    <s v="PROVEEDORES"/>
    <n v="33"/>
    <n v="0"/>
    <n v="3388361"/>
    <n v="0"/>
    <n v="0"/>
    <n v="0"/>
    <n v="0"/>
    <n v="0"/>
    <n v="3388361"/>
    <x v="0"/>
    <s v="TELLANTAS Y CIA SASFP-012523-01"/>
    <x v="0"/>
  </r>
  <r>
    <s v="PROMOAMBIENTAL DISTRITO SAS ESP"/>
    <n v="901"/>
    <x v="136"/>
    <x v="136"/>
    <s v="CL 80 90 A 17"/>
    <n v="7447638"/>
    <n v="16925001"/>
    <n v="221250"/>
    <s v="FP-012599-01"/>
    <s v="FE VI 221250 REEN XDE 295 80R22 5       -                                        "/>
    <d v="2024-05-30T00:00:00"/>
    <x v="34"/>
    <d v="2024-07-29T00:00:00"/>
    <n v="55"/>
    <n v="5082541"/>
    <n v="20240604"/>
    <n v="202406"/>
    <s v="8/06/2024 3:17:58 p.m."/>
    <n v="9"/>
    <s v="0-30"/>
    <s v="PROVEEDORES"/>
    <n v="31"/>
    <n v="0"/>
    <n v="5082541"/>
    <n v="0"/>
    <n v="0"/>
    <n v="0"/>
    <n v="0"/>
    <n v="0"/>
    <n v="5082541"/>
    <x v="0"/>
    <s v="TELLANTAS Y CIA SASFP-012599-01"/>
    <x v="0"/>
  </r>
  <r>
    <s v="PROMOAMBIENTAL DISTRITO SAS ESP"/>
    <n v="901"/>
    <x v="136"/>
    <x v="136"/>
    <s v="CL 80 90 A 17"/>
    <n v="7447638"/>
    <n v="16925001"/>
    <n v="74384"/>
    <s v="FP-012601-01"/>
    <s v="FECL 74384 REPARACION MAYOR  DE LLANTA A-UTO CAMION                              "/>
    <d v="2024-05-30T00:00:00"/>
    <x v="34"/>
    <d v="2024-07-29T00:00:00"/>
    <n v="55"/>
    <n v="254458"/>
    <n v="20240604"/>
    <n v="202406"/>
    <s v="8/06/2024 3:17:58 p.m."/>
    <n v="9"/>
    <s v="0-30"/>
    <s v="PROVEEDORES"/>
    <n v="31"/>
    <n v="0"/>
    <n v="254458"/>
    <n v="0"/>
    <n v="0"/>
    <n v="0"/>
    <n v="0"/>
    <n v="0"/>
    <n v="254458"/>
    <x v="0"/>
    <s v="TELLANTAS Y CIA SASFP-012601-01"/>
    <x v="0"/>
  </r>
  <r>
    <s v="PROMOAMBIENTAL DISTRITO SAS ESP"/>
    <n v="901"/>
    <x v="136"/>
    <x v="136"/>
    <s v="CL 80 90 A 17"/>
    <n v="7447638"/>
    <n v="16925001"/>
    <n v="221251"/>
    <s v="FP-012604-01"/>
    <s v="FEVI 221251 REENCAUCHE XDE2 295 R22     -                                        "/>
    <d v="2024-05-30T00:00:00"/>
    <x v="34"/>
    <d v="2024-07-29T00:00:00"/>
    <n v="55"/>
    <n v="847090"/>
    <n v="20240604"/>
    <n v="202406"/>
    <s v="8/06/2024 3:17:58 p.m."/>
    <n v="9"/>
    <s v="0-30"/>
    <s v="PROVEEDORES"/>
    <n v="31"/>
    <n v="0"/>
    <n v="847090"/>
    <n v="0"/>
    <n v="0"/>
    <n v="0"/>
    <n v="0"/>
    <n v="0"/>
    <n v="847090"/>
    <x v="0"/>
    <s v="TELLANTAS Y CIA SASFP-012604-01"/>
    <x v="0"/>
  </r>
  <r>
    <s v="PROMOAMBIENTAL DISTRITO SAS ESP"/>
    <n v="901"/>
    <x v="136"/>
    <x v="136"/>
    <s v="CL 80 90 A 17"/>
    <n v="7447638"/>
    <n v="16925001"/>
    <n v="221261"/>
    <s v="FP-012644-01"/>
    <s v="FEVI 221261 REENCAUCHE                  -                                        "/>
    <d v="2024-05-31T00:00:00"/>
    <x v="27"/>
    <d v="2024-08-01T00:00:00"/>
    <n v="57"/>
    <n v="4235453"/>
    <n v="20240604"/>
    <n v="202406"/>
    <s v="8/06/2024 3:17:58 p.m."/>
    <n v="8"/>
    <s v="0-30"/>
    <s v="PROVEEDORES"/>
    <n v="30"/>
    <n v="4235453"/>
    <n v="0"/>
    <n v="0"/>
    <n v="0"/>
    <n v="0"/>
    <n v="0"/>
    <n v="0"/>
    <n v="4235453"/>
    <x v="0"/>
    <s v="TELLANTAS Y CIA SASFP-012644-01"/>
    <x v="0"/>
  </r>
  <r>
    <s v="PROMOAMBIENTAL DISTRITO SAS ESP"/>
    <n v="901"/>
    <x v="137"/>
    <x v="137"/>
    <s v="CR  56  14  00"/>
    <n v="7447638"/>
    <n v="16925001"/>
    <n v="89442"/>
    <s v="FP-011156-01"/>
    <s v="FTR 89442 DEPOSITO AUXILIAR RADIADOR INT-ER                                      "/>
    <d v="2024-03-13T00:00:00"/>
    <x v="12"/>
    <d v="2024-05-13T00:00:00"/>
    <n v="-21"/>
    <n v="758045"/>
    <n v="20240604"/>
    <n v="202406"/>
    <s v="8/06/2024 3:17:58 p.m."/>
    <n v="87"/>
    <s v="61-90"/>
    <s v="PROVEEDORES"/>
    <n v="109"/>
    <n v="0"/>
    <n v="0"/>
    <n v="0"/>
    <n v="758045"/>
    <n v="0"/>
    <n v="0"/>
    <n v="0"/>
    <n v="758045"/>
    <x v="0"/>
    <s v="TRACTO CHEVROLET LTDAFP-011156-01"/>
    <x v="0"/>
  </r>
  <r>
    <s v="PROMOAMBIENTAL DISTRITO SAS ESP"/>
    <n v="901"/>
    <x v="137"/>
    <x v="137"/>
    <s v="CR  56  14  00"/>
    <n v="7447638"/>
    <n v="16925001"/>
    <n v="90615"/>
    <s v="FP-011556-01"/>
    <s v="FTR 90615 RODILLO TREN FIJO PINA PINON C-ENTRAL                                  "/>
    <d v="2024-04-08T00:00:00"/>
    <x v="17"/>
    <d v="2024-06-05T00:00:00"/>
    <n v="1"/>
    <n v="164467"/>
    <n v="20240604"/>
    <n v="202406"/>
    <s v="8/06/2024 3:17:58 p.m."/>
    <n v="61"/>
    <s v="61-90"/>
    <s v="PROVEEDORES"/>
    <n v="83"/>
    <n v="0"/>
    <n v="0"/>
    <n v="164467"/>
    <n v="0"/>
    <n v="0"/>
    <n v="0"/>
    <n v="0"/>
    <n v="164467"/>
    <x v="0"/>
    <s v="TRACTO CHEVROLET LTDAFP-011556-01"/>
    <x v="0"/>
  </r>
  <r>
    <s v="PROMOAMBIENTAL DISTRITO SAS ESP"/>
    <n v="901"/>
    <x v="137"/>
    <x v="137"/>
    <s v="CR  56  14  00"/>
    <n v="7447638"/>
    <n v="16925001"/>
    <n v="90710"/>
    <s v="FP-011585-01"/>
    <s v="FTR 90710 SOBRE TAPA COMPLETA           -                                        "/>
    <d v="2024-04-09T00:00:00"/>
    <x v="30"/>
    <d v="2024-06-08T00:00:00"/>
    <n v="4"/>
    <n v="217071"/>
    <n v="20240604"/>
    <n v="202406"/>
    <s v="8/06/2024 3:17:58 p.m."/>
    <n v="60"/>
    <s v="31-60"/>
    <s v="PROVEEDORES"/>
    <n v="82"/>
    <n v="0"/>
    <n v="0"/>
    <n v="217071"/>
    <n v="0"/>
    <n v="0"/>
    <n v="0"/>
    <n v="0"/>
    <n v="217071"/>
    <x v="0"/>
    <s v="TRACTO CHEVROLET LTDAFP-011585-01"/>
    <x v="0"/>
  </r>
  <r>
    <s v="PROMOAMBIENTAL DISTRITO SAS ESP"/>
    <n v="901"/>
    <x v="137"/>
    <x v="137"/>
    <s v="CR  56  14  00"/>
    <n v="7447638"/>
    <n v="16925001"/>
    <n v="90864"/>
    <s v="FP-011653-01"/>
    <s v="FTR 90864 UNIDAD DERECHA INTER 4300 Y 44-00                                      "/>
    <d v="2024-04-11T00:00:00"/>
    <x v="40"/>
    <d v="2024-06-10T00:00:00"/>
    <n v="6"/>
    <n v="941022"/>
    <n v="20240604"/>
    <n v="202406"/>
    <s v="8/06/2024 3:17:58 p.m."/>
    <n v="58"/>
    <s v="31-60"/>
    <s v="PROVEEDORES"/>
    <n v="80"/>
    <n v="0"/>
    <n v="0"/>
    <n v="941022"/>
    <n v="0"/>
    <n v="0"/>
    <n v="0"/>
    <n v="0"/>
    <n v="941022"/>
    <x v="0"/>
    <s v="TRACTO CHEVROLET LTDAFP-011653-01"/>
    <x v="0"/>
  </r>
  <r>
    <s v="PROMOAMBIENTAL DISTRITO SAS ESP"/>
    <n v="901"/>
    <x v="137"/>
    <x v="137"/>
    <s v="CR  56  14  00"/>
    <n v="7447638"/>
    <n v="16925001"/>
    <n v="91007"/>
    <s v="FP-011748-01"/>
    <s v="FTR 91007 SPLINDERS KW 2018             -                                        "/>
    <d v="2024-04-15T00:00:00"/>
    <x v="2"/>
    <d v="2024-06-12T00:00:00"/>
    <n v="8"/>
    <n v="793277"/>
    <n v="20240604"/>
    <n v="202406"/>
    <s v="8/06/2024 3:17:58 p.m."/>
    <n v="54"/>
    <s v="31-60"/>
    <s v="PROVEEDORES"/>
    <n v="76"/>
    <n v="0"/>
    <n v="0"/>
    <n v="793277"/>
    <n v="0"/>
    <n v="0"/>
    <n v="0"/>
    <n v="0"/>
    <n v="793277"/>
    <x v="0"/>
    <s v="TRACTO CHEVROLET LTDAFP-011748-01"/>
    <x v="0"/>
  </r>
  <r>
    <s v="PROMOAMBIENTAL DISTRITO SAS ESP"/>
    <n v="901"/>
    <x v="137"/>
    <x v="137"/>
    <s v="CR  56  14  00"/>
    <n v="7447638"/>
    <n v="16925001"/>
    <n v="91367"/>
    <s v="FP-011826-01"/>
    <s v="FTR 91367 PINON 1RA KIT PINES CAJA PINON- 2DA                                    "/>
    <d v="2024-04-19T00:00:00"/>
    <x v="55"/>
    <d v="2024-06-18T00:00:00"/>
    <n v="14"/>
    <n v="943295"/>
    <n v="20240604"/>
    <n v="202406"/>
    <s v="8/06/2024 3:17:58 p.m."/>
    <n v="50"/>
    <s v="31-60"/>
    <s v="PROVEEDORES"/>
    <n v="72"/>
    <n v="0"/>
    <n v="0"/>
    <n v="943295"/>
    <n v="0"/>
    <n v="0"/>
    <n v="0"/>
    <n v="0"/>
    <n v="943295"/>
    <x v="0"/>
    <s v="TRACTO CHEVROLET LTDAFP-011826-01"/>
    <x v="0"/>
  </r>
  <r>
    <s v="PROMOAMBIENTAL DISTRITO SAS ESP"/>
    <n v="901"/>
    <x v="137"/>
    <x v="137"/>
    <s v="CR  56  14  00"/>
    <n v="7447638"/>
    <n v="16925001"/>
    <n v="91387"/>
    <s v="FP-011856-01"/>
    <s v="FTR 91387 GOBERNADOR COMPRESOR AIRE TODO-S                                       "/>
    <d v="2024-04-22T00:00:00"/>
    <x v="18"/>
    <d v="2024-06-19T00:00:00"/>
    <n v="15"/>
    <n v="486422"/>
    <n v="20240604"/>
    <n v="202406"/>
    <s v="8/06/2024 3:17:58 p.m."/>
    <n v="47"/>
    <s v="31-60"/>
    <s v="PROVEEDORES"/>
    <n v="69"/>
    <n v="0"/>
    <n v="0"/>
    <n v="486422"/>
    <n v="0"/>
    <n v="0"/>
    <n v="0"/>
    <n v="0"/>
    <n v="486422"/>
    <x v="0"/>
    <s v="TRACTO CHEVROLET LTDAFP-011856-01"/>
    <x v="0"/>
  </r>
  <r>
    <s v="PROMOAMBIENTAL DISTRITO SAS ESP"/>
    <n v="901"/>
    <x v="137"/>
    <x v="137"/>
    <s v="CR  56  14  00"/>
    <n v="7447638"/>
    <n v="16925001"/>
    <n v="91440"/>
    <s v="FP-011857-01"/>
    <s v="FTR 91440 CUPLIN EJE SALI CARDAN        -                                        "/>
    <d v="2024-04-22T00:00:00"/>
    <x v="18"/>
    <d v="2024-06-19T00:00:00"/>
    <n v="15"/>
    <n v="367089"/>
    <n v="20240604"/>
    <n v="202406"/>
    <s v="8/06/2024 3:17:58 p.m."/>
    <n v="47"/>
    <s v="31-60"/>
    <s v="PROVEEDORES"/>
    <n v="69"/>
    <n v="0"/>
    <n v="0"/>
    <n v="367089"/>
    <n v="0"/>
    <n v="0"/>
    <n v="0"/>
    <n v="0"/>
    <n v="367089"/>
    <x v="0"/>
    <s v="TRACTO CHEVROLET LTDAFP-011857-01"/>
    <x v="0"/>
  </r>
  <r>
    <s v="PROMOAMBIENTAL DISTRITO SAS ESP"/>
    <n v="901"/>
    <x v="137"/>
    <x v="137"/>
    <s v="CR  56  14  00"/>
    <n v="7447638"/>
    <n v="16925001"/>
    <n v="91675"/>
    <s v="FP-011961-01"/>
    <s v="FTR 91675 BRAZO LIMPIA BRISAS           -                                        "/>
    <d v="2024-04-26T00:00:00"/>
    <x v="19"/>
    <d v="2024-06-24T00:00:00"/>
    <n v="20"/>
    <n v="486422"/>
    <n v="20240604"/>
    <n v="202406"/>
    <s v="8/06/2024 3:17:58 p.m."/>
    <n v="43"/>
    <s v="31-60"/>
    <s v="PROVEEDORES"/>
    <n v="65"/>
    <n v="0"/>
    <n v="0"/>
    <n v="486422"/>
    <n v="0"/>
    <n v="0"/>
    <n v="0"/>
    <n v="0"/>
    <n v="486422"/>
    <x v="0"/>
    <s v="TRACTO CHEVROLET LTDAFP-011961-01"/>
    <x v="0"/>
  </r>
  <r>
    <s v="PROMOAMBIENTAL DISTRITO SAS ESP"/>
    <n v="901"/>
    <x v="137"/>
    <x v="137"/>
    <s v="CR  56  14  00"/>
    <n v="7447638"/>
    <n v="16925001"/>
    <n v="91790"/>
    <s v="FP-012021-01"/>
    <s v="FTR 91790 ARANDELA CORRED GOBERNADOR COM-PRESOR AIRE TODOS                       "/>
    <d v="2024-04-29T00:00:00"/>
    <x v="3"/>
    <d v="2024-06-27T00:00:00"/>
    <n v="23"/>
    <n v="638713"/>
    <n v="20240604"/>
    <n v="202406"/>
    <s v="8/06/2024 3:17:58 p.m."/>
    <n v="40"/>
    <s v="31-60"/>
    <s v="PROVEEDORES"/>
    <n v="62"/>
    <n v="0"/>
    <n v="0"/>
    <n v="638713"/>
    <n v="0"/>
    <n v="0"/>
    <n v="0"/>
    <n v="0"/>
    <n v="638713"/>
    <x v="0"/>
    <s v="TRACTO CHEVROLET LTDAFP-012021-01"/>
    <x v="0"/>
  </r>
  <r>
    <s v="PROMOAMBIENTAL DISTRITO SAS ESP"/>
    <n v="901"/>
    <x v="137"/>
    <x v="137"/>
    <s v="CR  56  14  00"/>
    <n v="7447638"/>
    <n v="16925001"/>
    <n v="92162"/>
    <s v="FP-012111-01"/>
    <s v="FTR 92162 PINON CUARTA                  -                                        "/>
    <d v="2024-05-07T00:00:00"/>
    <x v="69"/>
    <d v="2024-07-07T00:00:00"/>
    <n v="33"/>
    <n v="571659"/>
    <n v="20240604"/>
    <n v="202406"/>
    <s v="8/06/2024 3:17:58 p.m."/>
    <n v="32"/>
    <s v="31-60"/>
    <s v="PROVEEDORES"/>
    <n v="54"/>
    <n v="0"/>
    <n v="571659"/>
    <n v="0"/>
    <n v="0"/>
    <n v="0"/>
    <n v="0"/>
    <n v="0"/>
    <n v="571659"/>
    <x v="0"/>
    <s v="TRACTO CHEVROLET LTDAFP-012111-01"/>
    <x v="0"/>
  </r>
  <r>
    <s v="PROMOAMBIENTAL DISTRITO SAS ESP"/>
    <n v="901"/>
    <x v="137"/>
    <x v="137"/>
    <s v="CR  56  14  00"/>
    <n v="7447638"/>
    <n v="16925001"/>
    <n v="92064"/>
    <s v="FP-012112-01"/>
    <s v="FTR 92064 KIT BUJE Y PASADOR PALANCA DE -CAMBIOS                                 "/>
    <d v="2024-05-07T00:00:00"/>
    <x v="69"/>
    <d v="2024-07-04T00:00:00"/>
    <n v="30"/>
    <n v="231846"/>
    <n v="20240604"/>
    <n v="202406"/>
    <s v="8/06/2024 3:17:58 p.m."/>
    <n v="32"/>
    <s v="31-60"/>
    <s v="PROVEEDORES"/>
    <n v="54"/>
    <n v="0"/>
    <n v="231846"/>
    <n v="0"/>
    <n v="0"/>
    <n v="0"/>
    <n v="0"/>
    <n v="0"/>
    <n v="231846"/>
    <x v="0"/>
    <s v="TRACTO CHEVROLET LTDAFP-012112-01"/>
    <x v="0"/>
  </r>
  <r>
    <s v="PROMOAMBIENTAL DISTRITO SAS ESP"/>
    <n v="901"/>
    <x v="137"/>
    <x v="137"/>
    <s v="CR  56  14  00"/>
    <n v="7447638"/>
    <n v="16925001"/>
    <n v="92117"/>
    <s v="FP-012113-01"/>
    <s v="FTR 92117 CULATA COMPRESOR ARANDELA GOBE-RNADOR ABRAZADERA                       "/>
    <d v="2024-05-07T00:00:00"/>
    <x v="69"/>
    <d v="2024-07-06T00:00:00"/>
    <n v="32"/>
    <n v="2571899"/>
    <n v="20240604"/>
    <n v="202406"/>
    <s v="8/06/2024 3:17:58 p.m."/>
    <n v="32"/>
    <s v="31-60"/>
    <s v="PROVEEDORES"/>
    <n v="54"/>
    <n v="0"/>
    <n v="2571899"/>
    <n v="0"/>
    <n v="0"/>
    <n v="0"/>
    <n v="0"/>
    <n v="0"/>
    <n v="2571899"/>
    <x v="0"/>
    <s v="TRACTO CHEVROLET LTDAFP-012113-01"/>
    <x v="0"/>
  </r>
  <r>
    <s v="PROMOAMBIENTAL DISTRITO SAS ESP"/>
    <n v="901"/>
    <x v="137"/>
    <x v="137"/>
    <s v="CR  56  14  00"/>
    <n v="7447638"/>
    <n v="16925001"/>
    <n v="92077"/>
    <s v="FP-012114-01"/>
    <s v="FTR 92077 CARRIER TRASERO 44 46 LB      -                                        "/>
    <d v="2024-05-07T00:00:00"/>
    <x v="69"/>
    <d v="2024-07-04T00:00:00"/>
    <n v="30"/>
    <n v="1136500"/>
    <n v="20240604"/>
    <n v="202406"/>
    <s v="8/06/2024 3:17:58 p.m."/>
    <n v="32"/>
    <s v="31-60"/>
    <s v="PROVEEDORES"/>
    <n v="54"/>
    <n v="0"/>
    <n v="1136500"/>
    <n v="0"/>
    <n v="0"/>
    <n v="0"/>
    <n v="0"/>
    <n v="0"/>
    <n v="1136500"/>
    <x v="0"/>
    <s v="TRACTO CHEVROLET LTDAFP-012114-01"/>
    <x v="0"/>
  </r>
  <r>
    <s v="PROMOAMBIENTAL DISTRITO SAS ESP"/>
    <n v="901"/>
    <x v="137"/>
    <x v="137"/>
    <s v="CR  56  14  00"/>
    <n v="7447638"/>
    <n v="16925001"/>
    <n v="92068"/>
    <s v="FP-012115-01"/>
    <s v="FTR 92068 ARANDELA PLANETARIO TORRE BAJO- TUERCA LATERAL                         "/>
    <d v="2024-05-07T00:00:00"/>
    <x v="69"/>
    <d v="2024-07-04T00:00:00"/>
    <n v="30"/>
    <n v="1950234"/>
    <n v="20240604"/>
    <n v="202406"/>
    <s v="8/06/2024 3:17:58 p.m."/>
    <n v="32"/>
    <s v="31-60"/>
    <s v="PROVEEDORES"/>
    <n v="54"/>
    <n v="0"/>
    <n v="1950234"/>
    <n v="0"/>
    <n v="0"/>
    <n v="0"/>
    <n v="0"/>
    <n v="0"/>
    <n v="1950234"/>
    <x v="0"/>
    <s v="TRACTO CHEVROLET LTDAFP-012115-01"/>
    <x v="0"/>
  </r>
  <r>
    <s v="PROMOAMBIENTAL DISTRITO SAS ESP"/>
    <n v="901"/>
    <x v="137"/>
    <x v="137"/>
    <s v="CR  56  14  00"/>
    <n v="7447638"/>
    <n v="16925001"/>
    <n v="92262"/>
    <s v="FP-012117-01"/>
    <s v="MQFE 2387 LLANTA SERVICIO-"/>
    <d v="2024-05-08T00:00:00"/>
    <x v="5"/>
    <d v="2024-07-07T00:00:00"/>
    <n v="33"/>
    <n v="2915122"/>
    <n v="20240604"/>
    <n v="202406"/>
    <s v="8/06/2024 3:17:58 p.m."/>
    <n v="31"/>
    <s v="0-30"/>
    <s v="PROVEEDORES"/>
    <n v="53"/>
    <n v="0"/>
    <n v="2915122"/>
    <n v="0"/>
    <n v="0"/>
    <n v="0"/>
    <n v="0"/>
    <n v="0"/>
    <n v="2915122"/>
    <x v="0"/>
    <s v="TRACTO CHEVROLET LTDAFP-012117-01"/>
    <x v="0"/>
  </r>
  <r>
    <s v="PROMOAMBIENTAL DISTRITO SAS ESP"/>
    <n v="901"/>
    <x v="137"/>
    <x v="137"/>
    <s v="CR  56  14  00"/>
    <n v="7447638"/>
    <n v="16925001"/>
    <n v="92234"/>
    <s v="FP-012118-01"/>
    <s v="FTR 92234 CHAPETA CRUCETA               -                                        "/>
    <d v="2024-05-08T00:00:00"/>
    <x v="5"/>
    <d v="2024-07-07T00:00:00"/>
    <n v="33"/>
    <n v="866013"/>
    <n v="20240604"/>
    <n v="202406"/>
    <s v="8/06/2024 3:17:58 p.m."/>
    <n v="31"/>
    <s v="0-30"/>
    <s v="PROVEEDORES"/>
    <n v="53"/>
    <n v="0"/>
    <n v="866013"/>
    <n v="0"/>
    <n v="0"/>
    <n v="0"/>
    <n v="0"/>
    <n v="0"/>
    <n v="866013"/>
    <x v="0"/>
    <s v="TRACTO CHEVROLET LTDAFP-012118-01"/>
    <x v="0"/>
  </r>
  <r>
    <s v="PROMOAMBIENTAL DISTRITO SAS ESP"/>
    <n v="901"/>
    <x v="137"/>
    <x v="137"/>
    <s v="CR  56  14  00"/>
    <n v="7447638"/>
    <n v="16925001"/>
    <n v="92596"/>
    <s v="FP-012336-01"/>
    <s v="FTR 92596 GOBERNADOR COMPRESOR AIRE TODO-S                                       "/>
    <d v="2024-05-17T00:00:00"/>
    <x v="42"/>
    <d v="2024-07-16T00:00:00"/>
    <n v="42"/>
    <n v="243211"/>
    <n v="20240604"/>
    <n v="202406"/>
    <s v="8/06/2024 3:17:58 p.m."/>
    <n v="22"/>
    <s v="0-30"/>
    <s v="PROVEEDORES"/>
    <n v="44"/>
    <n v="0"/>
    <n v="243211"/>
    <n v="0"/>
    <n v="0"/>
    <n v="0"/>
    <n v="0"/>
    <n v="0"/>
    <n v="243211"/>
    <x v="0"/>
    <s v="TRACTO CHEVROLET LTDAFP-012336-01"/>
    <x v="0"/>
  </r>
  <r>
    <s v="PROMOAMBIENTAL DISTRITO SAS ESP"/>
    <n v="901"/>
    <x v="137"/>
    <x v="137"/>
    <s v="CR  56  14  00"/>
    <n v="7447638"/>
    <n v="16925001"/>
    <n v="92704"/>
    <s v="FP-012347-01"/>
    <s v="FTR 92704 EMPAQUETADURA EJE TOMA RODILLO- PINON                                  "/>
    <d v="2024-05-20T00:00:00"/>
    <x v="6"/>
    <d v="2024-07-18T00:00:00"/>
    <n v="44"/>
    <n v="3517467"/>
    <n v="20240604"/>
    <n v="202406"/>
    <s v="8/06/2024 3:17:58 p.m."/>
    <n v="19"/>
    <s v="0-30"/>
    <s v="PROVEEDORES"/>
    <n v="41"/>
    <n v="0"/>
    <n v="3517467"/>
    <n v="0"/>
    <n v="0"/>
    <n v="0"/>
    <n v="0"/>
    <n v="0"/>
    <n v="3517467"/>
    <x v="0"/>
    <s v="TRACTO CHEVROLET LTDAFP-012347-01"/>
    <x v="0"/>
  </r>
  <r>
    <s v="PROMOAMBIENTAL DISTRITO SAS ESP"/>
    <n v="901"/>
    <x v="137"/>
    <x v="137"/>
    <s v="CR  56  14  00"/>
    <n v="7447638"/>
    <n v="16925001"/>
    <n v="92673"/>
    <s v="FP-012348-01"/>
    <s v="FTR 92673 ABRAZADERA CODO INF ISB       -                                        "/>
    <d v="2024-05-20T00:00:00"/>
    <x v="6"/>
    <d v="2024-07-17T00:00:00"/>
    <n v="43"/>
    <n v="125015"/>
    <n v="20240604"/>
    <n v="202406"/>
    <s v="8/06/2024 3:17:58 p.m."/>
    <n v="19"/>
    <s v="0-30"/>
    <s v="PROVEEDORES"/>
    <n v="41"/>
    <n v="0"/>
    <n v="125015"/>
    <n v="0"/>
    <n v="0"/>
    <n v="0"/>
    <n v="0"/>
    <n v="0"/>
    <n v="125015"/>
    <x v="0"/>
    <s v="TRACTO CHEVROLET LTDAFP-012348-01"/>
    <x v="0"/>
  </r>
  <r>
    <s v="PROMOAMBIENTAL DISTRITO SAS ESP"/>
    <n v="901"/>
    <x v="137"/>
    <x v="137"/>
    <s v="CR  56  14  00"/>
    <n v="7447638"/>
    <n v="16925001"/>
    <n v="92772"/>
    <s v="FP-012384-01"/>
    <s v="FTR 92772 OINZA PARA SACAR PINES        -                                        "/>
    <d v="2024-05-21T00:00:00"/>
    <x v="24"/>
    <d v="2024-07-20T00:00:00"/>
    <n v="46"/>
    <n v="561431"/>
    <n v="20240604"/>
    <n v="202406"/>
    <s v="8/06/2024 3:17:58 p.m."/>
    <n v="18"/>
    <s v="0-30"/>
    <s v="PROVEEDORES"/>
    <n v="40"/>
    <n v="0"/>
    <n v="561431"/>
    <n v="0"/>
    <n v="0"/>
    <n v="0"/>
    <n v="0"/>
    <n v="0"/>
    <n v="561431"/>
    <x v="0"/>
    <s v="TRACTO CHEVROLET LTDAFP-012384-01"/>
    <x v="0"/>
  </r>
  <r>
    <s v="PROMOAMBIENTAL DISTRITO SAS ESP"/>
    <n v="901"/>
    <x v="137"/>
    <x v="137"/>
    <s v="CR  56  14  00"/>
    <n v="7447638"/>
    <n v="16925001"/>
    <n v="92884"/>
    <s v="FP-012437-01"/>
    <s v="FTR 92884 GOBERNADOR COMPRESOR AIRE TODO-S                                       "/>
    <d v="2024-05-23T00:00:00"/>
    <x v="25"/>
    <d v="2024-07-23T00:00:00"/>
    <n v="49"/>
    <n v="243211"/>
    <n v="20240604"/>
    <n v="202406"/>
    <s v="8/06/2024 3:17:58 p.m."/>
    <n v="16"/>
    <s v="0-30"/>
    <s v="PROVEEDORES"/>
    <n v="38"/>
    <n v="0"/>
    <n v="243211"/>
    <n v="0"/>
    <n v="0"/>
    <n v="0"/>
    <n v="0"/>
    <n v="0"/>
    <n v="243211"/>
    <x v="0"/>
    <s v="TRACTO CHEVROLET LTDAFP-012437-01"/>
    <x v="0"/>
  </r>
  <r>
    <s v="PROMOAMBIENTAL DISTRITO SAS ESP"/>
    <n v="901"/>
    <x v="137"/>
    <x v="137"/>
    <s v="CR  56  14  00"/>
    <n v="7447638"/>
    <n v="16925001"/>
    <n v="92985"/>
    <s v="FP-012502-01"/>
    <s v="FTR 92985 DEPOSITO AUXILIAR RADIADOR INT-ER                                      "/>
    <d v="2024-05-28T00:00:00"/>
    <x v="26"/>
    <d v="2024-07-24T00:00:00"/>
    <n v="50"/>
    <n v="758045"/>
    <n v="20240604"/>
    <n v="202406"/>
    <s v="8/06/2024 3:17:58 p.m."/>
    <n v="11"/>
    <s v="0-30"/>
    <s v="PROVEEDORES"/>
    <n v="33"/>
    <n v="0"/>
    <n v="758045"/>
    <n v="0"/>
    <n v="0"/>
    <n v="0"/>
    <n v="0"/>
    <n v="0"/>
    <n v="758045"/>
    <x v="0"/>
    <s v="TRACTO CHEVROLET LTDAFP-012502-01"/>
    <x v="0"/>
  </r>
  <r>
    <s v="PROMOAMBIENTAL DISTRITO SAS ESP"/>
    <n v="901"/>
    <x v="137"/>
    <x v="137"/>
    <s v="CR  56  14  00"/>
    <n v="7447638"/>
    <n v="16925001"/>
    <n v="92941"/>
    <s v="FP-012504-01"/>
    <s v="FTR 92941 CHAPETAS CRUSETA              -                                        "/>
    <d v="2024-05-28T00:00:00"/>
    <x v="26"/>
    <d v="2024-07-24T00:00:00"/>
    <n v="50"/>
    <n v="145472"/>
    <n v="20240604"/>
    <n v="202406"/>
    <s v="8/06/2024 3:17:58 p.m."/>
    <n v="11"/>
    <s v="0-30"/>
    <s v="PROVEEDORES"/>
    <n v="33"/>
    <n v="0"/>
    <n v="145472"/>
    <n v="0"/>
    <n v="0"/>
    <n v="0"/>
    <n v="0"/>
    <n v="0"/>
    <n v="145472"/>
    <x v="0"/>
    <s v="TRACTO CHEVROLET LTDAFP-012504-01"/>
    <x v="0"/>
  </r>
  <r>
    <s v="PROMOAMBIENTAL DISTRITO SAS ESP"/>
    <n v="901"/>
    <x v="137"/>
    <x v="137"/>
    <s v="CR  56  14  00"/>
    <n v="7447638"/>
    <n v="16925001"/>
    <n v="92950"/>
    <s v="FP-012505-01"/>
    <s v="FTR 92950 KIT PINES RETEN MONO PLATO SIN-CRONIZADOR PATA                         "/>
    <d v="2024-05-28T00:00:00"/>
    <x v="26"/>
    <d v="2024-07-24T00:00:00"/>
    <n v="50"/>
    <n v="5024466"/>
    <n v="20240604"/>
    <n v="202406"/>
    <s v="8/06/2024 3:17:58 p.m."/>
    <n v="11"/>
    <s v="0-30"/>
    <s v="PROVEEDORES"/>
    <n v="33"/>
    <n v="0"/>
    <n v="5024466"/>
    <n v="0"/>
    <n v="0"/>
    <n v="0"/>
    <n v="0"/>
    <n v="0"/>
    <n v="5024466"/>
    <x v="0"/>
    <s v="TRACTO CHEVROLET LTDAFP-012505-01"/>
    <x v="0"/>
  </r>
  <r>
    <s v="PROMOAMBIENTAL DISTRITO SAS ESP"/>
    <n v="901"/>
    <x v="137"/>
    <x v="137"/>
    <s v="CR  56  14  00"/>
    <n v="7447638"/>
    <n v="16925001"/>
    <n v="92963"/>
    <s v="FP-012506-01"/>
    <s v="FTR 92963 CAJA CAMBIOS FS               -                                        "/>
    <d v="2024-05-28T00:00:00"/>
    <x v="26"/>
    <d v="2024-07-24T00:00:00"/>
    <n v="50"/>
    <n v="9546600"/>
    <n v="20240604"/>
    <n v="202406"/>
    <s v="8/06/2024 3:17:58 p.m."/>
    <n v="11"/>
    <s v="0-30"/>
    <s v="PROVEEDORES"/>
    <n v="33"/>
    <n v="0"/>
    <n v="9546600"/>
    <n v="0"/>
    <n v="0"/>
    <n v="0"/>
    <n v="0"/>
    <n v="0"/>
    <n v="9546600"/>
    <x v="0"/>
    <s v="TRACTO CHEVROLET LTDAFP-012506-01"/>
    <x v="0"/>
  </r>
  <r>
    <s v="PROMOAMBIENTAL DISTRITO SAS ESP"/>
    <n v="901"/>
    <x v="137"/>
    <x v="137"/>
    <s v="CR  56  14  00"/>
    <n v="7447638"/>
    <n v="16925001"/>
    <n v="92940"/>
    <s v="FP-012508-01"/>
    <s v="MQ01 50 ACEITE SHELL SPIRAX-"/>
    <d v="2024-05-28T00:00:00"/>
    <x v="26"/>
    <d v="2024-07-24T00:00:00"/>
    <n v="50"/>
    <n v="902381"/>
    <n v="20240604"/>
    <n v="202406"/>
    <s v="8/06/2024 3:17:58 p.m."/>
    <n v="11"/>
    <s v="0-30"/>
    <s v="PROVEEDORES"/>
    <n v="33"/>
    <n v="0"/>
    <n v="902381"/>
    <n v="0"/>
    <n v="0"/>
    <n v="0"/>
    <n v="0"/>
    <n v="0"/>
    <n v="902381"/>
    <x v="0"/>
    <s v="TRACTO CHEVROLET LTDAFP-012508-01"/>
    <x v="0"/>
  </r>
  <r>
    <s v="PROMOAMBIENTAL DISTRITO SAS ESP"/>
    <n v="901"/>
    <x v="137"/>
    <x v="137"/>
    <s v="CR  56  14  00"/>
    <n v="7447638"/>
    <n v="16925001"/>
    <n v="93021"/>
    <s v="FP-012510-01"/>
    <s v="FTR 93021 TERMINAL VARILLA CLUTCH       -                                        "/>
    <d v="2024-05-28T00:00:00"/>
    <x v="26"/>
    <d v="2024-07-25T00:00:00"/>
    <n v="51"/>
    <n v="77282"/>
    <n v="20240604"/>
    <n v="202406"/>
    <s v="8/06/2024 3:17:58 p.m."/>
    <n v="11"/>
    <s v="0-30"/>
    <s v="PROVEEDORES"/>
    <n v="33"/>
    <n v="0"/>
    <n v="77282"/>
    <n v="0"/>
    <n v="0"/>
    <n v="0"/>
    <n v="0"/>
    <n v="0"/>
    <n v="77282"/>
    <x v="0"/>
    <s v="TRACTO CHEVROLET LTDAFP-012510-01"/>
    <x v="0"/>
  </r>
  <r>
    <s v="PROMOAMBIENTAL DISTRITO SAS ESP"/>
    <n v="901"/>
    <x v="137"/>
    <x v="137"/>
    <s v="CR  56  14  00"/>
    <n v="7447638"/>
    <n v="16925001"/>
    <n v="93139"/>
    <s v="FP-012600-01"/>
    <s v="FTR 93139 KITT MAYOR DRIVE              -                                        "/>
    <d v="2024-05-30T00:00:00"/>
    <x v="34"/>
    <d v="2024-07-29T00:00:00"/>
    <n v="55"/>
    <n v="6368946"/>
    <n v="20240604"/>
    <n v="202406"/>
    <s v="8/06/2024 3:17:58 p.m."/>
    <n v="9"/>
    <s v="0-30"/>
    <s v="PROVEEDORES"/>
    <n v="31"/>
    <n v="0"/>
    <n v="6368946"/>
    <n v="0"/>
    <n v="0"/>
    <n v="0"/>
    <n v="0"/>
    <n v="0"/>
    <n v="6368946"/>
    <x v="0"/>
    <s v="TRACTO CHEVROLET LTDAFP-012600-01"/>
    <x v="0"/>
  </r>
  <r>
    <s v="PROMOAMBIENTAL DISTRITO SAS ESP"/>
    <n v="901"/>
    <x v="137"/>
    <x v="137"/>
    <s v="CR  56  14  00"/>
    <n v="7447638"/>
    <n v="16925001"/>
    <n v="93140"/>
    <s v="FP-012602-01"/>
    <s v="FTR 93140 KIT MAYOR DRIVE MAST          -                                        "/>
    <d v="2024-05-30T00:00:00"/>
    <x v="34"/>
    <d v="2024-07-29T00:00:00"/>
    <n v="55"/>
    <n v="4161863"/>
    <n v="20240604"/>
    <n v="202406"/>
    <s v="8/06/2024 3:17:58 p.m."/>
    <n v="9"/>
    <s v="0-30"/>
    <s v="PROVEEDORES"/>
    <n v="31"/>
    <n v="0"/>
    <n v="4161863"/>
    <n v="0"/>
    <n v="0"/>
    <n v="0"/>
    <n v="0"/>
    <n v="0"/>
    <n v="4161863"/>
    <x v="0"/>
    <s v="TRACTO CHEVROLET LTDAFP-012602-01"/>
    <x v="0"/>
  </r>
  <r>
    <s v="PROMOAMBIENTAL DISTRITO SAS ESP"/>
    <n v="901"/>
    <x v="137"/>
    <x v="137"/>
    <s v="CR  56  14  00"/>
    <n v="7447638"/>
    <n v="16925001"/>
    <n v="93158"/>
    <s v="FP-012603-01"/>
    <s v="FTR 93158 TAPA CAJA FULLER MEDIANA PIVOT-E BARRA CAMBIOS                         "/>
    <d v="2024-05-30T00:00:00"/>
    <x v="34"/>
    <d v="2024-07-29T00:00:00"/>
    <n v="55"/>
    <n v="397775"/>
    <n v="20240604"/>
    <n v="202406"/>
    <s v="8/06/2024 3:17:58 p.m."/>
    <n v="9"/>
    <s v="0-30"/>
    <s v="PROVEEDORES"/>
    <n v="31"/>
    <n v="0"/>
    <n v="397775"/>
    <n v="0"/>
    <n v="0"/>
    <n v="0"/>
    <n v="0"/>
    <n v="0"/>
    <n v="397775"/>
    <x v="0"/>
    <s v="TRACTO CHEVROLET LTDAFP-012603-01"/>
    <x v="0"/>
  </r>
  <r>
    <s v="PROMOAMBIENTAL DISTRITO SAS ESP"/>
    <n v="901"/>
    <x v="138"/>
    <x v="138"/>
    <s v="CR 86 AV CIUDAD DE CALI 10 50 LT 5 B 5 C"/>
    <n v="7447638"/>
    <n v="16925001"/>
    <n v="40221"/>
    <s v="FP-011966-01"/>
    <s v="FVE 1084 BROCA TUGNSTENO TUBO ELECTRICO-PULIDORA"/>
    <d v="2024-04-26T00:00:00"/>
    <x v="19"/>
    <d v="2024-06-10T00:00:00"/>
    <n v="6"/>
    <n v="2871986"/>
    <n v="20240604"/>
    <n v="202406"/>
    <s v="8/06/2024 3:17:58 p.m."/>
    <n v="43"/>
    <s v="31-60"/>
    <s v="PROVEEDORES"/>
    <n v="65"/>
    <n v="0"/>
    <n v="0"/>
    <n v="2871986"/>
    <n v="0"/>
    <n v="0"/>
    <n v="0"/>
    <n v="0"/>
    <n v="2871986"/>
    <x v="0"/>
    <s v="TRANSPORTES JOALCO S AFP-011966-01"/>
    <x v="0"/>
  </r>
  <r>
    <s v="PROMOAMBIENTAL DISTRITO SAS ESP"/>
    <n v="901"/>
    <x v="138"/>
    <x v="138"/>
    <s v="CR 86 AV CIUDAD DE CALI 10 50 LT 5 B 5 C"/>
    <n v="7447638"/>
    <n v="16925001"/>
    <n v="4404"/>
    <s v="FP-011967-01"/>
    <s v="FEV 04 04404 ENVIO ESPRESS CARTAGENA    -                                        "/>
    <d v="2024-04-26T00:00:00"/>
    <x v="19"/>
    <d v="2024-06-17T00:00:00"/>
    <n v="13"/>
    <n v="2871986"/>
    <n v="20240604"/>
    <n v="202406"/>
    <s v="8/06/2024 3:17:58 p.m."/>
    <n v="43"/>
    <s v="31-60"/>
    <s v="PROVEEDORES"/>
    <n v="65"/>
    <n v="0"/>
    <n v="0"/>
    <n v="2871986"/>
    <n v="0"/>
    <n v="0"/>
    <n v="0"/>
    <n v="0"/>
    <n v="2871986"/>
    <x v="0"/>
    <s v="TRANSPORTES JOALCO S AFP-011967-01"/>
    <x v="0"/>
  </r>
  <r>
    <s v="PROMOAMBIENTAL DISTRITO SAS ESP"/>
    <n v="901"/>
    <x v="138"/>
    <x v="138"/>
    <s v="CR 86 AV CIUDAD DE CALI 10 50 LT 5 B 5 C"/>
    <n v="7447638"/>
    <n v="16925001"/>
    <n v="41369"/>
    <s v="FP-012587-01"/>
    <s v="F 89036493 SERV REENCAUCHE R22 5-"/>
    <d v="2024-05-29T00:00:00"/>
    <x v="63"/>
    <d v="2024-07-23T00:00:00"/>
    <n v="49"/>
    <n v="3466190"/>
    <n v="20240604"/>
    <n v="202406"/>
    <s v="8/06/2024 3:17:58 p.m."/>
    <n v="10"/>
    <s v="0-30"/>
    <s v="PROVEEDORES"/>
    <n v="32"/>
    <n v="0"/>
    <n v="3466190"/>
    <n v="0"/>
    <n v="0"/>
    <n v="0"/>
    <n v="0"/>
    <n v="0"/>
    <n v="3466190"/>
    <x v="0"/>
    <s v="TRANSPORTES JOALCO S AFP-012587-01"/>
    <x v="0"/>
  </r>
  <r>
    <s v="PROMOAMBIENTAL DISTRITO SAS ESP"/>
    <n v="901"/>
    <x v="139"/>
    <x v="139"/>
    <s v="CR 6 44 50 URB VILLA MARLEN"/>
    <n v="7447638"/>
    <n v="16925001"/>
    <n v="2561"/>
    <s v="FP-012022-01"/>
    <s v="FE 2561 COPIA A BALNC Y NEGRO ALQUILER D-EL EQUIPO                               "/>
    <d v="2024-04-29T00:00:00"/>
    <x v="3"/>
    <d v="2024-06-22T00:00:00"/>
    <n v="18"/>
    <n v="157930"/>
    <n v="20240604"/>
    <n v="202406"/>
    <s v="8/06/2024 3:17:58 p.m."/>
    <n v="40"/>
    <s v="31-60"/>
    <s v="PROVEEDORES"/>
    <n v="62"/>
    <n v="0"/>
    <n v="0"/>
    <n v="157930"/>
    <n v="0"/>
    <n v="0"/>
    <n v="0"/>
    <n v="0"/>
    <n v="157930"/>
    <x v="0"/>
    <s v="TUSCOPIAS SASFP-012022-01"/>
    <x v="0"/>
  </r>
  <r>
    <s v="PROMOAMBIENTAL DISTRITO SAS ESP"/>
    <n v="901"/>
    <x v="139"/>
    <x v="139"/>
    <s v="CR 6 44 50 URB VILLA MARLEN"/>
    <n v="7447638"/>
    <n v="16925001"/>
    <n v="2606"/>
    <s v="FP-012556-01"/>
    <s v="FE 2606 COPIAS BLANCO Y NEGRO           -                                        "/>
    <d v="2024-05-28T00:00:00"/>
    <x v="26"/>
    <d v="2024-07-25T00:00:00"/>
    <n v="51"/>
    <n v="387897"/>
    <n v="20240604"/>
    <n v="202406"/>
    <s v="8/06/2024 3:17:58 p.m."/>
    <n v="11"/>
    <s v="0-30"/>
    <s v="PROVEEDORES"/>
    <n v="33"/>
    <n v="0"/>
    <n v="387897"/>
    <n v="0"/>
    <n v="0"/>
    <n v="0"/>
    <n v="0"/>
    <n v="0"/>
    <n v="387897"/>
    <x v="0"/>
    <s v="TUSCOPIAS SASFP-012556-01"/>
    <x v="0"/>
  </r>
  <r>
    <s v="PROMOAMBIENTAL DISTRITO SAS ESP"/>
    <n v="901"/>
    <x v="140"/>
    <x v="140"/>
    <s v="CR  6  15  32"/>
    <n v="7447638"/>
    <n v="16925001"/>
    <n v="82"/>
    <s v="IM-000082-00"/>
    <s v="RENTA SEGUN UTILIDAD ENERO 2024-"/>
    <d v="2024-01-31T00:00:00"/>
    <x v="59"/>
    <d v="2024-02-02T00:00:00"/>
    <n v="-122"/>
    <n v="2553552244"/>
    <n v="20240604"/>
    <n v="202406"/>
    <s v="8/06/2024 3:17:58 p.m."/>
    <n v="129"/>
    <s v="121-180"/>
    <s v="PROVEEDORES"/>
    <n v="151"/>
    <n v="0"/>
    <n v="0"/>
    <n v="0"/>
    <n v="0"/>
    <n v="2553552244"/>
    <n v="0"/>
    <n v="0"/>
    <n v="2553552244"/>
    <x v="0"/>
    <s v="UAE DIRECCION DE IMPUESTOS Y ADUANAS NACIONALESIM-000082-00"/>
    <x v="1"/>
  </r>
  <r>
    <s v="PROMOAMBIENTAL DISTRITO SAS ESP"/>
    <n v="901"/>
    <x v="140"/>
    <x v="140"/>
    <s v="CR  6  15  32"/>
    <n v="7447638"/>
    <n v="16925001"/>
    <n v="91"/>
    <s v="IM-000091-00"/>
    <s v="PROV IMPUESTO DE RENTA MES DE FEBRERO DE-                                        "/>
    <d v="2024-02-29T00:00:00"/>
    <x v="68"/>
    <d v="2024-02-29T00:00:00"/>
    <n v="-95"/>
    <n v="1686206922"/>
    <n v="20240604"/>
    <n v="202406"/>
    <s v="8/06/2024 3:17:58 p.m."/>
    <n v="100"/>
    <s v="91-120"/>
    <s v="PROVEEDORES"/>
    <n v="122"/>
    <n v="0"/>
    <n v="0"/>
    <n v="0"/>
    <n v="0"/>
    <n v="1686206922"/>
    <n v="0"/>
    <n v="0"/>
    <n v="1686206922"/>
    <x v="0"/>
    <s v="UAE DIRECCION DE IMPUESTOS Y ADUANAS NACIONALESIM-000091-00"/>
    <x v="1"/>
  </r>
  <r>
    <s v="PROMOAMBIENTAL DISTRITO SAS ESP"/>
    <n v="901"/>
    <x v="140"/>
    <x v="140"/>
    <s v="CR  6  15  32"/>
    <n v="7447638"/>
    <n v="16925001"/>
    <n v="94"/>
    <s v="IM-000094-00"/>
    <s v="PROV IMPUESTO DE RENTA MES DE MARZO DE 2-                                        "/>
    <d v="2024-03-31T00:00:00"/>
    <x v="66"/>
    <d v="2024-04-02T00:00:00"/>
    <n v="-62"/>
    <n v="1750542349"/>
    <n v="20240604"/>
    <n v="202406"/>
    <s v="8/06/2024 3:17:58 p.m."/>
    <n v="69"/>
    <s v="61-90"/>
    <s v="PROVEEDORES"/>
    <n v="91"/>
    <n v="0"/>
    <n v="0"/>
    <n v="0"/>
    <n v="1750542349"/>
    <n v="0"/>
    <n v="0"/>
    <n v="0"/>
    <n v="1750542349"/>
    <x v="0"/>
    <s v="UAE DIRECCION DE IMPUESTOS Y ADUANAS NACIONALESIM-000094-00"/>
    <x v="1"/>
  </r>
  <r>
    <s v="PROMOAMBIENTAL DISTRITO SAS ESP"/>
    <n v="901"/>
    <x v="140"/>
    <x v="140"/>
    <s v="CR  6  15  32"/>
    <n v="7447638"/>
    <n v="16925001"/>
    <n v="102"/>
    <s v="IM-000102-00"/>
    <s v="IMPUESTO DE RENTA Y COMPLEMENTARIOS ABRI-                                        "/>
    <d v="2024-04-30T00:00:00"/>
    <x v="4"/>
    <d v="2024-05-01T00:00:00"/>
    <n v="-33"/>
    <n v="730017440"/>
    <n v="20240604"/>
    <n v="202406"/>
    <s v="8/06/2024 3:17:58 p.m."/>
    <n v="39"/>
    <s v="31-60"/>
    <s v="PROVEEDORES"/>
    <n v="61"/>
    <n v="0"/>
    <n v="0"/>
    <n v="730017440"/>
    <n v="0"/>
    <n v="0"/>
    <n v="0"/>
    <n v="0"/>
    <n v="730017440"/>
    <x v="0"/>
    <s v="UAE DIRECCION DE IMPUESTOS Y ADUANAS NACIONALESIM-000102-00"/>
    <x v="1"/>
  </r>
  <r>
    <s v="PROMOAMBIENTAL DISTRITO SAS ESP"/>
    <n v="901"/>
    <x v="140"/>
    <x v="140"/>
    <s v="CR  6  15  32"/>
    <n v="7447638"/>
    <n v="16925001"/>
    <n v="97"/>
    <s v="NA-000097-00"/>
    <s v="RECLASIF  RETENCIONES AJUSTE DIC 2019-"/>
    <d v="2019-12-31T00:00:00"/>
    <x v="94"/>
    <d v="2020-01-02T00:00:00"/>
    <n v="-1592"/>
    <n v="324000"/>
    <n v="20240604"/>
    <n v="202406"/>
    <s v="8/06/2024 3:17:58 p.m."/>
    <n v="1621"/>
    <s v="&gt;360"/>
    <s v="PROVEEDORES"/>
    <n v="1643"/>
    <n v="0"/>
    <n v="0"/>
    <n v="0"/>
    <n v="0"/>
    <n v="0"/>
    <n v="0"/>
    <n v="324000"/>
    <n v="324000"/>
    <x v="0"/>
    <s v="UAE DIRECCION DE IMPUESTOS Y ADUANAS NACIONALESNA-000097-00"/>
    <x v="1"/>
  </r>
  <r>
    <s v="PROMOAMBIENTAL DISTRITO SAS ESP"/>
    <n v="901"/>
    <x v="140"/>
    <x v="140"/>
    <s v="CR  6  15  32"/>
    <n v="7447638"/>
    <n v="16925001"/>
    <n v="109"/>
    <s v="NA-000109-00"/>
    <s v="RECLASIF  RETENCION EN LA FUENTE DIC AJU-"/>
    <d v="2020-01-06T00:00:00"/>
    <x v="94"/>
    <d v="2020-01-02T00:00:00"/>
    <n v="-1592"/>
    <n v="685000"/>
    <n v="20240604"/>
    <n v="202406"/>
    <s v="8/06/2024 3:17:58 p.m."/>
    <n v="1615"/>
    <s v="&gt;360"/>
    <s v="PROVEEDORES"/>
    <n v="1643"/>
    <n v="0"/>
    <n v="0"/>
    <n v="0"/>
    <n v="0"/>
    <n v="0"/>
    <n v="0"/>
    <n v="685000"/>
    <n v="685000"/>
    <x v="0"/>
    <s v="UAE DIRECCION DE IMPUESTOS Y ADUANAS NACIONALESNA-000109-00"/>
    <x v="1"/>
  </r>
  <r>
    <s v="PROMOAMBIENTAL DISTRITO SAS ESP"/>
    <n v="901"/>
    <x v="140"/>
    <x v="140"/>
    <s v="CR  6  15  32"/>
    <n v="7447638"/>
    <n v="16925001"/>
    <n v="114"/>
    <s v="NA-000114-00"/>
    <s v="RECLASIF  RTE FUENTE AJUSTE DIC 2019-"/>
    <d v="2020-01-06T00:00:00"/>
    <x v="94"/>
    <d v="2020-01-02T00:00:00"/>
    <n v="-1592"/>
    <n v="258000"/>
    <n v="20240604"/>
    <n v="202406"/>
    <s v="8/06/2024 3:17:58 p.m."/>
    <n v="1615"/>
    <s v="&gt;360"/>
    <s v="PROVEEDORES"/>
    <n v="1643"/>
    <n v="0"/>
    <n v="0"/>
    <n v="0"/>
    <n v="0"/>
    <n v="0"/>
    <n v="0"/>
    <n v="258000"/>
    <n v="258000"/>
    <x v="0"/>
    <s v="UAE DIRECCION DE IMPUESTOS Y ADUANAS NACIONALESNA-000114-00"/>
    <x v="1"/>
  </r>
  <r>
    <s v="PROMOAMBIENTAL DISTRITO SAS ESP"/>
    <n v="901"/>
    <x v="140"/>
    <x v="140"/>
    <s v="CR  6  15  32"/>
    <n v="7447638"/>
    <n v="16925001"/>
    <s v="NA          "/>
    <s v="NA-000126-00"/>
    <s v="ECLASIF RTE FUENTE POR PAGAR DIC 2019-"/>
    <d v="2022-03-31T00:00:00"/>
    <x v="74"/>
    <d v="2022-04-02T00:00:00"/>
    <n v="-782"/>
    <n v="2486000"/>
    <n v="20240604"/>
    <n v="202406"/>
    <s v="8/06/2024 3:17:58 p.m."/>
    <n v="800"/>
    <s v="&gt;360"/>
    <s v="PROVEEDORES"/>
    <n v="822"/>
    <n v="0"/>
    <n v="0"/>
    <n v="0"/>
    <n v="0"/>
    <n v="0"/>
    <n v="0"/>
    <n v="2486000"/>
    <n v="2486000"/>
    <x v="0"/>
    <s v="UAE DIRECCION DE IMPUESTOS Y ADUANAS NACIONALESNA-000126-00"/>
    <x v="1"/>
  </r>
  <r>
    <s v="PROMOAMBIENTAL DISTRITO SAS ESP"/>
    <n v="901"/>
    <x v="140"/>
    <x v="140"/>
    <s v="CR  6  15  32"/>
    <n v="7447638"/>
    <n v="16925001"/>
    <n v="129"/>
    <s v="NA-000129-00"/>
    <s v="RECLASIF RTE FUENTE AJUSTE DIC 2019  PRO-"/>
    <d v="2020-01-06T00:00:00"/>
    <x v="94"/>
    <d v="2020-01-02T00:00:00"/>
    <n v="-1592"/>
    <n v="1659000"/>
    <n v="20240604"/>
    <n v="202406"/>
    <s v="8/06/2024 3:17:58 p.m."/>
    <n v="1615"/>
    <s v="&gt;360"/>
    <s v="PROVEEDORES"/>
    <n v="1643"/>
    <n v="0"/>
    <n v="0"/>
    <n v="0"/>
    <n v="0"/>
    <n v="0"/>
    <n v="0"/>
    <n v="1659000"/>
    <n v="1659000"/>
    <x v="0"/>
    <s v="UAE DIRECCION DE IMPUESTOS Y ADUANAS NACIONALESNA-000129-00"/>
    <x v="1"/>
  </r>
  <r>
    <s v="PROMOAMBIENTAL DISTRITO SAS ESP"/>
    <n v="901"/>
    <x v="140"/>
    <x v="140"/>
    <s v="CR  6  15  32"/>
    <n v="7447638"/>
    <n v="16925001"/>
    <n v="1410"/>
    <s v="NI-001410-00"/>
    <s v="RECLASIFICACION RETENCION EN LA FUENTE M-"/>
    <d v="2020-05-31T00:00:00"/>
    <x v="97"/>
    <d v="2020-06-02T00:00:00"/>
    <n v="-1442"/>
    <n v="93000"/>
    <n v="20240604"/>
    <n v="202406"/>
    <s v="8/06/2024 3:17:58 p.m."/>
    <n v="1469"/>
    <s v="&gt;360"/>
    <s v="PROVEEDORES"/>
    <n v="1491"/>
    <n v="0"/>
    <n v="0"/>
    <n v="0"/>
    <n v="0"/>
    <n v="0"/>
    <n v="0"/>
    <n v="93000"/>
    <n v="93000"/>
    <x v="0"/>
    <s v="UAE DIRECCION DE IMPUESTOS Y ADUANAS NACIONALESNI-001410-00"/>
    <x v="1"/>
  </r>
  <r>
    <s v="PROMOAMBIENTAL DISTRITO SAS ESP"/>
    <n v="901"/>
    <x v="140"/>
    <x v="140"/>
    <s v="CR  6  15  32"/>
    <n v="7447638"/>
    <n v="16925001"/>
    <n v="1836"/>
    <s v="NI-001836-00"/>
    <s v="RETENCION EN LA FUENTE POR PAGAR DICIEMB-"/>
    <d v="2020-12-31T00:00:00"/>
    <x v="95"/>
    <d v="2021-01-02T00:00:00"/>
    <n v="-1232"/>
    <n v="391622"/>
    <n v="20240604"/>
    <n v="202406"/>
    <s v="8/06/2024 3:17:58 p.m."/>
    <n v="1255"/>
    <s v="&gt;360"/>
    <s v="PROVEEDORES"/>
    <n v="1277"/>
    <n v="0"/>
    <n v="0"/>
    <n v="0"/>
    <n v="0"/>
    <n v="0"/>
    <n v="0"/>
    <n v="391622"/>
    <n v="391622"/>
    <x v="0"/>
    <s v="UAE DIRECCION DE IMPUESTOS Y ADUANAS NACIONALESNI-001836-00"/>
    <x v="1"/>
  </r>
  <r>
    <s v="PROMOAMBIENTAL DISTRITO SAS ESP"/>
    <n v="901"/>
    <x v="140"/>
    <x v="140"/>
    <s v="CR  6  15  32"/>
    <n v="7447638"/>
    <n v="16925001"/>
    <n v="1836"/>
    <s v="NI-001836-01"/>
    <s v="RETENCION EN LA FUENTE POR PAGAR DICIEMB-"/>
    <d v="2021-01-06T00:00:00"/>
    <x v="95"/>
    <d v="2021-01-02T00:00:00"/>
    <n v="-1232"/>
    <n v="1280741"/>
    <n v="20240604"/>
    <n v="202406"/>
    <s v="8/06/2024 3:17:58 p.m."/>
    <n v="1249"/>
    <s v="&gt;360"/>
    <s v="PROVEEDORES"/>
    <n v="1277"/>
    <n v="0"/>
    <n v="0"/>
    <n v="0"/>
    <n v="0"/>
    <n v="0"/>
    <n v="0"/>
    <n v="1280741"/>
    <n v="1280741"/>
    <x v="0"/>
    <s v="UAE DIRECCION DE IMPUESTOS Y ADUANAS NACIONALESNI-001836-01"/>
    <x v="1"/>
  </r>
  <r>
    <s v="PROMOAMBIENTAL DISTRITO SAS ESP"/>
    <n v="901"/>
    <x v="140"/>
    <x v="140"/>
    <s v="CR  6  15  32"/>
    <n v="7447638"/>
    <n v="16925001"/>
    <n v="1969"/>
    <s v="NI-001969-00"/>
    <s v="AJUSTE RETENCION EN LA FUENTE MAYO-"/>
    <d v="2021-06-22T00:00:00"/>
    <x v="98"/>
    <d v="2021-06-17T00:00:00"/>
    <n v="-1067"/>
    <n v="1000"/>
    <n v="20240604"/>
    <n v="202406"/>
    <s v="8/06/2024 3:17:58 p.m."/>
    <n v="1082"/>
    <s v="&gt;360"/>
    <s v="PROVEEDORES"/>
    <n v="1110"/>
    <n v="0"/>
    <n v="0"/>
    <n v="0"/>
    <n v="0"/>
    <n v="0"/>
    <n v="0"/>
    <n v="1000"/>
    <n v="1000"/>
    <x v="0"/>
    <s v="UAE DIRECCION DE IMPUESTOS Y ADUANAS NACIONALESNI-001969-00"/>
    <x v="1"/>
  </r>
  <r>
    <s v="PROMOAMBIENTAL DISTRITO SAS ESP"/>
    <n v="901"/>
    <x v="140"/>
    <x v="140"/>
    <s v="CR  6  15  32"/>
    <n v="7447638"/>
    <n v="16925001"/>
    <n v="9"/>
    <s v="SI-000009-00"/>
    <s v="SALDOS INICIALES-"/>
    <d v="2022-03-31T00:00:00"/>
    <x v="74"/>
    <d v="2022-04-02T00:00:00"/>
    <n v="-782"/>
    <n v="367112637"/>
    <n v="20240604"/>
    <n v="202406"/>
    <s v="8/06/2024 3:17:58 p.m."/>
    <n v="800"/>
    <s v="&gt;360"/>
    <s v="PROVEEDORES"/>
    <n v="822"/>
    <n v="0"/>
    <n v="0"/>
    <n v="0"/>
    <n v="0"/>
    <n v="0"/>
    <n v="0"/>
    <n v="367112637"/>
    <n v="367112637"/>
    <x v="0"/>
    <s v="UAE DIRECCION DE IMPUESTOS Y ADUANAS NACIONALESSI-000009-00"/>
    <x v="1"/>
  </r>
  <r>
    <s v="PROMOAMBIENTAL DISTRITO SAS ESP"/>
    <n v="902"/>
    <x v="141"/>
    <x v="141"/>
    <s v="CR 16 11 A SUR 100"/>
    <n v="7447638"/>
    <n v="16925001"/>
    <n v="104454944"/>
    <s v="CC-000059-00"/>
    <m/>
    <d v="2024-06-04T00:00:00"/>
    <x v="10"/>
    <d v="2024-06-05T00:00:00"/>
    <n v="1"/>
    <n v="394388"/>
    <n v="20240604"/>
    <n v="202406"/>
    <s v="8/06/2024 3:17:58 p.m."/>
    <n v="4"/>
    <s v="0-30"/>
    <s v="PROVEEDORES"/>
    <n v="26"/>
    <n v="394388"/>
    <n v="0"/>
    <n v="0"/>
    <n v="0"/>
    <n v="0"/>
    <n v="0"/>
    <n v="0"/>
    <n v="394388"/>
    <x v="0"/>
    <s v="UNE EPM TELECOMUNICACIONES SACC-000059-00"/>
    <x v="0"/>
  </r>
  <r>
    <s v="PROMOAMBIENTAL DISTRITO SAS ESP"/>
    <n v="901"/>
    <x v="142"/>
    <x v="142"/>
    <s v="CL 23 BN 3N 52"/>
    <n v="7447638"/>
    <n v="16925001"/>
    <n v="136065"/>
    <s v="FP-011456-01"/>
    <s v="FEO 136065 AUDIOMETRIA COLESTEROL GLICEM-A                                       "/>
    <d v="2024-03-27T00:00:00"/>
    <x v="0"/>
    <d v="2024-04-19T00:00:00"/>
    <n v="-45"/>
    <n v="10344002"/>
    <n v="20240604"/>
    <n v="202406"/>
    <s v="8/06/2024 3:17:58 p.m."/>
    <n v="73"/>
    <s v="61-90"/>
    <s v="PROVEEDORES"/>
    <n v="95"/>
    <n v="0"/>
    <n v="0"/>
    <n v="0"/>
    <n v="10344002"/>
    <n v="0"/>
    <n v="0"/>
    <n v="0"/>
    <n v="10344002"/>
    <x v="0"/>
    <s v="UNIDAD DE SALUD OCUPACIONAL SASFP-011456-01"/>
    <x v="0"/>
  </r>
  <r>
    <s v="PROMOAMBIENTAL DISTRITO SAS ESP"/>
    <n v="901"/>
    <x v="142"/>
    <x v="142"/>
    <s v="CL 23 BN 3N 52"/>
    <n v="7447638"/>
    <n v="16925001"/>
    <n v="137199"/>
    <s v="FP-012029-01"/>
    <s v="FE 0137199 EXAMENES OCUPACIONALES AUDIOM-ETRIA COLESTEROL                        "/>
    <d v="2024-04-29T00:00:00"/>
    <x v="3"/>
    <d v="2024-06-25T00:00:00"/>
    <n v="21"/>
    <n v="3170375"/>
    <n v="20240604"/>
    <n v="202406"/>
    <s v="8/06/2024 3:17:58 p.m."/>
    <n v="40"/>
    <s v="31-60"/>
    <s v="PROVEEDORES"/>
    <n v="62"/>
    <n v="0"/>
    <n v="0"/>
    <n v="3170375"/>
    <n v="0"/>
    <n v="0"/>
    <n v="0"/>
    <n v="0"/>
    <n v="3170375"/>
    <x v="0"/>
    <s v="UNIDAD DE SALUD OCUPACIONAL SASFP-012029-01"/>
    <x v="0"/>
  </r>
  <r>
    <s v="PROMOAMBIENTAL DISTRITO SAS ESP"/>
    <n v="901"/>
    <x v="143"/>
    <x v="143"/>
    <s v="CR 5 4 48 CEN"/>
    <n v="7447638"/>
    <n v="16925001"/>
    <n v="336"/>
    <s v="FP-010962-01"/>
    <s v="FEUT 336 PRESTACION DEL SERVICIO DE CORT-E DE CESPEP                             "/>
    <d v="2024-02-29T00:00:00"/>
    <x v="68"/>
    <d v="2024-04-22T00:00:00"/>
    <n v="-42"/>
    <n v="353196236"/>
    <n v="20240604"/>
    <n v="202406"/>
    <s v="8/06/2024 3:17:58 p.m."/>
    <n v="100"/>
    <s v="91-120"/>
    <s v="PROVEEDORES"/>
    <n v="122"/>
    <n v="0"/>
    <n v="0"/>
    <n v="0"/>
    <n v="0"/>
    <n v="353196236"/>
    <n v="0"/>
    <n v="0"/>
    <n v="353196236"/>
    <x v="2"/>
    <s v="UNION TEMPORAL ECOHABITAT 2021 UTFP-010962-01"/>
    <x v="0"/>
  </r>
  <r>
    <s v="PROMOAMBIENTAL DISTRITO SAS ESP"/>
    <n v="901"/>
    <x v="143"/>
    <x v="143"/>
    <s v="CR 5 4 48 CEN"/>
    <n v="7447638"/>
    <n v="16925001"/>
    <n v="337"/>
    <s v="FP-010963-01"/>
    <s v="FEUT 337 PRESTACION DEL SERVICIO DE PODA- DE ARBOLES EN LAS L                    "/>
    <d v="2024-02-29T00:00:00"/>
    <x v="68"/>
    <d v="2024-04-22T00:00:00"/>
    <n v="-42"/>
    <n v="231665218"/>
    <n v="20240604"/>
    <n v="202406"/>
    <s v="8/06/2024 3:17:58 p.m."/>
    <n v="100"/>
    <s v="91-120"/>
    <s v="PROVEEDORES"/>
    <n v="122"/>
    <n v="0"/>
    <n v="0"/>
    <n v="0"/>
    <n v="0"/>
    <n v="231665218"/>
    <n v="0"/>
    <n v="0"/>
    <n v="231665218"/>
    <x v="2"/>
    <s v="UNION TEMPORAL ECOHABITAT 2021 UTFP-010963-01"/>
    <x v="0"/>
  </r>
  <r>
    <s v="PROMOAMBIENTAL DISTRITO SAS ESP"/>
    <n v="901"/>
    <x v="143"/>
    <x v="143"/>
    <s v="CR 5 4 48 CEN"/>
    <n v="7447638"/>
    <n v="16925001"/>
    <n v="339"/>
    <s v="FP-011484-01"/>
    <s v="FEUT 339 SERVICIO DE CORTE CESPED       -                                        "/>
    <d v="2024-03-31T00:00:00"/>
    <x v="66"/>
    <d v="2024-05-14T00:00:00"/>
    <n v="-20"/>
    <n v="389427002"/>
    <n v="20240604"/>
    <n v="202406"/>
    <s v="8/06/2024 3:17:58 p.m."/>
    <n v="69"/>
    <s v="61-90"/>
    <s v="PROVEEDORES"/>
    <n v="91"/>
    <n v="0"/>
    <n v="0"/>
    <n v="0"/>
    <n v="389427002"/>
    <n v="0"/>
    <n v="0"/>
    <n v="0"/>
    <n v="389427002"/>
    <x v="2"/>
    <s v="UNION TEMPORAL ECOHABITAT 2021 UTFP-011484-01"/>
    <x v="0"/>
  </r>
  <r>
    <s v="PROMOAMBIENTAL DISTRITO SAS ESP"/>
    <n v="901"/>
    <x v="143"/>
    <x v="143"/>
    <s v="CR 5 4 48 CEN"/>
    <n v="7447638"/>
    <n v="16925001"/>
    <n v="338"/>
    <s v="FP-011487-01"/>
    <s v="FEUT 338 SERVICIO PODA DE ARBOLES       -                                        "/>
    <d v="2024-03-31T00:00:00"/>
    <x v="66"/>
    <d v="2024-05-14T00:00:00"/>
    <n v="-20"/>
    <n v="251228577"/>
    <n v="20240604"/>
    <n v="202406"/>
    <s v="8/06/2024 3:17:58 p.m."/>
    <n v="69"/>
    <s v="61-90"/>
    <s v="PROVEEDORES"/>
    <n v="91"/>
    <n v="0"/>
    <n v="0"/>
    <n v="0"/>
    <n v="251228577"/>
    <n v="0"/>
    <n v="0"/>
    <n v="0"/>
    <n v="251228577"/>
    <x v="2"/>
    <s v="UNION TEMPORAL ECOHABITAT 2021 UTFP-011487-01"/>
    <x v="0"/>
  </r>
  <r>
    <s v="PROMOAMBIENTAL DISTRITO SAS ESP"/>
    <n v="901"/>
    <x v="143"/>
    <x v="143"/>
    <s v="CR 5 4 48 CEN"/>
    <n v="7447638"/>
    <n v="16925001"/>
    <n v="347"/>
    <s v="FP-012030-01"/>
    <s v="FEUT 347 PRESTACION SERV  PODA DE ARBOLE-S DIFE LOCALIDADES                      "/>
    <d v="2024-04-29T00:00:00"/>
    <x v="3"/>
    <d v="2024-06-10T00:00:00"/>
    <n v="6"/>
    <n v="253091122"/>
    <n v="20240604"/>
    <n v="202406"/>
    <s v="8/06/2024 3:17:58 p.m."/>
    <n v="40"/>
    <s v="31-60"/>
    <s v="PROVEEDORES"/>
    <n v="62"/>
    <n v="0"/>
    <n v="0"/>
    <n v="253091122"/>
    <n v="0"/>
    <n v="0"/>
    <n v="0"/>
    <n v="0"/>
    <n v="253091122"/>
    <x v="2"/>
    <s v="UNION TEMPORAL ECOHABITAT 2021 UTFP-012030-01"/>
    <x v="0"/>
  </r>
  <r>
    <s v="PROMOAMBIENTAL DISTRITO SAS ESP"/>
    <n v="901"/>
    <x v="143"/>
    <x v="143"/>
    <s v="CR 5 4 48 CEN"/>
    <n v="7447638"/>
    <n v="16925001"/>
    <n v="348"/>
    <s v="FP-012032-01"/>
    <s v="FEUT 348 SERV  CORTE DE CESPED LOCALIDAD-ES USAQUEN CHAPINERO                    "/>
    <d v="2024-04-29T00:00:00"/>
    <x v="3"/>
    <d v="2024-06-05T00:00:00"/>
    <n v="1"/>
    <n v="387514975"/>
    <n v="20240604"/>
    <n v="202406"/>
    <s v="8/06/2024 3:17:58 p.m."/>
    <n v="40"/>
    <s v="31-60"/>
    <s v="PROVEEDORES"/>
    <n v="62"/>
    <n v="0"/>
    <n v="0"/>
    <n v="387514975"/>
    <n v="0"/>
    <n v="0"/>
    <n v="0"/>
    <n v="0"/>
    <n v="387514975"/>
    <x v="2"/>
    <s v="UNION TEMPORAL ECOHABITAT 2021 UTFP-012032-01"/>
    <x v="0"/>
  </r>
  <r>
    <s v="PROMOAMBIENTAL DISTRITO SAS ESP"/>
    <n v="901"/>
    <x v="143"/>
    <x v="143"/>
    <s v="CR 5 4 48 CEN"/>
    <n v="7447638"/>
    <n v="16925001"/>
    <n v="358"/>
    <s v="FP-012562-01"/>
    <s v="P 2142 INFROGRAFIAS-"/>
    <d v="2024-05-28T00:00:00"/>
    <x v="26"/>
    <d v="2024-07-16T00:00:00"/>
    <n v="42"/>
    <n v="390049315"/>
    <n v="20240604"/>
    <n v="202406"/>
    <s v="8/06/2024 3:17:58 p.m."/>
    <n v="11"/>
    <s v="0-30"/>
    <s v="PROVEEDORES"/>
    <n v="33"/>
    <n v="0"/>
    <n v="390049315"/>
    <n v="0"/>
    <n v="0"/>
    <n v="0"/>
    <n v="0"/>
    <n v="0"/>
    <n v="390049315"/>
    <x v="2"/>
    <s v="UNION TEMPORAL ECOHABITAT 2021 UTFP-012562-01"/>
    <x v="0"/>
  </r>
  <r>
    <s v="PROMOAMBIENTAL DISTRITO SAS ESP"/>
    <n v="901"/>
    <x v="143"/>
    <x v="143"/>
    <s v="CR 5 4 48 CEN"/>
    <n v="7447638"/>
    <n v="16925001"/>
    <n v="357"/>
    <s v="FP-012563-01"/>
    <s v="FEUT 357 PRESTACION DE SERVIOS DE PODA D-E ARBOLES                               "/>
    <d v="2024-05-28T00:00:00"/>
    <x v="26"/>
    <d v="2024-07-16T00:00:00"/>
    <n v="42"/>
    <n v="251371850"/>
    <n v="20240604"/>
    <n v="202406"/>
    <s v="8/06/2024 3:17:58 p.m."/>
    <n v="11"/>
    <s v="0-30"/>
    <s v="PROVEEDORES"/>
    <n v="33"/>
    <n v="0"/>
    <n v="251371850"/>
    <n v="0"/>
    <n v="0"/>
    <n v="0"/>
    <n v="0"/>
    <n v="0"/>
    <n v="251371850"/>
    <x v="2"/>
    <s v="UNION TEMPORAL ECOHABITAT 2021 UTFP-012563-01"/>
    <x v="0"/>
  </r>
  <r>
    <s v="PROMOAMBIENTAL DISTRITO SAS ESP"/>
    <n v="901"/>
    <x v="144"/>
    <x v="144"/>
    <s v="CL 7 15 A 29"/>
    <n v="7447638"/>
    <n v="16925001"/>
    <n v="9898"/>
    <s v="FP-011333-01"/>
    <s v="FV 9898 EMBRAGUE VOLKSWAGEN             -                                        "/>
    <d v="2024-03-22T00:00:00"/>
    <x v="54"/>
    <d v="2024-05-21T00:00:00"/>
    <n v="-13"/>
    <n v="2138374"/>
    <n v="20240604"/>
    <n v="202406"/>
    <s v="8/06/2024 3:17:58 p.m."/>
    <n v="78"/>
    <s v="61-90"/>
    <s v="PROVEEDORES"/>
    <n v="100"/>
    <n v="0"/>
    <n v="0"/>
    <n v="0"/>
    <n v="2138374"/>
    <n v="0"/>
    <n v="0"/>
    <n v="0"/>
    <n v="2138374"/>
    <x v="0"/>
    <s v="UNIVERSAL DE PARTES SASFP-011333-01"/>
    <x v="0"/>
  </r>
  <r>
    <s v="PROMOAMBIENTAL DISTRITO SAS ESP"/>
    <n v="901"/>
    <x v="144"/>
    <x v="144"/>
    <s v="CL 7 15 A 29"/>
    <n v="7447638"/>
    <n v="16925001"/>
    <n v="9891"/>
    <s v="FP-011335-01"/>
    <s v="FV 9891 COMPRESOR ISB REPARADO          -                                        "/>
    <d v="2024-03-22T00:00:00"/>
    <x v="54"/>
    <d v="2024-05-21T00:00:00"/>
    <n v="-13"/>
    <n v="1979075"/>
    <n v="20240604"/>
    <n v="202406"/>
    <s v="8/06/2024 3:17:58 p.m."/>
    <n v="78"/>
    <s v="61-90"/>
    <s v="PROVEEDORES"/>
    <n v="100"/>
    <n v="0"/>
    <n v="0"/>
    <n v="0"/>
    <n v="1979075"/>
    <n v="0"/>
    <n v="0"/>
    <n v="0"/>
    <n v="1979075"/>
    <x v="0"/>
    <s v="UNIVERSAL DE PARTES SASFP-011335-01"/>
    <x v="0"/>
  </r>
  <r>
    <s v="PROMOAMBIENTAL DISTRITO SAS ESP"/>
    <n v="901"/>
    <x v="144"/>
    <x v="144"/>
    <s v="CL 7 15 A 29"/>
    <n v="7447638"/>
    <n v="16925001"/>
    <n v="9770"/>
    <s v="FP-011336-01"/>
    <s v="FV 9770 EMPAQUE MONATJE COMPRESOR BLUE  -                                        "/>
    <d v="2024-03-22T00:00:00"/>
    <x v="54"/>
    <d v="2024-05-11T00:00:00"/>
    <n v="-23"/>
    <n v="180074"/>
    <n v="20240604"/>
    <n v="202406"/>
    <s v="8/06/2024 3:17:58 p.m."/>
    <n v="78"/>
    <s v="61-90"/>
    <s v="PROVEEDORES"/>
    <n v="100"/>
    <n v="0"/>
    <n v="0"/>
    <n v="0"/>
    <n v="180074"/>
    <n v="0"/>
    <n v="0"/>
    <n v="0"/>
    <n v="180074"/>
    <x v="0"/>
    <s v="UNIVERSAL DE PARTES SASFP-011336-01"/>
    <x v="0"/>
  </r>
  <r>
    <s v="PROMOAMBIENTAL DISTRITO SAS ESP"/>
    <n v="901"/>
    <x v="144"/>
    <x v="144"/>
    <s v="CL 7 15 A 29"/>
    <n v="7447638"/>
    <n v="16925001"/>
    <n v="9919"/>
    <s v="FP-011509-01"/>
    <s v="FV 9919 ELECTRO VALVULA SOLENOIDE FAN CL-UTCH INTER UNID                         "/>
    <d v="2024-04-02T00:00:00"/>
    <x v="43"/>
    <d v="2024-06-01T00:00:00"/>
    <n v="-3"/>
    <n v="425424"/>
    <n v="20240604"/>
    <n v="202406"/>
    <s v="8/06/2024 3:17:58 p.m."/>
    <n v="67"/>
    <s v="61-90"/>
    <s v="PROVEEDORES"/>
    <n v="89"/>
    <n v="0"/>
    <n v="0"/>
    <n v="425424"/>
    <n v="0"/>
    <n v="0"/>
    <n v="0"/>
    <n v="0"/>
    <n v="425424"/>
    <x v="0"/>
    <s v="UNIVERSAL DE PARTES SASFP-011509-01"/>
    <x v="0"/>
  </r>
  <r>
    <s v="PROMOAMBIENTAL DISTRITO SAS ESP"/>
    <n v="901"/>
    <x v="144"/>
    <x v="144"/>
    <s v="CL 7 15 A 29"/>
    <n v="7447638"/>
    <n v="16925001"/>
    <n v="9956"/>
    <s v="FP-011536-01"/>
    <s v="FV 9956 ELECTROVALVULA SOLENOIDE FAN CLU-TCH                                     "/>
    <d v="2024-04-05T00:00:00"/>
    <x v="29"/>
    <d v="2024-06-04T00:00:00"/>
    <n v="0"/>
    <n v="425424"/>
    <n v="20240604"/>
    <n v="202406"/>
    <s v="8/06/2024 3:17:58 p.m."/>
    <n v="64"/>
    <s v="61-90"/>
    <s v="PROVEEDORES"/>
    <n v="86"/>
    <n v="0"/>
    <n v="0"/>
    <n v="425424"/>
    <n v="0"/>
    <n v="0"/>
    <n v="0"/>
    <n v="0"/>
    <n v="425424"/>
    <x v="0"/>
    <s v="UNIVERSAL DE PARTES SASFP-011536-01"/>
    <x v="0"/>
  </r>
  <r>
    <s v="PROMOAMBIENTAL DISTRITO SAS ESP"/>
    <n v="901"/>
    <x v="144"/>
    <x v="144"/>
    <s v="CL 7 15 A 29"/>
    <n v="7447638"/>
    <n v="16925001"/>
    <n v="9989"/>
    <s v="FP-011583-01"/>
    <s v="FV 9989 VALVULA MODULADORA DE ABS       -                                        "/>
    <d v="2024-04-09T00:00:00"/>
    <x v="30"/>
    <d v="2024-06-08T00:00:00"/>
    <n v="4"/>
    <n v="1406825"/>
    <n v="20240604"/>
    <n v="202406"/>
    <s v="8/06/2024 3:17:58 p.m."/>
    <n v="60"/>
    <s v="31-60"/>
    <s v="PROVEEDORES"/>
    <n v="82"/>
    <n v="0"/>
    <n v="0"/>
    <n v="1406825"/>
    <n v="0"/>
    <n v="0"/>
    <n v="0"/>
    <n v="0"/>
    <n v="1406825"/>
    <x v="0"/>
    <s v="UNIVERSAL DE PARTES SASFP-011583-01"/>
    <x v="0"/>
  </r>
  <r>
    <s v="PROMOAMBIENTAL DISTRITO SAS ESP"/>
    <n v="901"/>
    <x v="144"/>
    <x v="144"/>
    <s v="CL 7 15 A 29"/>
    <n v="7447638"/>
    <n v="16925001"/>
    <n v="9983"/>
    <s v="FP-011584-01"/>
    <s v="FV 9983 COMPONENTES NEUMATICOS IVECO REP-ARADOS                                  "/>
    <d v="2024-04-09T00:00:00"/>
    <x v="30"/>
    <d v="2024-06-06T00:00:00"/>
    <n v="2"/>
    <n v="1601050"/>
    <n v="20240604"/>
    <n v="202406"/>
    <s v="8/06/2024 3:17:58 p.m."/>
    <n v="60"/>
    <s v="31-60"/>
    <s v="PROVEEDORES"/>
    <n v="82"/>
    <n v="0"/>
    <n v="0"/>
    <n v="1601050"/>
    <n v="0"/>
    <n v="0"/>
    <n v="0"/>
    <n v="0"/>
    <n v="1601050"/>
    <x v="0"/>
    <s v="UNIVERSAL DE PARTES SASFP-011584-01"/>
    <x v="0"/>
  </r>
  <r>
    <s v="PROMOAMBIENTAL DISTRITO SAS ESP"/>
    <n v="901"/>
    <x v="144"/>
    <x v="144"/>
    <s v="CL 7 15 A 29"/>
    <n v="7447638"/>
    <n v="16925001"/>
    <n v="100289"/>
    <s v="FP-011704-01"/>
    <s v="FV 10028 COMPRESOR ISB INT  REPARADOP UN-I R M  COMPRESOR                        "/>
    <d v="2024-04-12T00:00:00"/>
    <x v="61"/>
    <d v="2024-06-10T00:00:00"/>
    <n v="6"/>
    <n v="9048698"/>
    <n v="20240604"/>
    <n v="202406"/>
    <s v="8/06/2024 3:17:58 p.m."/>
    <n v="57"/>
    <s v="31-60"/>
    <s v="PROVEEDORES"/>
    <n v="79"/>
    <n v="0"/>
    <n v="0"/>
    <n v="9048698"/>
    <n v="0"/>
    <n v="0"/>
    <n v="0"/>
    <n v="0"/>
    <n v="9048698"/>
    <x v="0"/>
    <s v="UNIVERSAL DE PARTES SASFP-011704-01"/>
    <x v="0"/>
  </r>
  <r>
    <s v="PROMOAMBIENTAL DISTRITO SAS ESP"/>
    <n v="901"/>
    <x v="144"/>
    <x v="144"/>
    <s v="CL 7 15 A 29"/>
    <n v="7447638"/>
    <n v="16925001"/>
    <n v="10165"/>
    <s v="FP-012033-01"/>
    <s v="FV 10165 MANOMETRO TEMPERATURA AGUA ELEC-TRICO                                   "/>
    <d v="2024-04-29T00:00:00"/>
    <x v="3"/>
    <d v="2024-06-25T00:00:00"/>
    <n v="21"/>
    <n v="506457"/>
    <n v="20240604"/>
    <n v="202406"/>
    <s v="8/06/2024 3:17:58 p.m."/>
    <n v="40"/>
    <s v="31-60"/>
    <s v="PROVEEDORES"/>
    <n v="62"/>
    <n v="0"/>
    <n v="0"/>
    <n v="506457"/>
    <n v="0"/>
    <n v="0"/>
    <n v="0"/>
    <n v="0"/>
    <n v="506457"/>
    <x v="0"/>
    <s v="UNIVERSAL DE PARTES SASFP-012033-01"/>
    <x v="0"/>
  </r>
  <r>
    <s v="PROMOAMBIENTAL DISTRITO SAS ESP"/>
    <n v="901"/>
    <x v="144"/>
    <x v="144"/>
    <s v="CL 7 15 A 29"/>
    <n v="7447638"/>
    <n v="16925001"/>
    <n v="10314"/>
    <s v="FP-012240-01"/>
    <s v="FV 10314 MANOMETRO TEMPERATURA AGUA ELEC-TRICO                                   "/>
    <d v="2024-05-14T00:00:00"/>
    <x v="22"/>
    <d v="2024-07-11T00:00:00"/>
    <n v="37"/>
    <n v="168819"/>
    <n v="20240604"/>
    <n v="202406"/>
    <s v="8/06/2024 3:17:58 p.m."/>
    <n v="25"/>
    <s v="0-30"/>
    <s v="PROVEEDORES"/>
    <n v="47"/>
    <n v="0"/>
    <n v="168819"/>
    <n v="0"/>
    <n v="0"/>
    <n v="0"/>
    <n v="0"/>
    <n v="0"/>
    <n v="168819"/>
    <x v="0"/>
    <s v="UNIVERSAL DE PARTES SASFP-012240-01"/>
    <x v="0"/>
  </r>
  <r>
    <s v="PROMOAMBIENTAL DISTRITO SAS ESP"/>
    <n v="901"/>
    <x v="144"/>
    <x v="144"/>
    <s v="CL 7 15 A 29"/>
    <n v="7447638"/>
    <n v="16925001"/>
    <n v="10312"/>
    <s v="FP-012241-01"/>
    <s v="FV 10312 MANOMETRO TEMPERATURA AGUA ELEC-TRICO                                   "/>
    <d v="2024-05-14T00:00:00"/>
    <x v="22"/>
    <d v="2024-07-10T00:00:00"/>
    <n v="36"/>
    <n v="168819"/>
    <n v="20240604"/>
    <n v="202406"/>
    <s v="8/06/2024 3:17:58 p.m."/>
    <n v="25"/>
    <s v="0-30"/>
    <s v="PROVEEDORES"/>
    <n v="47"/>
    <n v="0"/>
    <n v="168819"/>
    <n v="0"/>
    <n v="0"/>
    <n v="0"/>
    <n v="0"/>
    <n v="0"/>
    <n v="168819"/>
    <x v="0"/>
    <s v="UNIVERSAL DE PARTES SASFP-012241-01"/>
    <x v="0"/>
  </r>
  <r>
    <s v="PROMOAMBIENTAL DISTRITO SAS ESP"/>
    <n v="901"/>
    <x v="144"/>
    <x v="144"/>
    <s v="CL 7 15 A 29"/>
    <n v="7447638"/>
    <n v="16925001"/>
    <n v="10298"/>
    <s v="FP-012242-01"/>
    <s v="FV 10298 VALVULA DE ESCAPE REPARADA     -                                        "/>
    <d v="2024-05-14T00:00:00"/>
    <x v="22"/>
    <d v="2024-07-10T00:00:00"/>
    <n v="36"/>
    <n v="489210"/>
    <n v="20240604"/>
    <n v="202406"/>
    <s v="8/06/2024 3:17:58 p.m."/>
    <n v="25"/>
    <s v="0-30"/>
    <s v="PROVEEDORES"/>
    <n v="47"/>
    <n v="0"/>
    <n v="489210"/>
    <n v="0"/>
    <n v="0"/>
    <n v="0"/>
    <n v="0"/>
    <n v="0"/>
    <n v="489210"/>
    <x v="0"/>
    <s v="UNIVERSAL DE PARTES SASFP-012242-01"/>
    <x v="0"/>
  </r>
  <r>
    <s v="PROMOAMBIENTAL DISTRITO SAS ESP"/>
    <n v="901"/>
    <x v="144"/>
    <x v="144"/>
    <s v="CL 7 15 A 29"/>
    <n v="7447638"/>
    <n v="16925001"/>
    <n v="10342"/>
    <s v="FP-012390-01"/>
    <s v="SIL 746 EXTRACCION CERAMICA CATALIZADOR-"/>
    <d v="2024-05-21T00:00:00"/>
    <x v="24"/>
    <d v="2024-07-17T00:00:00"/>
    <n v="43"/>
    <n v="371402"/>
    <n v="20240604"/>
    <n v="202406"/>
    <s v="8/06/2024 3:17:58 p.m."/>
    <n v="18"/>
    <s v="0-30"/>
    <s v="PROVEEDORES"/>
    <n v="40"/>
    <n v="0"/>
    <n v="371402"/>
    <n v="0"/>
    <n v="0"/>
    <n v="0"/>
    <n v="0"/>
    <n v="0"/>
    <n v="371402"/>
    <x v="0"/>
    <s v="UNIVERSAL DE PARTES SASFP-012390-01"/>
    <x v="0"/>
  </r>
  <r>
    <s v="PROMOAMBIENTAL DISTRITO SAS ESP"/>
    <n v="901"/>
    <x v="144"/>
    <x v="144"/>
    <s v="CL 7 15 A 29"/>
    <n v="7447638"/>
    <n v="16925001"/>
    <n v="10446"/>
    <s v="FP-012512-01"/>
    <s v="SEAC 15152 CAMPANA TRASERA UND TORNILLO-Y HOJAS"/>
    <d v="2024-05-28T00:00:00"/>
    <x v="26"/>
    <d v="2024-07-27T00:00:00"/>
    <n v="53"/>
    <n v="1979075"/>
    <n v="20240604"/>
    <n v="202406"/>
    <s v="8/06/2024 3:17:58 p.m."/>
    <n v="11"/>
    <s v="0-30"/>
    <s v="PROVEEDORES"/>
    <n v="33"/>
    <n v="0"/>
    <n v="1979075"/>
    <n v="0"/>
    <n v="0"/>
    <n v="0"/>
    <n v="0"/>
    <n v="0"/>
    <n v="1979075"/>
    <x v="0"/>
    <s v="UNIVERSAL DE PARTES SASFP-012512-01"/>
    <x v="0"/>
  </r>
  <r>
    <s v="PROMOAMBIENTAL DISTRITO SAS ESP"/>
    <n v="901"/>
    <x v="144"/>
    <x v="144"/>
    <s v="CL 7 15 A 29"/>
    <n v="7447638"/>
    <n v="16925001"/>
    <n v="10430"/>
    <s v="FP-012514-01"/>
    <s v="FV 10430 COMPRESOR REPARADO             -                                        "/>
    <d v="2024-05-28T00:00:00"/>
    <x v="26"/>
    <d v="2024-07-24T00:00:00"/>
    <n v="50"/>
    <n v="1979075"/>
    <n v="20240604"/>
    <n v="202406"/>
    <s v="8/06/2024 3:17:58 p.m."/>
    <n v="11"/>
    <s v="0-30"/>
    <s v="PROVEEDORES"/>
    <n v="33"/>
    <n v="0"/>
    <n v="1979075"/>
    <n v="0"/>
    <n v="0"/>
    <n v="0"/>
    <n v="0"/>
    <n v="0"/>
    <n v="1979075"/>
    <x v="0"/>
    <s v="UNIVERSAL DE PARTES SASFP-012514-01"/>
    <x v="0"/>
  </r>
  <r>
    <s v="PROMOAMBIENTAL DISTRITO SAS ESP"/>
    <n v="901"/>
    <x v="144"/>
    <x v="144"/>
    <s v="CL 7 15 A 29"/>
    <n v="7447638"/>
    <n v="16925001"/>
    <n v="10431"/>
    <s v="FP-012515-01"/>
    <s v="FV 10431 MORDAZA IVECO REPARADA         -                                        "/>
    <d v="2024-05-28T00:00:00"/>
    <x v="26"/>
    <d v="2024-07-24T00:00:00"/>
    <n v="50"/>
    <n v="1645523"/>
    <n v="20240604"/>
    <n v="202406"/>
    <s v="8/06/2024 3:17:58 p.m."/>
    <n v="11"/>
    <s v="0-30"/>
    <s v="PROVEEDORES"/>
    <n v="33"/>
    <n v="0"/>
    <n v="1645523"/>
    <n v="0"/>
    <n v="0"/>
    <n v="0"/>
    <n v="0"/>
    <n v="0"/>
    <n v="1645523"/>
    <x v="0"/>
    <s v="UNIVERSAL DE PARTES SASFP-012515-01"/>
    <x v="0"/>
  </r>
  <r>
    <s v="PROMOAMBIENTAL DISTRITO SAS ESP"/>
    <n v="901"/>
    <x v="144"/>
    <x v="144"/>
    <s v="CL 7 15 A 29"/>
    <n v="7447638"/>
    <n v="16925001"/>
    <n v="10417"/>
    <s v="FP-012517-01"/>
    <s v="FV 10417 VALVULA INTER                  -                                        "/>
    <d v="2024-05-28T00:00:00"/>
    <x v="26"/>
    <d v="2024-07-22T00:00:00"/>
    <n v="48"/>
    <n v="371402"/>
    <n v="20240604"/>
    <n v="202406"/>
    <s v="8/06/2024 3:17:58 p.m."/>
    <n v="11"/>
    <s v="0-30"/>
    <s v="PROVEEDORES"/>
    <n v="33"/>
    <n v="0"/>
    <n v="371402"/>
    <n v="0"/>
    <n v="0"/>
    <n v="0"/>
    <n v="0"/>
    <n v="0"/>
    <n v="371402"/>
    <x v="0"/>
    <s v="UNIVERSAL DE PARTES SASFP-012517-01"/>
    <x v="0"/>
  </r>
  <r>
    <s v="PROMOAMBIENTAL DISTRITO SAS ESP"/>
    <n v="901"/>
    <x v="145"/>
    <x v="145"/>
    <s v="CL 15 68 D 79"/>
    <n v="7447638"/>
    <n v="16925001"/>
    <n v="65317"/>
    <s v="FP-011139-01"/>
    <s v="FELA 65317 INTERNATIONAL PUERTA IZQUIERD-A                                       "/>
    <d v="2024-03-12T00:00:00"/>
    <x v="11"/>
    <d v="2024-05-01T00:00:00"/>
    <n v="-33"/>
    <n v="208068"/>
    <n v="20240604"/>
    <n v="202406"/>
    <s v="8/06/2024 3:17:58 p.m."/>
    <n v="88"/>
    <s v="61-90"/>
    <s v="PROVEEDORES"/>
    <n v="110"/>
    <n v="0"/>
    <n v="0"/>
    <n v="0"/>
    <n v="208068"/>
    <n v="0"/>
    <n v="0"/>
    <n v="0"/>
    <n v="208068"/>
    <x v="0"/>
    <s v="VIDRIOS Y ACCESORIOS DE BOGOTA SASFP-011139-01"/>
    <x v="0"/>
  </r>
  <r>
    <s v="PROMOAMBIENTAL DISTRITO SAS ESP"/>
    <n v="901"/>
    <x v="145"/>
    <x v="145"/>
    <s v="CL 15 68 D 79"/>
    <n v="7447638"/>
    <n v="16925001"/>
    <n v="65508"/>
    <s v="FP-011398-01"/>
    <s v="FET 705 BAJARMUELLE TORQUEAR CAMBIO ESPA-RRAGOS"/>
    <d v="2024-03-26T00:00:00"/>
    <x v="16"/>
    <d v="2024-05-19T00:00:00"/>
    <n v="-15"/>
    <n v="1040341"/>
    <n v="20240604"/>
    <n v="202406"/>
    <s v="8/06/2024 3:17:58 p.m."/>
    <n v="74"/>
    <s v="61-90"/>
    <s v="PROVEEDORES"/>
    <n v="96"/>
    <n v="0"/>
    <n v="0"/>
    <n v="0"/>
    <n v="1040341"/>
    <n v="0"/>
    <n v="0"/>
    <n v="0"/>
    <n v="1040341"/>
    <x v="0"/>
    <s v="VIDRIOS Y ACCESORIOS DE BOGOTA SASFP-011398-01"/>
    <x v="0"/>
  </r>
  <r>
    <s v="PROMOAMBIENTAL DISTRITO SAS ESP"/>
    <n v="901"/>
    <x v="145"/>
    <x v="145"/>
    <s v="CL 15 68 D 79"/>
    <n v="7447638"/>
    <n v="16925001"/>
    <n v="65560"/>
    <s v="FP-011440-01"/>
    <s v="FELA 65560 PARABRISAS LAMINADO VIT      -                                        "/>
    <d v="2024-03-27T00:00:00"/>
    <x v="0"/>
    <d v="2024-05-23T00:00:00"/>
    <n v="-11"/>
    <n v="425593"/>
    <n v="20240604"/>
    <n v="202406"/>
    <s v="8/06/2024 3:17:58 p.m."/>
    <n v="73"/>
    <s v="61-90"/>
    <s v="PROVEEDORES"/>
    <n v="95"/>
    <n v="0"/>
    <n v="0"/>
    <n v="0"/>
    <n v="425593"/>
    <n v="0"/>
    <n v="0"/>
    <n v="0"/>
    <n v="425593"/>
    <x v="0"/>
    <s v="VIDRIOS Y ACCESORIOS DE BOGOTA SASFP-011440-01"/>
    <x v="0"/>
  </r>
  <r>
    <s v="PROMOAMBIENTAL DISTRITO SAS ESP"/>
    <n v="901"/>
    <x v="145"/>
    <x v="145"/>
    <s v="CL 15 68 D 79"/>
    <n v="7447638"/>
    <n v="16925001"/>
    <n v="65624"/>
    <s v="FP-011508-01"/>
    <s v="FELA 65624 INTERNACIONAL 4300 PARABRISAS- LAMINADO                               "/>
    <d v="2024-04-02T00:00:00"/>
    <x v="43"/>
    <d v="2024-06-01T00:00:00"/>
    <n v="-3"/>
    <n v="1040341"/>
    <n v="20240604"/>
    <n v="202406"/>
    <s v="8/06/2024 3:17:58 p.m."/>
    <n v="67"/>
    <s v="61-90"/>
    <s v="PROVEEDORES"/>
    <n v="89"/>
    <n v="0"/>
    <n v="0"/>
    <n v="1040341"/>
    <n v="0"/>
    <n v="0"/>
    <n v="0"/>
    <n v="0"/>
    <n v="1040341"/>
    <x v="0"/>
    <s v="VIDRIOS Y ACCESORIOS DE BOGOTA SASFP-011508-01"/>
    <x v="0"/>
  </r>
  <r>
    <s v="PROMOAMBIENTAL DISTRITO SAS ESP"/>
    <n v="901"/>
    <x v="145"/>
    <x v="145"/>
    <s v="CL 15 68 D 79"/>
    <n v="7447638"/>
    <n v="16925001"/>
    <n v="65855"/>
    <s v="FP-011872-01"/>
    <s v="FVE 7391 SWITCH DE PULSAR SAMFORO CUADRA-DO DOBLE TAPA TANQUE"/>
    <d v="2024-04-23T00:00:00"/>
    <x v="36"/>
    <d v="2024-06-19T00:00:00"/>
    <n v="15"/>
    <n v="1040341"/>
    <n v="20240604"/>
    <n v="202406"/>
    <s v="8/06/2024 3:17:58 p.m."/>
    <n v="46"/>
    <s v="31-60"/>
    <s v="PROVEEDORES"/>
    <n v="68"/>
    <n v="0"/>
    <n v="0"/>
    <n v="1040341"/>
    <n v="0"/>
    <n v="0"/>
    <n v="0"/>
    <n v="0"/>
    <n v="1040341"/>
    <x v="0"/>
    <s v="VIDRIOS Y ACCESORIOS DE BOGOTA SASFP-011872-01"/>
    <x v="0"/>
  </r>
  <r>
    <s v="PROMOAMBIENTAL DISTRITO SAS ESP"/>
    <n v="901"/>
    <x v="145"/>
    <x v="145"/>
    <s v="CL 15 68 D 79"/>
    <n v="7447638"/>
    <n v="16925001"/>
    <n v="65972"/>
    <s v="FP-012034-01"/>
    <s v="FELA 65972 INTERNATIONAL 4700 LUNETA SIN- RED TERMICA                            "/>
    <d v="2024-04-29T00:00:00"/>
    <x v="3"/>
    <d v="2024-06-29T00:00:00"/>
    <n v="25"/>
    <n v="472882"/>
    <n v="20240604"/>
    <n v="202406"/>
    <s v="8/06/2024 3:17:58 p.m."/>
    <n v="40"/>
    <s v="31-60"/>
    <s v="PROVEEDORES"/>
    <n v="62"/>
    <n v="0"/>
    <n v="0"/>
    <n v="472882"/>
    <n v="0"/>
    <n v="0"/>
    <n v="0"/>
    <n v="0"/>
    <n v="472882"/>
    <x v="0"/>
    <s v="VIDRIOS Y ACCESORIOS DE BOGOTA SASFP-012034-01"/>
    <x v="0"/>
  </r>
  <r>
    <s v="PROMOAMBIENTAL DISTRITO SAS ESP"/>
    <n v="901"/>
    <x v="145"/>
    <x v="145"/>
    <s v="CL 15 68 D 79"/>
    <n v="7447638"/>
    <n v="16925001"/>
    <n v="66064"/>
    <s v="FP-012212-01"/>
    <s v="FELA 66064 INTERNATIONAL PARABRISAS LAMI-NADO VIT                                "/>
    <d v="2024-05-10T00:00:00"/>
    <x v="52"/>
    <d v="2024-07-08T00:00:00"/>
    <n v="34"/>
    <n v="1040341"/>
    <n v="20240604"/>
    <n v="202406"/>
    <s v="8/06/2024 3:17:58 p.m."/>
    <n v="29"/>
    <s v="0-30"/>
    <s v="PROVEEDORES"/>
    <n v="51"/>
    <n v="0"/>
    <n v="1040341"/>
    <n v="0"/>
    <n v="0"/>
    <n v="0"/>
    <n v="0"/>
    <n v="0"/>
    <n v="1040341"/>
    <x v="0"/>
    <s v="VIDRIOS Y ACCESORIOS DE BOGOTA SASFP-012212-01"/>
    <x v="0"/>
  </r>
  <r>
    <s v="PROMOAMBIENTAL DISTRITO SAS ESP"/>
    <n v="901"/>
    <x v="145"/>
    <x v="145"/>
    <s v="CL 15 68 D 79"/>
    <n v="7447638"/>
    <n v="16925001"/>
    <n v="66109"/>
    <s v="FP-012239-01"/>
    <s v="FELA 66109 INTERNATIONAL PARABRISAS LAMI-NADO                                    "/>
    <d v="2024-05-14T00:00:00"/>
    <x v="22"/>
    <d v="2024-07-10T00:00:00"/>
    <n v="36"/>
    <n v="1040341"/>
    <n v="20240604"/>
    <n v="202406"/>
    <s v="8/06/2024 3:17:58 p.m."/>
    <n v="25"/>
    <s v="0-30"/>
    <s v="PROVEEDORES"/>
    <n v="47"/>
    <n v="0"/>
    <n v="1040341"/>
    <n v="0"/>
    <n v="0"/>
    <n v="0"/>
    <n v="0"/>
    <n v="0"/>
    <n v="1040341"/>
    <x v="0"/>
    <s v="VIDRIOS Y ACCESORIOS DE BOGOTA SASFP-012239-01"/>
    <x v="0"/>
  </r>
  <r>
    <s v="PROMOAMBIENTAL DISTRITO SAS ESP"/>
    <n v="901"/>
    <x v="145"/>
    <x v="145"/>
    <s v="CL 15 68 D 79"/>
    <n v="7447638"/>
    <n v="16925001"/>
    <n v="66183"/>
    <s v="FP-012365-01"/>
    <s v="P7A 1097 APOJO PLASTICO CONTENEDOR-"/>
    <d v="2024-05-20T00:00:00"/>
    <x v="6"/>
    <d v="2024-07-17T00:00:00"/>
    <n v="43"/>
    <n v="331018"/>
    <n v="20240604"/>
    <n v="202406"/>
    <s v="8/06/2024 3:17:58 p.m."/>
    <n v="19"/>
    <s v="0-30"/>
    <s v="PROVEEDORES"/>
    <n v="41"/>
    <n v="0"/>
    <n v="331018"/>
    <n v="0"/>
    <n v="0"/>
    <n v="0"/>
    <n v="0"/>
    <n v="0"/>
    <n v="331018"/>
    <x v="0"/>
    <s v="VIDRIOS Y ACCESORIOS DE BOGOTA SASFP-012365-01"/>
    <x v="0"/>
  </r>
  <r>
    <s v="PROMOAMBIENTAL DISTRITO SAS ESP"/>
    <n v="901"/>
    <x v="145"/>
    <x v="145"/>
    <s v="CL 15 68 D 79"/>
    <n v="7447638"/>
    <n v="16925001"/>
    <n v="66301"/>
    <s v="FP-012550-01"/>
    <s v="FELA 66301 PARABRISAS LAMINADO          -                                        "/>
    <d v="2024-05-28T00:00:00"/>
    <x v="26"/>
    <d v="2024-07-28T00:00:00"/>
    <n v="54"/>
    <n v="1040341"/>
    <n v="20240604"/>
    <n v="202406"/>
    <s v="8/06/2024 3:17:58 p.m."/>
    <n v="11"/>
    <s v="0-30"/>
    <s v="PROVEEDORES"/>
    <n v="33"/>
    <n v="0"/>
    <n v="1040341"/>
    <n v="0"/>
    <n v="0"/>
    <n v="0"/>
    <n v="0"/>
    <n v="0"/>
    <n v="1040341"/>
    <x v="0"/>
    <s v="VIDRIOS Y ACCESORIOS DE BOGOTA SASFP-012550-01"/>
    <x v="0"/>
  </r>
  <r>
    <s v="PROMOAMBIENTAL DISTRITO SAS ESP"/>
    <n v="901"/>
    <x v="145"/>
    <x v="145"/>
    <s v="CL 15 68 D 79"/>
    <n v="7447638"/>
    <n v="16925001"/>
    <n v="66225"/>
    <s v="FP-012551-01"/>
    <s v="MQ01 59 ACEITE SHELL RIMULA-"/>
    <d v="2024-05-28T00:00:00"/>
    <x v="26"/>
    <d v="2024-07-21T00:00:00"/>
    <n v="47"/>
    <n v="236442"/>
    <n v="20240604"/>
    <n v="202406"/>
    <s v="8/06/2024 3:17:58 p.m."/>
    <n v="11"/>
    <s v="0-30"/>
    <s v="PROVEEDORES"/>
    <n v="33"/>
    <n v="0"/>
    <n v="236442"/>
    <n v="0"/>
    <n v="0"/>
    <n v="0"/>
    <n v="0"/>
    <n v="0"/>
    <n v="236442"/>
    <x v="0"/>
    <s v="VIDRIOS Y ACCESORIOS DE BOGOTA SASFP-012551-01"/>
    <x v="0"/>
  </r>
  <r>
    <s v="PROMOAMBIENTAL DISTRITO SAS ESP"/>
    <n v="901"/>
    <x v="146"/>
    <x v="146"/>
    <s v="TV 93 53 48 BG 26"/>
    <n v="7447638"/>
    <n v="16925001"/>
    <n v="957207"/>
    <s v="FP-011397-01"/>
    <s v="WF 957207 DISCO VELCRO PYRASTAR         -                                        "/>
    <d v="2024-03-26T00:00:00"/>
    <x v="16"/>
    <d v="2024-05-21T00:00:00"/>
    <n v="-13"/>
    <n v="360634"/>
    <n v="20240604"/>
    <n v="202406"/>
    <s v="8/06/2024 3:17:58 p.m."/>
    <n v="74"/>
    <s v="61-90"/>
    <s v="PROVEEDORES"/>
    <n v="96"/>
    <n v="0"/>
    <n v="0"/>
    <n v="0"/>
    <n v="360634"/>
    <n v="0"/>
    <n v="0"/>
    <n v="0"/>
    <n v="360634"/>
    <x v="0"/>
    <s v="WURTH COLOMBIA SAFP-011397-01"/>
    <x v="0"/>
  </r>
  <r>
    <s v="PROMOAMBIENTAL DISTRITO SAS ESP"/>
    <n v="901"/>
    <x v="146"/>
    <x v="146"/>
    <s v="TV 93 53 48 BG 26"/>
    <n v="7447638"/>
    <n v="16925001"/>
    <n v="960024"/>
    <s v="FP-011552-01"/>
    <s v="WF 960024 LIMPIADOR DE CONTACTOS BOMBILL-O UN CONTACTO 12V                       "/>
    <d v="2024-04-08T00:00:00"/>
    <x v="17"/>
    <d v="2024-05-03T00:00:00"/>
    <n v="-31"/>
    <n v="1283108"/>
    <n v="20240604"/>
    <n v="202406"/>
    <s v="8/06/2024 3:17:58 p.m."/>
    <n v="61"/>
    <s v="61-90"/>
    <s v="PROVEEDORES"/>
    <n v="83"/>
    <n v="0"/>
    <n v="0"/>
    <n v="1283108"/>
    <n v="0"/>
    <n v="0"/>
    <n v="0"/>
    <n v="0"/>
    <n v="1283108"/>
    <x v="0"/>
    <s v="WURTH COLOMBIA SAFP-011552-01"/>
    <x v="0"/>
  </r>
  <r>
    <s v="PROMOAMBIENTAL DISTRITO SAS ESP"/>
    <n v="901"/>
    <x v="146"/>
    <x v="146"/>
    <s v="TV 93 53 48 BG 26"/>
    <n v="7447638"/>
    <n v="16925001"/>
    <n v="963338"/>
    <s v="FP-011722-01"/>
    <s v="WF 963338 DISCO DE CORTE FIRECUT WURTH B-ONDER CINTA DE ENMAS                    "/>
    <d v="2024-04-12T00:00:00"/>
    <x v="61"/>
    <d v="2024-06-10T00:00:00"/>
    <n v="6"/>
    <n v="1385247"/>
    <n v="20240604"/>
    <n v="202406"/>
    <s v="8/06/2024 3:17:58 p.m."/>
    <n v="57"/>
    <s v="31-60"/>
    <s v="PROVEEDORES"/>
    <n v="79"/>
    <n v="0"/>
    <n v="0"/>
    <n v="1385247"/>
    <n v="0"/>
    <n v="0"/>
    <n v="0"/>
    <n v="0"/>
    <n v="1385247"/>
    <x v="0"/>
    <s v="WURTH COLOMBIA SAFP-011722-01"/>
    <x v="0"/>
  </r>
  <r>
    <s v="PROMOAMBIENTAL DISTRITO SAS ESP"/>
    <n v="901"/>
    <x v="146"/>
    <x v="146"/>
    <s v="TV 93 53 48 BG 26"/>
    <n v="7447638"/>
    <n v="16925001"/>
    <n v="963891"/>
    <s v="FP-011750-01"/>
    <s v="WF 963891 BOMBILLO BASE PLAST ROST OFF M-ECHANIC 300ML                           "/>
    <d v="2024-04-15T00:00:00"/>
    <x v="2"/>
    <d v="2024-06-12T00:00:00"/>
    <n v="8"/>
    <n v="252971"/>
    <n v="20240604"/>
    <n v="202406"/>
    <s v="8/06/2024 3:17:58 p.m."/>
    <n v="54"/>
    <s v="31-60"/>
    <s v="PROVEEDORES"/>
    <n v="76"/>
    <n v="0"/>
    <n v="0"/>
    <n v="252971"/>
    <n v="0"/>
    <n v="0"/>
    <n v="0"/>
    <n v="0"/>
    <n v="252971"/>
    <x v="0"/>
    <s v="WURTH COLOMBIA SAFP-011750-01"/>
    <x v="0"/>
  </r>
  <r>
    <s v="PROMOAMBIENTAL DISTRITO SAS ESP"/>
    <n v="901"/>
    <x v="146"/>
    <x v="146"/>
    <s v="TV 93 53 48 BG 26"/>
    <n v="7447638"/>
    <n v="16925001"/>
    <n v="965020"/>
    <s v="FP-011771-01"/>
    <s v="WF 965020 ROST OFF MECHANIC BOMBILLO UN -CONTACTO 12V 5W MUEL                    "/>
    <d v="2024-04-16T00:00:00"/>
    <x v="31"/>
    <d v="2024-06-15T00:00:00"/>
    <n v="11"/>
    <n v="470029"/>
    <n v="20240604"/>
    <n v="202406"/>
    <s v="8/06/2024 3:17:58 p.m."/>
    <n v="53"/>
    <s v="31-60"/>
    <s v="PROVEEDORES"/>
    <n v="75"/>
    <n v="0"/>
    <n v="0"/>
    <n v="470029"/>
    <n v="0"/>
    <n v="0"/>
    <n v="0"/>
    <n v="0"/>
    <n v="470029"/>
    <x v="0"/>
    <s v="WURTH COLOMBIA SAFP-011771-01"/>
    <x v="0"/>
  </r>
  <r>
    <s v="PROMOAMBIENTAL DISTRITO SAS ESP"/>
    <n v="901"/>
    <x v="146"/>
    <x v="146"/>
    <s v="TV 93 53 48 BG 26"/>
    <n v="7447638"/>
    <n v="16925001"/>
    <n v="967407"/>
    <s v="FP-011873-01"/>
    <s v="WF 967407 DISCO VELCRO GOLD CINTA ENMASC-ARAR                                    "/>
    <d v="2024-04-23T00:00:00"/>
    <x v="36"/>
    <d v="2024-06-19T00:00:00"/>
    <n v="15"/>
    <n v="531295"/>
    <n v="20240604"/>
    <n v="202406"/>
    <s v="8/06/2024 3:17:58 p.m."/>
    <n v="46"/>
    <s v="31-60"/>
    <s v="PROVEEDORES"/>
    <n v="68"/>
    <n v="0"/>
    <n v="0"/>
    <n v="531295"/>
    <n v="0"/>
    <n v="0"/>
    <n v="0"/>
    <n v="0"/>
    <n v="531295"/>
    <x v="0"/>
    <s v="WURTH COLOMBIA SAFP-011873-01"/>
    <x v="0"/>
  </r>
  <r>
    <s v="PROMOAMBIENTAL DISTRITO SAS ESP"/>
    <n v="901"/>
    <x v="146"/>
    <x v="146"/>
    <s v="TV 93 53 48 BG 26"/>
    <n v="7447638"/>
    <n v="16925001"/>
    <n v="968257"/>
    <s v="FP-012035-01"/>
    <s v="WF 968257 SILICONA NEUTRA GRIS 60G      -                                        "/>
    <d v="2024-04-29T00:00:00"/>
    <x v="3"/>
    <d v="2024-06-23T00:00:00"/>
    <n v="19"/>
    <n v="182749"/>
    <n v="20240604"/>
    <n v="202406"/>
    <s v="8/06/2024 3:17:58 p.m."/>
    <n v="40"/>
    <s v="31-60"/>
    <s v="PROVEEDORES"/>
    <n v="62"/>
    <n v="0"/>
    <n v="0"/>
    <n v="182749"/>
    <n v="0"/>
    <n v="0"/>
    <n v="0"/>
    <n v="0"/>
    <n v="182749"/>
    <x v="0"/>
    <s v="WURTH COLOMBIA SAFP-012035-01"/>
    <x v="0"/>
  </r>
  <r>
    <s v="PROMOAMBIENTAL DISTRITO SAS ESP"/>
    <n v="901"/>
    <x v="146"/>
    <x v="146"/>
    <s v="TV 93 53 48 BG 26"/>
    <n v="7447638"/>
    <n v="16925001"/>
    <n v="968258"/>
    <s v="FP-012036-01"/>
    <s v="WF 968258 WURTH BONDER 2GR              -                                        "/>
    <d v="2024-04-29T00:00:00"/>
    <x v="3"/>
    <d v="2024-06-23T00:00:00"/>
    <n v="19"/>
    <n v="39606"/>
    <n v="20240604"/>
    <n v="202406"/>
    <s v="8/06/2024 3:17:58 p.m."/>
    <n v="40"/>
    <s v="31-60"/>
    <s v="PROVEEDORES"/>
    <n v="62"/>
    <n v="0"/>
    <n v="0"/>
    <n v="39606"/>
    <n v="0"/>
    <n v="0"/>
    <n v="0"/>
    <n v="0"/>
    <n v="39606"/>
    <x v="0"/>
    <s v="WURTH COLOMBIA SAFP-012036-01"/>
    <x v="0"/>
  </r>
  <r>
    <s v="PROMOAMBIENTAL DISTRITO SAS ESP"/>
    <n v="901"/>
    <x v="146"/>
    <x v="146"/>
    <s v="TV 93 53 48 BG 26"/>
    <n v="7447638"/>
    <n v="16925001"/>
    <n v="968821"/>
    <s v="FP-012037-01"/>
    <s v="WF 968821 ROST OFF MECHANIC LIMPIADOR DE- CONTACTOS                              "/>
    <d v="2024-04-29T00:00:00"/>
    <x v="3"/>
    <d v="2024-06-24T00:00:00"/>
    <n v="20"/>
    <n v="501865"/>
    <n v="20240604"/>
    <n v="202406"/>
    <s v="8/06/2024 3:17:58 p.m."/>
    <n v="40"/>
    <s v="31-60"/>
    <s v="PROVEEDORES"/>
    <n v="62"/>
    <n v="0"/>
    <n v="0"/>
    <n v="501865"/>
    <n v="0"/>
    <n v="0"/>
    <n v="0"/>
    <n v="0"/>
    <n v="501865"/>
    <x v="0"/>
    <s v="WURTH COLOMBIA SAFP-012037-01"/>
    <x v="0"/>
  </r>
  <r>
    <s v="PROMOAMBIENTAL DISTRITO SAS ESP"/>
    <n v="901"/>
    <x v="146"/>
    <x v="146"/>
    <s v="TV 93 53 48 BG 26"/>
    <n v="7447638"/>
    <n v="16925001"/>
    <n v="970186"/>
    <s v="FP-012038-01"/>
    <s v="WF 970186 WURTH WIPE W 70 ROST OFF MECHA-NIC                                     "/>
    <d v="2024-04-29T00:00:00"/>
    <x v="3"/>
    <d v="2024-06-26T00:00:00"/>
    <n v="22"/>
    <n v="461489"/>
    <n v="20240604"/>
    <n v="202406"/>
    <s v="8/06/2024 3:17:58 p.m."/>
    <n v="40"/>
    <s v="31-60"/>
    <s v="PROVEEDORES"/>
    <n v="62"/>
    <n v="0"/>
    <n v="0"/>
    <n v="461489"/>
    <n v="0"/>
    <n v="0"/>
    <n v="0"/>
    <n v="0"/>
    <n v="461489"/>
    <x v="0"/>
    <s v="WURTH COLOMBIA SAFP-012038-01"/>
    <x v="0"/>
  </r>
  <r>
    <s v="PROMOAMBIENTAL DISTRITO SAS ESP"/>
    <n v="901"/>
    <x v="146"/>
    <x v="146"/>
    <s v="TV 93 53 48 BG 26"/>
    <n v="7447638"/>
    <n v="16925001"/>
    <n v="973060"/>
    <s v="FP-012209-01"/>
    <s v="WF 973060 ROST OFF MECHANIC 300ML       -                                        "/>
    <d v="2024-05-10T00:00:00"/>
    <x v="52"/>
    <d v="2024-07-06T00:00:00"/>
    <n v="32"/>
    <n v="433389"/>
    <n v="20240604"/>
    <n v="202406"/>
    <s v="8/06/2024 3:17:58 p.m."/>
    <n v="29"/>
    <s v="0-30"/>
    <s v="PROVEEDORES"/>
    <n v="51"/>
    <n v="0"/>
    <n v="433389"/>
    <n v="0"/>
    <n v="0"/>
    <n v="0"/>
    <n v="0"/>
    <n v="0"/>
    <n v="433389"/>
    <x v="0"/>
    <s v="WURTH COLOMBIA SAFP-012209-01"/>
    <x v="0"/>
  </r>
  <r>
    <s v="PROMOAMBIENTAL DISTRITO SAS ESP"/>
    <n v="901"/>
    <x v="146"/>
    <x v="146"/>
    <s v="TV 93 53 48 BG 26"/>
    <n v="7447638"/>
    <n v="16925001"/>
    <n v="973062"/>
    <s v="FP-012210-01"/>
    <s v="WF 973062 DISCO VELCRO GOLD             -                                        "/>
    <d v="2024-05-10T00:00:00"/>
    <x v="52"/>
    <d v="2024-07-06T00:00:00"/>
    <n v="32"/>
    <n v="124106"/>
    <n v="20240604"/>
    <n v="202406"/>
    <s v="8/06/2024 3:17:58 p.m."/>
    <n v="29"/>
    <s v="0-30"/>
    <s v="PROVEEDORES"/>
    <n v="51"/>
    <n v="0"/>
    <n v="124106"/>
    <n v="0"/>
    <n v="0"/>
    <n v="0"/>
    <n v="0"/>
    <n v="0"/>
    <n v="124106"/>
    <x v="0"/>
    <s v="WURTH COLOMBIA SAFP-012210-01"/>
    <x v="0"/>
  </r>
  <r>
    <s v="PROMOAMBIENTAL DISTRITO SAS ESP"/>
    <n v="901"/>
    <x v="146"/>
    <x v="146"/>
    <s v="TV 93 53 48 BG 26"/>
    <n v="7447638"/>
    <n v="16925001"/>
    <n v="972415"/>
    <s v="FP-012211-01"/>
    <s v="WF 972415 SILICONA NEUTRA HT            -                                        "/>
    <d v="2024-05-10T00:00:00"/>
    <x v="52"/>
    <d v="2024-07-02T00:00:00"/>
    <n v="28"/>
    <n v="189568"/>
    <n v="20240604"/>
    <n v="202406"/>
    <s v="8/06/2024 3:17:58 p.m."/>
    <n v="29"/>
    <s v="0-30"/>
    <s v="PROVEEDORES"/>
    <n v="51"/>
    <n v="0"/>
    <n v="189568"/>
    <n v="0"/>
    <n v="0"/>
    <n v="0"/>
    <n v="0"/>
    <n v="0"/>
    <n v="189568"/>
    <x v="0"/>
    <s v="WURTH COLOMBIA SAFP-012211-01"/>
    <x v="0"/>
  </r>
  <r>
    <s v="PROMOAMBIENTAL DISTRITO SAS ESP"/>
    <n v="901"/>
    <x v="146"/>
    <x v="146"/>
    <s v="TV 93 53 48 BG 26"/>
    <n v="7447638"/>
    <n v="16925001"/>
    <n v="975325"/>
    <s v="FP-012313-01"/>
    <s v="WF 975325 LIMPIADOR DE CONTACTO DISCO VE-LCRO                                    "/>
    <d v="2024-05-15T00:00:00"/>
    <x v="56"/>
    <d v="2024-07-10T00:00:00"/>
    <n v="36"/>
    <n v="760845"/>
    <n v="20240604"/>
    <n v="202406"/>
    <s v="8/06/2024 3:17:58 p.m."/>
    <n v="24"/>
    <s v="0-30"/>
    <s v="PROVEEDORES"/>
    <n v="46"/>
    <n v="0"/>
    <n v="760845"/>
    <n v="0"/>
    <n v="0"/>
    <n v="0"/>
    <n v="0"/>
    <n v="0"/>
    <n v="760845"/>
    <x v="0"/>
    <s v="WURTH COLOMBIA SAFP-012313-01"/>
    <x v="0"/>
  </r>
  <r>
    <s v="PROMOAMBIENTAL DISTRITO SAS ESP"/>
    <n v="901"/>
    <x v="146"/>
    <x v="146"/>
    <s v="TV 93 53 48 BG 26"/>
    <n v="7447638"/>
    <n v="16925001"/>
    <n v="977266"/>
    <s v="FP-012389-01"/>
    <s v="WF 977266 LIMPIADOR DE CONTACTO         -                                        "/>
    <d v="2024-05-21T00:00:00"/>
    <x v="24"/>
    <d v="2024-07-16T00:00:00"/>
    <n v="42"/>
    <n v="359211"/>
    <n v="20240604"/>
    <n v="202406"/>
    <s v="8/06/2024 3:17:58 p.m."/>
    <n v="18"/>
    <s v="0-30"/>
    <s v="PROVEEDORES"/>
    <n v="40"/>
    <n v="0"/>
    <n v="359211"/>
    <n v="0"/>
    <n v="0"/>
    <n v="0"/>
    <n v="0"/>
    <n v="0"/>
    <n v="359211"/>
    <x v="0"/>
    <s v="WURTH COLOMBIA SAFP-012389-01"/>
    <x v="0"/>
  </r>
  <r>
    <s v="PROMOAMBIENTAL DISTRITO SAS ESP"/>
    <n v="901"/>
    <x v="146"/>
    <x v="146"/>
    <s v="TV 93 53 48 BG 26"/>
    <n v="7447638"/>
    <n v="16925001"/>
    <n v="979125"/>
    <s v="FP-012438-01"/>
    <s v="WF 979125 SILICONA NEUTRA HT            -                                        "/>
    <d v="2024-05-23T00:00:00"/>
    <x v="25"/>
    <d v="2024-07-21T00:00:00"/>
    <n v="47"/>
    <n v="732655"/>
    <n v="20240604"/>
    <n v="202406"/>
    <s v="8/06/2024 3:17:58 p.m."/>
    <n v="16"/>
    <s v="0-30"/>
    <s v="PROVEEDORES"/>
    <n v="38"/>
    <n v="0"/>
    <n v="732655"/>
    <n v="0"/>
    <n v="0"/>
    <n v="0"/>
    <n v="0"/>
    <n v="0"/>
    <n v="732655"/>
    <x v="0"/>
    <s v="WURTH COLOMBIA SAFP-012438-01"/>
    <x v="0"/>
  </r>
  <r>
    <s v="PROMOAMBIENTAL DISTRITO SAS ESP"/>
    <n v="901"/>
    <x v="146"/>
    <x v="146"/>
    <s v="TV 93 53 48 BG 26"/>
    <n v="7447638"/>
    <n v="16925001"/>
    <n v="979099"/>
    <s v="FP-012439-01"/>
    <s v="WF 979099 DISCO VELCRO                  -                                        "/>
    <d v="2024-05-23T00:00:00"/>
    <x v="25"/>
    <d v="2024-07-21T00:00:00"/>
    <n v="47"/>
    <n v="155132"/>
    <n v="20240604"/>
    <n v="202406"/>
    <s v="8/06/2024 3:17:58 p.m."/>
    <n v="16"/>
    <s v="0-30"/>
    <s v="PROVEEDORES"/>
    <n v="38"/>
    <n v="0"/>
    <n v="155132"/>
    <n v="0"/>
    <n v="0"/>
    <n v="0"/>
    <n v="0"/>
    <n v="0"/>
    <n v="155132"/>
    <x v="0"/>
    <s v="WURTH COLOMBIA SAFP-012439-01"/>
    <x v="0"/>
  </r>
  <r>
    <s v="PROMOAMBIENTAL DISTRITO SAS ESP"/>
    <n v="901"/>
    <x v="146"/>
    <x v="146"/>
    <s v="TV 93 53 48 BG 26"/>
    <n v="7447638"/>
    <n v="16925001"/>
    <n v="980138"/>
    <s v="FP-012583-01"/>
    <s v="WF 980138 DISCO VELCRO CERAMICO         -                                        "/>
    <d v="2024-05-29T00:00:00"/>
    <x v="63"/>
    <d v="2024-07-23T00:00:00"/>
    <n v="49"/>
    <n v="178998"/>
    <n v="20240604"/>
    <n v="202406"/>
    <s v="8/06/2024 3:17:58 p.m."/>
    <n v="10"/>
    <s v="0-30"/>
    <s v="PROVEEDORES"/>
    <n v="32"/>
    <n v="0"/>
    <n v="178998"/>
    <n v="0"/>
    <n v="0"/>
    <n v="0"/>
    <n v="0"/>
    <n v="0"/>
    <n v="178998"/>
    <x v="0"/>
    <s v="WURTH COLOMBIA SAFP-012583-01"/>
    <x v="0"/>
  </r>
  <r>
    <s v="PROMOAMBIENTAL DISTRITO SAS ESP"/>
    <n v="901"/>
    <x v="147"/>
    <x v="147"/>
    <s v="CR 7 C 130 A 69 OF 215"/>
    <n v="7447638"/>
    <n v="16925001"/>
    <n v="147"/>
    <s v="FP-012584-01"/>
    <s v="ZG 147 VENTA DE 120 BRAZALETES REFLECTIV-OS                                      "/>
    <d v="2024-05-29T00:00:00"/>
    <x v="63"/>
    <d v="2024-07-27T00:00:00"/>
    <n v="53"/>
    <n v="2245292"/>
    <n v="20240604"/>
    <n v="202406"/>
    <s v="8/06/2024 3:17:58 p.m."/>
    <n v="10"/>
    <s v="0-30"/>
    <s v="PROVEEDORES"/>
    <n v="32"/>
    <n v="0"/>
    <n v="2245292"/>
    <n v="0"/>
    <n v="0"/>
    <n v="0"/>
    <n v="0"/>
    <n v="0"/>
    <n v="2245292"/>
    <x v="0"/>
    <s v="ZAGA PRODUCCIONES SASFP-012584-01"/>
    <x v="0"/>
  </r>
  <r>
    <s v="PROMOAMBIENTAL DISTRITO SAS ESP"/>
    <n v="901"/>
    <x v="148"/>
    <x v="148"/>
    <m/>
    <n v="7447638"/>
    <n v="16925001"/>
    <n v="23057"/>
    <s v="CC-002565-00"/>
    <s v="FVE 23057 ARRENDAMIENTO ESPACIO MIRADOR-SEDE XXX ANIVERSARIO"/>
    <d v="2023-09-12T00:00:00"/>
    <x v="99"/>
    <d v="2023-09-13T00:00:00"/>
    <n v="-261"/>
    <n v="3000000"/>
    <n v="20240604"/>
    <n v="202406"/>
    <s v="8/06/2024 3:17:58 p.m."/>
    <n v="270"/>
    <s v="181-360"/>
    <s v="PROVEEDORES"/>
    <n v="292"/>
    <n v="0"/>
    <n v="0"/>
    <n v="0"/>
    <n v="0"/>
    <n v="0"/>
    <n v="3000000"/>
    <n v="0"/>
    <n v="3000000"/>
    <x v="0"/>
    <s v="UNIVERSIDAD INCCA DE COLOMBIACC-002565-00"/>
    <x v="1"/>
  </r>
  <r>
    <s v="PROMOAMBIENTAL DISTRITO SAS ESP"/>
    <n v="901"/>
    <x v="148"/>
    <x v="148"/>
    <m/>
    <n v="7447638"/>
    <n v="16925001"/>
    <n v="23058"/>
    <s v="CC-002566-00"/>
    <s v="FVE 23058 ARRENDAMIENTOS ESPACIO AUDITOR-MESAS DE CONCILIACIO"/>
    <d v="2023-09-12T00:00:00"/>
    <x v="99"/>
    <d v="2023-09-13T00:00:00"/>
    <n v="-261"/>
    <n v="500000"/>
    <n v="20240604"/>
    <n v="202406"/>
    <s v="8/06/2024 3:17:58 p.m."/>
    <n v="270"/>
    <s v="181-360"/>
    <s v="PROVEEDORES"/>
    <n v="292"/>
    <n v="0"/>
    <n v="0"/>
    <n v="0"/>
    <n v="0"/>
    <n v="0"/>
    <n v="500000"/>
    <n v="0"/>
    <n v="500000"/>
    <x v="0"/>
    <s v="UNIVERSIDAD INCCA DE COLOMBIACC-002566-00"/>
    <x v="1"/>
  </r>
  <r>
    <s v="PROMOAMBIENTAL DISTRITO SAS ESP"/>
    <n v="901"/>
    <x v="149"/>
    <x v="149"/>
    <m/>
    <n v="7447638"/>
    <n v="16925001"/>
    <n v="578"/>
    <s v="CC-003660-00"/>
    <s v="F 578 ASESORIA JURIDICA LEGAL TRIBUTARIA- 2 5 HORAS                              "/>
    <d v="2024-05-17T00:00:00"/>
    <x v="42"/>
    <d v="2024-05-18T00:00:00"/>
    <n v="-16"/>
    <n v="2903750"/>
    <n v="20240604"/>
    <n v="202406"/>
    <s v="8/06/2024 3:17:58 p.m."/>
    <n v="22"/>
    <s v="0-30"/>
    <s v="PROVEEDORES"/>
    <n v="44"/>
    <n v="0"/>
    <n v="2903750"/>
    <n v="0"/>
    <n v="0"/>
    <n v="0"/>
    <n v="0"/>
    <n v="0"/>
    <n v="2903750"/>
    <x v="0"/>
    <s v="INTERPOINT LEGAL SASCC-003660-00"/>
    <x v="0"/>
  </r>
  <r>
    <s v="PROMOAMBIENTAL DISTRITO SAS ESP"/>
    <n v="901"/>
    <x v="150"/>
    <x v="150"/>
    <m/>
    <n v="7447638"/>
    <n v="16925001"/>
    <n v="3368"/>
    <s v="DS-000697-01"/>
    <s v="FV 3368 MANTENIMIENTO JARDIN PODA PRADO -CALLE 13 BASE                           "/>
    <d v="2024-03-27T00:00:00"/>
    <x v="0"/>
    <d v="2024-05-21T00:00:00"/>
    <n v="-13"/>
    <n v="363909"/>
    <n v="20240604"/>
    <n v="202406"/>
    <s v="8/06/2024 3:17:58 p.m."/>
    <n v="73"/>
    <s v="61-90"/>
    <s v="PROVEEDORES"/>
    <n v="95"/>
    <n v="0"/>
    <n v="0"/>
    <n v="0"/>
    <n v="363909"/>
    <n v="0"/>
    <n v="0"/>
    <n v="0"/>
    <n v="363909"/>
    <x v="0"/>
    <s v="GOMEZ LUIS ABDONDS-000697-01"/>
    <x v="0"/>
  </r>
  <r>
    <s v="PROMOAMBIENTAL DISTRITO SAS ESP"/>
    <n v="901"/>
    <x v="150"/>
    <x v="150"/>
    <m/>
    <n v="7447638"/>
    <n v="16925001"/>
    <n v="3396"/>
    <s v="DS-000729-01"/>
    <s v="FV 3396 MANTENIMIENTO JARDIN Y PODA BASE- DE OP CALLE 13 CAU                     "/>
    <d v="2024-05-16T00:00:00"/>
    <x v="23"/>
    <d v="2024-07-08T00:00:00"/>
    <n v="34"/>
    <n v="363909"/>
    <n v="20240604"/>
    <n v="202406"/>
    <s v="8/06/2024 3:17:58 p.m."/>
    <n v="23"/>
    <s v="0-30"/>
    <s v="PROVEEDORES"/>
    <n v="45"/>
    <n v="0"/>
    <n v="363909"/>
    <n v="0"/>
    <n v="0"/>
    <n v="0"/>
    <n v="0"/>
    <n v="0"/>
    <n v="363909"/>
    <x v="0"/>
    <s v="GOMEZ LUIS ABDONDS-000729-01"/>
    <x v="0"/>
  </r>
  <r>
    <s v="PROMOAMBIENTAL DISTRITO SAS ESP"/>
    <n v="901"/>
    <x v="151"/>
    <x v="151"/>
    <m/>
    <n v="7447638"/>
    <n v="16925001"/>
    <n v="1213"/>
    <s v="FP-011230-01"/>
    <s v="SOL 1213 FUMIGACION                     -                                        "/>
    <d v="2024-03-21T00:00:00"/>
    <x v="15"/>
    <d v="2024-05-13T00:00:00"/>
    <n v="-21"/>
    <n v="2846366"/>
    <n v="20240604"/>
    <n v="202406"/>
    <s v="8/06/2024 3:17:58 p.m."/>
    <n v="79"/>
    <s v="61-90"/>
    <s v="PROVEEDORES"/>
    <n v="101"/>
    <n v="0"/>
    <n v="0"/>
    <n v="0"/>
    <n v="2846366"/>
    <n v="0"/>
    <n v="0"/>
    <n v="0"/>
    <n v="2846366"/>
    <x v="0"/>
    <s v="CONCERTINAS Y SOLUCIONES SASFP-011230-01"/>
    <x v="0"/>
  </r>
  <r>
    <s v="PROMOAMBIENTAL DISTRITO SAS ESP"/>
    <n v="901"/>
    <x v="151"/>
    <x v="151"/>
    <m/>
    <n v="7447638"/>
    <n v="16925001"/>
    <n v="1250"/>
    <s v="FP-011624-01"/>
    <s v="ST 28583 ALQUILER RADIO MOTOROLA-"/>
    <d v="2024-04-09T00:00:00"/>
    <x v="30"/>
    <d v="2024-06-08T00:00:00"/>
    <n v="4"/>
    <n v="1107393"/>
    <n v="20240604"/>
    <n v="202406"/>
    <s v="8/06/2024 3:17:58 p.m."/>
    <n v="60"/>
    <s v="31-60"/>
    <s v="PROVEEDORES"/>
    <n v="82"/>
    <n v="0"/>
    <n v="0"/>
    <n v="1107393"/>
    <n v="0"/>
    <n v="0"/>
    <n v="0"/>
    <n v="0"/>
    <n v="1107393"/>
    <x v="0"/>
    <s v="CONCERTINAS Y SOLUCIONES SASFP-011624-01"/>
    <x v="0"/>
  </r>
  <r>
    <s v="PROMOAMBIENTAL DISTRITO SAS ESP"/>
    <n v="901"/>
    <x v="152"/>
    <x v="152"/>
    <m/>
    <n v="7447638"/>
    <n v="16925001"/>
    <n v="358"/>
    <s v="FP-011663-01"/>
    <s v="SEAC 12702 RODAJA 1 1 2 FORD GRASERA DES-ENGRASANTE"/>
    <d v="2024-04-11T00:00:00"/>
    <x v="40"/>
    <d v="2024-06-05T00:00:00"/>
    <n v="1"/>
    <n v="3827875"/>
    <n v="20240604"/>
    <n v="202406"/>
    <s v="8/06/2024 3:17:58 p.m."/>
    <n v="58"/>
    <s v="31-60"/>
    <s v="PROVEEDORES"/>
    <n v="80"/>
    <n v="0"/>
    <n v="0"/>
    <n v="3827875"/>
    <n v="0"/>
    <n v="0"/>
    <n v="0"/>
    <n v="0"/>
    <n v="3827875"/>
    <x v="0"/>
    <s v="ACB PUBLICIDAD SASFP-011663-01"/>
    <x v="0"/>
  </r>
  <r>
    <s v="PROMOAMBIENTAL DISTRITO SAS ESP"/>
    <n v="901"/>
    <x v="152"/>
    <x v="152"/>
    <m/>
    <n v="7447638"/>
    <n v="16925001"/>
    <n v="360"/>
    <s v="FP-011894-01"/>
    <s v="SEAC 13910 MTTO MODULO INTERNO MO SISTEM-A NEUMATICO"/>
    <d v="2024-04-25T00:00:00"/>
    <x v="33"/>
    <d v="2024-06-08T00:00:00"/>
    <n v="4"/>
    <n v="969992"/>
    <n v="20240604"/>
    <n v="202406"/>
    <s v="8/06/2024 3:17:58 p.m."/>
    <n v="44"/>
    <s v="31-60"/>
    <s v="PROVEEDORES"/>
    <n v="66"/>
    <n v="0"/>
    <n v="0"/>
    <n v="969992"/>
    <n v="0"/>
    <n v="0"/>
    <n v="0"/>
    <n v="0"/>
    <n v="969992"/>
    <x v="0"/>
    <s v="ACB PUBLICIDAD SASFP-011894-01"/>
    <x v="0"/>
  </r>
  <r>
    <s v="PROMOAMBIENTAL DISTRITO SAS ESP"/>
    <n v="901"/>
    <x v="152"/>
    <x v="152"/>
    <m/>
    <n v="7447638"/>
    <n v="16925001"/>
    <n v="363"/>
    <s v="FP-011973-01"/>
    <s v="FEV 363 ARTICULOS PAPELERIA 19  COSTO   -                                        "/>
    <d v="2024-04-29T00:00:00"/>
    <x v="3"/>
    <d v="2024-06-22T00:00:00"/>
    <n v="18"/>
    <n v="15719418"/>
    <n v="20240604"/>
    <n v="202406"/>
    <s v="8/06/2024 3:17:58 p.m."/>
    <n v="40"/>
    <s v="31-60"/>
    <s v="PROVEEDORES"/>
    <n v="62"/>
    <n v="0"/>
    <n v="0"/>
    <n v="15719418"/>
    <n v="0"/>
    <n v="0"/>
    <n v="0"/>
    <n v="0"/>
    <n v="15719418"/>
    <x v="0"/>
    <s v="ACB PUBLICIDAD SASFP-011973-01"/>
    <x v="0"/>
  </r>
  <r>
    <s v="PROMOAMBIENTAL DISTRITO SAS ESP"/>
    <n v="901"/>
    <x v="152"/>
    <x v="152"/>
    <m/>
    <n v="7447638"/>
    <n v="16925001"/>
    <n v="364"/>
    <s v="FP-012041-01"/>
    <s v="FEV 364 SOLICITUD PLACAS PARA PODA PREFI-JO 2 Y 3                                "/>
    <d v="2024-04-29T00:00:00"/>
    <x v="3"/>
    <d v="2024-06-22T00:00:00"/>
    <n v="18"/>
    <n v="17626031"/>
    <n v="20240604"/>
    <n v="202406"/>
    <s v="8/06/2024 3:17:58 p.m."/>
    <n v="40"/>
    <s v="31-60"/>
    <s v="PROVEEDORES"/>
    <n v="62"/>
    <n v="0"/>
    <n v="0"/>
    <n v="17626031"/>
    <n v="0"/>
    <n v="0"/>
    <n v="0"/>
    <n v="0"/>
    <n v="17626031"/>
    <x v="0"/>
    <s v="ACB PUBLICIDAD SASFP-012041-01"/>
    <x v="0"/>
  </r>
  <r>
    <s v="PROMOAMBIENTAL DISTRITO SAS ESP"/>
    <n v="901"/>
    <x v="151"/>
    <x v="151"/>
    <m/>
    <n v="7447638"/>
    <n v="16925001"/>
    <n v="1308"/>
    <s v="FP-012189-01"/>
    <s v="SOL 1308 FUMIGACION                     -                                        "/>
    <d v="2024-05-10T00:00:00"/>
    <x v="52"/>
    <d v="2024-07-06T00:00:00"/>
    <n v="32"/>
    <n v="2864100"/>
    <n v="20240604"/>
    <n v="202406"/>
    <s v="8/06/2024 3:17:58 p.m."/>
    <n v="29"/>
    <s v="0-30"/>
    <s v="PROVEEDORES"/>
    <n v="51"/>
    <n v="0"/>
    <n v="2864100"/>
    <n v="0"/>
    <n v="0"/>
    <n v="0"/>
    <n v="0"/>
    <n v="0"/>
    <n v="2864100"/>
    <x v="0"/>
    <s v="CONCERTINAS Y SOLUCIONES SASFP-012189-01"/>
    <x v="0"/>
  </r>
  <r>
    <s v="PROMOAMBIENTAL DISTRITO SAS ESP"/>
    <n v="901"/>
    <x v="153"/>
    <x v="153"/>
    <m/>
    <n v="7447638"/>
    <n v="16925001"/>
    <n v="285"/>
    <s v="FP-012585-01"/>
    <s v="FEV 285 MANTENIMIETO PREV  Y LIMPIEZA CA-JAS RESIDUALES BASE                     "/>
    <d v="2024-05-29T00:00:00"/>
    <x v="63"/>
    <d v="2024-07-15T00:00:00"/>
    <n v="41"/>
    <n v="1953127"/>
    <n v="20240604"/>
    <n v="202406"/>
    <s v="8/06/2024 3:17:58 p.m."/>
    <n v="10"/>
    <s v="0-30"/>
    <s v="PROVEEDORES"/>
    <n v="32"/>
    <n v="0"/>
    <n v="1953127"/>
    <n v="0"/>
    <n v="0"/>
    <n v="0"/>
    <n v="0"/>
    <n v="0"/>
    <n v="1953127"/>
    <x v="0"/>
    <s v="IMPLANTEMOS SASFP-012585-01"/>
    <x v="0"/>
  </r>
  <r>
    <s v="PROMOAMBIENTAL DISTRITO SAS ESP"/>
    <n v="901"/>
    <x v="152"/>
    <x v="152"/>
    <m/>
    <n v="7447638"/>
    <n v="16925001"/>
    <n v="371"/>
    <s v="FP-012590-01"/>
    <s v="FEV 371 MAREIAL POP CON IVA             -                                        "/>
    <d v="2024-05-30T00:00:00"/>
    <x v="34"/>
    <d v="2024-07-27T00:00:00"/>
    <n v="53"/>
    <n v="4462286"/>
    <n v="20240604"/>
    <n v="202406"/>
    <s v="8/06/2024 3:17:58 p.m."/>
    <n v="9"/>
    <s v="0-30"/>
    <s v="PROVEEDORES"/>
    <n v="31"/>
    <n v="0"/>
    <n v="4462286"/>
    <n v="0"/>
    <n v="0"/>
    <n v="0"/>
    <n v="0"/>
    <n v="0"/>
    <n v="4462286"/>
    <x v="0"/>
    <s v="ACB PUBLICIDAD SASFP-012590-0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3F9536-714B-448F-9D73-CE4E0BE49476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9:M785" firstHeaderRow="1" firstDataRow="2" firstDataCol="5"/>
  <pivotFields count="36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55">
        <item x="15"/>
        <item x="118"/>
        <item x="121"/>
        <item x="95"/>
        <item x="82"/>
        <item x="5"/>
        <item x="94"/>
        <item x="150"/>
        <item x="98"/>
        <item x="67"/>
        <item x="6"/>
        <item x="58"/>
        <item x="137"/>
        <item x="38"/>
        <item x="83"/>
        <item x="62"/>
        <item x="133"/>
        <item x="44"/>
        <item x="140"/>
        <item x="113"/>
        <item x="55"/>
        <item x="132"/>
        <item x="142"/>
        <item x="128"/>
        <item x="18"/>
        <item x="78"/>
        <item x="9"/>
        <item x="47"/>
        <item x="29"/>
        <item x="92"/>
        <item x="131"/>
        <item x="0"/>
        <item x="69"/>
        <item x="81"/>
        <item x="101"/>
        <item x="97"/>
        <item x="4"/>
        <item x="53"/>
        <item x="24"/>
        <item x="27"/>
        <item x="125"/>
        <item x="70"/>
        <item x="145"/>
        <item x="74"/>
        <item x="73"/>
        <item x="19"/>
        <item x="17"/>
        <item x="148"/>
        <item x="11"/>
        <item x="10"/>
        <item x="103"/>
        <item x="57"/>
        <item x="96"/>
        <item x="49"/>
        <item x="30"/>
        <item x="138"/>
        <item x="75"/>
        <item x="8"/>
        <item x="136"/>
        <item x="112"/>
        <item x="117"/>
        <item x="43"/>
        <item x="51"/>
        <item x="109"/>
        <item x="26"/>
        <item x="13"/>
        <item x="63"/>
        <item x="122"/>
        <item x="45"/>
        <item x="116"/>
        <item x="7"/>
        <item x="146"/>
        <item x="126"/>
        <item x="60"/>
        <item x="104"/>
        <item x="50"/>
        <item x="2"/>
        <item x="71"/>
        <item x="130"/>
        <item x="119"/>
        <item x="64"/>
        <item x="144"/>
        <item x="111"/>
        <item x="76"/>
        <item x="110"/>
        <item x="39"/>
        <item x="87"/>
        <item x="40"/>
        <item x="135"/>
        <item x="84"/>
        <item x="52"/>
        <item x="80"/>
        <item x="66"/>
        <item x="85"/>
        <item x="46"/>
        <item x="68"/>
        <item x="37"/>
        <item x="36"/>
        <item x="105"/>
        <item x="90"/>
        <item x="23"/>
        <item x="102"/>
        <item x="12"/>
        <item x="35"/>
        <item x="22"/>
        <item x="32"/>
        <item x="56"/>
        <item x="42"/>
        <item x="100"/>
        <item x="93"/>
        <item x="89"/>
        <item x="54"/>
        <item x="91"/>
        <item x="72"/>
        <item x="65"/>
        <item x="114"/>
        <item x="107"/>
        <item x="1"/>
        <item x="16"/>
        <item x="108"/>
        <item x="34"/>
        <item x="31"/>
        <item x="28"/>
        <item x="139"/>
        <item x="134"/>
        <item x="151"/>
        <item x="149"/>
        <item x="88"/>
        <item x="33"/>
        <item x="143"/>
        <item x="152"/>
        <item x="79"/>
        <item x="106"/>
        <item x="3"/>
        <item x="14"/>
        <item x="20"/>
        <item x="21"/>
        <item m="1" x="154"/>
        <item x="25"/>
        <item x="41"/>
        <item x="48"/>
        <item x="59"/>
        <item x="61"/>
        <item x="77"/>
        <item x="86"/>
        <item x="99"/>
        <item x="115"/>
        <item x="120"/>
        <item x="123"/>
        <item x="124"/>
        <item x="127"/>
        <item x="129"/>
        <item x="141"/>
        <item x="147"/>
        <item x="15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55">
        <item x="2"/>
        <item x="6"/>
        <item x="7"/>
        <item x="9"/>
        <item x="11"/>
        <item x="13"/>
        <item x="18"/>
        <item x="24"/>
        <item x="26"/>
        <item x="40"/>
        <item x="44"/>
        <item x="50"/>
        <item x="51"/>
        <item x="52"/>
        <item x="54"/>
        <item x="55"/>
        <item x="56"/>
        <item x="57"/>
        <item x="63"/>
        <item x="74"/>
        <item x="76"/>
        <item x="88"/>
        <item x="93"/>
        <item x="100"/>
        <item x="104"/>
        <item x="107"/>
        <item x="109"/>
        <item x="110"/>
        <item x="111"/>
        <item x="114"/>
        <item x="119"/>
        <item x="125"/>
        <item x="128"/>
        <item x="132"/>
        <item x="133"/>
        <item x="138"/>
        <item x="139"/>
        <item x="140"/>
        <item x="101"/>
        <item x="112"/>
        <item x="66"/>
        <item x="136"/>
        <item x="137"/>
        <item x="0"/>
        <item x="142"/>
        <item x="1"/>
        <item x="32"/>
        <item x="33"/>
        <item x="78"/>
        <item x="83"/>
        <item x="87"/>
        <item x="130"/>
        <item x="131"/>
        <item x="106"/>
        <item x="35"/>
        <item x="4"/>
        <item x="5"/>
        <item x="8"/>
        <item x="10"/>
        <item x="12"/>
        <item x="15"/>
        <item x="16"/>
        <item x="17"/>
        <item x="19"/>
        <item x="22"/>
        <item x="23"/>
        <item x="27"/>
        <item x="28"/>
        <item x="29"/>
        <item x="30"/>
        <item x="31"/>
        <item x="34"/>
        <item x="36"/>
        <item x="37"/>
        <item x="38"/>
        <item x="39"/>
        <item x="42"/>
        <item x="43"/>
        <item x="45"/>
        <item x="47"/>
        <item x="49"/>
        <item x="53"/>
        <item x="58"/>
        <item x="60"/>
        <item x="62"/>
        <item x="64"/>
        <item x="65"/>
        <item x="67"/>
        <item x="68"/>
        <item x="69"/>
        <item x="70"/>
        <item x="71"/>
        <item x="72"/>
        <item x="73"/>
        <item x="75"/>
        <item x="79"/>
        <item x="80"/>
        <item x="81"/>
        <item x="82"/>
        <item x="84"/>
        <item x="85"/>
        <item x="89"/>
        <item x="90"/>
        <item x="91"/>
        <item x="92"/>
        <item x="94"/>
        <item x="95"/>
        <item x="96"/>
        <item x="97"/>
        <item x="98"/>
        <item x="102"/>
        <item x="103"/>
        <item x="105"/>
        <item x="108"/>
        <item x="113"/>
        <item x="116"/>
        <item x="117"/>
        <item x="118"/>
        <item x="121"/>
        <item x="122"/>
        <item x="126"/>
        <item x="134"/>
        <item x="135"/>
        <item x="143"/>
        <item x="144"/>
        <item x="145"/>
        <item x="146"/>
        <item x="46"/>
        <item x="148"/>
        <item x="149"/>
        <item x="150"/>
        <item x="151"/>
        <item x="152"/>
        <item x="3"/>
        <item x="14"/>
        <item x="20"/>
        <item x="21"/>
        <item m="1" x="154"/>
        <item x="25"/>
        <item x="41"/>
        <item x="48"/>
        <item x="59"/>
        <item x="61"/>
        <item x="77"/>
        <item x="86"/>
        <item x="99"/>
        <item x="115"/>
        <item x="120"/>
        <item x="123"/>
        <item x="124"/>
        <item x="127"/>
        <item x="129"/>
        <item x="141"/>
        <item x="147"/>
        <item x="15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0">
        <item x="94"/>
        <item x="95"/>
        <item x="98"/>
        <item x="51"/>
        <item x="72"/>
        <item x="74"/>
        <item x="48"/>
        <item x="71"/>
        <item x="83"/>
        <item x="67"/>
        <item x="86"/>
        <item x="87"/>
        <item x="85"/>
        <item x="8"/>
        <item x="9"/>
        <item x="79"/>
        <item x="89"/>
        <item x="90"/>
        <item x="91"/>
        <item x="92"/>
        <item x="70"/>
        <item x="46"/>
        <item x="93"/>
        <item x="59"/>
        <item x="45"/>
        <item x="47"/>
        <item x="68"/>
        <item x="60"/>
        <item x="28"/>
        <item x="11"/>
        <item x="12"/>
        <item x="13"/>
        <item x="14"/>
        <item x="53"/>
        <item x="73"/>
        <item x="15"/>
        <item x="54"/>
        <item x="16"/>
        <item x="0"/>
        <item x="66"/>
        <item x="49"/>
        <item x="43"/>
        <item x="39"/>
        <item x="29"/>
        <item x="40"/>
        <item x="61"/>
        <item x="31"/>
        <item x="32"/>
        <item x="44"/>
        <item x="55"/>
        <item x="18"/>
        <item x="36"/>
        <item x="41"/>
        <item x="33"/>
        <item x="19"/>
        <item x="3"/>
        <item x="4"/>
        <item x="20"/>
        <item x="69"/>
        <item x="5"/>
        <item x="21"/>
        <item x="52"/>
        <item x="22"/>
        <item x="56"/>
        <item x="2"/>
        <item x="1"/>
        <item x="17"/>
        <item x="65"/>
        <item x="30"/>
        <item x="35"/>
        <item x="38"/>
        <item x="37"/>
        <item x="57"/>
        <item x="58"/>
        <item x="62"/>
        <item x="64"/>
        <item x="75"/>
        <item x="76"/>
        <item x="78"/>
        <item x="77"/>
        <item x="80"/>
        <item x="81"/>
        <item x="82"/>
        <item x="84"/>
        <item x="88"/>
        <item x="96"/>
        <item x="97"/>
        <item x="99"/>
        <item x="6"/>
        <item x="23"/>
        <item x="24"/>
        <item x="42"/>
        <item x="25"/>
        <item x="50"/>
        <item x="7"/>
        <item x="10"/>
        <item x="26"/>
        <item x="27"/>
        <item x="34"/>
        <item x="6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multipleItemSelectionAllowed="1" showAll="0" defaultSubtotal="0">
      <items count="5">
        <item x="0"/>
        <item x="2"/>
        <item x="3"/>
        <item x="1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multipleItemSelectionAllowed="1" showAll="0" defaultSubtotal="0">
      <items count="2">
        <item h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6">
        <item sd="0" x="1"/>
        <item sd="0" x="2"/>
        <item sd="0" x="3"/>
        <item sd="0" x="4"/>
        <item x="0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8">
        <item sd="0" x="1"/>
        <item sd="0" x="2"/>
        <item sd="0" x="3"/>
        <item sd="0" x="4"/>
        <item sd="0" x="5"/>
        <item sd="0" x="6"/>
        <item x="0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30"/>
    <field x="32"/>
    <field x="3"/>
    <field x="2"/>
    <field x="11"/>
  </rowFields>
  <rowItems count="775">
    <i>
      <x/>
      <x v="1"/>
      <x v="1"/>
      <x v="10"/>
      <x v="32"/>
    </i>
    <i r="4">
      <x v="51"/>
    </i>
    <i r="4">
      <x v="53"/>
    </i>
    <i r="4">
      <x v="66"/>
    </i>
    <i r="4">
      <x v="69"/>
    </i>
    <i r="2">
      <x v="3"/>
      <x v="26"/>
      <x v="32"/>
    </i>
    <i r="4">
      <x v="35"/>
    </i>
    <i r="4">
      <x v="37"/>
    </i>
    <i r="4">
      <x v="41"/>
    </i>
    <i r="4">
      <x v="48"/>
    </i>
    <i r="4">
      <x v="51"/>
    </i>
    <i r="4">
      <x v="54"/>
    </i>
    <i r="4">
      <x v="64"/>
    </i>
    <i r="4">
      <x v="97"/>
    </i>
    <i r="2">
      <x v="6"/>
      <x v="24"/>
      <x v="48"/>
    </i>
    <i r="4">
      <x v="63"/>
    </i>
    <i r="4">
      <x v="65"/>
    </i>
    <i r="2">
      <x v="8"/>
      <x v="64"/>
      <x v="27"/>
    </i>
    <i r="4">
      <x v="30"/>
    </i>
    <i r="4">
      <x v="31"/>
    </i>
    <i r="4">
      <x v="32"/>
    </i>
    <i r="4">
      <x v="33"/>
    </i>
    <i r="4">
      <x v="35"/>
    </i>
    <i r="4">
      <x v="38"/>
    </i>
    <i r="4">
      <x v="45"/>
    </i>
    <i r="4">
      <x v="54"/>
    </i>
    <i r="4">
      <x v="55"/>
    </i>
    <i r="4">
      <x v="57"/>
    </i>
    <i r="4">
      <x v="59"/>
    </i>
    <i r="4">
      <x v="60"/>
    </i>
    <i r="4">
      <x v="62"/>
    </i>
    <i r="4">
      <x v="64"/>
    </i>
    <i r="4">
      <x v="69"/>
    </i>
    <i r="4">
      <x v="73"/>
    </i>
    <i r="4">
      <x v="74"/>
    </i>
    <i r="4">
      <x v="88"/>
    </i>
    <i r="4">
      <x v="89"/>
    </i>
    <i r="4">
      <x v="90"/>
    </i>
    <i r="4">
      <x v="91"/>
    </i>
    <i r="4">
      <x v="92"/>
    </i>
    <i r="4">
      <x v="94"/>
    </i>
    <i r="4">
      <x v="96"/>
    </i>
    <i r="4">
      <x v="99"/>
    </i>
    <i r="2">
      <x v="9"/>
      <x v="87"/>
      <x v="28"/>
    </i>
    <i r="4">
      <x v="29"/>
    </i>
    <i r="4">
      <x v="31"/>
    </i>
    <i r="4">
      <x v="35"/>
    </i>
    <i r="4">
      <x v="36"/>
    </i>
    <i r="4">
      <x v="37"/>
    </i>
    <i r="4">
      <x v="42"/>
    </i>
    <i r="4">
      <x v="44"/>
    </i>
    <i r="4">
      <x v="45"/>
    </i>
    <i r="4">
      <x v="46"/>
    </i>
    <i r="4">
      <x v="49"/>
    </i>
    <i r="4">
      <x v="50"/>
    </i>
    <i r="4">
      <x v="51"/>
    </i>
    <i r="4">
      <x v="52"/>
    </i>
    <i r="4">
      <x v="53"/>
    </i>
    <i r="4">
      <x v="54"/>
    </i>
    <i r="4">
      <x v="55"/>
    </i>
    <i r="4">
      <x v="56"/>
    </i>
    <i r="4">
      <x v="60"/>
    </i>
    <i r="4">
      <x v="62"/>
    </i>
    <i r="4">
      <x v="66"/>
    </i>
    <i r="4">
      <x v="68"/>
    </i>
    <i r="4">
      <x v="69"/>
    </i>
    <i r="4">
      <x v="88"/>
    </i>
    <i r="4">
      <x v="90"/>
    </i>
    <i r="4">
      <x v="91"/>
    </i>
    <i r="4">
      <x v="92"/>
    </i>
    <i r="4">
      <x v="94"/>
    </i>
    <i r="4">
      <x v="99"/>
    </i>
    <i r="2">
      <x v="10"/>
      <x v="17"/>
      <x v="54"/>
    </i>
    <i r="4">
      <x v="56"/>
    </i>
    <i r="4">
      <x v="57"/>
    </i>
    <i r="4">
      <x v="61"/>
    </i>
    <i r="4">
      <x v="62"/>
    </i>
    <i r="4">
      <x v="63"/>
    </i>
    <i r="4">
      <x v="88"/>
    </i>
    <i r="4">
      <x v="90"/>
    </i>
    <i r="4">
      <x v="94"/>
    </i>
    <i r="4">
      <x v="97"/>
    </i>
    <i r="2">
      <x v="12"/>
      <x v="62"/>
      <x v="28"/>
    </i>
    <i r="4">
      <x v="36"/>
    </i>
    <i r="4">
      <x v="37"/>
    </i>
    <i r="4">
      <x v="38"/>
    </i>
    <i r="4">
      <x v="41"/>
    </i>
    <i r="4">
      <x v="42"/>
    </i>
    <i r="4">
      <x v="46"/>
    </i>
    <i r="4">
      <x v="49"/>
    </i>
    <i r="4">
      <x v="51"/>
    </i>
    <i r="4">
      <x v="52"/>
    </i>
    <i r="4">
      <x v="55"/>
    </i>
    <i r="4">
      <x v="61"/>
    </i>
    <i r="4">
      <x v="65"/>
    </i>
    <i r="4">
      <x v="68"/>
    </i>
    <i r="4">
      <x v="90"/>
    </i>
    <i r="4">
      <x v="94"/>
    </i>
    <i r="2">
      <x v="13"/>
      <x v="90"/>
      <x v="32"/>
    </i>
    <i r="4">
      <x v="36"/>
    </i>
    <i r="4">
      <x v="37"/>
    </i>
    <i r="4">
      <x v="46"/>
    </i>
    <i r="4">
      <x v="52"/>
    </i>
    <i r="4">
      <x v="96"/>
    </i>
    <i r="2">
      <x v="14"/>
      <x v="111"/>
      <x v="27"/>
    </i>
    <i r="4">
      <x v="28"/>
    </i>
    <i r="4">
      <x v="30"/>
    </i>
    <i r="4">
      <x v="31"/>
    </i>
    <i r="4">
      <x v="35"/>
    </i>
    <i r="4">
      <x v="36"/>
    </i>
    <i r="4">
      <x v="37"/>
    </i>
    <i r="4">
      <x v="42"/>
    </i>
    <i r="4">
      <x v="43"/>
    </i>
    <i r="4">
      <x v="44"/>
    </i>
    <i r="4">
      <x v="46"/>
    </i>
    <i r="4">
      <x v="47"/>
    </i>
    <i r="4">
      <x v="48"/>
    </i>
    <i r="4">
      <x v="50"/>
    </i>
    <i r="4">
      <x v="52"/>
    </i>
    <i r="4">
      <x v="53"/>
    </i>
    <i r="4">
      <x v="54"/>
    </i>
    <i r="4">
      <x v="55"/>
    </i>
    <i r="4">
      <x v="57"/>
    </i>
    <i r="4">
      <x v="60"/>
    </i>
    <i r="4">
      <x v="62"/>
    </i>
    <i r="4">
      <x v="63"/>
    </i>
    <i r="4">
      <x v="65"/>
    </i>
    <i r="4">
      <x v="66"/>
    </i>
    <i r="4">
      <x v="88"/>
    </i>
    <i r="4">
      <x v="89"/>
    </i>
    <i r="4">
      <x v="92"/>
    </i>
    <i r="4">
      <x v="94"/>
    </i>
    <i r="4">
      <x v="97"/>
    </i>
    <i r="2">
      <x v="15"/>
      <x v="20"/>
      <x v="27"/>
    </i>
    <i r="4">
      <x v="28"/>
    </i>
    <i r="4">
      <x v="36"/>
    </i>
    <i r="4">
      <x v="37"/>
    </i>
    <i r="4">
      <x v="38"/>
    </i>
    <i r="4">
      <x v="41"/>
    </i>
    <i r="4">
      <x v="42"/>
    </i>
    <i r="4">
      <x v="44"/>
    </i>
    <i r="4">
      <x v="50"/>
    </i>
    <i r="4">
      <x v="51"/>
    </i>
    <i r="4">
      <x v="52"/>
    </i>
    <i r="4">
      <x v="53"/>
    </i>
    <i r="4">
      <x v="55"/>
    </i>
    <i r="4">
      <x v="57"/>
    </i>
    <i r="4">
      <x v="58"/>
    </i>
    <i r="4">
      <x v="59"/>
    </i>
    <i r="4">
      <x v="61"/>
    </i>
    <i r="4">
      <x v="62"/>
    </i>
    <i r="4">
      <x v="63"/>
    </i>
    <i r="4">
      <x v="65"/>
    </i>
    <i r="4">
      <x v="66"/>
    </i>
    <i r="4">
      <x v="88"/>
    </i>
    <i r="4">
      <x v="90"/>
    </i>
    <i r="4">
      <x v="94"/>
    </i>
    <i r="4">
      <x v="96"/>
    </i>
    <i r="4">
      <x v="98"/>
    </i>
    <i r="2">
      <x v="16"/>
      <x v="106"/>
      <x v="62"/>
    </i>
    <i r="2">
      <x v="17"/>
      <x v="51"/>
      <x v="36"/>
    </i>
    <i r="4">
      <x v="54"/>
    </i>
    <i r="4">
      <x v="94"/>
    </i>
    <i r="2">
      <x v="18"/>
      <x v="66"/>
      <x v="37"/>
    </i>
    <i r="4">
      <x v="45"/>
    </i>
    <i r="4">
      <x v="62"/>
    </i>
    <i r="4">
      <x v="64"/>
    </i>
    <i r="2">
      <x v="19"/>
      <x v="43"/>
      <x v="35"/>
    </i>
    <i r="4">
      <x v="38"/>
    </i>
    <i r="4">
      <x v="53"/>
    </i>
    <i r="4">
      <x v="54"/>
    </i>
    <i r="4">
      <x v="55"/>
    </i>
    <i r="4">
      <x v="62"/>
    </i>
    <i r="4">
      <x v="88"/>
    </i>
    <i r="4">
      <x v="90"/>
    </i>
    <i r="4">
      <x v="96"/>
    </i>
    <i r="2">
      <x v="20"/>
      <x v="83"/>
      <x v="28"/>
    </i>
    <i r="4">
      <x v="30"/>
    </i>
    <i r="4">
      <x v="36"/>
    </i>
    <i r="4">
      <x v="38"/>
    </i>
    <i r="4">
      <x v="44"/>
    </i>
    <i r="4">
      <x v="48"/>
    </i>
    <i r="4">
      <x v="49"/>
    </i>
    <i r="4">
      <x v="50"/>
    </i>
    <i r="4">
      <x v="64"/>
    </i>
    <i r="4">
      <x v="65"/>
    </i>
    <i r="4">
      <x v="66"/>
    </i>
    <i r="4">
      <x v="69"/>
    </i>
    <i r="4">
      <x v="90"/>
    </i>
    <i r="4">
      <x v="96"/>
    </i>
    <i r="4">
      <x v="99"/>
    </i>
    <i r="2">
      <x v="21"/>
      <x v="127"/>
      <x v="36"/>
    </i>
    <i r="4">
      <x v="63"/>
    </i>
    <i r="4">
      <x v="68"/>
    </i>
    <i r="2">
      <x v="22"/>
      <x v="109"/>
      <x v="50"/>
    </i>
    <i r="4">
      <x v="54"/>
    </i>
    <i r="4">
      <x v="55"/>
    </i>
    <i r="4">
      <x v="56"/>
    </i>
    <i r="4">
      <x v="63"/>
    </i>
    <i r="4">
      <x v="88"/>
    </i>
    <i r="4">
      <x v="96"/>
    </i>
    <i r="4">
      <x v="97"/>
    </i>
    <i r="4">
      <x v="98"/>
    </i>
    <i r="2">
      <x v="23"/>
      <x v="108"/>
      <x v="28"/>
    </i>
    <i r="4">
      <x v="33"/>
    </i>
    <i r="4">
      <x v="35"/>
    </i>
    <i r="4">
      <x v="42"/>
    </i>
    <i r="4">
      <x v="43"/>
    </i>
    <i r="4">
      <x v="62"/>
    </i>
    <i r="4">
      <x v="68"/>
    </i>
    <i r="4">
      <x v="96"/>
    </i>
    <i r="4">
      <x v="97"/>
    </i>
    <i r="2">
      <x v="25"/>
      <x v="116"/>
      <x v="44"/>
    </i>
    <i r="4">
      <x v="82"/>
    </i>
    <i r="2">
      <x v="26"/>
      <x v="63"/>
      <x v="30"/>
    </i>
    <i r="4">
      <x v="37"/>
    </i>
    <i r="4">
      <x v="45"/>
    </i>
    <i r="4">
      <x v="49"/>
    </i>
    <i r="4">
      <x v="50"/>
    </i>
    <i r="4">
      <x v="55"/>
    </i>
    <i r="4">
      <x v="62"/>
    </i>
    <i r="4">
      <x v="73"/>
    </i>
    <i r="4">
      <x v="96"/>
    </i>
    <i r="2">
      <x v="29"/>
      <x v="115"/>
      <x v="28"/>
    </i>
    <i r="4">
      <x v="36"/>
    </i>
    <i r="4">
      <x v="38"/>
    </i>
    <i r="4">
      <x v="39"/>
    </i>
    <i r="4">
      <x v="44"/>
    </i>
    <i r="4">
      <x v="46"/>
    </i>
    <i r="4">
      <x v="56"/>
    </i>
    <i r="4">
      <x v="63"/>
    </i>
    <i r="4">
      <x v="91"/>
    </i>
    <i r="4">
      <x v="96"/>
    </i>
    <i r="2">
      <x v="30"/>
      <x v="79"/>
      <x v="30"/>
    </i>
    <i r="4">
      <x v="38"/>
    </i>
    <i r="4">
      <x v="50"/>
    </i>
    <i r="4">
      <x v="53"/>
    </i>
    <i r="4">
      <x v="54"/>
    </i>
    <i r="4">
      <x v="56"/>
    </i>
    <i r="4">
      <x v="61"/>
    </i>
    <i r="4">
      <x v="63"/>
    </i>
    <i r="4">
      <x v="90"/>
    </i>
    <i r="4">
      <x v="96"/>
    </i>
    <i r="2">
      <x v="32"/>
      <x v="23"/>
      <x v="33"/>
    </i>
    <i r="4">
      <x v="37"/>
    </i>
    <i r="4">
      <x v="38"/>
    </i>
    <i r="4">
      <x v="47"/>
    </i>
    <i r="4">
      <x v="62"/>
    </i>
    <i r="4">
      <x v="68"/>
    </i>
    <i r="4">
      <x v="88"/>
    </i>
    <i r="2">
      <x v="34"/>
      <x v="16"/>
      <x v="30"/>
    </i>
    <i r="4">
      <x v="37"/>
    </i>
    <i r="4">
      <x v="44"/>
    </i>
    <i r="4">
      <x v="51"/>
    </i>
    <i r="4">
      <x v="63"/>
    </i>
    <i r="2">
      <x v="35"/>
      <x v="55"/>
      <x v="54"/>
    </i>
    <i r="4">
      <x v="99"/>
    </i>
    <i r="2">
      <x v="36"/>
      <x v="123"/>
      <x v="55"/>
    </i>
    <i r="4">
      <x v="96"/>
    </i>
    <i r="2">
      <x v="39"/>
      <x v="59"/>
      <x v="46"/>
    </i>
    <i r="4">
      <x v="50"/>
    </i>
    <i r="4">
      <x v="63"/>
    </i>
    <i r="4">
      <x v="99"/>
    </i>
    <i r="2">
      <x v="40"/>
      <x v="92"/>
      <x v="35"/>
    </i>
    <i r="4">
      <x v="38"/>
    </i>
    <i r="4">
      <x v="48"/>
    </i>
    <i r="4">
      <x v="51"/>
    </i>
    <i r="4">
      <x v="62"/>
    </i>
    <i r="4">
      <x v="65"/>
    </i>
    <i r="4">
      <x v="89"/>
    </i>
    <i r="4">
      <x v="96"/>
    </i>
    <i r="2">
      <x v="41"/>
      <x v="58"/>
      <x v="28"/>
    </i>
    <i r="4">
      <x v="29"/>
    </i>
    <i r="4">
      <x v="35"/>
    </i>
    <i r="4">
      <x v="36"/>
    </i>
    <i r="4">
      <x v="38"/>
    </i>
    <i r="4">
      <x v="44"/>
    </i>
    <i r="4">
      <x v="47"/>
    </i>
    <i r="4">
      <x v="50"/>
    </i>
    <i r="4">
      <x v="51"/>
    </i>
    <i r="4">
      <x v="55"/>
    </i>
    <i r="4">
      <x v="56"/>
    </i>
    <i r="4">
      <x v="62"/>
    </i>
    <i r="4">
      <x v="64"/>
    </i>
    <i r="4">
      <x v="96"/>
    </i>
    <i r="4">
      <x v="97"/>
    </i>
    <i r="4">
      <x v="98"/>
    </i>
    <i r="2">
      <x v="42"/>
      <x v="12"/>
      <x v="30"/>
    </i>
    <i r="4">
      <x v="44"/>
    </i>
    <i r="4">
      <x v="49"/>
    </i>
    <i r="4">
      <x v="50"/>
    </i>
    <i r="4">
      <x v="54"/>
    </i>
    <i r="4">
      <x v="55"/>
    </i>
    <i r="4">
      <x v="58"/>
    </i>
    <i r="4">
      <x v="59"/>
    </i>
    <i r="4">
      <x v="64"/>
    </i>
    <i r="4">
      <x v="66"/>
    </i>
    <i r="4">
      <x v="68"/>
    </i>
    <i r="4">
      <x v="88"/>
    </i>
    <i r="4">
      <x v="90"/>
    </i>
    <i r="4">
      <x v="91"/>
    </i>
    <i r="4">
      <x v="92"/>
    </i>
    <i r="4">
      <x v="96"/>
    </i>
    <i r="4">
      <x v="98"/>
    </i>
    <i r="2">
      <x v="43"/>
      <x v="31"/>
      <x v="38"/>
    </i>
    <i r="2">
      <x v="44"/>
      <x v="22"/>
      <x v="38"/>
    </i>
    <i r="4">
      <x v="55"/>
    </i>
    <i r="2">
      <x v="45"/>
      <x v="117"/>
      <x v="55"/>
    </i>
    <i r="4">
      <x v="56"/>
    </i>
    <i r="4">
      <x v="59"/>
    </i>
    <i r="4">
      <x v="64"/>
    </i>
    <i r="4">
      <x v="65"/>
    </i>
    <i r="4">
      <x v="88"/>
    </i>
    <i r="4">
      <x v="94"/>
    </i>
    <i r="2">
      <x v="46"/>
      <x v="105"/>
      <x v="35"/>
    </i>
    <i r="4">
      <x v="63"/>
    </i>
    <i r="4">
      <x v="68"/>
    </i>
    <i r="2">
      <x v="47"/>
      <x v="128"/>
      <x v="28"/>
    </i>
    <i r="4">
      <x v="30"/>
    </i>
    <i r="4">
      <x v="35"/>
    </i>
    <i r="4">
      <x v="36"/>
    </i>
    <i r="4">
      <x v="41"/>
    </i>
    <i r="4">
      <x v="47"/>
    </i>
    <i r="4">
      <x v="48"/>
    </i>
    <i r="4">
      <x v="54"/>
    </i>
    <i r="4">
      <x v="61"/>
    </i>
    <i r="4">
      <x v="64"/>
    </i>
    <i r="4">
      <x v="68"/>
    </i>
    <i r="4">
      <x v="73"/>
    </i>
    <i r="4">
      <x v="96"/>
    </i>
    <i r="4">
      <x v="97"/>
    </i>
    <i r="2">
      <x v="48"/>
      <x v="25"/>
      <x v="38"/>
    </i>
    <i r="4">
      <x v="45"/>
    </i>
    <i r="4">
      <x v="99"/>
    </i>
    <i r="2">
      <x v="49"/>
      <x v="14"/>
      <x v="28"/>
    </i>
    <i r="4">
      <x v="36"/>
    </i>
    <i r="4">
      <x v="37"/>
    </i>
    <i r="4">
      <x v="54"/>
    </i>
    <i r="4">
      <x v="55"/>
    </i>
    <i r="4">
      <x v="56"/>
    </i>
    <i r="4">
      <x v="61"/>
    </i>
    <i r="4">
      <x v="96"/>
    </i>
    <i r="2">
      <x v="50"/>
      <x v="86"/>
      <x v="45"/>
    </i>
    <i r="4">
      <x v="53"/>
    </i>
    <i r="4">
      <x v="92"/>
    </i>
    <i r="2">
      <x v="51"/>
      <x v="78"/>
      <x v="28"/>
    </i>
    <i r="4">
      <x v="37"/>
    </i>
    <i r="4">
      <x v="38"/>
    </i>
    <i r="4">
      <x v="41"/>
    </i>
    <i r="4">
      <x v="42"/>
    </i>
    <i r="4">
      <x v="44"/>
    </i>
    <i r="4">
      <x v="48"/>
    </i>
    <i r="4">
      <x v="54"/>
    </i>
    <i r="4">
      <x v="55"/>
    </i>
    <i r="4">
      <x v="62"/>
    </i>
    <i r="2">
      <x v="52"/>
      <x v="30"/>
      <x v="54"/>
    </i>
    <i r="4">
      <x v="62"/>
    </i>
    <i r="4">
      <x v="64"/>
    </i>
    <i r="2">
      <x v="53"/>
      <x v="132"/>
      <x v="92"/>
    </i>
    <i r="2">
      <x v="55"/>
      <x v="36"/>
      <x v="29"/>
    </i>
    <i r="4">
      <x v="30"/>
    </i>
    <i r="4">
      <x v="31"/>
    </i>
    <i r="4">
      <x v="32"/>
    </i>
    <i r="4">
      <x v="35"/>
    </i>
    <i r="4">
      <x v="37"/>
    </i>
    <i r="4">
      <x v="38"/>
    </i>
    <i r="4">
      <x v="50"/>
    </i>
    <i r="4">
      <x v="54"/>
    </i>
    <i r="4">
      <x v="55"/>
    </i>
    <i r="4">
      <x v="57"/>
    </i>
    <i r="4">
      <x v="59"/>
    </i>
    <i r="4">
      <x v="60"/>
    </i>
    <i r="4">
      <x v="62"/>
    </i>
    <i r="4">
      <x v="66"/>
    </i>
    <i r="4">
      <x v="88"/>
    </i>
    <i r="4">
      <x v="89"/>
    </i>
    <i r="4">
      <x v="90"/>
    </i>
    <i r="4">
      <x v="92"/>
    </i>
    <i r="4">
      <x v="96"/>
    </i>
    <i r="4">
      <x v="97"/>
    </i>
    <i r="2">
      <x v="56"/>
      <x v="5"/>
      <x v="28"/>
    </i>
    <i r="4">
      <x v="32"/>
    </i>
    <i r="4">
      <x v="38"/>
    </i>
    <i r="4">
      <x v="43"/>
    </i>
    <i r="4">
      <x v="46"/>
    </i>
    <i r="4">
      <x v="47"/>
    </i>
    <i r="4">
      <x v="53"/>
    </i>
    <i r="4">
      <x v="60"/>
    </i>
    <i r="4">
      <x v="68"/>
    </i>
    <i r="4">
      <x v="88"/>
    </i>
    <i r="4">
      <x v="96"/>
    </i>
    <i r="4">
      <x v="98"/>
    </i>
    <i r="2">
      <x v="57"/>
      <x v="57"/>
      <x v="30"/>
    </i>
    <i r="4">
      <x v="31"/>
    </i>
    <i r="4">
      <x v="37"/>
    </i>
    <i r="4">
      <x v="42"/>
    </i>
    <i r="4">
      <x v="44"/>
    </i>
    <i r="4">
      <x v="47"/>
    </i>
    <i r="4">
      <x v="50"/>
    </i>
    <i r="4">
      <x v="52"/>
    </i>
    <i r="4">
      <x v="54"/>
    </i>
    <i r="4">
      <x v="55"/>
    </i>
    <i r="4">
      <x v="56"/>
    </i>
    <i r="4">
      <x v="57"/>
    </i>
    <i r="4">
      <x v="60"/>
    </i>
    <i r="4">
      <x v="62"/>
    </i>
    <i r="4">
      <x v="64"/>
    </i>
    <i r="4">
      <x v="69"/>
    </i>
    <i r="4">
      <x v="88"/>
    </i>
    <i r="4">
      <x v="91"/>
    </i>
    <i r="4">
      <x v="94"/>
    </i>
    <i r="2">
      <x v="60"/>
      <x/>
      <x v="42"/>
    </i>
    <i r="4">
      <x v="48"/>
    </i>
    <i r="4">
      <x v="51"/>
    </i>
    <i r="4">
      <x v="57"/>
    </i>
    <i r="4">
      <x v="62"/>
    </i>
    <i r="4">
      <x v="64"/>
    </i>
    <i r="4">
      <x v="68"/>
    </i>
    <i r="4">
      <x v="69"/>
    </i>
    <i r="2">
      <x v="61"/>
      <x v="118"/>
      <x v="33"/>
    </i>
    <i r="4">
      <x v="35"/>
    </i>
    <i r="4">
      <x v="36"/>
    </i>
    <i r="4">
      <x v="37"/>
    </i>
    <i r="4">
      <x v="38"/>
    </i>
    <i r="4">
      <x v="49"/>
    </i>
    <i r="4">
      <x v="54"/>
    </i>
    <i r="4">
      <x v="60"/>
    </i>
    <i r="4">
      <x v="68"/>
    </i>
    <i r="4">
      <x v="89"/>
    </i>
    <i r="4">
      <x v="94"/>
    </i>
    <i r="2">
      <x v="62"/>
      <x v="46"/>
      <x v="61"/>
    </i>
    <i r="4">
      <x v="98"/>
    </i>
    <i r="2">
      <x v="64"/>
      <x v="104"/>
      <x v="63"/>
    </i>
    <i r="4">
      <x v="73"/>
    </i>
    <i r="4">
      <x v="94"/>
    </i>
    <i r="2">
      <x v="65"/>
      <x v="100"/>
      <x v="36"/>
    </i>
    <i r="4">
      <x v="37"/>
    </i>
    <i r="4">
      <x v="41"/>
    </i>
    <i r="4">
      <x v="47"/>
    </i>
    <i r="4">
      <x v="52"/>
    </i>
    <i r="4">
      <x v="54"/>
    </i>
    <i r="4">
      <x v="59"/>
    </i>
    <i r="4">
      <x v="62"/>
    </i>
    <i r="4">
      <x v="65"/>
    </i>
    <i r="4">
      <x v="68"/>
    </i>
    <i r="4">
      <x v="94"/>
    </i>
    <i r="4">
      <x v="96"/>
    </i>
    <i r="4">
      <x v="97"/>
    </i>
    <i r="2">
      <x v="66"/>
      <x v="39"/>
      <x v="31"/>
    </i>
    <i r="4">
      <x v="35"/>
    </i>
    <i r="4">
      <x v="43"/>
    </i>
    <i r="4">
      <x v="45"/>
    </i>
    <i r="4">
      <x v="55"/>
    </i>
    <i r="4">
      <x v="73"/>
    </i>
    <i r="4">
      <x v="92"/>
    </i>
    <i r="4">
      <x v="96"/>
    </i>
    <i r="2">
      <x v="67"/>
      <x v="122"/>
      <x v="31"/>
    </i>
    <i r="4">
      <x v="38"/>
    </i>
    <i r="4">
      <x v="45"/>
    </i>
    <i r="4">
      <x v="48"/>
    </i>
    <i r="4">
      <x v="53"/>
    </i>
    <i r="4">
      <x v="55"/>
    </i>
    <i r="4">
      <x v="61"/>
    </i>
    <i r="4">
      <x v="65"/>
    </i>
    <i r="4">
      <x v="66"/>
    </i>
    <i r="4">
      <x v="73"/>
    </i>
    <i r="4">
      <x v="88"/>
    </i>
    <i r="4">
      <x v="94"/>
    </i>
    <i r="4">
      <x v="96"/>
    </i>
    <i r="2">
      <x v="69"/>
      <x v="54"/>
      <x v="46"/>
    </i>
    <i r="4">
      <x v="88"/>
    </i>
    <i r="2">
      <x v="73"/>
      <x v="96"/>
      <x v="38"/>
    </i>
    <i r="4">
      <x v="55"/>
    </i>
    <i r="4">
      <x v="63"/>
    </i>
    <i r="4">
      <x v="94"/>
    </i>
    <i r="2">
      <x v="74"/>
      <x v="13"/>
      <x v="28"/>
    </i>
    <i r="4">
      <x v="30"/>
    </i>
    <i r="4">
      <x v="37"/>
    </i>
    <i r="4">
      <x v="41"/>
    </i>
    <i r="4">
      <x v="44"/>
    </i>
    <i r="4">
      <x v="47"/>
    </i>
    <i r="4">
      <x v="48"/>
    </i>
    <i r="4">
      <x v="49"/>
    </i>
    <i r="4">
      <x v="55"/>
    </i>
    <i r="4">
      <x v="57"/>
    </i>
    <i r="4">
      <x v="62"/>
    </i>
    <i r="4">
      <x v="65"/>
    </i>
    <i r="4">
      <x v="68"/>
    </i>
    <i r="4">
      <x v="74"/>
    </i>
    <i r="4">
      <x v="92"/>
    </i>
    <i r="4">
      <x v="97"/>
    </i>
    <i r="2">
      <x v="75"/>
      <x v="85"/>
      <x v="30"/>
    </i>
    <i r="4">
      <x v="31"/>
    </i>
    <i r="4">
      <x v="35"/>
    </i>
    <i r="4">
      <x v="43"/>
    </i>
    <i r="4">
      <x v="45"/>
    </i>
    <i r="4">
      <x v="46"/>
    </i>
    <i r="4">
      <x v="48"/>
    </i>
    <i r="4">
      <x v="52"/>
    </i>
    <i r="4">
      <x v="54"/>
    </i>
    <i r="4">
      <x v="61"/>
    </i>
    <i r="4">
      <x v="94"/>
    </i>
    <i r="2">
      <x v="76"/>
      <x v="107"/>
      <x v="30"/>
    </i>
    <i r="4">
      <x v="96"/>
    </i>
    <i r="2">
      <x v="77"/>
      <x v="61"/>
      <x v="45"/>
    </i>
    <i r="4">
      <x v="55"/>
    </i>
    <i r="2">
      <x v="78"/>
      <x v="68"/>
      <x v="93"/>
    </i>
    <i r="2">
      <x v="79"/>
      <x v="27"/>
      <x v="61"/>
    </i>
    <i r="4">
      <x v="68"/>
    </i>
    <i r="2">
      <x v="81"/>
      <x v="37"/>
      <x v="65"/>
    </i>
    <i r="2">
      <x v="83"/>
      <x v="73"/>
      <x v="37"/>
    </i>
    <i r="4">
      <x v="38"/>
    </i>
    <i r="4">
      <x v="43"/>
    </i>
    <i r="4">
      <x v="54"/>
    </i>
    <i r="4">
      <x v="62"/>
    </i>
    <i r="2">
      <x v="84"/>
      <x v="15"/>
      <x v="37"/>
    </i>
    <i r="4">
      <x v="38"/>
    </i>
    <i r="4">
      <x v="65"/>
    </i>
    <i r="2">
      <x v="85"/>
      <x v="80"/>
      <x v="35"/>
    </i>
    <i r="4">
      <x v="46"/>
    </i>
    <i r="4">
      <x v="60"/>
    </i>
    <i r="4">
      <x v="62"/>
    </i>
    <i r="4">
      <x v="64"/>
    </i>
    <i r="4">
      <x v="88"/>
    </i>
    <i r="2">
      <x v="89"/>
      <x v="32"/>
      <x v="44"/>
    </i>
    <i r="4">
      <x v="62"/>
    </i>
    <i r="2">
      <x v="90"/>
      <x v="41"/>
      <x v="28"/>
    </i>
    <i r="4">
      <x v="62"/>
    </i>
    <i r="4">
      <x v="96"/>
    </i>
    <i r="2">
      <x v="91"/>
      <x v="77"/>
      <x v="36"/>
    </i>
    <i r="4">
      <x v="39"/>
    </i>
    <i r="4">
      <x v="41"/>
    </i>
    <i r="4">
      <x v="46"/>
    </i>
    <i r="4">
      <x v="49"/>
    </i>
    <i r="4">
      <x v="56"/>
    </i>
    <i r="4">
      <x v="64"/>
    </i>
    <i r="4">
      <x v="96"/>
    </i>
    <i r="4">
      <x v="97"/>
    </i>
    <i r="2">
      <x v="92"/>
      <x v="113"/>
      <x v="56"/>
    </i>
    <i r="2">
      <x v="93"/>
      <x v="44"/>
      <x v="65"/>
    </i>
    <i r="4">
      <x v="97"/>
    </i>
    <i r="2">
      <x v="94"/>
      <x v="56"/>
      <x v="47"/>
    </i>
    <i r="4">
      <x v="90"/>
    </i>
    <i r="2">
      <x v="95"/>
      <x v="131"/>
      <x v="48"/>
    </i>
    <i r="4">
      <x v="50"/>
    </i>
    <i r="4">
      <x v="63"/>
    </i>
    <i r="4">
      <x v="73"/>
    </i>
    <i r="4">
      <x v="88"/>
    </i>
    <i r="4">
      <x v="97"/>
    </i>
    <i r="4">
      <x v="99"/>
    </i>
    <i r="2">
      <x v="96"/>
      <x v="91"/>
      <x v="36"/>
    </i>
    <i r="4">
      <x v="37"/>
    </i>
    <i r="4">
      <x v="38"/>
    </i>
    <i r="4">
      <x v="45"/>
    </i>
    <i r="4">
      <x v="50"/>
    </i>
    <i r="4">
      <x v="54"/>
    </i>
    <i r="4">
      <x v="55"/>
    </i>
    <i r="2">
      <x v="97"/>
      <x v="33"/>
      <x v="43"/>
    </i>
    <i r="4">
      <x v="63"/>
    </i>
    <i r="4">
      <x v="64"/>
    </i>
    <i r="4">
      <x v="99"/>
    </i>
    <i r="2">
      <x v="98"/>
      <x v="4"/>
      <x v="28"/>
    </i>
    <i r="4">
      <x v="30"/>
    </i>
    <i r="4">
      <x v="36"/>
    </i>
    <i r="4">
      <x v="38"/>
    </i>
    <i r="4">
      <x v="42"/>
    </i>
    <i r="4">
      <x v="44"/>
    </i>
    <i r="4">
      <x v="50"/>
    </i>
    <i r="4">
      <x v="54"/>
    </i>
    <i r="4">
      <x v="55"/>
    </i>
    <i r="4">
      <x v="61"/>
    </i>
    <i r="4">
      <x v="63"/>
    </i>
    <i r="4">
      <x v="64"/>
    </i>
    <i r="4">
      <x v="89"/>
    </i>
    <i r="4">
      <x v="92"/>
    </i>
    <i r="4">
      <x v="96"/>
    </i>
    <i r="4">
      <x v="97"/>
    </i>
    <i r="4">
      <x v="98"/>
    </i>
    <i r="2">
      <x v="99"/>
      <x v="89"/>
      <x v="28"/>
    </i>
    <i r="4">
      <x v="33"/>
    </i>
    <i r="4">
      <x v="36"/>
    </i>
    <i r="4">
      <x v="37"/>
    </i>
    <i r="4">
      <x v="44"/>
    </i>
    <i r="4">
      <x v="45"/>
    </i>
    <i r="4">
      <x v="46"/>
    </i>
    <i r="4">
      <x v="54"/>
    </i>
    <i r="4">
      <x v="56"/>
    </i>
    <i r="4">
      <x v="63"/>
    </i>
    <i r="4">
      <x v="73"/>
    </i>
    <i r="4">
      <x v="88"/>
    </i>
    <i r="4">
      <x v="97"/>
    </i>
    <i r="4">
      <x v="99"/>
    </i>
    <i r="2">
      <x v="100"/>
      <x v="93"/>
      <x v="38"/>
    </i>
    <i r="4">
      <x v="55"/>
    </i>
    <i r="4">
      <x v="97"/>
    </i>
    <i r="2">
      <x v="101"/>
      <x v="110"/>
      <x v="28"/>
    </i>
    <i r="4">
      <x v="42"/>
    </i>
    <i r="2">
      <x v="102"/>
      <x v="99"/>
      <x v="28"/>
    </i>
    <i r="4">
      <x v="41"/>
    </i>
    <i r="2">
      <x v="103"/>
      <x v="112"/>
      <x v="36"/>
    </i>
    <i r="4">
      <x v="46"/>
    </i>
    <i r="4">
      <x v="50"/>
    </i>
    <i r="4">
      <x v="63"/>
    </i>
    <i r="4">
      <x v="88"/>
    </i>
    <i r="4">
      <x v="96"/>
    </i>
    <i r="2">
      <x v="104"/>
      <x v="29"/>
      <x v="28"/>
    </i>
    <i r="4">
      <x v="37"/>
    </i>
    <i r="4">
      <x v="47"/>
    </i>
    <i r="4">
      <x v="56"/>
    </i>
    <i r="4">
      <x v="63"/>
    </i>
    <i r="4">
      <x v="92"/>
    </i>
    <i r="4">
      <x v="97"/>
    </i>
    <i r="2">
      <x v="105"/>
      <x v="6"/>
      <x v="55"/>
    </i>
    <i r="2">
      <x v="106"/>
      <x v="3"/>
      <x v="54"/>
    </i>
    <i r="2">
      <x v="107"/>
      <x v="52"/>
      <x v="28"/>
    </i>
    <i r="4">
      <x v="29"/>
    </i>
    <i r="4">
      <x v="36"/>
    </i>
    <i r="4">
      <x v="37"/>
    </i>
    <i r="4">
      <x v="41"/>
    </i>
    <i r="4">
      <x v="43"/>
    </i>
    <i r="4">
      <x v="44"/>
    </i>
    <i r="4">
      <x v="45"/>
    </i>
    <i r="4">
      <x v="55"/>
    </i>
    <i r="4">
      <x v="61"/>
    </i>
    <i r="4">
      <x v="63"/>
    </i>
    <i r="4">
      <x v="64"/>
    </i>
    <i r="4">
      <x v="88"/>
    </i>
    <i r="4">
      <x v="92"/>
    </i>
    <i r="4">
      <x v="96"/>
    </i>
    <i r="2">
      <x v="108"/>
      <x v="35"/>
      <x v="41"/>
    </i>
    <i r="4">
      <x v="43"/>
    </i>
    <i r="4">
      <x v="44"/>
    </i>
    <i r="4">
      <x v="54"/>
    </i>
    <i r="4">
      <x v="63"/>
    </i>
    <i r="4">
      <x v="91"/>
    </i>
    <i r="4">
      <x v="92"/>
    </i>
    <i r="2">
      <x v="109"/>
      <x v="8"/>
      <x v="27"/>
    </i>
    <i r="4">
      <x v="97"/>
    </i>
    <i r="2">
      <x v="110"/>
      <x v="101"/>
      <x v="34"/>
    </i>
    <i r="2">
      <x v="111"/>
      <x v="50"/>
      <x v="63"/>
    </i>
    <i r="4">
      <x v="90"/>
    </i>
    <i r="4">
      <x v="92"/>
    </i>
    <i r="4">
      <x v="97"/>
    </i>
    <i r="2">
      <x v="114"/>
      <x v="19"/>
      <x v="28"/>
    </i>
    <i r="4">
      <x v="29"/>
    </i>
    <i r="4">
      <x v="42"/>
    </i>
    <i r="4">
      <x v="43"/>
    </i>
    <i r="4">
      <x v="50"/>
    </i>
    <i r="4">
      <x v="63"/>
    </i>
    <i r="4">
      <x v="88"/>
    </i>
    <i r="4">
      <x v="98"/>
    </i>
    <i r="2">
      <x v="115"/>
      <x v="69"/>
      <x v="28"/>
    </i>
    <i r="4">
      <x v="33"/>
    </i>
    <i r="4">
      <x v="37"/>
    </i>
    <i r="4">
      <x v="38"/>
    </i>
    <i r="4">
      <x v="44"/>
    </i>
    <i r="4">
      <x v="46"/>
    </i>
    <i r="4">
      <x v="53"/>
    </i>
    <i r="4">
      <x v="56"/>
    </i>
    <i r="4">
      <x v="63"/>
    </i>
    <i r="4">
      <x v="64"/>
    </i>
    <i r="4">
      <x v="68"/>
    </i>
    <i r="4">
      <x v="88"/>
    </i>
    <i r="4">
      <x v="96"/>
    </i>
    <i r="2">
      <x v="116"/>
      <x v="60"/>
      <x v="62"/>
    </i>
    <i r="2">
      <x v="117"/>
      <x v="1"/>
      <x v="35"/>
    </i>
    <i r="4">
      <x v="48"/>
    </i>
    <i r="4">
      <x v="54"/>
    </i>
    <i r="4">
      <x v="55"/>
    </i>
    <i r="4">
      <x v="63"/>
    </i>
    <i r="4">
      <x v="73"/>
    </i>
    <i r="4">
      <x v="90"/>
    </i>
    <i r="4">
      <x v="96"/>
    </i>
    <i r="4">
      <x v="97"/>
    </i>
    <i r="2">
      <x v="118"/>
      <x v="2"/>
      <x v="36"/>
    </i>
    <i r="2">
      <x v="120"/>
      <x v="72"/>
      <x v="38"/>
    </i>
    <i r="4">
      <x v="56"/>
    </i>
    <i r="4">
      <x v="92"/>
    </i>
    <i r="2">
      <x v="121"/>
      <x v="124"/>
      <x v="64"/>
    </i>
    <i r="4">
      <x v="90"/>
    </i>
    <i r="2">
      <x v="122"/>
      <x v="88"/>
      <x v="45"/>
    </i>
    <i r="4">
      <x v="88"/>
    </i>
    <i r="4">
      <x v="91"/>
    </i>
    <i r="4">
      <x v="96"/>
    </i>
    <i r="4">
      <x v="99"/>
    </i>
    <i r="2">
      <x v="124"/>
      <x v="81"/>
      <x v="36"/>
    </i>
    <i r="4">
      <x v="41"/>
    </i>
    <i r="4">
      <x v="43"/>
    </i>
    <i r="4">
      <x v="45"/>
    </i>
    <i r="4">
      <x v="55"/>
    </i>
    <i r="4">
      <x v="62"/>
    </i>
    <i r="4">
      <x v="68"/>
    </i>
    <i r="4">
      <x v="90"/>
    </i>
    <i r="4">
      <x v="96"/>
    </i>
    <i r="2">
      <x v="125"/>
      <x v="42"/>
      <x v="29"/>
    </i>
    <i r="4">
      <x v="37"/>
    </i>
    <i r="4">
      <x v="38"/>
    </i>
    <i r="4">
      <x v="41"/>
    </i>
    <i r="4">
      <x v="51"/>
    </i>
    <i r="4">
      <x v="55"/>
    </i>
    <i r="4">
      <x v="61"/>
    </i>
    <i r="4">
      <x v="62"/>
    </i>
    <i r="4">
      <x v="88"/>
    </i>
    <i r="4">
      <x v="96"/>
    </i>
    <i r="2">
      <x v="126"/>
      <x v="71"/>
      <x v="37"/>
    </i>
    <i r="4">
      <x v="45"/>
    </i>
    <i r="4">
      <x v="46"/>
    </i>
    <i r="4">
      <x v="51"/>
    </i>
    <i r="4">
      <x v="55"/>
    </i>
    <i r="4">
      <x v="61"/>
    </i>
    <i r="4">
      <x v="63"/>
    </i>
    <i r="4">
      <x v="64"/>
    </i>
    <i r="4">
      <x v="66"/>
    </i>
    <i r="4">
      <x v="90"/>
    </i>
    <i r="4">
      <x v="92"/>
    </i>
    <i r="4">
      <x v="99"/>
    </i>
    <i r="2">
      <x v="127"/>
      <x v="94"/>
      <x v="90"/>
    </i>
    <i r="2">
      <x v="129"/>
      <x v="126"/>
      <x v="91"/>
    </i>
    <i r="2">
      <x v="130"/>
      <x v="7"/>
      <x v="38"/>
    </i>
    <i r="4">
      <x v="89"/>
    </i>
    <i r="2">
      <x v="131"/>
      <x v="125"/>
      <x v="35"/>
    </i>
    <i r="4">
      <x v="61"/>
    </i>
    <i r="4">
      <x v="68"/>
    </i>
    <i r="2">
      <x v="132"/>
      <x v="130"/>
      <x v="44"/>
    </i>
    <i r="4">
      <x v="53"/>
    </i>
    <i r="4">
      <x v="55"/>
    </i>
    <i r="4">
      <x v="98"/>
    </i>
    <i r="2">
      <x v="133"/>
      <x v="133"/>
      <x v="95"/>
    </i>
    <i r="2">
      <x v="134"/>
      <x v="134"/>
      <x v="97"/>
    </i>
    <i r="2">
      <x v="135"/>
      <x v="135"/>
      <x v="96"/>
    </i>
    <i r="2">
      <x v="136"/>
      <x v="136"/>
      <x v="95"/>
    </i>
    <i r="2">
      <x v="138"/>
      <x v="138"/>
      <x v="94"/>
    </i>
    <i r="2">
      <x v="139"/>
      <x v="139"/>
      <x v="95"/>
    </i>
    <i r="2">
      <x v="140"/>
      <x v="140"/>
      <x v="95"/>
    </i>
    <i r="2">
      <x v="141"/>
      <x v="141"/>
      <x v="94"/>
    </i>
    <i r="2">
      <x v="142"/>
      <x v="142"/>
      <x v="94"/>
    </i>
    <i r="2">
      <x v="143"/>
      <x v="143"/>
      <x v="99"/>
    </i>
    <i r="2">
      <x v="144"/>
      <x v="144"/>
      <x v="99"/>
    </i>
    <i r="2">
      <x v="145"/>
      <x v="145"/>
      <x v="98"/>
    </i>
    <i r="2">
      <x v="146"/>
      <x v="146"/>
      <x v="97"/>
    </i>
    <i r="2">
      <x v="147"/>
      <x v="147"/>
      <x v="96"/>
    </i>
    <i r="2">
      <x v="148"/>
      <x v="148"/>
      <x v="94"/>
    </i>
    <i r="2">
      <x v="149"/>
      <x v="149"/>
      <x v="96"/>
    </i>
    <i r="2">
      <x v="150"/>
      <x v="150"/>
      <x v="97"/>
    </i>
    <i r="2">
      <x v="152"/>
      <x v="152"/>
      <x v="95"/>
    </i>
    <i r="2">
      <x v="153"/>
      <x v="153"/>
      <x v="99"/>
    </i>
    <i r="2">
      <x v="154"/>
      <x v="154"/>
      <x v="99"/>
    </i>
    <i>
      <x v="1"/>
      <x v="1"/>
      <x v="11"/>
      <x v="75"/>
      <x v="26"/>
    </i>
    <i r="4">
      <x v="39"/>
    </i>
    <i r="4">
      <x v="54"/>
    </i>
    <i r="4">
      <x v="94"/>
    </i>
    <i r="2">
      <x v="123"/>
      <x v="129"/>
      <x v="26"/>
    </i>
    <i r="4">
      <x v="39"/>
    </i>
    <i r="4">
      <x v="55"/>
    </i>
    <i r="4">
      <x v="96"/>
    </i>
    <i>
      <x v="2"/>
      <x v="1"/>
      <x v="38"/>
      <x v="34"/>
      <x v="44"/>
    </i>
    <i r="4">
      <x v="45"/>
    </i>
    <i r="4">
      <x v="46"/>
    </i>
    <i r="4">
      <x v="48"/>
    </i>
    <i r="4">
      <x v="52"/>
    </i>
    <i r="4">
      <x v="56"/>
    </i>
    <i r="4">
      <x v="60"/>
    </i>
    <i r="4">
      <x v="66"/>
    </i>
    <i r="4">
      <x v="96"/>
    </i>
    <i r="4">
      <x v="98"/>
    </i>
    <i>
      <x v="3"/>
      <x v="1"/>
      <x v="54"/>
      <x v="103"/>
      <x v="37"/>
    </i>
    <i r="4">
      <x v="39"/>
    </i>
    <i r="4">
      <x v="45"/>
    </i>
    <i r="4">
      <x v="55"/>
    </i>
    <i r="4">
      <x v="56"/>
    </i>
    <i r="4">
      <x v="67"/>
    </i>
    <i r="4">
      <x v="97"/>
    </i>
    <i r="4">
      <x v="99"/>
    </i>
    <i>
      <x v="4"/>
      <x v="1"/>
      <x v="151"/>
      <x v="151"/>
      <x v="98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uma de 0 a 30" fld="22" baseField="0" baseItem="0"/>
    <dataField name="Suma de 31 a 60" fld="23" baseField="0" baseItem="0"/>
    <dataField name="Suma de 61 a 90" fld="24" baseField="0" baseItem="0"/>
    <dataField name="Suma de 91 a 120" fld="25" baseField="0" baseItem="0"/>
    <dataField name="Suma de 121 a 180" fld="26" baseField="0" baseItem="0"/>
    <dataField name="Suma de 181 a 360" fld="27" baseField="0" baseItem="0"/>
    <dataField name="Suma de más de 360" fld="28" baseField="0" baseItem="0"/>
    <dataField name="Suma de Total general" fld="29" baseField="0" baseItem="0"/>
  </dataFields>
  <formats count="32">
    <format dxfId="33">
      <pivotArea outline="0" collapsedLevelsAreSubtotals="1" fieldPosition="0"/>
    </format>
    <format dxfId="32">
      <pivotArea dataOnly="0" labelOnly="1" outline="0" fieldPosition="0">
        <references count="3">
          <reference field="3" count="1">
            <x v="0"/>
          </reference>
          <reference field="30" count="0" selected="0"/>
          <reference field="32" count="0" selected="0"/>
        </references>
      </pivotArea>
    </format>
    <format dxfId="31">
      <pivotArea dataOnly="0" labelOnly="1" outline="0" fieldPosition="0">
        <references count="3">
          <reference field="3" count="1">
            <x v="2"/>
          </reference>
          <reference field="30" count="0" selected="0"/>
          <reference field="32" count="0" selected="0"/>
        </references>
      </pivotArea>
    </format>
    <format dxfId="30">
      <pivotArea dataOnly="0" labelOnly="1" outline="0" fieldPosition="0">
        <references count="3">
          <reference field="3" count="1">
            <x v="7"/>
          </reference>
          <reference field="30" count="0" selected="0"/>
          <reference field="32" count="0" selected="0"/>
        </references>
      </pivotArea>
    </format>
    <format dxfId="29">
      <pivotArea dataOnly="0" labelOnly="1" outline="0" fieldPosition="0">
        <references count="3">
          <reference field="3" count="1">
            <x v="22"/>
          </reference>
          <reference field="30" count="0" selected="0"/>
          <reference field="32" count="0" selected="0"/>
        </references>
      </pivotArea>
    </format>
    <format dxfId="28">
      <pivotArea dataOnly="0" labelOnly="1" outline="0" fieldPosition="0">
        <references count="3">
          <reference field="3" count="1">
            <x v="24"/>
          </reference>
          <reference field="30" count="0" selected="0"/>
          <reference field="32" count="0" selected="0"/>
        </references>
      </pivotArea>
    </format>
    <format dxfId="27">
      <pivotArea dataOnly="0" labelOnly="1" outline="0" fieldPosition="0">
        <references count="3">
          <reference field="3" count="1">
            <x v="28"/>
          </reference>
          <reference field="30" count="0" selected="0"/>
          <reference field="32" count="0" selected="0"/>
        </references>
      </pivotArea>
    </format>
    <format dxfId="26">
      <pivotArea dataOnly="0" labelOnly="1" outline="0" fieldPosition="0">
        <references count="3">
          <reference field="3" count="1">
            <x v="31"/>
          </reference>
          <reference field="30" count="0" selected="0"/>
          <reference field="32" count="0" selected="0"/>
        </references>
      </pivotArea>
    </format>
    <format dxfId="25">
      <pivotArea dataOnly="0" labelOnly="1" outline="0" offset="A256" fieldPosition="0">
        <references count="3">
          <reference field="3" count="1">
            <x v="33"/>
          </reference>
          <reference field="30" count="0" selected="0"/>
          <reference field="32" count="0" selected="0"/>
        </references>
      </pivotArea>
    </format>
    <format dxfId="24">
      <pivotArea dataOnly="0" labelOnly="1" outline="0" fieldPosition="0">
        <references count="3">
          <reference field="3" count="1">
            <x v="37"/>
          </reference>
          <reference field="30" count="0" selected="0"/>
          <reference field="32" count="0" selected="0"/>
        </references>
      </pivotArea>
    </format>
    <format dxfId="23">
      <pivotArea dataOnly="0" labelOnly="1" outline="0" fieldPosition="0">
        <references count="3">
          <reference field="3" count="2">
            <x v="58"/>
            <x v="59"/>
          </reference>
          <reference field="30" count="0" selected="0"/>
          <reference field="32" count="0" selected="0"/>
        </references>
      </pivotArea>
    </format>
    <format dxfId="22">
      <pivotArea dataOnly="0" labelOnly="1" outline="0" fieldPosition="0">
        <references count="3">
          <reference field="3" count="1">
            <x v="72"/>
          </reference>
          <reference field="30" count="0" selected="0"/>
          <reference field="32" count="0" selected="0"/>
        </references>
      </pivotArea>
    </format>
    <format dxfId="21">
      <pivotArea dataOnly="0" labelOnly="1" outline="0" fieldPosition="0">
        <references count="3">
          <reference field="3" count="2">
            <x v="71"/>
            <x v="72"/>
          </reference>
          <reference field="30" count="0" selected="0"/>
          <reference field="32" count="0" selected="0"/>
        </references>
      </pivotArea>
    </format>
    <format dxfId="20">
      <pivotArea dataOnly="0" labelOnly="1" outline="0" offset="IV256" fieldPosition="0">
        <references count="3">
          <reference field="3" count="1">
            <x v="3"/>
          </reference>
          <reference field="30" count="0" selected="0"/>
          <reference field="32" count="0" selected="0"/>
        </references>
      </pivotArea>
    </format>
    <format dxfId="19">
      <pivotArea dataOnly="0" labelOnly="1" outline="0" fieldPosition="0">
        <references count="3">
          <reference field="3" count="2">
            <x v="4"/>
            <x v="5"/>
          </reference>
          <reference field="30" count="0" selected="0"/>
          <reference field="32" count="0" selected="0"/>
        </references>
      </pivotArea>
    </format>
    <format dxfId="18">
      <pivotArea dataOnly="0" labelOnly="1" outline="0" fieldPosition="0">
        <references count="3">
          <reference field="3" count="9">
            <x v="0"/>
            <x v="2"/>
            <x v="4"/>
            <x v="5"/>
            <x v="7"/>
            <x v="24"/>
            <x v="27"/>
            <x v="28"/>
            <x v="31"/>
          </reference>
          <reference field="30" count="1" selected="0">
            <x v="0"/>
          </reference>
          <reference field="32" count="1" selected="0">
            <x v="0"/>
          </reference>
        </references>
      </pivotArea>
    </format>
    <format dxfId="17">
      <pivotArea dataOnly="0" labelOnly="1" outline="0" offset="A256" fieldPosition="0">
        <references count="3">
          <reference field="3" count="1">
            <x v="33"/>
          </reference>
          <reference field="30" count="1" selected="0">
            <x v="0"/>
          </reference>
          <reference field="32" count="1" selected="0">
            <x v="0"/>
          </reference>
        </references>
      </pivotArea>
    </format>
    <format dxfId="16">
      <pivotArea dataOnly="0" labelOnly="1" outline="0" fieldPosition="0">
        <references count="3">
          <reference field="3" count="17">
            <x v="37"/>
            <x v="58"/>
            <x v="59"/>
            <x v="63"/>
            <x v="70"/>
            <x v="71"/>
            <x v="72"/>
            <x v="78"/>
            <x v="80"/>
            <x v="82"/>
            <x v="86"/>
            <x v="87"/>
            <x v="88"/>
            <x v="109"/>
            <x v="112"/>
            <x v="113"/>
            <x v="119"/>
          </reference>
          <reference field="30" count="1" selected="0">
            <x v="0"/>
          </reference>
          <reference field="32" count="1" selected="0">
            <x v="0"/>
          </reference>
        </references>
      </pivotArea>
    </format>
    <format dxfId="15">
      <pivotArea dataOnly="0" labelOnly="1" outline="0" fieldPosition="0">
        <references count="3">
          <reference field="3" count="49">
            <x v="1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5"/>
            <x v="26"/>
            <x v="29"/>
            <x v="30"/>
            <x v="31"/>
            <x v="32"/>
            <x v="34"/>
            <x v="35"/>
            <x v="36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5"/>
            <x v="56"/>
            <x v="57"/>
            <x v="60"/>
            <x v="61"/>
            <x v="62"/>
          </reference>
          <reference field="30" count="1" selected="0">
            <x v="0"/>
          </reference>
          <reference field="32" count="1" selected="0">
            <x v="1"/>
          </reference>
        </references>
      </pivotArea>
    </format>
    <format dxfId="14">
      <pivotArea dataOnly="0" labelOnly="1" outline="0" fieldPosition="0">
        <references count="3">
          <reference field="3" count="49">
            <x v="64"/>
            <x v="65"/>
            <x v="66"/>
            <x v="67"/>
            <x v="68"/>
            <x v="69"/>
            <x v="73"/>
            <x v="74"/>
            <x v="75"/>
            <x v="76"/>
            <x v="77"/>
            <x v="79"/>
            <x v="80"/>
            <x v="81"/>
            <x v="82"/>
            <x v="83"/>
            <x v="84"/>
            <x v="85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3"/>
            <x v="114"/>
            <x v="115"/>
            <x v="116"/>
            <x v="117"/>
            <x v="118"/>
            <x v="119"/>
            <x v="120"/>
          </reference>
          <reference field="30" count="1" selected="0">
            <x v="0"/>
          </reference>
          <reference field="32" count="1" selected="0">
            <x v="1"/>
          </reference>
        </references>
      </pivotArea>
    </format>
    <format dxfId="13">
      <pivotArea dataOnly="0" labelOnly="1" outline="0" fieldPosition="0">
        <references count="3">
          <reference field="3" count="6">
            <x v="121"/>
            <x v="122"/>
            <x v="124"/>
            <x v="125"/>
            <x v="126"/>
            <x v="127"/>
          </reference>
          <reference field="30" count="1" selected="0">
            <x v="0"/>
          </reference>
          <reference field="32" count="1" selected="0">
            <x v="1"/>
          </reference>
        </references>
      </pivotArea>
    </format>
    <format dxfId="12">
      <pivotArea dataOnly="0" labelOnly="1" outline="0" fieldPosition="0">
        <references count="3">
          <reference field="3" count="3">
            <x v="11"/>
            <x v="16"/>
            <x v="123"/>
          </reference>
          <reference field="30" count="1" selected="0">
            <x v="1"/>
          </reference>
          <reference field="32" count="1" selected="0">
            <x v="1"/>
          </reference>
        </references>
      </pivotArea>
    </format>
    <format dxfId="11">
      <pivotArea dataOnly="0" labelOnly="1" outline="0" fieldPosition="0">
        <references count="3">
          <reference field="3" count="1">
            <x v="38"/>
          </reference>
          <reference field="30" count="1" selected="0">
            <x v="2"/>
          </reference>
          <reference field="32" count="1" selected="0">
            <x v="1"/>
          </reference>
        </references>
      </pivotArea>
    </format>
    <format dxfId="10">
      <pivotArea dataOnly="0" labelOnly="1" outline="0" fieldPosition="0">
        <references count="3">
          <reference field="3" count="1">
            <x v="54"/>
          </reference>
          <reference field="30" count="1" selected="0">
            <x v="3"/>
          </reference>
          <reference field="32" count="1" selected="0">
            <x v="1"/>
          </reference>
        </references>
      </pivotArea>
    </format>
    <format dxfId="9">
      <pivotArea dataOnly="0" labelOnly="1" outline="0" fieldPosition="0">
        <references count="3">
          <reference field="3" count="1">
            <x v="59"/>
          </reference>
          <reference field="30" count="1" selected="0">
            <x v="0"/>
          </reference>
          <reference field="32" count="0" selected="0"/>
        </references>
      </pivotArea>
    </format>
    <format dxfId="8">
      <pivotArea dataOnly="0" labelOnly="1" outline="0" fieldPosition="0">
        <references count="3">
          <reference field="3" count="1">
            <x v="71"/>
          </reference>
          <reference field="30" count="1" selected="0">
            <x v="0"/>
          </reference>
          <reference field="32" count="0" selected="0"/>
        </references>
      </pivotArea>
    </format>
    <format dxfId="7">
      <pivotArea field="30" type="button" dataOnly="0" labelOnly="1" outline="0" axis="axisRow" fieldPosition="0"/>
    </format>
    <format dxfId="6">
      <pivotArea field="32" type="button" dataOnly="0" labelOnly="1" outline="0" axis="axisRow" fieldPosition="1"/>
    </format>
    <format dxfId="5">
      <pivotArea field="3" type="button" dataOnly="0" labelOnly="1" outline="0" axis="axisRow" fieldPosition="2"/>
    </format>
    <format dxfId="4">
      <pivotArea field="2" type="button" dataOnly="0" labelOnly="1" outline="0" axis="axisRow" fieldPosition="3"/>
    </format>
    <format dxfId="3">
      <pivotArea field="11" type="button" dataOnly="0" labelOnly="1" outline="0" axis="axisRow" fieldPosition="4"/>
    </format>
    <format dxfId="2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XP2" xr10:uid="{48109D9B-5DDD-415D-8F89-BF0B8FFEB176}" sourceName="CXP2">
  <pivotTables>
    <pivotTable tabId="2" name="TablaDinámica1"/>
  </pivotTables>
  <data>
    <tabular pivotCacheId="1814442465">
      <items count="5">
        <i x="0" s="1"/>
        <i x="2" s="1"/>
        <i x="3" s="1"/>
        <i x="1" s="1"/>
        <i x="4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RV" xr10:uid="{737C452B-C0A1-4540-A6BE-F1345D34C781}" sourceName="RV">
  <pivotTables>
    <pivotTable tabId="2" name="TablaDinámica1"/>
  </pivotTables>
  <data>
    <tabular pivotCacheId="1814442465">
      <items count="2">
        <i x="0" s="1"/>
        <i x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XP2" xr10:uid="{BECC0317-2EEE-426F-9B92-531B57AC4155}" cache="SegmentaciónDeDatos_CXP2" caption="CXP2" rowHeight="241300"/>
  <slicer name="RV" xr10:uid="{4F19EFC1-20D5-4146-9B3F-C02A1B0B33A1}" cache="SegmentaciónDeDatos_RV" caption="RV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63AAA00-73EF-41E3-830F-532676DC80B1}" name="Tabla28" displayName="Tabla28" ref="F2:F32" totalsRowShown="0" headerRowDxfId="35">
  <autoFilter ref="F2:F32" xr:uid="{163AAA00-73EF-41E3-830F-532676DC80B1}"/>
  <tableColumns count="1">
    <tableColumn id="1" xr3:uid="{99FE1B4B-08C8-4BE5-B19C-ACADE139D79F}" name="Columna1" dataDxfId="3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226EC-6533-4205-9528-ECAC3B758F5F}">
  <dimension ref="A1:AG1685"/>
  <sheetViews>
    <sheetView showGridLines="0" zoomScale="70" zoomScaleNormal="70" workbookViewId="0">
      <selection activeCell="C1" sqref="C1:I4"/>
    </sheetView>
  </sheetViews>
  <sheetFormatPr baseColWidth="10" defaultRowHeight="15" x14ac:dyDescent="0.25"/>
  <cols>
    <col min="1" max="1" width="31" bestFit="1" customWidth="1"/>
    <col min="2" max="2" width="5.5703125" bestFit="1" customWidth="1"/>
    <col min="3" max="3" width="11" bestFit="1" customWidth="1"/>
    <col min="4" max="4" width="55.5703125" bestFit="1" customWidth="1"/>
    <col min="5" max="5" width="41.140625" bestFit="1" customWidth="1"/>
    <col min="6" max="6" width="8.5703125" bestFit="1" customWidth="1"/>
    <col min="7" max="7" width="10" bestFit="1" customWidth="1"/>
    <col min="8" max="8" width="13" bestFit="1" customWidth="1"/>
    <col min="9" max="9" width="13.140625" bestFit="1" customWidth="1"/>
    <col min="10" max="10" width="59" customWidth="1"/>
    <col min="11" max="11" width="11.85546875" bestFit="1" customWidth="1"/>
    <col min="12" max="13" width="11.5703125" bestFit="1" customWidth="1"/>
    <col min="14" max="14" width="5.5703125" bestFit="1" customWidth="1"/>
    <col min="15" max="15" width="18.85546875" style="18" bestFit="1" customWidth="1"/>
    <col min="16" max="16" width="12.42578125" bestFit="1" customWidth="1"/>
    <col min="17" max="17" width="12.140625" bestFit="1" customWidth="1"/>
    <col min="18" max="18" width="19.85546875" bestFit="1" customWidth="1"/>
    <col min="19" max="19" width="6.85546875" bestFit="1" customWidth="1"/>
    <col min="20" max="20" width="13.42578125" bestFit="1" customWidth="1"/>
    <col min="21" max="21" width="19.5703125" bestFit="1" customWidth="1"/>
    <col min="22" max="22" width="16.42578125" style="57" bestFit="1" customWidth="1"/>
    <col min="23" max="26" width="17.85546875" bestFit="1" customWidth="1"/>
    <col min="27" max="27" width="18.85546875" bestFit="1" customWidth="1"/>
    <col min="28" max="28" width="17.85546875" bestFit="1" customWidth="1"/>
    <col min="29" max="30" width="18.85546875" bestFit="1" customWidth="1"/>
    <col min="33" max="33" width="11.42578125" style="14"/>
  </cols>
  <sheetData>
    <row r="1" spans="1:33" ht="24.75" customHeight="1" thickTop="1" thickBot="1" x14ac:dyDescent="0.3">
      <c r="A1" s="76"/>
      <c r="B1" s="76"/>
      <c r="C1" s="82" t="s">
        <v>6912</v>
      </c>
      <c r="D1" s="82"/>
      <c r="E1" s="82"/>
      <c r="F1" s="82"/>
      <c r="G1" s="82"/>
      <c r="H1" s="82"/>
      <c r="I1" s="82"/>
      <c r="J1" s="81" t="s">
        <v>6887</v>
      </c>
      <c r="K1" s="81"/>
      <c r="L1" s="78">
        <v>45611</v>
      </c>
      <c r="M1" s="78"/>
      <c r="O1"/>
    </row>
    <row r="2" spans="1:33" ht="24.75" customHeight="1" thickTop="1" thickBot="1" x14ac:dyDescent="0.3">
      <c r="A2" s="76"/>
      <c r="B2" s="76"/>
      <c r="C2" s="82"/>
      <c r="D2" s="82"/>
      <c r="E2" s="82"/>
      <c r="F2" s="82"/>
      <c r="G2" s="82"/>
      <c r="H2" s="82"/>
      <c r="I2" s="82"/>
      <c r="J2" s="81" t="s">
        <v>6888</v>
      </c>
      <c r="K2" s="81"/>
      <c r="L2" s="79" t="s">
        <v>6891</v>
      </c>
      <c r="M2" s="79"/>
      <c r="O2"/>
    </row>
    <row r="3" spans="1:33" ht="51" customHeight="1" thickTop="1" thickBot="1" x14ac:dyDescent="0.3">
      <c r="A3" s="76"/>
      <c r="B3" s="76"/>
      <c r="C3" s="82"/>
      <c r="D3" s="82"/>
      <c r="E3" s="82"/>
      <c r="F3" s="82"/>
      <c r="G3" s="82"/>
      <c r="H3" s="82"/>
      <c r="I3" s="82"/>
      <c r="J3" s="81" t="s">
        <v>6889</v>
      </c>
      <c r="K3" s="81"/>
      <c r="L3" s="78"/>
      <c r="M3" s="78"/>
      <c r="O3"/>
    </row>
    <row r="4" spans="1:33" ht="26.25" customHeight="1" thickTop="1" thickBot="1" x14ac:dyDescent="0.3">
      <c r="A4" s="77" t="s">
        <v>6927</v>
      </c>
      <c r="B4" s="77"/>
      <c r="C4" s="82"/>
      <c r="D4" s="82"/>
      <c r="E4" s="82"/>
      <c r="F4" s="82"/>
      <c r="G4" s="82"/>
      <c r="H4" s="82"/>
      <c r="I4" s="82"/>
      <c r="J4" s="80" t="s">
        <v>6926</v>
      </c>
      <c r="K4" s="80"/>
      <c r="L4" s="80"/>
      <c r="M4" s="80"/>
      <c r="O4"/>
      <c r="V4" s="54" t="s">
        <v>6913</v>
      </c>
    </row>
    <row r="5" spans="1:33" ht="16.5" thickTop="1" x14ac:dyDescent="0.25">
      <c r="V5" s="55">
        <v>45473</v>
      </c>
      <c r="W5" s="58"/>
      <c r="X5" s="58"/>
      <c r="Y5" s="58"/>
      <c r="Z5" s="58"/>
      <c r="AA5" s="58"/>
      <c r="AB5" s="58"/>
      <c r="AC5" s="58"/>
      <c r="AD5" s="58"/>
      <c r="AE5" s="58"/>
      <c r="AF5" s="58"/>
      <c r="AG5" s="59"/>
    </row>
    <row r="6" spans="1:33" s="13" customFormat="1" ht="15.75" x14ac:dyDescent="0.25">
      <c r="A6" s="53" t="s">
        <v>0</v>
      </c>
      <c r="B6" s="53" t="s">
        <v>1</v>
      </c>
      <c r="C6" s="53" t="s">
        <v>2</v>
      </c>
      <c r="D6" s="53" t="s">
        <v>3</v>
      </c>
      <c r="E6" s="53" t="s">
        <v>4</v>
      </c>
      <c r="F6" s="53" t="s">
        <v>5</v>
      </c>
      <c r="G6" s="53" t="s">
        <v>362</v>
      </c>
      <c r="H6" s="53" t="s">
        <v>6</v>
      </c>
      <c r="I6" s="53" t="s">
        <v>7</v>
      </c>
      <c r="J6" s="53" t="s">
        <v>338</v>
      </c>
      <c r="K6" s="53" t="s">
        <v>8</v>
      </c>
      <c r="L6" s="53" t="s">
        <v>9</v>
      </c>
      <c r="M6" s="53" t="s">
        <v>10</v>
      </c>
      <c r="N6" s="53" t="s">
        <v>11</v>
      </c>
      <c r="O6" s="53" t="s">
        <v>12</v>
      </c>
      <c r="P6" s="53" t="s">
        <v>13</v>
      </c>
      <c r="Q6" s="53" t="s">
        <v>14</v>
      </c>
      <c r="R6" s="53" t="s">
        <v>15</v>
      </c>
      <c r="S6" s="53" t="s">
        <v>16</v>
      </c>
      <c r="T6" s="53" t="s">
        <v>17</v>
      </c>
      <c r="U6" s="53" t="s">
        <v>18</v>
      </c>
      <c r="V6" s="53" t="s">
        <v>300</v>
      </c>
      <c r="W6" s="53" t="s">
        <v>301</v>
      </c>
      <c r="X6" s="53" t="s">
        <v>302</v>
      </c>
      <c r="Y6" s="53" t="s">
        <v>303</v>
      </c>
      <c r="Z6" s="53" t="s">
        <v>304</v>
      </c>
      <c r="AA6" s="53" t="s">
        <v>305</v>
      </c>
      <c r="AB6" s="53" t="s">
        <v>306</v>
      </c>
      <c r="AC6" s="53" t="s">
        <v>307</v>
      </c>
      <c r="AD6" s="53" t="s">
        <v>299</v>
      </c>
      <c r="AE6" s="11" t="s">
        <v>360</v>
      </c>
      <c r="AF6" s="11" t="s">
        <v>2759</v>
      </c>
      <c r="AG6" s="28" t="s">
        <v>361</v>
      </c>
    </row>
    <row r="7" spans="1:33" x14ac:dyDescent="0.25">
      <c r="A7" t="s">
        <v>41</v>
      </c>
      <c r="B7">
        <v>901</v>
      </c>
      <c r="C7">
        <v>830055842</v>
      </c>
      <c r="D7" t="s">
        <v>332</v>
      </c>
      <c r="E7" t="s">
        <v>3360</v>
      </c>
      <c r="F7">
        <v>7447638</v>
      </c>
      <c r="G7">
        <v>16925001</v>
      </c>
      <c r="H7">
        <v>22606</v>
      </c>
      <c r="I7" t="s">
        <v>3361</v>
      </c>
      <c r="J7" t="s">
        <v>3362</v>
      </c>
      <c r="K7" s="2">
        <v>45378</v>
      </c>
      <c r="L7" s="2">
        <v>45378</v>
      </c>
      <c r="M7" s="2">
        <v>45439</v>
      </c>
      <c r="N7">
        <v>-7</v>
      </c>
      <c r="O7">
        <v>6240510</v>
      </c>
      <c r="P7">
        <v>20240604</v>
      </c>
      <c r="Q7">
        <v>202406</v>
      </c>
      <c r="R7" t="s">
        <v>6382</v>
      </c>
      <c r="S7">
        <v>73</v>
      </c>
      <c r="T7" t="s">
        <v>31</v>
      </c>
      <c r="U7" t="s">
        <v>3359</v>
      </c>
      <c r="V7" s="57" t="e">
        <f t="shared" ref="V7:V69" ca="1" si="0">+_xlfn.DAYS($V$8,L7)</f>
        <v>#NUM!</v>
      </c>
      <c r="W7" s="1" t="e">
        <f t="shared" ref="W7:W69" ca="1" si="1">+IF(AND(V7&gt;=0,V7&lt;=30),AD7,0)</f>
        <v>#NUM!</v>
      </c>
      <c r="X7" s="1" t="e">
        <f t="shared" ref="X7:X69" ca="1" si="2">+IF(AND(V7&gt;=31,V7&lt;=60),AD7,0)</f>
        <v>#NUM!</v>
      </c>
      <c r="Y7" s="1" t="e">
        <f t="shared" ref="Y7:Y69" ca="1" si="3">+IF(AND(V7&gt;=61,V7&lt;=90),AD7,0)</f>
        <v>#NUM!</v>
      </c>
      <c r="Z7" s="32" t="e">
        <f t="shared" ref="Z7:Z69" ca="1" si="4">+IF(AND(V7&gt;=91,V7&lt;=120),AD7,0)</f>
        <v>#NUM!</v>
      </c>
      <c r="AA7" s="1" t="e">
        <f t="shared" ref="AA7:AA69" ca="1" si="5">+IF(AND(V7&gt;=121,V7&lt;=180),AD7,0)</f>
        <v>#NUM!</v>
      </c>
      <c r="AB7" s="1" t="e">
        <f t="shared" ref="AB7:AB69" ca="1" si="6">+IF(AND(V7&gt;=181,V7&lt;=360),AD7,0)</f>
        <v>#NUM!</v>
      </c>
      <c r="AC7" s="1" t="e">
        <f t="shared" ref="AC7:AC69" ca="1" si="7">+IF(AND(V7&gt;360),AD7,0)</f>
        <v>#NUM!</v>
      </c>
      <c r="AD7" s="1">
        <f t="shared" ref="AD7:AD69" si="8">+O7</f>
        <v>6240510</v>
      </c>
      <c r="AE7" t="str">
        <f>IFERROR(VLOOKUP(D7,Bas!A:B,2,0),"")</f>
        <v/>
      </c>
      <c r="AF7" t="str">
        <f t="shared" ref="AF7:AF70" si="9">+CONCATENATE(D7,I7)</f>
        <v>A V EXPRESS S  ACC-003453-00</v>
      </c>
      <c r="AG7" s="14" t="str">
        <f>(IFERROR(VLOOKUP(AF7,Bas!A:B,2,0),"CXP"))</f>
        <v>CXP</v>
      </c>
    </row>
    <row r="8" spans="1:33" x14ac:dyDescent="0.25">
      <c r="A8" t="s">
        <v>41</v>
      </c>
      <c r="B8">
        <v>901</v>
      </c>
      <c r="C8">
        <v>901094991</v>
      </c>
      <c r="D8" t="s">
        <v>333</v>
      </c>
      <c r="E8" t="s">
        <v>3363</v>
      </c>
      <c r="F8">
        <v>7447638</v>
      </c>
      <c r="G8">
        <v>16925001</v>
      </c>
      <c r="H8">
        <v>11239</v>
      </c>
      <c r="I8" t="s">
        <v>3364</v>
      </c>
      <c r="J8" t="s">
        <v>3365</v>
      </c>
      <c r="K8" s="2">
        <v>45392</v>
      </c>
      <c r="L8" s="2">
        <v>45392</v>
      </c>
      <c r="M8" s="2">
        <v>45452</v>
      </c>
      <c r="N8">
        <v>5</v>
      </c>
      <c r="O8">
        <v>6478050</v>
      </c>
      <c r="P8">
        <v>20240604</v>
      </c>
      <c r="Q8">
        <v>202406</v>
      </c>
      <c r="R8" t="s">
        <v>6382</v>
      </c>
      <c r="S8">
        <v>59</v>
      </c>
      <c r="T8" t="s">
        <v>35</v>
      </c>
      <c r="U8" t="s">
        <v>3359</v>
      </c>
      <c r="V8" s="57" t="e">
        <f t="shared" ca="1" si="0"/>
        <v>#NUM!</v>
      </c>
      <c r="W8" s="1" t="e">
        <f t="shared" ca="1" si="1"/>
        <v>#NUM!</v>
      </c>
      <c r="X8" s="1" t="e">
        <f t="shared" ca="1" si="2"/>
        <v>#NUM!</v>
      </c>
      <c r="Y8" s="1" t="e">
        <f t="shared" ca="1" si="3"/>
        <v>#NUM!</v>
      </c>
      <c r="Z8" s="32" t="e">
        <f t="shared" ca="1" si="4"/>
        <v>#NUM!</v>
      </c>
      <c r="AA8" s="1" t="e">
        <f t="shared" ca="1" si="5"/>
        <v>#NUM!</v>
      </c>
      <c r="AB8" s="1" t="e">
        <f t="shared" ca="1" si="6"/>
        <v>#NUM!</v>
      </c>
      <c r="AC8" s="1" t="e">
        <f t="shared" ca="1" si="7"/>
        <v>#NUM!</v>
      </c>
      <c r="AD8" s="1">
        <f t="shared" si="8"/>
        <v>6478050</v>
      </c>
      <c r="AE8" t="str">
        <f>IFERROR(VLOOKUP(D8,Bas!A:B,2,0),"")</f>
        <v/>
      </c>
      <c r="AF8" t="str">
        <f t="shared" si="9"/>
        <v>ACEVEDO PENALOZA Y MORENO SASFP-011647-01</v>
      </c>
      <c r="AG8" s="14" t="str">
        <f>(IFERROR(VLOOKUP(AF8,Bas!A:B,2,0),"CXP"))</f>
        <v>CXP</v>
      </c>
    </row>
    <row r="9" spans="1:33" x14ac:dyDescent="0.25">
      <c r="A9" t="s">
        <v>41</v>
      </c>
      <c r="B9">
        <v>901</v>
      </c>
      <c r="C9">
        <v>901094991</v>
      </c>
      <c r="D9" t="s">
        <v>333</v>
      </c>
      <c r="E9" t="s">
        <v>3363</v>
      </c>
      <c r="F9">
        <v>7447638</v>
      </c>
      <c r="G9">
        <v>16925001</v>
      </c>
      <c r="H9">
        <v>11269</v>
      </c>
      <c r="I9" t="s">
        <v>3366</v>
      </c>
      <c r="J9" t="s">
        <v>3367</v>
      </c>
      <c r="K9" s="2">
        <v>45397</v>
      </c>
      <c r="L9" s="2">
        <v>45397</v>
      </c>
      <c r="M9" s="2">
        <v>45455</v>
      </c>
      <c r="N9">
        <v>8</v>
      </c>
      <c r="O9">
        <v>6478050</v>
      </c>
      <c r="P9">
        <v>20240604</v>
      </c>
      <c r="Q9">
        <v>202406</v>
      </c>
      <c r="R9" t="s">
        <v>6382</v>
      </c>
      <c r="S9">
        <v>54</v>
      </c>
      <c r="T9" t="s">
        <v>35</v>
      </c>
      <c r="U9" t="s">
        <v>3359</v>
      </c>
      <c r="V9" s="57" t="e">
        <f t="shared" ca="1" si="0"/>
        <v>#NUM!</v>
      </c>
      <c r="W9" s="1" t="e">
        <f t="shared" ca="1" si="1"/>
        <v>#NUM!</v>
      </c>
      <c r="X9" s="1" t="e">
        <f t="shared" ca="1" si="2"/>
        <v>#NUM!</v>
      </c>
      <c r="Y9" s="1" t="e">
        <f t="shared" ca="1" si="3"/>
        <v>#NUM!</v>
      </c>
      <c r="Z9" s="32" t="e">
        <f t="shared" ca="1" si="4"/>
        <v>#NUM!</v>
      </c>
      <c r="AA9" s="1" t="e">
        <f t="shared" ca="1" si="5"/>
        <v>#NUM!</v>
      </c>
      <c r="AB9" s="1" t="e">
        <f t="shared" ca="1" si="6"/>
        <v>#NUM!</v>
      </c>
      <c r="AC9" s="1" t="e">
        <f t="shared" ca="1" si="7"/>
        <v>#NUM!</v>
      </c>
      <c r="AD9" s="1">
        <f t="shared" si="8"/>
        <v>6478050</v>
      </c>
      <c r="AE9" t="str">
        <f>IFERROR(VLOOKUP(D9,Bas!A:B,2,0),"")</f>
        <v/>
      </c>
      <c r="AF9" t="str">
        <f t="shared" si="9"/>
        <v>ACEVEDO PENALOZA Y MORENO SASFP-011727-01</v>
      </c>
      <c r="AG9" s="14" t="str">
        <f>(IFERROR(VLOOKUP(AF9,Bas!A:B,2,0),"CXP"))</f>
        <v>CXP</v>
      </c>
    </row>
    <row r="10" spans="1:33" x14ac:dyDescent="0.25">
      <c r="A10" t="s">
        <v>41</v>
      </c>
      <c r="B10">
        <v>901</v>
      </c>
      <c r="C10">
        <v>901094991</v>
      </c>
      <c r="D10" t="s">
        <v>333</v>
      </c>
      <c r="E10" t="s">
        <v>3363</v>
      </c>
      <c r="F10">
        <v>7447638</v>
      </c>
      <c r="G10">
        <v>16925001</v>
      </c>
      <c r="H10">
        <v>11270</v>
      </c>
      <c r="I10" t="s">
        <v>3368</v>
      </c>
      <c r="J10" t="s">
        <v>3369</v>
      </c>
      <c r="K10" s="2">
        <v>45397</v>
      </c>
      <c r="L10" s="2">
        <v>45397</v>
      </c>
      <c r="M10" s="2">
        <v>45455</v>
      </c>
      <c r="N10">
        <v>8</v>
      </c>
      <c r="O10">
        <v>6478050</v>
      </c>
      <c r="P10">
        <v>20240604</v>
      </c>
      <c r="Q10">
        <v>202406</v>
      </c>
      <c r="R10" t="s">
        <v>6382</v>
      </c>
      <c r="S10">
        <v>54</v>
      </c>
      <c r="T10" t="s">
        <v>35</v>
      </c>
      <c r="U10" t="s">
        <v>3359</v>
      </c>
      <c r="V10" s="57" t="e">
        <f t="shared" ca="1" si="0"/>
        <v>#NUM!</v>
      </c>
      <c r="W10" s="1" t="e">
        <f t="shared" ca="1" si="1"/>
        <v>#NUM!</v>
      </c>
      <c r="X10" s="1" t="e">
        <f t="shared" ca="1" si="2"/>
        <v>#NUM!</v>
      </c>
      <c r="Y10" s="1" t="e">
        <f t="shared" ca="1" si="3"/>
        <v>#NUM!</v>
      </c>
      <c r="Z10" s="32" t="e">
        <f t="shared" ca="1" si="4"/>
        <v>#NUM!</v>
      </c>
      <c r="AA10" s="1" t="e">
        <f t="shared" ca="1" si="5"/>
        <v>#NUM!</v>
      </c>
      <c r="AB10" s="1" t="e">
        <f t="shared" ca="1" si="6"/>
        <v>#NUM!</v>
      </c>
      <c r="AC10" s="1" t="e">
        <f t="shared" ca="1" si="7"/>
        <v>#NUM!</v>
      </c>
      <c r="AD10" s="1">
        <f t="shared" si="8"/>
        <v>6478050</v>
      </c>
      <c r="AE10" t="str">
        <f>IFERROR(VLOOKUP(D10,Bas!A:B,2,0),"")</f>
        <v/>
      </c>
      <c r="AF10" t="str">
        <f t="shared" si="9"/>
        <v>ACEVEDO PENALOZA Y MORENO SASFP-011729-01</v>
      </c>
      <c r="AG10" s="14" t="str">
        <f>(IFERROR(VLOOKUP(AF10,Bas!A:B,2,0),"CXP"))</f>
        <v>CXP</v>
      </c>
    </row>
    <row r="11" spans="1:33" x14ac:dyDescent="0.25">
      <c r="A11" t="s">
        <v>41</v>
      </c>
      <c r="B11">
        <v>901</v>
      </c>
      <c r="C11">
        <v>901094991</v>
      </c>
      <c r="D11" t="s">
        <v>333</v>
      </c>
      <c r="E11" t="s">
        <v>3363</v>
      </c>
      <c r="F11">
        <v>7447638</v>
      </c>
      <c r="G11">
        <v>16925001</v>
      </c>
      <c r="H11">
        <v>11382</v>
      </c>
      <c r="I11" t="s">
        <v>3370</v>
      </c>
      <c r="J11" t="s">
        <v>3371</v>
      </c>
      <c r="K11" s="2">
        <v>45411</v>
      </c>
      <c r="L11" s="2">
        <v>45411</v>
      </c>
      <c r="M11" s="2">
        <v>45469</v>
      </c>
      <c r="N11">
        <v>22</v>
      </c>
      <c r="O11">
        <v>6478050</v>
      </c>
      <c r="P11">
        <v>20240604</v>
      </c>
      <c r="Q11">
        <v>202406</v>
      </c>
      <c r="R11" t="s">
        <v>6382</v>
      </c>
      <c r="S11">
        <v>40</v>
      </c>
      <c r="T11" t="s">
        <v>35</v>
      </c>
      <c r="U11" t="s">
        <v>3359</v>
      </c>
      <c r="V11" s="57" t="e">
        <f t="shared" ca="1" si="0"/>
        <v>#NUM!</v>
      </c>
      <c r="W11" s="1" t="e">
        <f t="shared" ca="1" si="1"/>
        <v>#NUM!</v>
      </c>
      <c r="X11" s="1" t="e">
        <f t="shared" ca="1" si="2"/>
        <v>#NUM!</v>
      </c>
      <c r="Y11" s="1" t="e">
        <f t="shared" ca="1" si="3"/>
        <v>#NUM!</v>
      </c>
      <c r="Z11" s="32" t="e">
        <f t="shared" ca="1" si="4"/>
        <v>#NUM!</v>
      </c>
      <c r="AA11" s="1" t="e">
        <f t="shared" ca="1" si="5"/>
        <v>#NUM!</v>
      </c>
      <c r="AB11" s="1" t="e">
        <f t="shared" ca="1" si="6"/>
        <v>#NUM!</v>
      </c>
      <c r="AC11" s="1" t="e">
        <f t="shared" ca="1" si="7"/>
        <v>#NUM!</v>
      </c>
      <c r="AD11" s="1">
        <f t="shared" si="8"/>
        <v>6478050</v>
      </c>
      <c r="AE11" t="str">
        <f>IFERROR(VLOOKUP(D11,Bas!A:B,2,0),"")</f>
        <v/>
      </c>
      <c r="AF11" t="str">
        <f t="shared" si="9"/>
        <v>ACEVEDO PENALOZA Y MORENO SASFP-012023-01</v>
      </c>
      <c r="AG11" s="14" t="str">
        <f>(IFERROR(VLOOKUP(AF11,Bas!A:B,2,0),"CXP"))</f>
        <v>CXP</v>
      </c>
    </row>
    <row r="12" spans="1:33" x14ac:dyDescent="0.25">
      <c r="A12" t="s">
        <v>41</v>
      </c>
      <c r="B12">
        <v>901</v>
      </c>
      <c r="C12">
        <v>901094991</v>
      </c>
      <c r="D12" t="s">
        <v>333</v>
      </c>
      <c r="E12" t="s">
        <v>3363</v>
      </c>
      <c r="F12">
        <v>7447638</v>
      </c>
      <c r="G12">
        <v>16925001</v>
      </c>
      <c r="H12">
        <v>11238</v>
      </c>
      <c r="I12" t="s">
        <v>3372</v>
      </c>
      <c r="J12" t="s">
        <v>3373</v>
      </c>
      <c r="K12" s="2">
        <v>45412</v>
      </c>
      <c r="L12" s="2">
        <v>45412</v>
      </c>
      <c r="M12" s="2">
        <v>45452</v>
      </c>
      <c r="N12">
        <v>5</v>
      </c>
      <c r="O12">
        <v>6478050</v>
      </c>
      <c r="P12">
        <v>20240604</v>
      </c>
      <c r="Q12">
        <v>202406</v>
      </c>
      <c r="R12" t="s">
        <v>6382</v>
      </c>
      <c r="S12">
        <v>39</v>
      </c>
      <c r="T12" t="s">
        <v>35</v>
      </c>
      <c r="U12" t="s">
        <v>3359</v>
      </c>
      <c r="V12" s="57" t="e">
        <f t="shared" ca="1" si="0"/>
        <v>#NUM!</v>
      </c>
      <c r="W12" s="1" t="e">
        <f t="shared" ca="1" si="1"/>
        <v>#NUM!</v>
      </c>
      <c r="X12" s="1" t="e">
        <f t="shared" ca="1" si="2"/>
        <v>#NUM!</v>
      </c>
      <c r="Y12" s="1" t="e">
        <f t="shared" ca="1" si="3"/>
        <v>#NUM!</v>
      </c>
      <c r="Z12" s="32" t="e">
        <f t="shared" ca="1" si="4"/>
        <v>#NUM!</v>
      </c>
      <c r="AA12" s="1" t="e">
        <f t="shared" ca="1" si="5"/>
        <v>#NUM!</v>
      </c>
      <c r="AB12" s="1" t="e">
        <f t="shared" ca="1" si="6"/>
        <v>#NUM!</v>
      </c>
      <c r="AC12" s="1" t="e">
        <f t="shared" ca="1" si="7"/>
        <v>#NUM!</v>
      </c>
      <c r="AD12" s="1">
        <f t="shared" si="8"/>
        <v>6478050</v>
      </c>
      <c r="AE12" t="str">
        <f>IFERROR(VLOOKUP(D12,Bas!A:B,2,0),"")</f>
        <v/>
      </c>
      <c r="AF12" t="str">
        <f t="shared" si="9"/>
        <v>ACEVEDO PENALOZA Y MORENO SASFP-012085-01</v>
      </c>
      <c r="AG12" s="14" t="str">
        <f>(IFERROR(VLOOKUP(AF12,Bas!A:B,2,0),"CXP"))</f>
        <v>CXP</v>
      </c>
    </row>
    <row r="13" spans="1:33" x14ac:dyDescent="0.25">
      <c r="A13" t="s">
        <v>41</v>
      </c>
      <c r="B13">
        <v>901</v>
      </c>
      <c r="C13">
        <v>901094991</v>
      </c>
      <c r="D13" t="s">
        <v>333</v>
      </c>
      <c r="E13" t="s">
        <v>3363</v>
      </c>
      <c r="F13">
        <v>7447638</v>
      </c>
      <c r="G13">
        <v>16925001</v>
      </c>
      <c r="H13">
        <v>11466</v>
      </c>
      <c r="I13" t="s">
        <v>3374</v>
      </c>
      <c r="J13" t="s">
        <v>3375</v>
      </c>
      <c r="K13" s="2">
        <v>45420</v>
      </c>
      <c r="L13" s="2">
        <v>45420</v>
      </c>
      <c r="M13" s="2">
        <v>45479</v>
      </c>
      <c r="N13">
        <v>32</v>
      </c>
      <c r="O13">
        <v>2784425</v>
      </c>
      <c r="P13">
        <v>20240604</v>
      </c>
      <c r="Q13">
        <v>202406</v>
      </c>
      <c r="R13" t="s">
        <v>6382</v>
      </c>
      <c r="S13">
        <v>31</v>
      </c>
      <c r="T13" t="s">
        <v>22</v>
      </c>
      <c r="U13" t="s">
        <v>3359</v>
      </c>
      <c r="V13" s="57" t="e">
        <f t="shared" ca="1" si="0"/>
        <v>#NUM!</v>
      </c>
      <c r="W13" s="1" t="e">
        <f t="shared" ca="1" si="1"/>
        <v>#NUM!</v>
      </c>
      <c r="X13" s="1" t="e">
        <f t="shared" ca="1" si="2"/>
        <v>#NUM!</v>
      </c>
      <c r="Y13" s="1" t="e">
        <f t="shared" ca="1" si="3"/>
        <v>#NUM!</v>
      </c>
      <c r="Z13" s="32" t="e">
        <f t="shared" ca="1" si="4"/>
        <v>#NUM!</v>
      </c>
      <c r="AA13" s="1" t="e">
        <f t="shared" ca="1" si="5"/>
        <v>#NUM!</v>
      </c>
      <c r="AB13" s="1" t="e">
        <f t="shared" ca="1" si="6"/>
        <v>#NUM!</v>
      </c>
      <c r="AC13" s="1" t="e">
        <f t="shared" ca="1" si="7"/>
        <v>#NUM!</v>
      </c>
      <c r="AD13" s="1">
        <f t="shared" si="8"/>
        <v>2784425</v>
      </c>
      <c r="AE13" t="str">
        <f>IFERROR(VLOOKUP(D13,Bas!A:B,2,0),"")</f>
        <v/>
      </c>
      <c r="AF13" t="str">
        <f t="shared" si="9"/>
        <v>ACEVEDO PENALOZA Y MORENO SASFP-012135-01</v>
      </c>
      <c r="AG13" s="14" t="str">
        <f>(IFERROR(VLOOKUP(AF13,Bas!A:B,2,0),"CXP"))</f>
        <v>CXP</v>
      </c>
    </row>
    <row r="14" spans="1:33" x14ac:dyDescent="0.25">
      <c r="A14" t="s">
        <v>41</v>
      </c>
      <c r="B14">
        <v>901</v>
      </c>
      <c r="C14">
        <v>901094991</v>
      </c>
      <c r="D14" t="s">
        <v>333</v>
      </c>
      <c r="E14" t="s">
        <v>3363</v>
      </c>
      <c r="F14">
        <v>7447638</v>
      </c>
      <c r="G14">
        <v>16925001</v>
      </c>
      <c r="H14">
        <v>11532</v>
      </c>
      <c r="I14" t="s">
        <v>3376</v>
      </c>
      <c r="J14" t="s">
        <v>3377</v>
      </c>
      <c r="K14" s="2">
        <v>45432</v>
      </c>
      <c r="L14" s="2">
        <v>45432</v>
      </c>
      <c r="M14" s="2">
        <v>45488</v>
      </c>
      <c r="N14">
        <v>41</v>
      </c>
      <c r="O14">
        <v>6478050</v>
      </c>
      <c r="P14">
        <v>20240604</v>
      </c>
      <c r="Q14">
        <v>202406</v>
      </c>
      <c r="R14" t="s">
        <v>6382</v>
      </c>
      <c r="S14">
        <v>19</v>
      </c>
      <c r="T14" t="s">
        <v>22</v>
      </c>
      <c r="U14" t="s">
        <v>3359</v>
      </c>
      <c r="V14" s="57" t="e">
        <f t="shared" ca="1" si="0"/>
        <v>#NUM!</v>
      </c>
      <c r="W14" s="1" t="e">
        <f t="shared" ca="1" si="1"/>
        <v>#NUM!</v>
      </c>
      <c r="X14" s="1" t="e">
        <f t="shared" ca="1" si="2"/>
        <v>#NUM!</v>
      </c>
      <c r="Y14" s="1" t="e">
        <f t="shared" ca="1" si="3"/>
        <v>#NUM!</v>
      </c>
      <c r="Z14" s="32" t="e">
        <f t="shared" ca="1" si="4"/>
        <v>#NUM!</v>
      </c>
      <c r="AA14" s="1" t="e">
        <f t="shared" ca="1" si="5"/>
        <v>#NUM!</v>
      </c>
      <c r="AB14" s="1" t="e">
        <f t="shared" ca="1" si="6"/>
        <v>#NUM!</v>
      </c>
      <c r="AC14" s="1" t="e">
        <f t="shared" ca="1" si="7"/>
        <v>#NUM!</v>
      </c>
      <c r="AD14" s="1">
        <f t="shared" si="8"/>
        <v>6478050</v>
      </c>
      <c r="AE14" t="str">
        <f>IFERROR(VLOOKUP(D14,Bas!A:B,2,0),"")</f>
        <v/>
      </c>
      <c r="AF14" t="str">
        <f t="shared" si="9"/>
        <v>ACEVEDO PENALOZA Y MORENO SASFP-012341-01</v>
      </c>
      <c r="AG14" s="14" t="str">
        <f>(IFERROR(VLOOKUP(AF14,Bas!A:B,2,0),"CXP"))</f>
        <v>CXP</v>
      </c>
    </row>
    <row r="15" spans="1:33" x14ac:dyDescent="0.25">
      <c r="A15" t="s">
        <v>41</v>
      </c>
      <c r="B15">
        <v>901</v>
      </c>
      <c r="C15">
        <v>901094991</v>
      </c>
      <c r="D15" t="s">
        <v>333</v>
      </c>
      <c r="E15" t="s">
        <v>3363</v>
      </c>
      <c r="F15">
        <v>7447638</v>
      </c>
      <c r="G15">
        <v>16925001</v>
      </c>
      <c r="H15">
        <v>11600</v>
      </c>
      <c r="I15" t="s">
        <v>6383</v>
      </c>
      <c r="J15" t="s">
        <v>6384</v>
      </c>
      <c r="K15" s="2">
        <v>45439</v>
      </c>
      <c r="L15" s="2">
        <v>45439</v>
      </c>
      <c r="M15" s="2">
        <v>45496</v>
      </c>
      <c r="N15">
        <v>49</v>
      </c>
      <c r="O15">
        <v>5785500</v>
      </c>
      <c r="P15">
        <v>20240604</v>
      </c>
      <c r="Q15">
        <v>202406</v>
      </c>
      <c r="R15" t="s">
        <v>6382</v>
      </c>
      <c r="S15">
        <v>12</v>
      </c>
      <c r="T15" t="s">
        <v>22</v>
      </c>
      <c r="U15" t="s">
        <v>3359</v>
      </c>
      <c r="V15" s="57" t="e">
        <f t="shared" ca="1" si="0"/>
        <v>#NUM!</v>
      </c>
      <c r="W15" s="1" t="e">
        <f t="shared" ca="1" si="1"/>
        <v>#NUM!</v>
      </c>
      <c r="X15" s="1" t="e">
        <f t="shared" ca="1" si="2"/>
        <v>#NUM!</v>
      </c>
      <c r="Y15" s="1" t="e">
        <f t="shared" ca="1" si="3"/>
        <v>#NUM!</v>
      </c>
      <c r="Z15" s="32" t="e">
        <f t="shared" ca="1" si="4"/>
        <v>#NUM!</v>
      </c>
      <c r="AA15" s="1" t="e">
        <f t="shared" ca="1" si="5"/>
        <v>#NUM!</v>
      </c>
      <c r="AB15" s="1" t="e">
        <f t="shared" ca="1" si="6"/>
        <v>#NUM!</v>
      </c>
      <c r="AC15" s="1" t="e">
        <f t="shared" ca="1" si="7"/>
        <v>#NUM!</v>
      </c>
      <c r="AD15" s="1">
        <f t="shared" si="8"/>
        <v>5785500</v>
      </c>
      <c r="AE15" t="str">
        <f>IFERROR(VLOOKUP(D15,Bas!A:B,2,0),"")</f>
        <v/>
      </c>
      <c r="AF15" t="str">
        <f t="shared" si="9"/>
        <v>ACEVEDO PENALOZA Y MORENO SASFP-012450-01</v>
      </c>
      <c r="AG15" s="14" t="str">
        <f>(IFERROR(VLOOKUP(AF15,Bas!A:B,2,0),"CXP"))</f>
        <v>CXP</v>
      </c>
    </row>
    <row r="16" spans="1:33" x14ac:dyDescent="0.25">
      <c r="A16" t="s">
        <v>41</v>
      </c>
      <c r="B16">
        <v>901</v>
      </c>
      <c r="C16">
        <v>900098569</v>
      </c>
      <c r="D16" t="s">
        <v>73</v>
      </c>
      <c r="E16" t="s">
        <v>3378</v>
      </c>
      <c r="F16">
        <v>7447638</v>
      </c>
      <c r="G16">
        <v>16925001</v>
      </c>
      <c r="H16">
        <v>68</v>
      </c>
      <c r="I16" t="s">
        <v>3379</v>
      </c>
      <c r="J16" t="s">
        <v>3380</v>
      </c>
      <c r="K16" s="2">
        <v>45014</v>
      </c>
      <c r="L16" s="2">
        <v>45014</v>
      </c>
      <c r="M16" s="2">
        <v>45045</v>
      </c>
      <c r="N16">
        <v>-395</v>
      </c>
      <c r="O16">
        <v>3859212193</v>
      </c>
      <c r="P16">
        <v>20240604</v>
      </c>
      <c r="Q16">
        <v>202406</v>
      </c>
      <c r="R16" t="s">
        <v>6382</v>
      </c>
      <c r="S16">
        <v>437</v>
      </c>
      <c r="T16" t="s">
        <v>20</v>
      </c>
      <c r="U16" t="s">
        <v>3359</v>
      </c>
      <c r="V16" s="57" t="e">
        <f t="shared" ca="1" si="0"/>
        <v>#NUM!</v>
      </c>
      <c r="W16" s="1" t="e">
        <f t="shared" ca="1" si="1"/>
        <v>#NUM!</v>
      </c>
      <c r="X16" s="1" t="e">
        <f t="shared" ca="1" si="2"/>
        <v>#NUM!</v>
      </c>
      <c r="Y16" s="1" t="e">
        <f t="shared" ca="1" si="3"/>
        <v>#NUM!</v>
      </c>
      <c r="Z16" s="32" t="e">
        <f t="shared" ca="1" si="4"/>
        <v>#NUM!</v>
      </c>
      <c r="AA16" s="1" t="e">
        <f t="shared" ca="1" si="5"/>
        <v>#NUM!</v>
      </c>
      <c r="AB16" s="1" t="e">
        <f t="shared" ca="1" si="6"/>
        <v>#NUM!</v>
      </c>
      <c r="AC16" s="1" t="e">
        <f t="shared" ca="1" si="7"/>
        <v>#NUM!</v>
      </c>
      <c r="AD16" s="1">
        <f t="shared" si="8"/>
        <v>3859212193</v>
      </c>
      <c r="AE16" t="str">
        <f>IFERROR(VLOOKUP(D16,Bas!A:B,2,0),"")</f>
        <v/>
      </c>
      <c r="AF16" t="str">
        <f t="shared" si="9"/>
        <v>ADMINISTRADORA CALLE TRECE SASCC-001843-00</v>
      </c>
      <c r="AG16" s="14" t="str">
        <f>(IFERROR(VLOOKUP(AF16,Bas!A:B,2,0),"CXP"))</f>
        <v>RV</v>
      </c>
    </row>
    <row r="17" spans="1:33" x14ac:dyDescent="0.25">
      <c r="A17" t="s">
        <v>41</v>
      </c>
      <c r="B17">
        <v>901</v>
      </c>
      <c r="C17">
        <v>900098569</v>
      </c>
      <c r="D17" t="s">
        <v>73</v>
      </c>
      <c r="E17" t="s">
        <v>3378</v>
      </c>
      <c r="F17">
        <v>7447638</v>
      </c>
      <c r="G17">
        <v>16925001</v>
      </c>
      <c r="H17">
        <v>72</v>
      </c>
      <c r="I17" t="s">
        <v>3381</v>
      </c>
      <c r="J17" t="s">
        <v>3382</v>
      </c>
      <c r="K17" s="2">
        <v>45046</v>
      </c>
      <c r="L17" s="2">
        <v>45046</v>
      </c>
      <c r="M17" s="2">
        <v>45076</v>
      </c>
      <c r="N17">
        <v>-364</v>
      </c>
      <c r="O17">
        <v>1146311222</v>
      </c>
      <c r="P17">
        <v>20240604</v>
      </c>
      <c r="Q17">
        <v>202406</v>
      </c>
      <c r="R17" t="s">
        <v>6382</v>
      </c>
      <c r="S17">
        <v>405</v>
      </c>
      <c r="T17" t="s">
        <v>20</v>
      </c>
      <c r="U17" t="s">
        <v>3359</v>
      </c>
      <c r="V17" s="57" t="e">
        <f t="shared" ca="1" si="0"/>
        <v>#NUM!</v>
      </c>
      <c r="W17" s="1" t="e">
        <f t="shared" ca="1" si="1"/>
        <v>#NUM!</v>
      </c>
      <c r="X17" s="1" t="e">
        <f t="shared" ca="1" si="2"/>
        <v>#NUM!</v>
      </c>
      <c r="Y17" s="1" t="e">
        <f t="shared" ca="1" si="3"/>
        <v>#NUM!</v>
      </c>
      <c r="Z17" s="32" t="e">
        <f t="shared" ca="1" si="4"/>
        <v>#NUM!</v>
      </c>
      <c r="AA17" s="1" t="e">
        <f t="shared" ca="1" si="5"/>
        <v>#NUM!</v>
      </c>
      <c r="AB17" s="1" t="e">
        <f t="shared" ca="1" si="6"/>
        <v>#NUM!</v>
      </c>
      <c r="AC17" s="1" t="e">
        <f t="shared" ca="1" si="7"/>
        <v>#NUM!</v>
      </c>
      <c r="AD17" s="1">
        <f t="shared" si="8"/>
        <v>1146311222</v>
      </c>
      <c r="AE17" t="str">
        <f>IFERROR(VLOOKUP(D17,Bas!A:B,2,0),"")</f>
        <v/>
      </c>
      <c r="AF17" t="str">
        <f t="shared" si="9"/>
        <v>ADMINISTRADORA CALLE TRECE SASCC-001977-00</v>
      </c>
      <c r="AG17" s="14" t="str">
        <f>(IFERROR(VLOOKUP(AF17,Bas!A:B,2,0),"CXP"))</f>
        <v>RV</v>
      </c>
    </row>
    <row r="18" spans="1:33" x14ac:dyDescent="0.25">
      <c r="A18" t="s">
        <v>41</v>
      </c>
      <c r="B18">
        <v>901</v>
      </c>
      <c r="C18">
        <v>51765829</v>
      </c>
      <c r="D18" t="s">
        <v>6385</v>
      </c>
      <c r="E18" t="s">
        <v>6386</v>
      </c>
      <c r="F18">
        <v>7447638</v>
      </c>
      <c r="G18">
        <v>16925001</v>
      </c>
      <c r="H18">
        <v>732</v>
      </c>
      <c r="I18" t="s">
        <v>6387</v>
      </c>
      <c r="K18" s="2">
        <v>45447</v>
      </c>
      <c r="L18" s="2">
        <v>45447</v>
      </c>
      <c r="M18" s="2">
        <v>45448</v>
      </c>
      <c r="N18">
        <v>1</v>
      </c>
      <c r="O18">
        <v>1535959</v>
      </c>
      <c r="P18">
        <v>20240604</v>
      </c>
      <c r="Q18">
        <v>202406</v>
      </c>
      <c r="R18" t="s">
        <v>6382</v>
      </c>
      <c r="S18">
        <v>4</v>
      </c>
      <c r="T18" t="s">
        <v>22</v>
      </c>
      <c r="U18" t="s">
        <v>3359</v>
      </c>
      <c r="V18" s="57" t="e">
        <f t="shared" ca="1" si="0"/>
        <v>#NUM!</v>
      </c>
      <c r="W18" s="1" t="e">
        <f t="shared" ca="1" si="1"/>
        <v>#NUM!</v>
      </c>
      <c r="X18" s="1" t="e">
        <f t="shared" ca="1" si="2"/>
        <v>#NUM!</v>
      </c>
      <c r="Y18" s="1" t="e">
        <f t="shared" ca="1" si="3"/>
        <v>#NUM!</v>
      </c>
      <c r="Z18" s="32" t="e">
        <f t="shared" ca="1" si="4"/>
        <v>#NUM!</v>
      </c>
      <c r="AA18" s="1" t="e">
        <f t="shared" ca="1" si="5"/>
        <v>#NUM!</v>
      </c>
      <c r="AB18" s="1" t="e">
        <f t="shared" ca="1" si="6"/>
        <v>#NUM!</v>
      </c>
      <c r="AC18" s="1" t="e">
        <f t="shared" ca="1" si="7"/>
        <v>#NUM!</v>
      </c>
      <c r="AD18" s="1">
        <f t="shared" si="8"/>
        <v>1535959</v>
      </c>
      <c r="AE18" t="str">
        <f>IFERROR(VLOOKUP(D18,Bas!A:B,2,0),"")</f>
        <v/>
      </c>
      <c r="AF18" t="str">
        <f t="shared" si="9"/>
        <v>AGUILLON AMADOR ABIGAILDS-000732-00</v>
      </c>
      <c r="AG18" s="14" t="str">
        <f>(IFERROR(VLOOKUP(AF18,Bas!A:B,2,0),"CXP"))</f>
        <v>CXP</v>
      </c>
    </row>
    <row r="19" spans="1:33" x14ac:dyDescent="0.25">
      <c r="A19" t="s">
        <v>41</v>
      </c>
      <c r="B19">
        <v>901</v>
      </c>
      <c r="C19">
        <v>830100315</v>
      </c>
      <c r="D19" t="s">
        <v>2965</v>
      </c>
      <c r="E19" t="s">
        <v>3383</v>
      </c>
      <c r="F19">
        <v>7447638</v>
      </c>
      <c r="G19">
        <v>16925001</v>
      </c>
      <c r="H19">
        <v>19131</v>
      </c>
      <c r="I19" t="s">
        <v>3384</v>
      </c>
      <c r="J19" t="s">
        <v>3385</v>
      </c>
      <c r="K19" s="2">
        <v>45363</v>
      </c>
      <c r="L19" s="2">
        <v>45363</v>
      </c>
      <c r="M19" s="2">
        <v>45423</v>
      </c>
      <c r="N19">
        <v>-23</v>
      </c>
      <c r="O19">
        <v>28811</v>
      </c>
      <c r="P19">
        <v>20240604</v>
      </c>
      <c r="Q19">
        <v>202406</v>
      </c>
      <c r="R19" t="s">
        <v>6382</v>
      </c>
      <c r="S19">
        <v>88</v>
      </c>
      <c r="T19" t="s">
        <v>31</v>
      </c>
      <c r="U19" t="s">
        <v>3359</v>
      </c>
      <c r="V19" s="57" t="e">
        <f t="shared" ca="1" si="0"/>
        <v>#NUM!</v>
      </c>
      <c r="W19" s="1" t="e">
        <f t="shared" ca="1" si="1"/>
        <v>#NUM!</v>
      </c>
      <c r="X19" s="1" t="e">
        <f t="shared" ca="1" si="2"/>
        <v>#NUM!</v>
      </c>
      <c r="Y19" s="1" t="e">
        <f t="shared" ca="1" si="3"/>
        <v>#NUM!</v>
      </c>
      <c r="Z19" s="32" t="e">
        <f t="shared" ca="1" si="4"/>
        <v>#NUM!</v>
      </c>
      <c r="AA19" s="1" t="e">
        <f t="shared" ca="1" si="5"/>
        <v>#NUM!</v>
      </c>
      <c r="AB19" s="1" t="e">
        <f t="shared" ca="1" si="6"/>
        <v>#NUM!</v>
      </c>
      <c r="AC19" s="1" t="e">
        <f t="shared" ca="1" si="7"/>
        <v>#NUM!</v>
      </c>
      <c r="AD19" s="1">
        <f t="shared" si="8"/>
        <v>28811</v>
      </c>
      <c r="AE19" t="str">
        <f>IFERROR(VLOOKUP(D19,Bas!A:B,2,0),"")</f>
        <v/>
      </c>
      <c r="AF19" t="str">
        <f t="shared" si="9"/>
        <v>AK REPUESTOS SASFP-011142-01</v>
      </c>
      <c r="AG19" s="14" t="str">
        <f>(IFERROR(VLOOKUP(AF19,Bas!A:B,2,0),"CXP"))</f>
        <v>CXP</v>
      </c>
    </row>
    <row r="20" spans="1:33" x14ac:dyDescent="0.25">
      <c r="A20" t="s">
        <v>41</v>
      </c>
      <c r="B20">
        <v>901</v>
      </c>
      <c r="C20">
        <v>830100315</v>
      </c>
      <c r="D20" t="s">
        <v>2965</v>
      </c>
      <c r="E20" t="s">
        <v>3383</v>
      </c>
      <c r="F20">
        <v>7447638</v>
      </c>
      <c r="G20">
        <v>16925001</v>
      </c>
      <c r="H20">
        <v>19176</v>
      </c>
      <c r="I20" t="s">
        <v>3386</v>
      </c>
      <c r="J20" t="s">
        <v>3387</v>
      </c>
      <c r="K20" s="2">
        <v>45364</v>
      </c>
      <c r="L20" s="2">
        <v>45364</v>
      </c>
      <c r="M20" s="2">
        <v>45425</v>
      </c>
      <c r="N20">
        <v>-21</v>
      </c>
      <c r="O20">
        <v>1954361</v>
      </c>
      <c r="P20">
        <v>20240604</v>
      </c>
      <c r="Q20">
        <v>202406</v>
      </c>
      <c r="R20" t="s">
        <v>6382</v>
      </c>
      <c r="S20">
        <v>87</v>
      </c>
      <c r="T20" t="s">
        <v>31</v>
      </c>
      <c r="U20" t="s">
        <v>3359</v>
      </c>
      <c r="V20" s="57" t="e">
        <f t="shared" ca="1" si="0"/>
        <v>#NUM!</v>
      </c>
      <c r="W20" s="1" t="e">
        <f t="shared" ca="1" si="1"/>
        <v>#NUM!</v>
      </c>
      <c r="X20" s="1" t="e">
        <f t="shared" ca="1" si="2"/>
        <v>#NUM!</v>
      </c>
      <c r="Y20" s="1" t="e">
        <f t="shared" ca="1" si="3"/>
        <v>#NUM!</v>
      </c>
      <c r="Z20" s="32" t="e">
        <f t="shared" ca="1" si="4"/>
        <v>#NUM!</v>
      </c>
      <c r="AA20" s="1" t="e">
        <f t="shared" ca="1" si="5"/>
        <v>#NUM!</v>
      </c>
      <c r="AB20" s="1" t="e">
        <f t="shared" ca="1" si="6"/>
        <v>#NUM!</v>
      </c>
      <c r="AC20" s="1" t="e">
        <f t="shared" ca="1" si="7"/>
        <v>#NUM!</v>
      </c>
      <c r="AD20" s="1">
        <f t="shared" si="8"/>
        <v>1954361</v>
      </c>
      <c r="AE20" t="str">
        <f>IFERROR(VLOOKUP(D20,Bas!A:B,2,0),"")</f>
        <v/>
      </c>
      <c r="AF20" t="str">
        <f t="shared" si="9"/>
        <v>AK REPUESTOS SASFP-011168-01</v>
      </c>
      <c r="AG20" s="14" t="str">
        <f>(IFERROR(VLOOKUP(AF20,Bas!A:B,2,0),"CXP"))</f>
        <v>CXP</v>
      </c>
    </row>
    <row r="21" spans="1:33" x14ac:dyDescent="0.25">
      <c r="A21" t="s">
        <v>41</v>
      </c>
      <c r="B21">
        <v>901</v>
      </c>
      <c r="C21">
        <v>830100315</v>
      </c>
      <c r="D21" t="s">
        <v>2965</v>
      </c>
      <c r="E21" t="s">
        <v>3383</v>
      </c>
      <c r="F21">
        <v>7447638</v>
      </c>
      <c r="G21">
        <v>16925001</v>
      </c>
      <c r="H21">
        <v>19237</v>
      </c>
      <c r="I21" t="s">
        <v>3388</v>
      </c>
      <c r="J21" t="s">
        <v>3389</v>
      </c>
      <c r="K21" s="2">
        <v>45366</v>
      </c>
      <c r="L21" s="2">
        <v>45366</v>
      </c>
      <c r="M21" s="2">
        <v>45426</v>
      </c>
      <c r="N21">
        <v>-20</v>
      </c>
      <c r="O21">
        <v>1674684</v>
      </c>
      <c r="P21">
        <v>20240604</v>
      </c>
      <c r="Q21">
        <v>202406</v>
      </c>
      <c r="R21" t="s">
        <v>6382</v>
      </c>
      <c r="S21">
        <v>85</v>
      </c>
      <c r="T21" t="s">
        <v>31</v>
      </c>
      <c r="U21" t="s">
        <v>3359</v>
      </c>
      <c r="V21" s="57" t="e">
        <f t="shared" ca="1" si="0"/>
        <v>#NUM!</v>
      </c>
      <c r="W21" s="1" t="e">
        <f t="shared" ca="1" si="1"/>
        <v>#NUM!</v>
      </c>
      <c r="X21" s="1" t="e">
        <f t="shared" ca="1" si="2"/>
        <v>#NUM!</v>
      </c>
      <c r="Y21" s="1" t="e">
        <f t="shared" ca="1" si="3"/>
        <v>#NUM!</v>
      </c>
      <c r="Z21" s="32" t="e">
        <f t="shared" ca="1" si="4"/>
        <v>#NUM!</v>
      </c>
      <c r="AA21" s="1" t="e">
        <f t="shared" ca="1" si="5"/>
        <v>#NUM!</v>
      </c>
      <c r="AB21" s="1" t="e">
        <f t="shared" ca="1" si="6"/>
        <v>#NUM!</v>
      </c>
      <c r="AC21" s="1" t="e">
        <f t="shared" ca="1" si="7"/>
        <v>#NUM!</v>
      </c>
      <c r="AD21" s="1">
        <f t="shared" si="8"/>
        <v>1674684</v>
      </c>
      <c r="AE21" t="str">
        <f>IFERROR(VLOOKUP(D21,Bas!A:B,2,0),"")</f>
        <v/>
      </c>
      <c r="AF21" t="str">
        <f t="shared" si="9"/>
        <v>AK REPUESTOS SASFP-011184-01</v>
      </c>
      <c r="AG21" s="14" t="str">
        <f>(IFERROR(VLOOKUP(AF21,Bas!A:B,2,0),"CXP"))</f>
        <v>CXP</v>
      </c>
    </row>
    <row r="22" spans="1:33" x14ac:dyDescent="0.25">
      <c r="A22" t="s">
        <v>41</v>
      </c>
      <c r="B22">
        <v>901</v>
      </c>
      <c r="C22">
        <v>830100315</v>
      </c>
      <c r="D22" t="s">
        <v>2965</v>
      </c>
      <c r="E22" t="s">
        <v>3383</v>
      </c>
      <c r="F22">
        <v>7447638</v>
      </c>
      <c r="G22">
        <v>16925001</v>
      </c>
      <c r="H22">
        <v>19269</v>
      </c>
      <c r="I22" t="s">
        <v>3390</v>
      </c>
      <c r="J22" t="s">
        <v>3391</v>
      </c>
      <c r="K22" s="2">
        <v>45369</v>
      </c>
      <c r="L22" s="2">
        <v>45369</v>
      </c>
      <c r="M22" s="2">
        <v>45427</v>
      </c>
      <c r="N22">
        <v>-19</v>
      </c>
      <c r="O22">
        <v>1493485</v>
      </c>
      <c r="P22">
        <v>20240604</v>
      </c>
      <c r="Q22">
        <v>202406</v>
      </c>
      <c r="R22" t="s">
        <v>6382</v>
      </c>
      <c r="S22">
        <v>82</v>
      </c>
      <c r="T22" t="s">
        <v>31</v>
      </c>
      <c r="U22" t="s">
        <v>3359</v>
      </c>
      <c r="V22" s="57" t="e">
        <f t="shared" ca="1" si="0"/>
        <v>#NUM!</v>
      </c>
      <c r="W22" s="1" t="e">
        <f t="shared" ca="1" si="1"/>
        <v>#NUM!</v>
      </c>
      <c r="X22" s="1" t="e">
        <f t="shared" ca="1" si="2"/>
        <v>#NUM!</v>
      </c>
      <c r="Y22" s="1" t="e">
        <f t="shared" ca="1" si="3"/>
        <v>#NUM!</v>
      </c>
      <c r="Z22" s="32" t="e">
        <f t="shared" ca="1" si="4"/>
        <v>#NUM!</v>
      </c>
      <c r="AA22" s="1" t="e">
        <f t="shared" ca="1" si="5"/>
        <v>#NUM!</v>
      </c>
      <c r="AB22" s="1" t="e">
        <f t="shared" ca="1" si="6"/>
        <v>#NUM!</v>
      </c>
      <c r="AC22" s="1" t="e">
        <f t="shared" ca="1" si="7"/>
        <v>#NUM!</v>
      </c>
      <c r="AD22" s="1">
        <f t="shared" si="8"/>
        <v>1493485</v>
      </c>
      <c r="AE22" t="str">
        <f>IFERROR(VLOOKUP(D22,Bas!A:B,2,0),"")</f>
        <v/>
      </c>
      <c r="AF22" t="str">
        <f t="shared" si="9"/>
        <v>AK REPUESTOS SASFP-011192-01</v>
      </c>
      <c r="AG22" s="14" t="str">
        <f>(IFERROR(VLOOKUP(AF22,Bas!A:B,2,0),"CXP"))</f>
        <v>CXP</v>
      </c>
    </row>
    <row r="23" spans="1:33" x14ac:dyDescent="0.25">
      <c r="A23" t="s">
        <v>41</v>
      </c>
      <c r="B23">
        <v>901</v>
      </c>
      <c r="C23">
        <v>830100315</v>
      </c>
      <c r="D23" t="s">
        <v>2965</v>
      </c>
      <c r="E23" t="s">
        <v>3383</v>
      </c>
      <c r="F23">
        <v>7447638</v>
      </c>
      <c r="G23">
        <v>16925001</v>
      </c>
      <c r="H23">
        <v>19396</v>
      </c>
      <c r="I23" t="s">
        <v>3392</v>
      </c>
      <c r="J23" t="s">
        <v>3393</v>
      </c>
      <c r="K23" s="2">
        <v>45372</v>
      </c>
      <c r="L23" s="2">
        <v>45372</v>
      </c>
      <c r="M23" s="2">
        <v>45432</v>
      </c>
      <c r="N23">
        <v>-14</v>
      </c>
      <c r="O23">
        <v>2953579</v>
      </c>
      <c r="P23">
        <v>20240604</v>
      </c>
      <c r="Q23">
        <v>202406</v>
      </c>
      <c r="R23" t="s">
        <v>6382</v>
      </c>
      <c r="S23">
        <v>79</v>
      </c>
      <c r="T23" t="s">
        <v>31</v>
      </c>
      <c r="U23" t="s">
        <v>3359</v>
      </c>
      <c r="V23" s="57" t="e">
        <f t="shared" ca="1" si="0"/>
        <v>#NUM!</v>
      </c>
      <c r="W23" s="1" t="e">
        <f t="shared" ca="1" si="1"/>
        <v>#NUM!</v>
      </c>
      <c r="X23" s="1" t="e">
        <f t="shared" ca="1" si="2"/>
        <v>#NUM!</v>
      </c>
      <c r="Y23" s="1" t="e">
        <f t="shared" ca="1" si="3"/>
        <v>#NUM!</v>
      </c>
      <c r="Z23" s="32" t="e">
        <f t="shared" ca="1" si="4"/>
        <v>#NUM!</v>
      </c>
      <c r="AA23" s="1" t="e">
        <f t="shared" ca="1" si="5"/>
        <v>#NUM!</v>
      </c>
      <c r="AB23" s="1" t="e">
        <f t="shared" ca="1" si="6"/>
        <v>#NUM!</v>
      </c>
      <c r="AC23" s="1" t="e">
        <f t="shared" ca="1" si="7"/>
        <v>#NUM!</v>
      </c>
      <c r="AD23" s="1">
        <f t="shared" si="8"/>
        <v>2953579</v>
      </c>
      <c r="AE23" t="str">
        <f>IFERROR(VLOOKUP(D23,Bas!A:B,2,0),"")</f>
        <v/>
      </c>
      <c r="AF23" t="str">
        <f t="shared" si="9"/>
        <v>AK REPUESTOS SASFP-011223-01</v>
      </c>
      <c r="AG23" s="14" t="str">
        <f>(IFERROR(VLOOKUP(AF23,Bas!A:B,2,0),"CXP"))</f>
        <v>CXP</v>
      </c>
    </row>
    <row r="24" spans="1:33" x14ac:dyDescent="0.25">
      <c r="A24" t="s">
        <v>41</v>
      </c>
      <c r="B24">
        <v>901</v>
      </c>
      <c r="C24">
        <v>830100315</v>
      </c>
      <c r="D24" t="s">
        <v>2965</v>
      </c>
      <c r="E24" t="s">
        <v>3383</v>
      </c>
      <c r="F24">
        <v>7447638</v>
      </c>
      <c r="G24">
        <v>16925001</v>
      </c>
      <c r="H24">
        <v>19440</v>
      </c>
      <c r="I24" t="s">
        <v>3394</v>
      </c>
      <c r="J24" t="s">
        <v>3395</v>
      </c>
      <c r="K24" s="2">
        <v>45377</v>
      </c>
      <c r="L24" s="2">
        <v>45377</v>
      </c>
      <c r="M24" s="2">
        <v>45434</v>
      </c>
      <c r="N24">
        <v>-12</v>
      </c>
      <c r="O24">
        <v>733349</v>
      </c>
      <c r="P24">
        <v>20240604</v>
      </c>
      <c r="Q24">
        <v>202406</v>
      </c>
      <c r="R24" t="s">
        <v>6382</v>
      </c>
      <c r="S24">
        <v>74</v>
      </c>
      <c r="T24" t="s">
        <v>31</v>
      </c>
      <c r="U24" t="s">
        <v>3359</v>
      </c>
      <c r="V24" s="57" t="e">
        <f t="shared" ca="1" si="0"/>
        <v>#NUM!</v>
      </c>
      <c r="W24" s="1" t="e">
        <f t="shared" ca="1" si="1"/>
        <v>#NUM!</v>
      </c>
      <c r="X24" s="1" t="e">
        <f t="shared" ca="1" si="2"/>
        <v>#NUM!</v>
      </c>
      <c r="Y24" s="1" t="e">
        <f t="shared" ca="1" si="3"/>
        <v>#NUM!</v>
      </c>
      <c r="Z24" s="32" t="e">
        <f t="shared" ca="1" si="4"/>
        <v>#NUM!</v>
      </c>
      <c r="AA24" s="1" t="e">
        <f t="shared" ca="1" si="5"/>
        <v>#NUM!</v>
      </c>
      <c r="AB24" s="1" t="e">
        <f t="shared" ca="1" si="6"/>
        <v>#NUM!</v>
      </c>
      <c r="AC24" s="1" t="e">
        <f t="shared" ca="1" si="7"/>
        <v>#NUM!</v>
      </c>
      <c r="AD24" s="1">
        <f t="shared" si="8"/>
        <v>733349</v>
      </c>
      <c r="AE24" t="str">
        <f>IFERROR(VLOOKUP(D24,Bas!A:B,2,0),"")</f>
        <v/>
      </c>
      <c r="AF24" t="str">
        <f t="shared" si="9"/>
        <v>AK REPUESTOS SASFP-011338-01</v>
      </c>
      <c r="AG24" s="14" t="str">
        <f>(IFERROR(VLOOKUP(AF24,Bas!A:B,2,0),"CXP"))</f>
        <v>CXP</v>
      </c>
    </row>
    <row r="25" spans="1:33" x14ac:dyDescent="0.25">
      <c r="A25" t="s">
        <v>41</v>
      </c>
      <c r="B25">
        <v>901</v>
      </c>
      <c r="C25">
        <v>830100315</v>
      </c>
      <c r="D25" t="s">
        <v>2965</v>
      </c>
      <c r="E25" t="s">
        <v>3383</v>
      </c>
      <c r="F25">
        <v>7447638</v>
      </c>
      <c r="G25">
        <v>16925001</v>
      </c>
      <c r="H25">
        <v>19482</v>
      </c>
      <c r="I25" t="s">
        <v>3396</v>
      </c>
      <c r="J25" t="s">
        <v>3397</v>
      </c>
      <c r="K25" s="2">
        <v>45378</v>
      </c>
      <c r="L25" s="2">
        <v>45378</v>
      </c>
      <c r="M25" s="2">
        <v>45438</v>
      </c>
      <c r="N25">
        <v>-8</v>
      </c>
      <c r="O25">
        <v>772066</v>
      </c>
      <c r="P25">
        <v>20240604</v>
      </c>
      <c r="Q25">
        <v>202406</v>
      </c>
      <c r="R25" t="s">
        <v>6382</v>
      </c>
      <c r="S25">
        <v>73</v>
      </c>
      <c r="T25" t="s">
        <v>31</v>
      </c>
      <c r="U25" t="s">
        <v>3359</v>
      </c>
      <c r="V25" s="57" t="e">
        <f t="shared" ca="1" si="0"/>
        <v>#NUM!</v>
      </c>
      <c r="W25" s="1" t="e">
        <f t="shared" ca="1" si="1"/>
        <v>#NUM!</v>
      </c>
      <c r="X25" s="1" t="e">
        <f t="shared" ca="1" si="2"/>
        <v>#NUM!</v>
      </c>
      <c r="Y25" s="1" t="e">
        <f t="shared" ca="1" si="3"/>
        <v>#NUM!</v>
      </c>
      <c r="Z25" s="32" t="e">
        <f t="shared" ca="1" si="4"/>
        <v>#NUM!</v>
      </c>
      <c r="AA25" s="1" t="e">
        <f t="shared" ca="1" si="5"/>
        <v>#NUM!</v>
      </c>
      <c r="AB25" s="1" t="e">
        <f t="shared" ca="1" si="6"/>
        <v>#NUM!</v>
      </c>
      <c r="AC25" s="1" t="e">
        <f t="shared" ca="1" si="7"/>
        <v>#NUM!</v>
      </c>
      <c r="AD25" s="1">
        <f t="shared" si="8"/>
        <v>772066</v>
      </c>
      <c r="AE25" t="str">
        <f>IFERROR(VLOOKUP(D25,Bas!A:B,2,0),"")</f>
        <v/>
      </c>
      <c r="AF25" t="str">
        <f t="shared" si="9"/>
        <v>AK REPUESTOS SASFP-011420-01</v>
      </c>
      <c r="AG25" s="14" t="str">
        <f>(IFERROR(VLOOKUP(AF25,Bas!A:B,2,0),"CXP"))</f>
        <v>CXP</v>
      </c>
    </row>
    <row r="26" spans="1:33" x14ac:dyDescent="0.25">
      <c r="A26" t="s">
        <v>41</v>
      </c>
      <c r="B26">
        <v>901</v>
      </c>
      <c r="C26">
        <v>830100315</v>
      </c>
      <c r="D26" t="s">
        <v>2965</v>
      </c>
      <c r="E26" t="s">
        <v>3383</v>
      </c>
      <c r="F26">
        <v>7447638</v>
      </c>
      <c r="G26">
        <v>16925001</v>
      </c>
      <c r="H26">
        <v>19492</v>
      </c>
      <c r="I26" t="s">
        <v>3398</v>
      </c>
      <c r="J26" t="s">
        <v>3399</v>
      </c>
      <c r="K26" s="2">
        <v>45378</v>
      </c>
      <c r="L26" s="2">
        <v>45378</v>
      </c>
      <c r="M26" s="2">
        <v>45439</v>
      </c>
      <c r="N26">
        <v>-7</v>
      </c>
      <c r="O26">
        <v>1021242</v>
      </c>
      <c r="P26">
        <v>20240604</v>
      </c>
      <c r="Q26">
        <v>202406</v>
      </c>
      <c r="R26" t="s">
        <v>6382</v>
      </c>
      <c r="S26">
        <v>73</v>
      </c>
      <c r="T26" t="s">
        <v>31</v>
      </c>
      <c r="U26" t="s">
        <v>3359</v>
      </c>
      <c r="V26" s="57" t="e">
        <f t="shared" ca="1" si="0"/>
        <v>#NUM!</v>
      </c>
      <c r="W26" s="1" t="e">
        <f t="shared" ca="1" si="1"/>
        <v>#NUM!</v>
      </c>
      <c r="X26" s="1" t="e">
        <f t="shared" ca="1" si="2"/>
        <v>#NUM!</v>
      </c>
      <c r="Y26" s="1" t="e">
        <f t="shared" ca="1" si="3"/>
        <v>#NUM!</v>
      </c>
      <c r="Z26" s="32" t="e">
        <f t="shared" ca="1" si="4"/>
        <v>#NUM!</v>
      </c>
      <c r="AA26" s="1" t="e">
        <f t="shared" ca="1" si="5"/>
        <v>#NUM!</v>
      </c>
      <c r="AB26" s="1" t="e">
        <f t="shared" ca="1" si="6"/>
        <v>#NUM!</v>
      </c>
      <c r="AC26" s="1" t="e">
        <f t="shared" ca="1" si="7"/>
        <v>#NUM!</v>
      </c>
      <c r="AD26" s="1">
        <f t="shared" si="8"/>
        <v>1021242</v>
      </c>
      <c r="AE26" t="str">
        <f>IFERROR(VLOOKUP(D26,Bas!A:B,2,0),"")</f>
        <v/>
      </c>
      <c r="AF26" t="str">
        <f t="shared" si="9"/>
        <v>AK REPUESTOS SASFP-011474-01</v>
      </c>
      <c r="AG26" s="14" t="str">
        <f>(IFERROR(VLOOKUP(AF26,Bas!A:B,2,0),"CXP"))</f>
        <v>CXP</v>
      </c>
    </row>
    <row r="27" spans="1:33" x14ac:dyDescent="0.25">
      <c r="A27" t="s">
        <v>41</v>
      </c>
      <c r="B27">
        <v>901</v>
      </c>
      <c r="C27">
        <v>830100315</v>
      </c>
      <c r="D27" t="s">
        <v>2965</v>
      </c>
      <c r="E27" t="s">
        <v>3383</v>
      </c>
      <c r="F27">
        <v>7447638</v>
      </c>
      <c r="G27">
        <v>16925001</v>
      </c>
      <c r="H27">
        <v>19490</v>
      </c>
      <c r="I27" t="s">
        <v>3400</v>
      </c>
      <c r="J27" t="s">
        <v>3401</v>
      </c>
      <c r="K27" s="2">
        <v>45378</v>
      </c>
      <c r="L27" s="2">
        <v>45378</v>
      </c>
      <c r="M27" s="2">
        <v>45439</v>
      </c>
      <c r="N27">
        <v>-7</v>
      </c>
      <c r="O27">
        <v>72817</v>
      </c>
      <c r="P27">
        <v>20240604</v>
      </c>
      <c r="Q27">
        <v>202406</v>
      </c>
      <c r="R27" t="s">
        <v>6382</v>
      </c>
      <c r="S27">
        <v>73</v>
      </c>
      <c r="T27" t="s">
        <v>31</v>
      </c>
      <c r="U27" t="s">
        <v>3359</v>
      </c>
      <c r="V27" s="57" t="e">
        <f t="shared" ca="1" si="0"/>
        <v>#NUM!</v>
      </c>
      <c r="W27" s="1" t="e">
        <f t="shared" ca="1" si="1"/>
        <v>#NUM!</v>
      </c>
      <c r="X27" s="1" t="e">
        <f t="shared" ca="1" si="2"/>
        <v>#NUM!</v>
      </c>
      <c r="Y27" s="1" t="e">
        <f t="shared" ca="1" si="3"/>
        <v>#NUM!</v>
      </c>
      <c r="Z27" s="32" t="e">
        <f t="shared" ca="1" si="4"/>
        <v>#NUM!</v>
      </c>
      <c r="AA27" s="1" t="e">
        <f t="shared" ca="1" si="5"/>
        <v>#NUM!</v>
      </c>
      <c r="AB27" s="1" t="e">
        <f t="shared" ca="1" si="6"/>
        <v>#NUM!</v>
      </c>
      <c r="AC27" s="1" t="e">
        <f t="shared" ca="1" si="7"/>
        <v>#NUM!</v>
      </c>
      <c r="AD27" s="1">
        <f t="shared" si="8"/>
        <v>72817</v>
      </c>
      <c r="AE27" t="str">
        <f>IFERROR(VLOOKUP(D27,Bas!A:B,2,0),"")</f>
        <v/>
      </c>
      <c r="AF27" t="str">
        <f t="shared" si="9"/>
        <v>AK REPUESTOS SASFP-011475-01</v>
      </c>
      <c r="AG27" s="14" t="str">
        <f>(IFERROR(VLOOKUP(AF27,Bas!A:B,2,0),"CXP"))</f>
        <v>CXP</v>
      </c>
    </row>
    <row r="28" spans="1:33" x14ac:dyDescent="0.25">
      <c r="A28" t="s">
        <v>41</v>
      </c>
      <c r="B28">
        <v>901</v>
      </c>
      <c r="C28">
        <v>830100315</v>
      </c>
      <c r="D28" t="s">
        <v>2965</v>
      </c>
      <c r="E28" t="s">
        <v>3383</v>
      </c>
      <c r="F28">
        <v>7447638</v>
      </c>
      <c r="G28">
        <v>16925001</v>
      </c>
      <c r="H28">
        <v>19491</v>
      </c>
      <c r="I28" t="s">
        <v>3402</v>
      </c>
      <c r="J28" t="s">
        <v>3403</v>
      </c>
      <c r="K28" s="2">
        <v>45378</v>
      </c>
      <c r="L28" s="2">
        <v>45378</v>
      </c>
      <c r="M28" s="2">
        <v>45439</v>
      </c>
      <c r="N28">
        <v>-7</v>
      </c>
      <c r="O28">
        <v>11255</v>
      </c>
      <c r="P28">
        <v>20240604</v>
      </c>
      <c r="Q28">
        <v>202406</v>
      </c>
      <c r="R28" t="s">
        <v>6382</v>
      </c>
      <c r="S28">
        <v>73</v>
      </c>
      <c r="T28" t="s">
        <v>31</v>
      </c>
      <c r="U28" t="s">
        <v>3359</v>
      </c>
      <c r="V28" s="57" t="e">
        <f t="shared" ca="1" si="0"/>
        <v>#NUM!</v>
      </c>
      <c r="W28" s="1" t="e">
        <f t="shared" ca="1" si="1"/>
        <v>#NUM!</v>
      </c>
      <c r="X28" s="1" t="e">
        <f t="shared" ca="1" si="2"/>
        <v>#NUM!</v>
      </c>
      <c r="Y28" s="1" t="e">
        <f t="shared" ca="1" si="3"/>
        <v>#NUM!</v>
      </c>
      <c r="Z28" s="32" t="e">
        <f t="shared" ca="1" si="4"/>
        <v>#NUM!</v>
      </c>
      <c r="AA28" s="1" t="e">
        <f t="shared" ca="1" si="5"/>
        <v>#NUM!</v>
      </c>
      <c r="AB28" s="1" t="e">
        <f t="shared" ca="1" si="6"/>
        <v>#NUM!</v>
      </c>
      <c r="AC28" s="1" t="e">
        <f t="shared" ca="1" si="7"/>
        <v>#NUM!</v>
      </c>
      <c r="AD28" s="1">
        <f t="shared" si="8"/>
        <v>11255</v>
      </c>
      <c r="AE28" t="str">
        <f>IFERROR(VLOOKUP(D28,Bas!A:B,2,0),"")</f>
        <v/>
      </c>
      <c r="AF28" t="str">
        <f t="shared" si="9"/>
        <v>AK REPUESTOS SASFP-011476-01</v>
      </c>
      <c r="AG28" s="14" t="str">
        <f>(IFERROR(VLOOKUP(AF28,Bas!A:B,2,0),"CXP"))</f>
        <v>CXP</v>
      </c>
    </row>
    <row r="29" spans="1:33" x14ac:dyDescent="0.25">
      <c r="A29" t="s">
        <v>41</v>
      </c>
      <c r="B29">
        <v>901</v>
      </c>
      <c r="C29">
        <v>830100315</v>
      </c>
      <c r="D29" t="s">
        <v>2965</v>
      </c>
      <c r="E29" t="s">
        <v>3383</v>
      </c>
      <c r="F29">
        <v>7447638</v>
      </c>
      <c r="G29">
        <v>16925001</v>
      </c>
      <c r="H29">
        <v>19673</v>
      </c>
      <c r="I29" t="s">
        <v>3404</v>
      </c>
      <c r="J29" t="s">
        <v>3405</v>
      </c>
      <c r="K29" s="2">
        <v>45390</v>
      </c>
      <c r="L29" s="2">
        <v>45390</v>
      </c>
      <c r="M29" s="2">
        <v>45448</v>
      </c>
      <c r="N29">
        <v>1</v>
      </c>
      <c r="O29">
        <v>4453985</v>
      </c>
      <c r="P29">
        <v>20240604</v>
      </c>
      <c r="Q29">
        <v>202406</v>
      </c>
      <c r="R29" t="s">
        <v>6382</v>
      </c>
      <c r="S29">
        <v>61</v>
      </c>
      <c r="T29" t="s">
        <v>31</v>
      </c>
      <c r="U29" t="s">
        <v>3359</v>
      </c>
      <c r="V29" s="57" t="e">
        <f t="shared" ca="1" si="0"/>
        <v>#NUM!</v>
      </c>
      <c r="W29" s="1" t="e">
        <f t="shared" ca="1" si="1"/>
        <v>#NUM!</v>
      </c>
      <c r="X29" s="1" t="e">
        <f t="shared" ca="1" si="2"/>
        <v>#NUM!</v>
      </c>
      <c r="Y29" s="1" t="e">
        <f t="shared" ca="1" si="3"/>
        <v>#NUM!</v>
      </c>
      <c r="Z29" s="32" t="e">
        <f t="shared" ca="1" si="4"/>
        <v>#NUM!</v>
      </c>
      <c r="AA29" s="1" t="e">
        <f t="shared" ca="1" si="5"/>
        <v>#NUM!</v>
      </c>
      <c r="AB29" s="1" t="e">
        <f t="shared" ca="1" si="6"/>
        <v>#NUM!</v>
      </c>
      <c r="AC29" s="1" t="e">
        <f t="shared" ca="1" si="7"/>
        <v>#NUM!</v>
      </c>
      <c r="AD29" s="1">
        <f t="shared" si="8"/>
        <v>4453985</v>
      </c>
      <c r="AE29" t="str">
        <f>IFERROR(VLOOKUP(D29,Bas!A:B,2,0),"")</f>
        <v/>
      </c>
      <c r="AF29" t="str">
        <f t="shared" si="9"/>
        <v>AK REPUESTOS SASFP-011568-01</v>
      </c>
      <c r="AG29" s="14" t="str">
        <f>(IFERROR(VLOOKUP(AF29,Bas!A:B,2,0),"CXP"))</f>
        <v>CXP</v>
      </c>
    </row>
    <row r="30" spans="1:33" x14ac:dyDescent="0.25">
      <c r="A30" t="s">
        <v>41</v>
      </c>
      <c r="B30">
        <v>901</v>
      </c>
      <c r="C30">
        <v>830100315</v>
      </c>
      <c r="D30" t="s">
        <v>2965</v>
      </c>
      <c r="E30" t="s">
        <v>3383</v>
      </c>
      <c r="F30">
        <v>7447638</v>
      </c>
      <c r="G30">
        <v>16925001</v>
      </c>
      <c r="H30">
        <v>20041</v>
      </c>
      <c r="I30" t="s">
        <v>3406</v>
      </c>
      <c r="J30" t="s">
        <v>3407</v>
      </c>
      <c r="K30" s="2">
        <v>45404</v>
      </c>
      <c r="L30" s="2">
        <v>45404</v>
      </c>
      <c r="M30" s="2">
        <v>45462</v>
      </c>
      <c r="N30">
        <v>15</v>
      </c>
      <c r="O30">
        <v>6374605</v>
      </c>
      <c r="P30">
        <v>20240604</v>
      </c>
      <c r="Q30">
        <v>202406</v>
      </c>
      <c r="R30" t="s">
        <v>6382</v>
      </c>
      <c r="S30">
        <v>47</v>
      </c>
      <c r="T30" t="s">
        <v>35</v>
      </c>
      <c r="U30" t="s">
        <v>3359</v>
      </c>
      <c r="V30" s="57" t="e">
        <f t="shared" ca="1" si="0"/>
        <v>#NUM!</v>
      </c>
      <c r="W30" s="1" t="e">
        <f t="shared" ca="1" si="1"/>
        <v>#NUM!</v>
      </c>
      <c r="X30" s="1" t="e">
        <f t="shared" ca="1" si="2"/>
        <v>#NUM!</v>
      </c>
      <c r="Y30" s="1" t="e">
        <f t="shared" ca="1" si="3"/>
        <v>#NUM!</v>
      </c>
      <c r="Z30" s="32" t="e">
        <f t="shared" ca="1" si="4"/>
        <v>#NUM!</v>
      </c>
      <c r="AA30" s="1" t="e">
        <f t="shared" ca="1" si="5"/>
        <v>#NUM!</v>
      </c>
      <c r="AB30" s="1" t="e">
        <f t="shared" ca="1" si="6"/>
        <v>#NUM!</v>
      </c>
      <c r="AC30" s="1" t="e">
        <f t="shared" ca="1" si="7"/>
        <v>#NUM!</v>
      </c>
      <c r="AD30" s="1">
        <f t="shared" si="8"/>
        <v>6374605</v>
      </c>
      <c r="AE30" t="str">
        <f>IFERROR(VLOOKUP(D30,Bas!A:B,2,0),"")</f>
        <v/>
      </c>
      <c r="AF30" t="str">
        <f t="shared" si="9"/>
        <v>AK REPUESTOS SASFP-011831-01</v>
      </c>
      <c r="AG30" s="14" t="str">
        <f>(IFERROR(VLOOKUP(AF30,Bas!A:B,2,0),"CXP"))</f>
        <v>CXP</v>
      </c>
    </row>
    <row r="31" spans="1:33" x14ac:dyDescent="0.25">
      <c r="A31" t="s">
        <v>41</v>
      </c>
      <c r="B31">
        <v>901</v>
      </c>
      <c r="C31">
        <v>830100315</v>
      </c>
      <c r="D31" t="s">
        <v>2965</v>
      </c>
      <c r="E31" t="s">
        <v>3383</v>
      </c>
      <c r="F31">
        <v>7447638</v>
      </c>
      <c r="G31">
        <v>16925001</v>
      </c>
      <c r="H31">
        <v>20146</v>
      </c>
      <c r="I31" t="s">
        <v>3408</v>
      </c>
      <c r="J31" t="s">
        <v>3409</v>
      </c>
      <c r="K31" s="2">
        <v>45408</v>
      </c>
      <c r="L31" s="2">
        <v>45408</v>
      </c>
      <c r="M31" s="2">
        <v>45468</v>
      </c>
      <c r="N31">
        <v>21</v>
      </c>
      <c r="O31">
        <v>3249428</v>
      </c>
      <c r="P31">
        <v>20240604</v>
      </c>
      <c r="Q31">
        <v>202406</v>
      </c>
      <c r="R31" t="s">
        <v>6382</v>
      </c>
      <c r="S31">
        <v>43</v>
      </c>
      <c r="T31" t="s">
        <v>35</v>
      </c>
      <c r="U31" t="s">
        <v>3359</v>
      </c>
      <c r="V31" s="57" t="e">
        <f t="shared" ca="1" si="0"/>
        <v>#NUM!</v>
      </c>
      <c r="W31" s="1" t="e">
        <f t="shared" ca="1" si="1"/>
        <v>#NUM!</v>
      </c>
      <c r="X31" s="1" t="e">
        <f t="shared" ca="1" si="2"/>
        <v>#NUM!</v>
      </c>
      <c r="Y31" s="1" t="e">
        <f t="shared" ca="1" si="3"/>
        <v>#NUM!</v>
      </c>
      <c r="Z31" s="32" t="e">
        <f t="shared" ca="1" si="4"/>
        <v>#NUM!</v>
      </c>
      <c r="AA31" s="1" t="e">
        <f t="shared" ca="1" si="5"/>
        <v>#NUM!</v>
      </c>
      <c r="AB31" s="1" t="e">
        <f t="shared" ca="1" si="6"/>
        <v>#NUM!</v>
      </c>
      <c r="AC31" s="1" t="e">
        <f t="shared" ca="1" si="7"/>
        <v>#NUM!</v>
      </c>
      <c r="AD31" s="1">
        <f t="shared" si="8"/>
        <v>3249428</v>
      </c>
      <c r="AE31" t="str">
        <f>IFERROR(VLOOKUP(D31,Bas!A:B,2,0),"")</f>
        <v/>
      </c>
      <c r="AF31" t="str">
        <f t="shared" si="9"/>
        <v>AK REPUESTOS SASFP-011898-01</v>
      </c>
      <c r="AG31" s="14" t="str">
        <f>(IFERROR(VLOOKUP(AF31,Bas!A:B,2,0),"CXP"))</f>
        <v>CXP</v>
      </c>
    </row>
    <row r="32" spans="1:33" x14ac:dyDescent="0.25">
      <c r="A32" t="s">
        <v>41</v>
      </c>
      <c r="B32">
        <v>901</v>
      </c>
      <c r="C32">
        <v>830100315</v>
      </c>
      <c r="D32" t="s">
        <v>2965</v>
      </c>
      <c r="E32" t="s">
        <v>3383</v>
      </c>
      <c r="F32">
        <v>7447638</v>
      </c>
      <c r="G32">
        <v>16925001</v>
      </c>
      <c r="H32">
        <v>20181</v>
      </c>
      <c r="I32" t="s">
        <v>3410</v>
      </c>
      <c r="J32" t="s">
        <v>3411</v>
      </c>
      <c r="K32" s="2">
        <v>45411</v>
      </c>
      <c r="L32" s="2">
        <v>45411</v>
      </c>
      <c r="M32" s="2">
        <v>45469</v>
      </c>
      <c r="N32">
        <v>22</v>
      </c>
      <c r="O32">
        <v>2357838</v>
      </c>
      <c r="P32">
        <v>20240604</v>
      </c>
      <c r="Q32">
        <v>202406</v>
      </c>
      <c r="R32" t="s">
        <v>6382</v>
      </c>
      <c r="S32">
        <v>40</v>
      </c>
      <c r="T32" t="s">
        <v>35</v>
      </c>
      <c r="U32" t="s">
        <v>3359</v>
      </c>
      <c r="V32" s="57" t="e">
        <f t="shared" ca="1" si="0"/>
        <v>#NUM!</v>
      </c>
      <c r="W32" s="1" t="e">
        <f t="shared" ca="1" si="1"/>
        <v>#NUM!</v>
      </c>
      <c r="X32" s="1" t="e">
        <f t="shared" ca="1" si="2"/>
        <v>#NUM!</v>
      </c>
      <c r="Y32" s="1" t="e">
        <f t="shared" ca="1" si="3"/>
        <v>#NUM!</v>
      </c>
      <c r="Z32" s="32" t="e">
        <f t="shared" ca="1" si="4"/>
        <v>#NUM!</v>
      </c>
      <c r="AA32" s="1" t="e">
        <f t="shared" ca="1" si="5"/>
        <v>#NUM!</v>
      </c>
      <c r="AB32" s="1" t="e">
        <f t="shared" ca="1" si="6"/>
        <v>#NUM!</v>
      </c>
      <c r="AC32" s="1" t="e">
        <f t="shared" ca="1" si="7"/>
        <v>#NUM!</v>
      </c>
      <c r="AD32" s="1">
        <f t="shared" si="8"/>
        <v>2357838</v>
      </c>
      <c r="AE32" t="str">
        <f>IFERROR(VLOOKUP(D32,Bas!A:B,2,0),"")</f>
        <v/>
      </c>
      <c r="AF32" t="str">
        <f t="shared" si="9"/>
        <v>AK REPUESTOS SASFP-011974-01</v>
      </c>
      <c r="AG32" s="14" t="str">
        <f>(IFERROR(VLOOKUP(AF32,Bas!A:B,2,0),"CXP"))</f>
        <v>CXP</v>
      </c>
    </row>
    <row r="33" spans="1:33" x14ac:dyDescent="0.25">
      <c r="A33" t="s">
        <v>41</v>
      </c>
      <c r="B33">
        <v>901</v>
      </c>
      <c r="C33">
        <v>830100315</v>
      </c>
      <c r="D33" t="s">
        <v>2965</v>
      </c>
      <c r="E33" t="s">
        <v>3383</v>
      </c>
      <c r="F33">
        <v>7447638</v>
      </c>
      <c r="G33">
        <v>16925001</v>
      </c>
      <c r="H33">
        <v>20208</v>
      </c>
      <c r="I33" t="s">
        <v>3412</v>
      </c>
      <c r="J33" t="s">
        <v>3413</v>
      </c>
      <c r="K33" s="2">
        <v>45411</v>
      </c>
      <c r="L33" s="2">
        <v>45411</v>
      </c>
      <c r="M33" s="2">
        <v>45472</v>
      </c>
      <c r="N33">
        <v>25</v>
      </c>
      <c r="O33">
        <v>55822</v>
      </c>
      <c r="P33">
        <v>20240604</v>
      </c>
      <c r="Q33">
        <v>202406</v>
      </c>
      <c r="R33" t="s">
        <v>6382</v>
      </c>
      <c r="S33">
        <v>40</v>
      </c>
      <c r="T33" t="s">
        <v>35</v>
      </c>
      <c r="U33" t="s">
        <v>3359</v>
      </c>
      <c r="V33" s="57" t="e">
        <f t="shared" ca="1" si="0"/>
        <v>#NUM!</v>
      </c>
      <c r="W33" s="1" t="e">
        <f t="shared" ca="1" si="1"/>
        <v>#NUM!</v>
      </c>
      <c r="X33" s="1" t="e">
        <f t="shared" ca="1" si="2"/>
        <v>#NUM!</v>
      </c>
      <c r="Y33" s="1" t="e">
        <f t="shared" ca="1" si="3"/>
        <v>#NUM!</v>
      </c>
      <c r="Z33" s="32" t="e">
        <f t="shared" ca="1" si="4"/>
        <v>#NUM!</v>
      </c>
      <c r="AA33" s="1" t="e">
        <f t="shared" ca="1" si="5"/>
        <v>#NUM!</v>
      </c>
      <c r="AB33" s="1" t="e">
        <f t="shared" ca="1" si="6"/>
        <v>#NUM!</v>
      </c>
      <c r="AC33" s="1" t="e">
        <f t="shared" ca="1" si="7"/>
        <v>#NUM!</v>
      </c>
      <c r="AD33" s="1">
        <f t="shared" si="8"/>
        <v>55822</v>
      </c>
      <c r="AE33" t="str">
        <f>IFERROR(VLOOKUP(D33,Bas!A:B,2,0),"")</f>
        <v/>
      </c>
      <c r="AF33" t="str">
        <f t="shared" si="9"/>
        <v>AK REPUESTOS SASFP-012013-01</v>
      </c>
      <c r="AG33" s="14" t="str">
        <f>(IFERROR(VLOOKUP(AF33,Bas!A:B,2,0),"CXP"))</f>
        <v>CXP</v>
      </c>
    </row>
    <row r="34" spans="1:33" x14ac:dyDescent="0.25">
      <c r="A34" t="s">
        <v>41</v>
      </c>
      <c r="B34">
        <v>901</v>
      </c>
      <c r="C34">
        <v>830100315</v>
      </c>
      <c r="D34" t="s">
        <v>2965</v>
      </c>
      <c r="E34" t="s">
        <v>3383</v>
      </c>
      <c r="F34">
        <v>7447638</v>
      </c>
      <c r="G34">
        <v>16925001</v>
      </c>
      <c r="H34">
        <v>20339</v>
      </c>
      <c r="I34" t="s">
        <v>3414</v>
      </c>
      <c r="J34" t="s">
        <v>3415</v>
      </c>
      <c r="K34" s="2">
        <v>45418</v>
      </c>
      <c r="L34" s="2">
        <v>45418</v>
      </c>
      <c r="M34" s="2">
        <v>45476</v>
      </c>
      <c r="N34">
        <v>29</v>
      </c>
      <c r="O34">
        <v>1598153</v>
      </c>
      <c r="P34">
        <v>20240604</v>
      </c>
      <c r="Q34">
        <v>202406</v>
      </c>
      <c r="R34" t="s">
        <v>6382</v>
      </c>
      <c r="S34">
        <v>33</v>
      </c>
      <c r="T34" t="s">
        <v>35</v>
      </c>
      <c r="U34" t="s">
        <v>3359</v>
      </c>
      <c r="V34" s="57" t="e">
        <f t="shared" ca="1" si="0"/>
        <v>#NUM!</v>
      </c>
      <c r="W34" s="1" t="e">
        <f t="shared" ca="1" si="1"/>
        <v>#NUM!</v>
      </c>
      <c r="X34" s="1" t="e">
        <f t="shared" ca="1" si="2"/>
        <v>#NUM!</v>
      </c>
      <c r="Y34" s="1" t="e">
        <f t="shared" ca="1" si="3"/>
        <v>#NUM!</v>
      </c>
      <c r="Z34" s="32" t="e">
        <f t="shared" ca="1" si="4"/>
        <v>#NUM!</v>
      </c>
      <c r="AA34" s="1" t="e">
        <f t="shared" ca="1" si="5"/>
        <v>#NUM!</v>
      </c>
      <c r="AB34" s="1" t="e">
        <f t="shared" ca="1" si="6"/>
        <v>#NUM!</v>
      </c>
      <c r="AC34" s="1" t="e">
        <f t="shared" ca="1" si="7"/>
        <v>#NUM!</v>
      </c>
      <c r="AD34" s="1">
        <f t="shared" si="8"/>
        <v>1598153</v>
      </c>
      <c r="AE34" t="str">
        <f>IFERROR(VLOOKUP(D34,Bas!A:B,2,0),"")</f>
        <v/>
      </c>
      <c r="AF34" t="str">
        <f t="shared" si="9"/>
        <v>AK REPUESTOS SASFP-012092-01</v>
      </c>
      <c r="AG34" s="14" t="str">
        <f>(IFERROR(VLOOKUP(AF34,Bas!A:B,2,0),"CXP"))</f>
        <v>CXP</v>
      </c>
    </row>
    <row r="35" spans="1:33" x14ac:dyDescent="0.25">
      <c r="A35" t="s">
        <v>41</v>
      </c>
      <c r="B35">
        <v>901</v>
      </c>
      <c r="C35">
        <v>830100315</v>
      </c>
      <c r="D35" t="s">
        <v>2965</v>
      </c>
      <c r="E35" t="s">
        <v>3383</v>
      </c>
      <c r="F35">
        <v>7447638</v>
      </c>
      <c r="G35">
        <v>16925001</v>
      </c>
      <c r="H35">
        <v>20334</v>
      </c>
      <c r="I35" t="s">
        <v>3416</v>
      </c>
      <c r="J35" t="s">
        <v>3417</v>
      </c>
      <c r="K35" s="2">
        <v>45418</v>
      </c>
      <c r="L35" s="2">
        <v>45418</v>
      </c>
      <c r="M35" s="2">
        <v>45476</v>
      </c>
      <c r="N35">
        <v>29</v>
      </c>
      <c r="O35">
        <v>451084</v>
      </c>
      <c r="P35">
        <v>20240604</v>
      </c>
      <c r="Q35">
        <v>202406</v>
      </c>
      <c r="R35" t="s">
        <v>6382</v>
      </c>
      <c r="S35">
        <v>33</v>
      </c>
      <c r="T35" t="s">
        <v>35</v>
      </c>
      <c r="U35" t="s">
        <v>3359</v>
      </c>
      <c r="V35" s="57" t="e">
        <f t="shared" ca="1" si="0"/>
        <v>#NUM!</v>
      </c>
      <c r="W35" s="1" t="e">
        <f t="shared" ca="1" si="1"/>
        <v>#NUM!</v>
      </c>
      <c r="X35" s="1" t="e">
        <f t="shared" ca="1" si="2"/>
        <v>#NUM!</v>
      </c>
      <c r="Y35" s="1" t="e">
        <f t="shared" ca="1" si="3"/>
        <v>#NUM!</v>
      </c>
      <c r="Z35" s="32" t="e">
        <f t="shared" ca="1" si="4"/>
        <v>#NUM!</v>
      </c>
      <c r="AA35" s="1" t="e">
        <f t="shared" ca="1" si="5"/>
        <v>#NUM!</v>
      </c>
      <c r="AB35" s="1" t="e">
        <f t="shared" ca="1" si="6"/>
        <v>#NUM!</v>
      </c>
      <c r="AC35" s="1" t="e">
        <f t="shared" ca="1" si="7"/>
        <v>#NUM!</v>
      </c>
      <c r="AD35" s="1">
        <f t="shared" si="8"/>
        <v>451084</v>
      </c>
      <c r="AE35" t="str">
        <f>IFERROR(VLOOKUP(D35,Bas!A:B,2,0),"")</f>
        <v/>
      </c>
      <c r="AF35" t="str">
        <f t="shared" si="9"/>
        <v>AK REPUESTOS SASFP-012093-01</v>
      </c>
      <c r="AG35" s="14" t="str">
        <f>(IFERROR(VLOOKUP(AF35,Bas!A:B,2,0),"CXP"))</f>
        <v>CXP</v>
      </c>
    </row>
    <row r="36" spans="1:33" x14ac:dyDescent="0.25">
      <c r="A36" t="s">
        <v>41</v>
      </c>
      <c r="B36">
        <v>901</v>
      </c>
      <c r="C36">
        <v>830100315</v>
      </c>
      <c r="D36" t="s">
        <v>2965</v>
      </c>
      <c r="E36" t="s">
        <v>3383</v>
      </c>
      <c r="F36">
        <v>7447638</v>
      </c>
      <c r="G36">
        <v>16925001</v>
      </c>
      <c r="H36">
        <v>20362</v>
      </c>
      <c r="I36" t="s">
        <v>3418</v>
      </c>
      <c r="J36" t="s">
        <v>3419</v>
      </c>
      <c r="K36" s="2">
        <v>45418</v>
      </c>
      <c r="L36" s="2">
        <v>45418</v>
      </c>
      <c r="M36" s="2">
        <v>45479</v>
      </c>
      <c r="N36">
        <v>32</v>
      </c>
      <c r="O36">
        <v>1512618</v>
      </c>
      <c r="P36">
        <v>20240604</v>
      </c>
      <c r="Q36">
        <v>202406</v>
      </c>
      <c r="R36" t="s">
        <v>6382</v>
      </c>
      <c r="S36">
        <v>33</v>
      </c>
      <c r="T36" t="s">
        <v>35</v>
      </c>
      <c r="U36" t="s">
        <v>3359</v>
      </c>
      <c r="V36" s="57" t="e">
        <f t="shared" ca="1" si="0"/>
        <v>#NUM!</v>
      </c>
      <c r="W36" s="1" t="e">
        <f t="shared" ca="1" si="1"/>
        <v>#NUM!</v>
      </c>
      <c r="X36" s="1" t="e">
        <f t="shared" ca="1" si="2"/>
        <v>#NUM!</v>
      </c>
      <c r="Y36" s="1" t="e">
        <f t="shared" ca="1" si="3"/>
        <v>#NUM!</v>
      </c>
      <c r="Z36" s="32" t="e">
        <f t="shared" ca="1" si="4"/>
        <v>#NUM!</v>
      </c>
      <c r="AA36" s="1" t="e">
        <f t="shared" ca="1" si="5"/>
        <v>#NUM!</v>
      </c>
      <c r="AB36" s="1" t="e">
        <f t="shared" ca="1" si="6"/>
        <v>#NUM!</v>
      </c>
      <c r="AC36" s="1" t="e">
        <f t="shared" ca="1" si="7"/>
        <v>#NUM!</v>
      </c>
      <c r="AD36" s="1">
        <f t="shared" si="8"/>
        <v>1512618</v>
      </c>
      <c r="AE36" t="str">
        <f>IFERROR(VLOOKUP(D36,Bas!A:B,2,0),"")</f>
        <v/>
      </c>
      <c r="AF36" t="str">
        <f t="shared" si="9"/>
        <v>AK REPUESTOS SASFP-012096-01</v>
      </c>
      <c r="AG36" s="14" t="str">
        <f>(IFERROR(VLOOKUP(AF36,Bas!A:B,2,0),"CXP"))</f>
        <v>CXP</v>
      </c>
    </row>
    <row r="37" spans="1:33" x14ac:dyDescent="0.25">
      <c r="A37" t="s">
        <v>41</v>
      </c>
      <c r="B37">
        <v>901</v>
      </c>
      <c r="C37">
        <v>830100315</v>
      </c>
      <c r="D37" t="s">
        <v>2965</v>
      </c>
      <c r="E37" t="s">
        <v>3383</v>
      </c>
      <c r="F37">
        <v>7447638</v>
      </c>
      <c r="G37">
        <v>16925001</v>
      </c>
      <c r="H37">
        <v>20378</v>
      </c>
      <c r="I37" t="s">
        <v>3420</v>
      </c>
      <c r="J37" t="s">
        <v>3421</v>
      </c>
      <c r="K37" s="2">
        <v>45420</v>
      </c>
      <c r="L37" s="2">
        <v>45420</v>
      </c>
      <c r="M37" s="2">
        <v>45479</v>
      </c>
      <c r="N37">
        <v>32</v>
      </c>
      <c r="O37">
        <v>1738183</v>
      </c>
      <c r="P37">
        <v>20240604</v>
      </c>
      <c r="Q37">
        <v>202406</v>
      </c>
      <c r="R37" t="s">
        <v>6382</v>
      </c>
      <c r="S37">
        <v>31</v>
      </c>
      <c r="T37" t="s">
        <v>22</v>
      </c>
      <c r="U37" t="s">
        <v>3359</v>
      </c>
      <c r="V37" s="57" t="e">
        <f t="shared" ca="1" si="0"/>
        <v>#NUM!</v>
      </c>
      <c r="W37" s="1" t="e">
        <f t="shared" ca="1" si="1"/>
        <v>#NUM!</v>
      </c>
      <c r="X37" s="1" t="e">
        <f t="shared" ca="1" si="2"/>
        <v>#NUM!</v>
      </c>
      <c r="Y37" s="1" t="e">
        <f t="shared" ca="1" si="3"/>
        <v>#NUM!</v>
      </c>
      <c r="Z37" s="32" t="e">
        <f t="shared" ca="1" si="4"/>
        <v>#NUM!</v>
      </c>
      <c r="AA37" s="1" t="e">
        <f t="shared" ca="1" si="5"/>
        <v>#NUM!</v>
      </c>
      <c r="AB37" s="1" t="e">
        <f t="shared" ca="1" si="6"/>
        <v>#NUM!</v>
      </c>
      <c r="AC37" s="1" t="e">
        <f t="shared" ca="1" si="7"/>
        <v>#NUM!</v>
      </c>
      <c r="AD37" s="1">
        <f t="shared" si="8"/>
        <v>1738183</v>
      </c>
      <c r="AE37" t="str">
        <f>IFERROR(VLOOKUP(D37,Bas!A:B,2,0),"")</f>
        <v/>
      </c>
      <c r="AF37" t="str">
        <f t="shared" si="9"/>
        <v>AK REPUESTOS SASFP-012141-01</v>
      </c>
      <c r="AG37" s="14" t="str">
        <f>(IFERROR(VLOOKUP(AF37,Bas!A:B,2,0),"CXP"))</f>
        <v>CXP</v>
      </c>
    </row>
    <row r="38" spans="1:33" x14ac:dyDescent="0.25">
      <c r="A38" t="s">
        <v>41</v>
      </c>
      <c r="B38">
        <v>901</v>
      </c>
      <c r="C38">
        <v>830100315</v>
      </c>
      <c r="D38" t="s">
        <v>2965</v>
      </c>
      <c r="E38" t="s">
        <v>3383</v>
      </c>
      <c r="F38">
        <v>7447638</v>
      </c>
      <c r="G38">
        <v>16925001</v>
      </c>
      <c r="H38">
        <v>20432</v>
      </c>
      <c r="I38" t="s">
        <v>3422</v>
      </c>
      <c r="J38" t="s">
        <v>3423</v>
      </c>
      <c r="K38" s="2">
        <v>45421</v>
      </c>
      <c r="L38" s="2">
        <v>45421</v>
      </c>
      <c r="M38" s="2">
        <v>45481</v>
      </c>
      <c r="N38">
        <v>34</v>
      </c>
      <c r="O38">
        <v>1124897</v>
      </c>
      <c r="P38">
        <v>20240604</v>
      </c>
      <c r="Q38">
        <v>202406</v>
      </c>
      <c r="R38" t="s">
        <v>6382</v>
      </c>
      <c r="S38">
        <v>30</v>
      </c>
      <c r="T38" t="s">
        <v>22</v>
      </c>
      <c r="U38" t="s">
        <v>3359</v>
      </c>
      <c r="V38" s="57" t="e">
        <f t="shared" ca="1" si="0"/>
        <v>#NUM!</v>
      </c>
      <c r="W38" s="1" t="e">
        <f t="shared" ca="1" si="1"/>
        <v>#NUM!</v>
      </c>
      <c r="X38" s="1" t="e">
        <f t="shared" ca="1" si="2"/>
        <v>#NUM!</v>
      </c>
      <c r="Y38" s="1" t="e">
        <f t="shared" ca="1" si="3"/>
        <v>#NUM!</v>
      </c>
      <c r="Z38" s="32" t="e">
        <f t="shared" ca="1" si="4"/>
        <v>#NUM!</v>
      </c>
      <c r="AA38" s="1" t="e">
        <f t="shared" ca="1" si="5"/>
        <v>#NUM!</v>
      </c>
      <c r="AB38" s="1" t="e">
        <f t="shared" ca="1" si="6"/>
        <v>#NUM!</v>
      </c>
      <c r="AC38" s="1" t="e">
        <f t="shared" ca="1" si="7"/>
        <v>#NUM!</v>
      </c>
      <c r="AD38" s="1">
        <f t="shared" si="8"/>
        <v>1124897</v>
      </c>
      <c r="AE38" t="str">
        <f>IFERROR(VLOOKUP(D38,Bas!A:B,2,0),"")</f>
        <v/>
      </c>
      <c r="AF38" t="str">
        <f t="shared" si="9"/>
        <v>AK REPUESTOS SASFP-012165-01</v>
      </c>
      <c r="AG38" s="14" t="str">
        <f>(IFERROR(VLOOKUP(AF38,Bas!A:B,2,0),"CXP"))</f>
        <v>CXP</v>
      </c>
    </row>
    <row r="39" spans="1:33" x14ac:dyDescent="0.25">
      <c r="A39" t="s">
        <v>41</v>
      </c>
      <c r="B39">
        <v>901</v>
      </c>
      <c r="C39">
        <v>830100315</v>
      </c>
      <c r="D39" t="s">
        <v>2965</v>
      </c>
      <c r="E39" t="s">
        <v>3383</v>
      </c>
      <c r="F39">
        <v>7447638</v>
      </c>
      <c r="G39">
        <v>16925001</v>
      </c>
      <c r="H39">
        <v>20510</v>
      </c>
      <c r="I39" t="s">
        <v>3424</v>
      </c>
      <c r="J39" t="s">
        <v>3425</v>
      </c>
      <c r="K39" s="2">
        <v>45426</v>
      </c>
      <c r="L39" s="2">
        <v>45426</v>
      </c>
      <c r="M39" s="2">
        <v>45483</v>
      </c>
      <c r="N39">
        <v>36</v>
      </c>
      <c r="O39">
        <v>309501</v>
      </c>
      <c r="P39">
        <v>20240604</v>
      </c>
      <c r="Q39">
        <v>202406</v>
      </c>
      <c r="R39" t="s">
        <v>6382</v>
      </c>
      <c r="S39">
        <v>25</v>
      </c>
      <c r="T39" t="s">
        <v>22</v>
      </c>
      <c r="U39" t="s">
        <v>3359</v>
      </c>
      <c r="V39" s="57" t="e">
        <f t="shared" ca="1" si="0"/>
        <v>#NUM!</v>
      </c>
      <c r="W39" s="1" t="e">
        <f t="shared" ca="1" si="1"/>
        <v>#NUM!</v>
      </c>
      <c r="X39" s="1" t="e">
        <f t="shared" ca="1" si="2"/>
        <v>#NUM!</v>
      </c>
      <c r="Y39" s="1" t="e">
        <f t="shared" ca="1" si="3"/>
        <v>#NUM!</v>
      </c>
      <c r="Z39" s="32" t="e">
        <f t="shared" ca="1" si="4"/>
        <v>#NUM!</v>
      </c>
      <c r="AA39" s="1" t="e">
        <f t="shared" ca="1" si="5"/>
        <v>#NUM!</v>
      </c>
      <c r="AB39" s="1" t="e">
        <f t="shared" ca="1" si="6"/>
        <v>#NUM!</v>
      </c>
      <c r="AC39" s="1" t="e">
        <f t="shared" ca="1" si="7"/>
        <v>#NUM!</v>
      </c>
      <c r="AD39" s="1">
        <f t="shared" si="8"/>
        <v>309501</v>
      </c>
      <c r="AE39" t="str">
        <f>IFERROR(VLOOKUP(D39,Bas!A:B,2,0),"")</f>
        <v/>
      </c>
      <c r="AF39" t="str">
        <f t="shared" si="9"/>
        <v>AK REPUESTOS SASFP-012213-01</v>
      </c>
      <c r="AG39" s="14" t="str">
        <f>(IFERROR(VLOOKUP(AF39,Bas!A:B,2,0),"CXP"))</f>
        <v>CXP</v>
      </c>
    </row>
    <row r="40" spans="1:33" x14ac:dyDescent="0.25">
      <c r="A40" t="s">
        <v>41</v>
      </c>
      <c r="B40">
        <v>901</v>
      </c>
      <c r="C40">
        <v>830100315</v>
      </c>
      <c r="D40" t="s">
        <v>2965</v>
      </c>
      <c r="E40" t="s">
        <v>3383</v>
      </c>
      <c r="F40">
        <v>7447638</v>
      </c>
      <c r="G40">
        <v>16925001</v>
      </c>
      <c r="H40">
        <v>20519</v>
      </c>
      <c r="I40" t="s">
        <v>3426</v>
      </c>
      <c r="J40" t="s">
        <v>3427</v>
      </c>
      <c r="K40" s="2">
        <v>45426</v>
      </c>
      <c r="L40" s="2">
        <v>45426</v>
      </c>
      <c r="M40" s="2">
        <v>45483</v>
      </c>
      <c r="N40">
        <v>36</v>
      </c>
      <c r="O40">
        <v>146310</v>
      </c>
      <c r="P40">
        <v>20240604</v>
      </c>
      <c r="Q40">
        <v>202406</v>
      </c>
      <c r="R40" t="s">
        <v>6382</v>
      </c>
      <c r="S40">
        <v>25</v>
      </c>
      <c r="T40" t="s">
        <v>22</v>
      </c>
      <c r="U40" t="s">
        <v>3359</v>
      </c>
      <c r="V40" s="57" t="e">
        <f t="shared" ca="1" si="0"/>
        <v>#NUM!</v>
      </c>
      <c r="W40" s="1" t="e">
        <f t="shared" ca="1" si="1"/>
        <v>#NUM!</v>
      </c>
      <c r="X40" s="1" t="e">
        <f t="shared" ca="1" si="2"/>
        <v>#NUM!</v>
      </c>
      <c r="Y40" s="1" t="e">
        <f t="shared" ca="1" si="3"/>
        <v>#NUM!</v>
      </c>
      <c r="Z40" s="32" t="e">
        <f t="shared" ca="1" si="4"/>
        <v>#NUM!</v>
      </c>
      <c r="AA40" s="1" t="e">
        <f t="shared" ca="1" si="5"/>
        <v>#NUM!</v>
      </c>
      <c r="AB40" s="1" t="e">
        <f t="shared" ca="1" si="6"/>
        <v>#NUM!</v>
      </c>
      <c r="AC40" s="1" t="e">
        <f t="shared" ca="1" si="7"/>
        <v>#NUM!</v>
      </c>
      <c r="AD40" s="1">
        <f t="shared" si="8"/>
        <v>146310</v>
      </c>
      <c r="AE40" t="str">
        <f>IFERROR(VLOOKUP(D40,Bas!A:B,2,0),"")</f>
        <v/>
      </c>
      <c r="AF40" t="str">
        <f t="shared" si="9"/>
        <v>AK REPUESTOS SASFP-012214-01</v>
      </c>
      <c r="AG40" s="14" t="str">
        <f>(IFERROR(VLOOKUP(AF40,Bas!A:B,2,0),"CXP"))</f>
        <v>CXP</v>
      </c>
    </row>
    <row r="41" spans="1:33" x14ac:dyDescent="0.25">
      <c r="A41" t="s">
        <v>41</v>
      </c>
      <c r="B41">
        <v>901</v>
      </c>
      <c r="C41">
        <v>830100315</v>
      </c>
      <c r="D41" t="s">
        <v>2965</v>
      </c>
      <c r="E41" t="s">
        <v>3383</v>
      </c>
      <c r="F41">
        <v>7447638</v>
      </c>
      <c r="G41">
        <v>16925001</v>
      </c>
      <c r="H41">
        <v>20601</v>
      </c>
      <c r="I41" t="s">
        <v>3428</v>
      </c>
      <c r="J41" t="s">
        <v>3429</v>
      </c>
      <c r="K41" s="2">
        <v>45428</v>
      </c>
      <c r="L41" s="2">
        <v>45428</v>
      </c>
      <c r="M41" s="2">
        <v>45488</v>
      </c>
      <c r="N41">
        <v>41</v>
      </c>
      <c r="O41">
        <v>990405</v>
      </c>
      <c r="P41">
        <v>20240604</v>
      </c>
      <c r="Q41">
        <v>202406</v>
      </c>
      <c r="R41" t="s">
        <v>6382</v>
      </c>
      <c r="S41">
        <v>23</v>
      </c>
      <c r="T41" t="s">
        <v>22</v>
      </c>
      <c r="U41" t="s">
        <v>3359</v>
      </c>
      <c r="V41" s="57" t="e">
        <f t="shared" ca="1" si="0"/>
        <v>#NUM!</v>
      </c>
      <c r="W41" s="1" t="e">
        <f t="shared" ca="1" si="1"/>
        <v>#NUM!</v>
      </c>
      <c r="X41" s="1" t="e">
        <f t="shared" ca="1" si="2"/>
        <v>#NUM!</v>
      </c>
      <c r="Y41" s="1" t="e">
        <f t="shared" ca="1" si="3"/>
        <v>#NUM!</v>
      </c>
      <c r="Z41" s="32" t="e">
        <f t="shared" ca="1" si="4"/>
        <v>#NUM!</v>
      </c>
      <c r="AA41" s="1" t="e">
        <f t="shared" ca="1" si="5"/>
        <v>#NUM!</v>
      </c>
      <c r="AB41" s="1" t="e">
        <f t="shared" ca="1" si="6"/>
        <v>#NUM!</v>
      </c>
      <c r="AC41" s="1" t="e">
        <f t="shared" ca="1" si="7"/>
        <v>#NUM!</v>
      </c>
      <c r="AD41" s="1">
        <f t="shared" si="8"/>
        <v>990405</v>
      </c>
      <c r="AE41" t="str">
        <f>IFERROR(VLOOKUP(D41,Bas!A:B,2,0),"")</f>
        <v/>
      </c>
      <c r="AF41" t="str">
        <f t="shared" si="9"/>
        <v>AK REPUESTOS SASFP-012319-01</v>
      </c>
      <c r="AG41" s="14" t="str">
        <f>(IFERROR(VLOOKUP(AF41,Bas!A:B,2,0),"CXP"))</f>
        <v>CXP</v>
      </c>
    </row>
    <row r="42" spans="1:33" x14ac:dyDescent="0.25">
      <c r="A42" t="s">
        <v>41</v>
      </c>
      <c r="B42">
        <v>901</v>
      </c>
      <c r="C42">
        <v>830100315</v>
      </c>
      <c r="D42" t="s">
        <v>2965</v>
      </c>
      <c r="E42" t="s">
        <v>3383</v>
      </c>
      <c r="F42">
        <v>7447638</v>
      </c>
      <c r="G42">
        <v>16925001</v>
      </c>
      <c r="H42">
        <v>20651</v>
      </c>
      <c r="I42" t="s">
        <v>3430</v>
      </c>
      <c r="J42" t="s">
        <v>3431</v>
      </c>
      <c r="K42" s="2">
        <v>45432</v>
      </c>
      <c r="L42" s="2">
        <v>45432</v>
      </c>
      <c r="M42" s="2">
        <v>45490</v>
      </c>
      <c r="N42">
        <v>43</v>
      </c>
      <c r="O42">
        <v>2821528</v>
      </c>
      <c r="P42">
        <v>20240604</v>
      </c>
      <c r="Q42">
        <v>202406</v>
      </c>
      <c r="R42" t="s">
        <v>6382</v>
      </c>
      <c r="S42">
        <v>19</v>
      </c>
      <c r="T42" t="s">
        <v>22</v>
      </c>
      <c r="U42" t="s">
        <v>3359</v>
      </c>
      <c r="V42" s="57" t="e">
        <f t="shared" ca="1" si="0"/>
        <v>#NUM!</v>
      </c>
      <c r="W42" s="1" t="e">
        <f t="shared" ca="1" si="1"/>
        <v>#NUM!</v>
      </c>
      <c r="X42" s="1" t="e">
        <f t="shared" ca="1" si="2"/>
        <v>#NUM!</v>
      </c>
      <c r="Y42" s="1" t="e">
        <f t="shared" ca="1" si="3"/>
        <v>#NUM!</v>
      </c>
      <c r="Z42" s="32" t="e">
        <f t="shared" ca="1" si="4"/>
        <v>#NUM!</v>
      </c>
      <c r="AA42" s="1" t="e">
        <f t="shared" ca="1" si="5"/>
        <v>#NUM!</v>
      </c>
      <c r="AB42" s="1" t="e">
        <f t="shared" ca="1" si="6"/>
        <v>#NUM!</v>
      </c>
      <c r="AC42" s="1" t="e">
        <f t="shared" ca="1" si="7"/>
        <v>#NUM!</v>
      </c>
      <c r="AD42" s="1">
        <f t="shared" si="8"/>
        <v>2821528</v>
      </c>
      <c r="AE42" t="str">
        <f>IFERROR(VLOOKUP(D42,Bas!A:B,2,0),"")</f>
        <v/>
      </c>
      <c r="AF42" t="str">
        <f t="shared" si="9"/>
        <v>AK REPUESTOS SASFP-012342-01</v>
      </c>
      <c r="AG42" s="14" t="str">
        <f>(IFERROR(VLOOKUP(AF42,Bas!A:B,2,0),"CXP"))</f>
        <v>CXP</v>
      </c>
    </row>
    <row r="43" spans="1:33" x14ac:dyDescent="0.25">
      <c r="A43" t="s">
        <v>41</v>
      </c>
      <c r="B43">
        <v>901</v>
      </c>
      <c r="C43">
        <v>830100315</v>
      </c>
      <c r="D43" t="s">
        <v>2965</v>
      </c>
      <c r="E43" t="s">
        <v>3383</v>
      </c>
      <c r="F43">
        <v>7447638</v>
      </c>
      <c r="G43">
        <v>16925001</v>
      </c>
      <c r="H43">
        <v>20682</v>
      </c>
      <c r="I43" t="s">
        <v>3432</v>
      </c>
      <c r="J43" t="s">
        <v>3433</v>
      </c>
      <c r="K43" s="2">
        <v>45433</v>
      </c>
      <c r="L43" s="2">
        <v>45433</v>
      </c>
      <c r="M43" s="2">
        <v>45493</v>
      </c>
      <c r="N43">
        <v>46</v>
      </c>
      <c r="O43">
        <v>996032</v>
      </c>
      <c r="P43">
        <v>20240604</v>
      </c>
      <c r="Q43">
        <v>202406</v>
      </c>
      <c r="R43" t="s">
        <v>6382</v>
      </c>
      <c r="S43">
        <v>18</v>
      </c>
      <c r="T43" t="s">
        <v>22</v>
      </c>
      <c r="U43" t="s">
        <v>3359</v>
      </c>
      <c r="V43" s="57" t="e">
        <f t="shared" ca="1" si="0"/>
        <v>#NUM!</v>
      </c>
      <c r="W43" s="1" t="e">
        <f t="shared" ca="1" si="1"/>
        <v>#NUM!</v>
      </c>
      <c r="X43" s="1" t="e">
        <f t="shared" ca="1" si="2"/>
        <v>#NUM!</v>
      </c>
      <c r="Y43" s="1" t="e">
        <f t="shared" ca="1" si="3"/>
        <v>#NUM!</v>
      </c>
      <c r="Z43" s="32" t="e">
        <f t="shared" ca="1" si="4"/>
        <v>#NUM!</v>
      </c>
      <c r="AA43" s="1" t="e">
        <f t="shared" ca="1" si="5"/>
        <v>#NUM!</v>
      </c>
      <c r="AB43" s="1" t="e">
        <f t="shared" ca="1" si="6"/>
        <v>#NUM!</v>
      </c>
      <c r="AC43" s="1" t="e">
        <f t="shared" ca="1" si="7"/>
        <v>#NUM!</v>
      </c>
      <c r="AD43" s="1">
        <f t="shared" si="8"/>
        <v>996032</v>
      </c>
      <c r="AE43" t="str">
        <f>IFERROR(VLOOKUP(D43,Bas!A:B,2,0),"")</f>
        <v/>
      </c>
      <c r="AF43" t="str">
        <f t="shared" si="9"/>
        <v>AK REPUESTOS SASFP-012407-01</v>
      </c>
      <c r="AG43" s="14" t="str">
        <f>(IFERROR(VLOOKUP(AF43,Bas!A:B,2,0),"CXP"))</f>
        <v>CXP</v>
      </c>
    </row>
    <row r="44" spans="1:33" x14ac:dyDescent="0.25">
      <c r="A44" t="s">
        <v>41</v>
      </c>
      <c r="B44">
        <v>901</v>
      </c>
      <c r="C44">
        <v>830100315</v>
      </c>
      <c r="D44" t="s">
        <v>2965</v>
      </c>
      <c r="E44" t="s">
        <v>3383</v>
      </c>
      <c r="F44">
        <v>7447638</v>
      </c>
      <c r="G44">
        <v>16925001</v>
      </c>
      <c r="H44">
        <v>20753</v>
      </c>
      <c r="I44" t="s">
        <v>6280</v>
      </c>
      <c r="J44" t="s">
        <v>6281</v>
      </c>
      <c r="K44" s="2">
        <v>45435</v>
      </c>
      <c r="L44" s="2">
        <v>45435</v>
      </c>
      <c r="M44" s="2">
        <v>45496</v>
      </c>
      <c r="N44">
        <v>49</v>
      </c>
      <c r="O44">
        <v>2171462</v>
      </c>
      <c r="P44">
        <v>20240604</v>
      </c>
      <c r="Q44">
        <v>202406</v>
      </c>
      <c r="R44" t="s">
        <v>6382</v>
      </c>
      <c r="S44">
        <v>16</v>
      </c>
      <c r="T44" t="s">
        <v>22</v>
      </c>
      <c r="U44" t="s">
        <v>3359</v>
      </c>
      <c r="V44" s="57" t="e">
        <f t="shared" ca="1" si="0"/>
        <v>#NUM!</v>
      </c>
      <c r="W44" s="1" t="e">
        <f t="shared" ca="1" si="1"/>
        <v>#NUM!</v>
      </c>
      <c r="X44" s="1" t="e">
        <f t="shared" ca="1" si="2"/>
        <v>#NUM!</v>
      </c>
      <c r="Y44" s="1" t="e">
        <f t="shared" ca="1" si="3"/>
        <v>#NUM!</v>
      </c>
      <c r="Z44" s="32" t="e">
        <f t="shared" ca="1" si="4"/>
        <v>#NUM!</v>
      </c>
      <c r="AA44" s="1" t="e">
        <f t="shared" ca="1" si="5"/>
        <v>#NUM!</v>
      </c>
      <c r="AB44" s="1" t="e">
        <f t="shared" ca="1" si="6"/>
        <v>#NUM!</v>
      </c>
      <c r="AC44" s="1" t="e">
        <f t="shared" ca="1" si="7"/>
        <v>#NUM!</v>
      </c>
      <c r="AD44" s="1">
        <f t="shared" si="8"/>
        <v>2171462</v>
      </c>
      <c r="AE44" t="str">
        <f>IFERROR(VLOOKUP(D44,Bas!A:B,2,0),"")</f>
        <v/>
      </c>
      <c r="AF44" t="str">
        <f t="shared" si="9"/>
        <v>AK REPUESTOS SASFP-012447-01</v>
      </c>
      <c r="AG44" s="14" t="str">
        <f>(IFERROR(VLOOKUP(AF44,Bas!A:B,2,0),"CXP"))</f>
        <v>CXP</v>
      </c>
    </row>
    <row r="45" spans="1:33" x14ac:dyDescent="0.25">
      <c r="A45" t="s">
        <v>41</v>
      </c>
      <c r="B45">
        <v>901</v>
      </c>
      <c r="C45">
        <v>830100315</v>
      </c>
      <c r="D45" t="s">
        <v>2965</v>
      </c>
      <c r="E45" t="s">
        <v>3383</v>
      </c>
      <c r="F45">
        <v>7447638</v>
      </c>
      <c r="G45">
        <v>16925001</v>
      </c>
      <c r="H45">
        <v>20817</v>
      </c>
      <c r="I45" t="s">
        <v>6388</v>
      </c>
      <c r="J45" t="s">
        <v>6389</v>
      </c>
      <c r="K45" s="2">
        <v>45440</v>
      </c>
      <c r="L45" s="2">
        <v>45440</v>
      </c>
      <c r="M45" s="2">
        <v>45500</v>
      </c>
      <c r="N45">
        <v>53</v>
      </c>
      <c r="O45">
        <v>2601388</v>
      </c>
      <c r="P45">
        <v>20240604</v>
      </c>
      <c r="Q45">
        <v>202406</v>
      </c>
      <c r="R45" t="s">
        <v>6382</v>
      </c>
      <c r="S45">
        <v>11</v>
      </c>
      <c r="T45" t="s">
        <v>22</v>
      </c>
      <c r="U45" t="s">
        <v>3359</v>
      </c>
      <c r="V45" s="57" t="e">
        <f t="shared" ca="1" si="0"/>
        <v>#NUM!</v>
      </c>
      <c r="W45" s="1" t="e">
        <f t="shared" ca="1" si="1"/>
        <v>#NUM!</v>
      </c>
      <c r="X45" s="1" t="e">
        <f t="shared" ca="1" si="2"/>
        <v>#NUM!</v>
      </c>
      <c r="Y45" s="1" t="e">
        <f t="shared" ca="1" si="3"/>
        <v>#NUM!</v>
      </c>
      <c r="Z45" s="32" t="e">
        <f t="shared" ca="1" si="4"/>
        <v>#NUM!</v>
      </c>
      <c r="AA45" s="1" t="e">
        <f t="shared" ca="1" si="5"/>
        <v>#NUM!</v>
      </c>
      <c r="AB45" s="1" t="e">
        <f t="shared" ca="1" si="6"/>
        <v>#NUM!</v>
      </c>
      <c r="AC45" s="1" t="e">
        <f t="shared" ca="1" si="7"/>
        <v>#NUM!</v>
      </c>
      <c r="AD45" s="1">
        <f t="shared" si="8"/>
        <v>2601388</v>
      </c>
      <c r="AE45" t="str">
        <f>IFERROR(VLOOKUP(D45,Bas!A:B,2,0),"")</f>
        <v/>
      </c>
      <c r="AF45" t="str">
        <f t="shared" si="9"/>
        <v>AK REPUESTOS SASFP-012480-01</v>
      </c>
      <c r="AG45" s="14" t="str">
        <f>(IFERROR(VLOOKUP(AF45,Bas!A:B,2,0),"CXP"))</f>
        <v>CXP</v>
      </c>
    </row>
    <row r="46" spans="1:33" x14ac:dyDescent="0.25">
      <c r="A46" t="s">
        <v>41</v>
      </c>
      <c r="B46">
        <v>901</v>
      </c>
      <c r="C46">
        <v>830100315</v>
      </c>
      <c r="D46" t="s">
        <v>2965</v>
      </c>
      <c r="E46" t="s">
        <v>3383</v>
      </c>
      <c r="F46">
        <v>7447638</v>
      </c>
      <c r="G46">
        <v>16925001</v>
      </c>
      <c r="H46">
        <v>20886</v>
      </c>
      <c r="I46" t="s">
        <v>6390</v>
      </c>
      <c r="J46" t="s">
        <v>6391</v>
      </c>
      <c r="K46" s="2">
        <v>45443</v>
      </c>
      <c r="L46" s="2">
        <v>45443</v>
      </c>
      <c r="M46" s="2">
        <v>45503</v>
      </c>
      <c r="N46">
        <v>56</v>
      </c>
      <c r="O46">
        <v>1506541</v>
      </c>
      <c r="P46">
        <v>20240604</v>
      </c>
      <c r="Q46">
        <v>202406</v>
      </c>
      <c r="R46" t="s">
        <v>6382</v>
      </c>
      <c r="S46">
        <v>8</v>
      </c>
      <c r="T46" t="s">
        <v>22</v>
      </c>
      <c r="U46" t="s">
        <v>3359</v>
      </c>
      <c r="V46" s="57" t="e">
        <f t="shared" ca="1" si="0"/>
        <v>#NUM!</v>
      </c>
      <c r="W46" s="1" t="e">
        <f t="shared" ca="1" si="1"/>
        <v>#NUM!</v>
      </c>
      <c r="X46" s="1" t="e">
        <f t="shared" ca="1" si="2"/>
        <v>#NUM!</v>
      </c>
      <c r="Y46" s="1" t="e">
        <f t="shared" ca="1" si="3"/>
        <v>#NUM!</v>
      </c>
      <c r="Z46" s="32" t="e">
        <f t="shared" ca="1" si="4"/>
        <v>#NUM!</v>
      </c>
      <c r="AA46" s="1" t="e">
        <f t="shared" ca="1" si="5"/>
        <v>#NUM!</v>
      </c>
      <c r="AB46" s="1" t="e">
        <f t="shared" ca="1" si="6"/>
        <v>#NUM!</v>
      </c>
      <c r="AC46" s="1" t="e">
        <f t="shared" ca="1" si="7"/>
        <v>#NUM!</v>
      </c>
      <c r="AD46" s="1">
        <f t="shared" si="8"/>
        <v>1506541</v>
      </c>
      <c r="AE46" t="str">
        <f>IFERROR(VLOOKUP(D46,Bas!A:B,2,0),"")</f>
        <v/>
      </c>
      <c r="AF46" t="str">
        <f t="shared" si="9"/>
        <v>AK REPUESTOS SASFP-012619-01</v>
      </c>
      <c r="AG46" s="14" t="str">
        <f>(IFERROR(VLOOKUP(AF46,Bas!A:B,2,0),"CXP"))</f>
        <v>CXP</v>
      </c>
    </row>
    <row r="47" spans="1:33" x14ac:dyDescent="0.25">
      <c r="A47" t="s">
        <v>41</v>
      </c>
      <c r="B47">
        <v>901</v>
      </c>
      <c r="C47">
        <v>830100315</v>
      </c>
      <c r="D47" t="s">
        <v>2965</v>
      </c>
      <c r="E47" t="s">
        <v>3383</v>
      </c>
      <c r="F47">
        <v>7447638</v>
      </c>
      <c r="G47">
        <v>16925001</v>
      </c>
      <c r="H47">
        <v>20904</v>
      </c>
      <c r="I47" t="s">
        <v>6392</v>
      </c>
      <c r="J47" t="s">
        <v>6393</v>
      </c>
      <c r="K47" s="2">
        <v>45443</v>
      </c>
      <c r="L47" s="2">
        <v>45443</v>
      </c>
      <c r="M47" s="2">
        <v>45505</v>
      </c>
      <c r="N47">
        <v>57</v>
      </c>
      <c r="O47">
        <v>2595311</v>
      </c>
      <c r="P47">
        <v>20240604</v>
      </c>
      <c r="Q47">
        <v>202406</v>
      </c>
      <c r="R47" t="s">
        <v>6382</v>
      </c>
      <c r="S47">
        <v>8</v>
      </c>
      <c r="T47" t="s">
        <v>22</v>
      </c>
      <c r="U47" t="s">
        <v>3359</v>
      </c>
      <c r="V47" s="57" t="e">
        <f t="shared" ca="1" si="0"/>
        <v>#NUM!</v>
      </c>
      <c r="W47" s="1" t="e">
        <f t="shared" ca="1" si="1"/>
        <v>#NUM!</v>
      </c>
      <c r="X47" s="1" t="e">
        <f t="shared" ca="1" si="2"/>
        <v>#NUM!</v>
      </c>
      <c r="Y47" s="1" t="e">
        <f t="shared" ca="1" si="3"/>
        <v>#NUM!</v>
      </c>
      <c r="Z47" s="32" t="e">
        <f t="shared" ca="1" si="4"/>
        <v>#NUM!</v>
      </c>
      <c r="AA47" s="1" t="e">
        <f t="shared" ca="1" si="5"/>
        <v>#NUM!</v>
      </c>
      <c r="AB47" s="1" t="e">
        <f t="shared" ca="1" si="6"/>
        <v>#NUM!</v>
      </c>
      <c r="AC47" s="1" t="e">
        <f t="shared" ca="1" si="7"/>
        <v>#NUM!</v>
      </c>
      <c r="AD47" s="1">
        <f t="shared" si="8"/>
        <v>2595311</v>
      </c>
      <c r="AE47" t="str">
        <f>IFERROR(VLOOKUP(D47,Bas!A:B,2,0),"")</f>
        <v/>
      </c>
      <c r="AF47" t="str">
        <f t="shared" si="9"/>
        <v>AK REPUESTOS SASFP-012642-01</v>
      </c>
      <c r="AG47" s="14" t="str">
        <f>(IFERROR(VLOOKUP(AF47,Bas!A:B,2,0),"CXP"))</f>
        <v>CXP</v>
      </c>
    </row>
    <row r="48" spans="1:33" x14ac:dyDescent="0.25">
      <c r="A48" t="s">
        <v>41</v>
      </c>
      <c r="B48">
        <v>901</v>
      </c>
      <c r="C48">
        <v>830100315</v>
      </c>
      <c r="D48" t="s">
        <v>2965</v>
      </c>
      <c r="E48" t="s">
        <v>3383</v>
      </c>
      <c r="F48">
        <v>7447638</v>
      </c>
      <c r="G48">
        <v>16925001</v>
      </c>
      <c r="H48">
        <v>20905</v>
      </c>
      <c r="I48" t="s">
        <v>6394</v>
      </c>
      <c r="J48" t="s">
        <v>6395</v>
      </c>
      <c r="K48" s="2">
        <v>45443</v>
      </c>
      <c r="L48" s="2">
        <v>45443</v>
      </c>
      <c r="M48" s="2">
        <v>45505</v>
      </c>
      <c r="N48">
        <v>57</v>
      </c>
      <c r="O48">
        <v>1181170</v>
      </c>
      <c r="P48">
        <v>20240604</v>
      </c>
      <c r="Q48">
        <v>202406</v>
      </c>
      <c r="R48" t="s">
        <v>6382</v>
      </c>
      <c r="S48">
        <v>8</v>
      </c>
      <c r="T48" t="s">
        <v>22</v>
      </c>
      <c r="U48" t="s">
        <v>3359</v>
      </c>
      <c r="V48" s="57" t="e">
        <f t="shared" ca="1" si="0"/>
        <v>#NUM!</v>
      </c>
      <c r="W48" s="1" t="e">
        <f t="shared" ca="1" si="1"/>
        <v>#NUM!</v>
      </c>
      <c r="X48" s="1" t="e">
        <f t="shared" ca="1" si="2"/>
        <v>#NUM!</v>
      </c>
      <c r="Y48" s="1" t="e">
        <f t="shared" ca="1" si="3"/>
        <v>#NUM!</v>
      </c>
      <c r="Z48" s="32" t="e">
        <f t="shared" ca="1" si="4"/>
        <v>#NUM!</v>
      </c>
      <c r="AA48" s="1" t="e">
        <f t="shared" ca="1" si="5"/>
        <v>#NUM!</v>
      </c>
      <c r="AB48" s="1" t="e">
        <f t="shared" ca="1" si="6"/>
        <v>#NUM!</v>
      </c>
      <c r="AC48" s="1" t="e">
        <f t="shared" ca="1" si="7"/>
        <v>#NUM!</v>
      </c>
      <c r="AD48" s="1">
        <f t="shared" si="8"/>
        <v>1181170</v>
      </c>
      <c r="AE48" t="str">
        <f>IFERROR(VLOOKUP(D48,Bas!A:B,2,0),"")</f>
        <v/>
      </c>
      <c r="AF48" t="str">
        <f t="shared" si="9"/>
        <v>AK REPUESTOS SASFP-012643-01</v>
      </c>
      <c r="AG48" s="14" t="str">
        <f>(IFERROR(VLOOKUP(AF48,Bas!A:B,2,0),"CXP"))</f>
        <v>CXP</v>
      </c>
    </row>
    <row r="49" spans="1:33" x14ac:dyDescent="0.25">
      <c r="A49" t="s">
        <v>41</v>
      </c>
      <c r="B49">
        <v>901</v>
      </c>
      <c r="C49">
        <v>79703584</v>
      </c>
      <c r="D49" t="s">
        <v>2966</v>
      </c>
      <c r="E49" t="s">
        <v>3434</v>
      </c>
      <c r="F49">
        <v>7447638</v>
      </c>
      <c r="G49">
        <v>16925001</v>
      </c>
      <c r="H49">
        <v>1609</v>
      </c>
      <c r="I49" t="s">
        <v>3435</v>
      </c>
      <c r="J49" t="s">
        <v>3436</v>
      </c>
      <c r="K49" s="2">
        <v>45358</v>
      </c>
      <c r="L49" s="2">
        <v>45358</v>
      </c>
      <c r="M49" s="2">
        <v>45416</v>
      </c>
      <c r="N49">
        <v>-30</v>
      </c>
      <c r="O49">
        <v>444736</v>
      </c>
      <c r="P49">
        <v>20240604</v>
      </c>
      <c r="Q49">
        <v>202406</v>
      </c>
      <c r="R49" t="s">
        <v>6382</v>
      </c>
      <c r="S49">
        <v>93</v>
      </c>
      <c r="T49" t="s">
        <v>52</v>
      </c>
      <c r="U49" t="s">
        <v>3359</v>
      </c>
      <c r="V49" s="57" t="e">
        <f t="shared" ca="1" si="0"/>
        <v>#NUM!</v>
      </c>
      <c r="W49" s="1" t="e">
        <f t="shared" ca="1" si="1"/>
        <v>#NUM!</v>
      </c>
      <c r="X49" s="1" t="e">
        <f t="shared" ca="1" si="2"/>
        <v>#NUM!</v>
      </c>
      <c r="Y49" s="1" t="e">
        <f t="shared" ca="1" si="3"/>
        <v>#NUM!</v>
      </c>
      <c r="Z49" s="32" t="e">
        <f t="shared" ca="1" si="4"/>
        <v>#NUM!</v>
      </c>
      <c r="AA49" s="1" t="e">
        <f t="shared" ca="1" si="5"/>
        <v>#NUM!</v>
      </c>
      <c r="AB49" s="1" t="e">
        <f t="shared" ca="1" si="6"/>
        <v>#NUM!</v>
      </c>
      <c r="AC49" s="1" t="e">
        <f t="shared" ca="1" si="7"/>
        <v>#NUM!</v>
      </c>
      <c r="AD49" s="1">
        <f t="shared" si="8"/>
        <v>444736</v>
      </c>
      <c r="AE49" t="str">
        <f>IFERROR(VLOOKUP(D49,Bas!A:B,2,0),"")</f>
        <v/>
      </c>
      <c r="AF49" t="str">
        <f t="shared" si="9"/>
        <v>ALBANIL ESLAVA JOSE ABRAHAMFP-011058-01</v>
      </c>
      <c r="AG49" s="14" t="str">
        <f>(IFERROR(VLOOKUP(AF49,Bas!A:B,2,0),"CXP"))</f>
        <v>CXP</v>
      </c>
    </row>
    <row r="50" spans="1:33" x14ac:dyDescent="0.25">
      <c r="A50" t="s">
        <v>41</v>
      </c>
      <c r="B50">
        <v>901</v>
      </c>
      <c r="C50">
        <v>79703584</v>
      </c>
      <c r="D50" t="s">
        <v>2966</v>
      </c>
      <c r="E50" t="s">
        <v>3434</v>
      </c>
      <c r="F50">
        <v>7447638</v>
      </c>
      <c r="G50">
        <v>16925001</v>
      </c>
      <c r="H50">
        <v>1610</v>
      </c>
      <c r="I50" t="s">
        <v>3437</v>
      </c>
      <c r="J50" t="s">
        <v>3438</v>
      </c>
      <c r="K50" s="2">
        <v>45358</v>
      </c>
      <c r="L50" s="2">
        <v>45358</v>
      </c>
      <c r="M50" s="2">
        <v>45386</v>
      </c>
      <c r="N50">
        <v>-60</v>
      </c>
      <c r="O50">
        <v>389144</v>
      </c>
      <c r="P50">
        <v>20240604</v>
      </c>
      <c r="Q50">
        <v>202406</v>
      </c>
      <c r="R50" t="s">
        <v>6382</v>
      </c>
      <c r="S50">
        <v>93</v>
      </c>
      <c r="T50" t="s">
        <v>52</v>
      </c>
      <c r="U50" t="s">
        <v>3359</v>
      </c>
      <c r="V50" s="57" t="e">
        <f t="shared" ca="1" si="0"/>
        <v>#NUM!</v>
      </c>
      <c r="W50" s="1" t="e">
        <f t="shared" ca="1" si="1"/>
        <v>#NUM!</v>
      </c>
      <c r="X50" s="1" t="e">
        <f t="shared" ca="1" si="2"/>
        <v>#NUM!</v>
      </c>
      <c r="Y50" s="1" t="e">
        <f t="shared" ca="1" si="3"/>
        <v>#NUM!</v>
      </c>
      <c r="Z50" s="32" t="e">
        <f t="shared" ca="1" si="4"/>
        <v>#NUM!</v>
      </c>
      <c r="AA50" s="1" t="e">
        <f t="shared" ca="1" si="5"/>
        <v>#NUM!</v>
      </c>
      <c r="AB50" s="1" t="e">
        <f t="shared" ca="1" si="6"/>
        <v>#NUM!</v>
      </c>
      <c r="AC50" s="1" t="e">
        <f t="shared" ca="1" si="7"/>
        <v>#NUM!</v>
      </c>
      <c r="AD50" s="1">
        <f t="shared" si="8"/>
        <v>389144</v>
      </c>
      <c r="AE50" t="str">
        <f>IFERROR(VLOOKUP(D50,Bas!A:B,2,0),"")</f>
        <v/>
      </c>
      <c r="AF50" t="str">
        <f t="shared" si="9"/>
        <v>ALBANIL ESLAVA JOSE ABRAHAMFP-011062-01</v>
      </c>
      <c r="AG50" s="14" t="str">
        <f>(IFERROR(VLOOKUP(AF50,Bas!A:B,2,0),"CXP"))</f>
        <v>CXP</v>
      </c>
    </row>
    <row r="51" spans="1:33" x14ac:dyDescent="0.25">
      <c r="A51" t="s">
        <v>41</v>
      </c>
      <c r="B51">
        <v>901</v>
      </c>
      <c r="C51">
        <v>79703584</v>
      </c>
      <c r="D51" t="s">
        <v>2966</v>
      </c>
      <c r="E51" t="s">
        <v>3434</v>
      </c>
      <c r="F51">
        <v>7447638</v>
      </c>
      <c r="G51">
        <v>16925001</v>
      </c>
      <c r="H51">
        <v>1620</v>
      </c>
      <c r="I51" t="s">
        <v>3439</v>
      </c>
      <c r="J51" t="s">
        <v>3440</v>
      </c>
      <c r="K51" s="2">
        <v>45369</v>
      </c>
      <c r="L51" s="2">
        <v>45369</v>
      </c>
      <c r="M51" s="2">
        <v>45394</v>
      </c>
      <c r="N51">
        <v>-52</v>
      </c>
      <c r="O51">
        <v>1890128</v>
      </c>
      <c r="P51">
        <v>20240604</v>
      </c>
      <c r="Q51">
        <v>202406</v>
      </c>
      <c r="R51" t="s">
        <v>6382</v>
      </c>
      <c r="S51">
        <v>82</v>
      </c>
      <c r="T51" t="s">
        <v>31</v>
      </c>
      <c r="U51" t="s">
        <v>3359</v>
      </c>
      <c r="V51" s="57" t="e">
        <f t="shared" ca="1" si="0"/>
        <v>#NUM!</v>
      </c>
      <c r="W51" s="1" t="e">
        <f t="shared" ca="1" si="1"/>
        <v>#NUM!</v>
      </c>
      <c r="X51" s="1" t="e">
        <f t="shared" ca="1" si="2"/>
        <v>#NUM!</v>
      </c>
      <c r="Y51" s="1" t="e">
        <f t="shared" ca="1" si="3"/>
        <v>#NUM!</v>
      </c>
      <c r="Z51" s="32" t="e">
        <f t="shared" ca="1" si="4"/>
        <v>#NUM!</v>
      </c>
      <c r="AA51" s="1" t="e">
        <f t="shared" ca="1" si="5"/>
        <v>#NUM!</v>
      </c>
      <c r="AB51" s="1" t="e">
        <f t="shared" ca="1" si="6"/>
        <v>#NUM!</v>
      </c>
      <c r="AC51" s="1" t="e">
        <f t="shared" ca="1" si="7"/>
        <v>#NUM!</v>
      </c>
      <c r="AD51" s="1">
        <f t="shared" si="8"/>
        <v>1890128</v>
      </c>
      <c r="AE51" t="str">
        <f>IFERROR(VLOOKUP(D51,Bas!A:B,2,0),"")</f>
        <v/>
      </c>
      <c r="AF51" t="str">
        <f t="shared" si="9"/>
        <v>ALBANIL ESLAVA JOSE ABRAHAMFP-011195-01</v>
      </c>
      <c r="AG51" s="14" t="str">
        <f>(IFERROR(VLOOKUP(AF51,Bas!A:B,2,0),"CXP"))</f>
        <v>CXP</v>
      </c>
    </row>
    <row r="52" spans="1:33" x14ac:dyDescent="0.25">
      <c r="A52" t="s">
        <v>41</v>
      </c>
      <c r="B52">
        <v>901</v>
      </c>
      <c r="C52">
        <v>79703584</v>
      </c>
      <c r="D52" t="s">
        <v>2966</v>
      </c>
      <c r="E52" t="s">
        <v>3434</v>
      </c>
      <c r="F52">
        <v>7447638</v>
      </c>
      <c r="G52">
        <v>16925001</v>
      </c>
      <c r="H52">
        <v>1639</v>
      </c>
      <c r="I52" t="s">
        <v>3441</v>
      </c>
      <c r="J52" t="s">
        <v>3442</v>
      </c>
      <c r="K52" s="2">
        <v>45378</v>
      </c>
      <c r="L52" s="2">
        <v>45378</v>
      </c>
      <c r="M52" s="2">
        <v>45438</v>
      </c>
      <c r="N52">
        <v>-8</v>
      </c>
      <c r="O52">
        <v>611512</v>
      </c>
      <c r="P52">
        <v>20240604</v>
      </c>
      <c r="Q52">
        <v>202406</v>
      </c>
      <c r="R52" t="s">
        <v>6382</v>
      </c>
      <c r="S52">
        <v>73</v>
      </c>
      <c r="T52" t="s">
        <v>31</v>
      </c>
      <c r="U52" t="s">
        <v>3359</v>
      </c>
      <c r="V52" s="57" t="e">
        <f t="shared" ca="1" si="0"/>
        <v>#NUM!</v>
      </c>
      <c r="W52" s="1" t="e">
        <f t="shared" ca="1" si="1"/>
        <v>#NUM!</v>
      </c>
      <c r="X52" s="1" t="e">
        <f t="shared" ca="1" si="2"/>
        <v>#NUM!</v>
      </c>
      <c r="Y52" s="1" t="e">
        <f t="shared" ca="1" si="3"/>
        <v>#NUM!</v>
      </c>
      <c r="Z52" s="32" t="e">
        <f t="shared" ca="1" si="4"/>
        <v>#NUM!</v>
      </c>
      <c r="AA52" s="1" t="e">
        <f t="shared" ca="1" si="5"/>
        <v>#NUM!</v>
      </c>
      <c r="AB52" s="1" t="e">
        <f t="shared" ca="1" si="6"/>
        <v>#NUM!</v>
      </c>
      <c r="AC52" s="1" t="e">
        <f t="shared" ca="1" si="7"/>
        <v>#NUM!</v>
      </c>
      <c r="AD52" s="1">
        <f t="shared" si="8"/>
        <v>611512</v>
      </c>
      <c r="AE52" t="str">
        <f>IFERROR(VLOOKUP(D52,Bas!A:B,2,0),"")</f>
        <v/>
      </c>
      <c r="AF52" t="str">
        <f t="shared" si="9"/>
        <v>ALBANIL ESLAVA JOSE ABRAHAMFP-011421-01</v>
      </c>
      <c r="AG52" s="14" t="str">
        <f>(IFERROR(VLOOKUP(AF52,Bas!A:B,2,0),"CXP"))</f>
        <v>CXP</v>
      </c>
    </row>
    <row r="53" spans="1:33" x14ac:dyDescent="0.25">
      <c r="A53" t="s">
        <v>41</v>
      </c>
      <c r="B53">
        <v>901</v>
      </c>
      <c r="C53">
        <v>79703584</v>
      </c>
      <c r="D53" t="s">
        <v>2966</v>
      </c>
      <c r="E53" t="s">
        <v>3434</v>
      </c>
      <c r="F53">
        <v>7447638</v>
      </c>
      <c r="G53">
        <v>16925001</v>
      </c>
      <c r="H53">
        <v>1637</v>
      </c>
      <c r="I53" t="s">
        <v>3443</v>
      </c>
      <c r="J53" t="s">
        <v>3444</v>
      </c>
      <c r="K53" s="2">
        <v>45378</v>
      </c>
      <c r="L53" s="2">
        <v>45378</v>
      </c>
      <c r="M53" s="2">
        <v>45438</v>
      </c>
      <c r="N53">
        <v>-8</v>
      </c>
      <c r="O53">
        <v>444736</v>
      </c>
      <c r="P53">
        <v>20240604</v>
      </c>
      <c r="Q53">
        <v>202406</v>
      </c>
      <c r="R53" t="s">
        <v>6382</v>
      </c>
      <c r="S53">
        <v>73</v>
      </c>
      <c r="T53" t="s">
        <v>31</v>
      </c>
      <c r="U53" t="s">
        <v>3359</v>
      </c>
      <c r="V53" s="57" t="e">
        <f t="shared" ca="1" si="0"/>
        <v>#NUM!</v>
      </c>
      <c r="W53" s="1" t="e">
        <f t="shared" ca="1" si="1"/>
        <v>#NUM!</v>
      </c>
      <c r="X53" s="1" t="e">
        <f t="shared" ca="1" si="2"/>
        <v>#NUM!</v>
      </c>
      <c r="Y53" s="1" t="e">
        <f t="shared" ca="1" si="3"/>
        <v>#NUM!</v>
      </c>
      <c r="Z53" s="32" t="e">
        <f t="shared" ca="1" si="4"/>
        <v>#NUM!</v>
      </c>
      <c r="AA53" s="1" t="e">
        <f t="shared" ca="1" si="5"/>
        <v>#NUM!</v>
      </c>
      <c r="AB53" s="1" t="e">
        <f t="shared" ca="1" si="6"/>
        <v>#NUM!</v>
      </c>
      <c r="AC53" s="1" t="e">
        <f t="shared" ca="1" si="7"/>
        <v>#NUM!</v>
      </c>
      <c r="AD53" s="1">
        <f t="shared" si="8"/>
        <v>444736</v>
      </c>
      <c r="AE53" t="str">
        <f>IFERROR(VLOOKUP(D53,Bas!A:B,2,0),"")</f>
        <v/>
      </c>
      <c r="AF53" t="str">
        <f t="shared" si="9"/>
        <v>ALBANIL ESLAVA JOSE ABRAHAMFP-011422-01</v>
      </c>
      <c r="AG53" s="14" t="str">
        <f>(IFERROR(VLOOKUP(AF53,Bas!A:B,2,0),"CXP"))</f>
        <v>CXP</v>
      </c>
    </row>
    <row r="54" spans="1:33" x14ac:dyDescent="0.25">
      <c r="A54" t="s">
        <v>41</v>
      </c>
      <c r="B54">
        <v>901</v>
      </c>
      <c r="C54">
        <v>79703584</v>
      </c>
      <c r="D54" t="s">
        <v>2966</v>
      </c>
      <c r="E54" t="s">
        <v>3434</v>
      </c>
      <c r="F54">
        <v>7447638</v>
      </c>
      <c r="G54">
        <v>16925001</v>
      </c>
      <c r="H54">
        <v>1638</v>
      </c>
      <c r="I54" t="s">
        <v>3445</v>
      </c>
      <c r="J54" t="s">
        <v>3446</v>
      </c>
      <c r="K54" s="2">
        <v>45378</v>
      </c>
      <c r="L54" s="2">
        <v>45378</v>
      </c>
      <c r="M54" s="2">
        <v>45438</v>
      </c>
      <c r="N54">
        <v>-8</v>
      </c>
      <c r="O54">
        <v>444736</v>
      </c>
      <c r="P54">
        <v>20240604</v>
      </c>
      <c r="Q54">
        <v>202406</v>
      </c>
      <c r="R54" t="s">
        <v>6382</v>
      </c>
      <c r="S54">
        <v>73</v>
      </c>
      <c r="T54" t="s">
        <v>31</v>
      </c>
      <c r="U54" t="s">
        <v>3359</v>
      </c>
      <c r="V54" s="57" t="e">
        <f t="shared" ca="1" si="0"/>
        <v>#NUM!</v>
      </c>
      <c r="W54" s="1" t="e">
        <f t="shared" ca="1" si="1"/>
        <v>#NUM!</v>
      </c>
      <c r="X54" s="1" t="e">
        <f t="shared" ca="1" si="2"/>
        <v>#NUM!</v>
      </c>
      <c r="Y54" s="1" t="e">
        <f t="shared" ca="1" si="3"/>
        <v>#NUM!</v>
      </c>
      <c r="Z54" s="32" t="e">
        <f t="shared" ca="1" si="4"/>
        <v>#NUM!</v>
      </c>
      <c r="AA54" s="1" t="e">
        <f t="shared" ca="1" si="5"/>
        <v>#NUM!</v>
      </c>
      <c r="AB54" s="1" t="e">
        <f t="shared" ca="1" si="6"/>
        <v>#NUM!</v>
      </c>
      <c r="AC54" s="1" t="e">
        <f t="shared" ca="1" si="7"/>
        <v>#NUM!</v>
      </c>
      <c r="AD54" s="1">
        <f t="shared" si="8"/>
        <v>444736</v>
      </c>
      <c r="AE54" t="str">
        <f>IFERROR(VLOOKUP(D54,Bas!A:B,2,0),"")</f>
        <v/>
      </c>
      <c r="AF54" t="str">
        <f t="shared" si="9"/>
        <v>ALBANIL ESLAVA JOSE ABRAHAMFP-011423-01</v>
      </c>
      <c r="AG54" s="14" t="str">
        <f>(IFERROR(VLOOKUP(AF54,Bas!A:B,2,0),"CXP"))</f>
        <v>CXP</v>
      </c>
    </row>
    <row r="55" spans="1:33" x14ac:dyDescent="0.25">
      <c r="A55" t="s">
        <v>41</v>
      </c>
      <c r="B55">
        <v>901</v>
      </c>
      <c r="C55">
        <v>79703584</v>
      </c>
      <c r="D55" t="s">
        <v>2966</v>
      </c>
      <c r="E55" t="s">
        <v>3434</v>
      </c>
      <c r="F55">
        <v>7447638</v>
      </c>
      <c r="G55">
        <v>16925001</v>
      </c>
      <c r="H55">
        <v>1649</v>
      </c>
      <c r="I55" t="s">
        <v>3447</v>
      </c>
      <c r="J55" t="s">
        <v>3448</v>
      </c>
      <c r="K55" s="2">
        <v>45387</v>
      </c>
      <c r="L55" s="2">
        <v>45387</v>
      </c>
      <c r="M55" s="2">
        <v>45447</v>
      </c>
      <c r="N55">
        <v>0</v>
      </c>
      <c r="O55">
        <v>111184</v>
      </c>
      <c r="P55">
        <v>20240604</v>
      </c>
      <c r="Q55">
        <v>202406</v>
      </c>
      <c r="R55" t="s">
        <v>6382</v>
      </c>
      <c r="S55">
        <v>64</v>
      </c>
      <c r="T55" t="s">
        <v>31</v>
      </c>
      <c r="U55" t="s">
        <v>3359</v>
      </c>
      <c r="V55" s="57" t="e">
        <f t="shared" ca="1" si="0"/>
        <v>#NUM!</v>
      </c>
      <c r="W55" s="1" t="e">
        <f t="shared" ca="1" si="1"/>
        <v>#NUM!</v>
      </c>
      <c r="X55" s="1" t="e">
        <f t="shared" ca="1" si="2"/>
        <v>#NUM!</v>
      </c>
      <c r="Y55" s="1" t="e">
        <f t="shared" ca="1" si="3"/>
        <v>#NUM!</v>
      </c>
      <c r="Z55" s="32" t="e">
        <f t="shared" ca="1" si="4"/>
        <v>#NUM!</v>
      </c>
      <c r="AA55" s="1" t="e">
        <f t="shared" ca="1" si="5"/>
        <v>#NUM!</v>
      </c>
      <c r="AB55" s="1" t="e">
        <f t="shared" ca="1" si="6"/>
        <v>#NUM!</v>
      </c>
      <c r="AC55" s="1" t="e">
        <f t="shared" ca="1" si="7"/>
        <v>#NUM!</v>
      </c>
      <c r="AD55" s="1">
        <f t="shared" si="8"/>
        <v>111184</v>
      </c>
      <c r="AE55" t="str">
        <f>IFERROR(VLOOKUP(D55,Bas!A:B,2,0),"")</f>
        <v/>
      </c>
      <c r="AF55" t="str">
        <f t="shared" si="9"/>
        <v>ALBANIL ESLAVA JOSE ABRAHAMFP-011537-01</v>
      </c>
      <c r="AG55" s="14" t="str">
        <f>(IFERROR(VLOOKUP(AF55,Bas!A:B,2,0),"CXP"))</f>
        <v>CXP</v>
      </c>
    </row>
    <row r="56" spans="1:33" x14ac:dyDescent="0.25">
      <c r="A56" t="s">
        <v>41</v>
      </c>
      <c r="B56">
        <v>901</v>
      </c>
      <c r="C56">
        <v>79703584</v>
      </c>
      <c r="D56" t="s">
        <v>2966</v>
      </c>
      <c r="E56" t="s">
        <v>3434</v>
      </c>
      <c r="F56">
        <v>7447638</v>
      </c>
      <c r="G56">
        <v>16925001</v>
      </c>
      <c r="H56">
        <v>1650</v>
      </c>
      <c r="I56" t="s">
        <v>3449</v>
      </c>
      <c r="J56" t="s">
        <v>3450</v>
      </c>
      <c r="K56" s="2">
        <v>45387</v>
      </c>
      <c r="L56" s="2">
        <v>45387</v>
      </c>
      <c r="M56" s="2">
        <v>45447</v>
      </c>
      <c r="N56">
        <v>0</v>
      </c>
      <c r="O56">
        <v>2779600</v>
      </c>
      <c r="P56">
        <v>20240604</v>
      </c>
      <c r="Q56">
        <v>202406</v>
      </c>
      <c r="R56" t="s">
        <v>6382</v>
      </c>
      <c r="S56">
        <v>64</v>
      </c>
      <c r="T56" t="s">
        <v>31</v>
      </c>
      <c r="U56" t="s">
        <v>3359</v>
      </c>
      <c r="V56" s="57" t="e">
        <f t="shared" ca="1" si="0"/>
        <v>#NUM!</v>
      </c>
      <c r="W56" s="1" t="e">
        <f t="shared" ca="1" si="1"/>
        <v>#NUM!</v>
      </c>
      <c r="X56" s="1" t="e">
        <f t="shared" ca="1" si="2"/>
        <v>#NUM!</v>
      </c>
      <c r="Y56" s="1" t="e">
        <f t="shared" ca="1" si="3"/>
        <v>#NUM!</v>
      </c>
      <c r="Z56" s="32" t="e">
        <f t="shared" ca="1" si="4"/>
        <v>#NUM!</v>
      </c>
      <c r="AA56" s="1" t="e">
        <f t="shared" ca="1" si="5"/>
        <v>#NUM!</v>
      </c>
      <c r="AB56" s="1" t="e">
        <f t="shared" ca="1" si="6"/>
        <v>#NUM!</v>
      </c>
      <c r="AC56" s="1" t="e">
        <f t="shared" ca="1" si="7"/>
        <v>#NUM!</v>
      </c>
      <c r="AD56" s="1">
        <f t="shared" si="8"/>
        <v>2779600</v>
      </c>
      <c r="AE56" t="str">
        <f>IFERROR(VLOOKUP(D56,Bas!A:B,2,0),"")</f>
        <v/>
      </c>
      <c r="AF56" t="str">
        <f t="shared" si="9"/>
        <v>ALBANIL ESLAVA JOSE ABRAHAMFP-011543-01</v>
      </c>
      <c r="AG56" s="14" t="str">
        <f>(IFERROR(VLOOKUP(AF56,Bas!A:B,2,0),"CXP"))</f>
        <v>CXP</v>
      </c>
    </row>
    <row r="57" spans="1:33" x14ac:dyDescent="0.25">
      <c r="A57" t="s">
        <v>41</v>
      </c>
      <c r="B57">
        <v>901</v>
      </c>
      <c r="C57">
        <v>79703584</v>
      </c>
      <c r="D57" t="s">
        <v>2966</v>
      </c>
      <c r="E57" t="s">
        <v>3434</v>
      </c>
      <c r="F57">
        <v>7447638</v>
      </c>
      <c r="G57">
        <v>16925001</v>
      </c>
      <c r="H57">
        <v>1660</v>
      </c>
      <c r="I57" t="s">
        <v>3451</v>
      </c>
      <c r="J57" t="s">
        <v>3452</v>
      </c>
      <c r="K57" s="2">
        <v>45391</v>
      </c>
      <c r="L57" s="2">
        <v>45391</v>
      </c>
      <c r="M57" s="2">
        <v>45451</v>
      </c>
      <c r="N57">
        <v>4</v>
      </c>
      <c r="O57">
        <v>500328</v>
      </c>
      <c r="P57">
        <v>20240604</v>
      </c>
      <c r="Q57">
        <v>202406</v>
      </c>
      <c r="R57" t="s">
        <v>6382</v>
      </c>
      <c r="S57">
        <v>60</v>
      </c>
      <c r="T57" t="s">
        <v>35</v>
      </c>
      <c r="U57" t="s">
        <v>3359</v>
      </c>
      <c r="V57" s="57" t="e">
        <f t="shared" ca="1" si="0"/>
        <v>#NUM!</v>
      </c>
      <c r="W57" s="1" t="e">
        <f t="shared" ca="1" si="1"/>
        <v>#NUM!</v>
      </c>
      <c r="X57" s="1" t="e">
        <f t="shared" ca="1" si="2"/>
        <v>#NUM!</v>
      </c>
      <c r="Y57" s="1" t="e">
        <f t="shared" ca="1" si="3"/>
        <v>#NUM!</v>
      </c>
      <c r="Z57" s="32" t="e">
        <f t="shared" ca="1" si="4"/>
        <v>#NUM!</v>
      </c>
      <c r="AA57" s="1" t="e">
        <f t="shared" ca="1" si="5"/>
        <v>#NUM!</v>
      </c>
      <c r="AB57" s="1" t="e">
        <f t="shared" ca="1" si="6"/>
        <v>#NUM!</v>
      </c>
      <c r="AC57" s="1" t="e">
        <f t="shared" ca="1" si="7"/>
        <v>#NUM!</v>
      </c>
      <c r="AD57" s="1">
        <f t="shared" si="8"/>
        <v>500328</v>
      </c>
      <c r="AE57" t="str">
        <f>IFERROR(VLOOKUP(D57,Bas!A:B,2,0),"")</f>
        <v/>
      </c>
      <c r="AF57" t="str">
        <f t="shared" si="9"/>
        <v>ALBANIL ESLAVA JOSE ABRAHAMFP-011604-01</v>
      </c>
      <c r="AG57" s="14" t="str">
        <f>(IFERROR(VLOOKUP(AF57,Bas!A:B,2,0),"CXP"))</f>
        <v>CXP</v>
      </c>
    </row>
    <row r="58" spans="1:33" x14ac:dyDescent="0.25">
      <c r="A58" t="s">
        <v>41</v>
      </c>
      <c r="B58">
        <v>901</v>
      </c>
      <c r="C58">
        <v>79703584</v>
      </c>
      <c r="D58" t="s">
        <v>2966</v>
      </c>
      <c r="E58" t="s">
        <v>3434</v>
      </c>
      <c r="F58">
        <v>7447638</v>
      </c>
      <c r="G58">
        <v>16925001</v>
      </c>
      <c r="H58">
        <v>1659</v>
      </c>
      <c r="I58" t="s">
        <v>3453</v>
      </c>
      <c r="J58" t="s">
        <v>3454</v>
      </c>
      <c r="K58" s="2">
        <v>45391</v>
      </c>
      <c r="L58" s="2">
        <v>45391</v>
      </c>
      <c r="M58" s="2">
        <v>45451</v>
      </c>
      <c r="N58">
        <v>4</v>
      </c>
      <c r="O58">
        <v>500328</v>
      </c>
      <c r="P58">
        <v>20240604</v>
      </c>
      <c r="Q58">
        <v>202406</v>
      </c>
      <c r="R58" t="s">
        <v>6382</v>
      </c>
      <c r="S58">
        <v>60</v>
      </c>
      <c r="T58" t="s">
        <v>35</v>
      </c>
      <c r="U58" t="s">
        <v>3359</v>
      </c>
      <c r="V58" s="57" t="e">
        <f t="shared" ca="1" si="0"/>
        <v>#NUM!</v>
      </c>
      <c r="W58" s="1" t="e">
        <f t="shared" ca="1" si="1"/>
        <v>#NUM!</v>
      </c>
      <c r="X58" s="1" t="e">
        <f t="shared" ca="1" si="2"/>
        <v>#NUM!</v>
      </c>
      <c r="Y58" s="1" t="e">
        <f t="shared" ca="1" si="3"/>
        <v>#NUM!</v>
      </c>
      <c r="Z58" s="32" t="e">
        <f t="shared" ca="1" si="4"/>
        <v>#NUM!</v>
      </c>
      <c r="AA58" s="1" t="e">
        <f t="shared" ca="1" si="5"/>
        <v>#NUM!</v>
      </c>
      <c r="AB58" s="1" t="e">
        <f t="shared" ca="1" si="6"/>
        <v>#NUM!</v>
      </c>
      <c r="AC58" s="1" t="e">
        <f t="shared" ca="1" si="7"/>
        <v>#NUM!</v>
      </c>
      <c r="AD58" s="1">
        <f t="shared" si="8"/>
        <v>500328</v>
      </c>
      <c r="AE58" t="str">
        <f>IFERROR(VLOOKUP(D58,Bas!A:B,2,0),"")</f>
        <v/>
      </c>
      <c r="AF58" t="str">
        <f t="shared" si="9"/>
        <v>ALBANIL ESLAVA JOSE ABRAHAMFP-011605-01</v>
      </c>
      <c r="AG58" s="14" t="str">
        <f>(IFERROR(VLOOKUP(AF58,Bas!A:B,2,0),"CXP"))</f>
        <v>CXP</v>
      </c>
    </row>
    <row r="59" spans="1:33" x14ac:dyDescent="0.25">
      <c r="A59" t="s">
        <v>41</v>
      </c>
      <c r="B59">
        <v>901</v>
      </c>
      <c r="C59">
        <v>79703584</v>
      </c>
      <c r="D59" t="s">
        <v>2966</v>
      </c>
      <c r="E59" t="s">
        <v>3434</v>
      </c>
      <c r="F59">
        <v>7447638</v>
      </c>
      <c r="G59">
        <v>16925001</v>
      </c>
      <c r="H59">
        <v>1658</v>
      </c>
      <c r="I59" t="s">
        <v>3455</v>
      </c>
      <c r="J59" t="s">
        <v>3456</v>
      </c>
      <c r="K59" s="2">
        <v>45391</v>
      </c>
      <c r="L59" s="2">
        <v>45391</v>
      </c>
      <c r="M59" s="2">
        <v>45451</v>
      </c>
      <c r="N59">
        <v>4</v>
      </c>
      <c r="O59">
        <v>500328</v>
      </c>
      <c r="P59">
        <v>20240604</v>
      </c>
      <c r="Q59">
        <v>202406</v>
      </c>
      <c r="R59" t="s">
        <v>6382</v>
      </c>
      <c r="S59">
        <v>60</v>
      </c>
      <c r="T59" t="s">
        <v>35</v>
      </c>
      <c r="U59" t="s">
        <v>3359</v>
      </c>
      <c r="V59" s="57" t="e">
        <f t="shared" ca="1" si="0"/>
        <v>#NUM!</v>
      </c>
      <c r="W59" s="1" t="e">
        <f t="shared" ca="1" si="1"/>
        <v>#NUM!</v>
      </c>
      <c r="X59" s="1" t="e">
        <f t="shared" ca="1" si="2"/>
        <v>#NUM!</v>
      </c>
      <c r="Y59" s="1" t="e">
        <f t="shared" ca="1" si="3"/>
        <v>#NUM!</v>
      </c>
      <c r="Z59" s="32" t="e">
        <f t="shared" ca="1" si="4"/>
        <v>#NUM!</v>
      </c>
      <c r="AA59" s="1" t="e">
        <f t="shared" ca="1" si="5"/>
        <v>#NUM!</v>
      </c>
      <c r="AB59" s="1" t="e">
        <f t="shared" ca="1" si="6"/>
        <v>#NUM!</v>
      </c>
      <c r="AC59" s="1" t="e">
        <f t="shared" ca="1" si="7"/>
        <v>#NUM!</v>
      </c>
      <c r="AD59" s="1">
        <f t="shared" si="8"/>
        <v>500328</v>
      </c>
      <c r="AE59" t="str">
        <f>IFERROR(VLOOKUP(D59,Bas!A:B,2,0),"")</f>
        <v/>
      </c>
      <c r="AF59" t="str">
        <f t="shared" si="9"/>
        <v>ALBANIL ESLAVA JOSE ABRAHAMFP-011606-01</v>
      </c>
      <c r="AG59" s="14" t="str">
        <f>(IFERROR(VLOOKUP(AF59,Bas!A:B,2,0),"CXP"))</f>
        <v>CXP</v>
      </c>
    </row>
    <row r="60" spans="1:33" x14ac:dyDescent="0.25">
      <c r="A60" t="s">
        <v>41</v>
      </c>
      <c r="B60">
        <v>901</v>
      </c>
      <c r="C60">
        <v>79703584</v>
      </c>
      <c r="D60" t="s">
        <v>2966</v>
      </c>
      <c r="E60" t="s">
        <v>3434</v>
      </c>
      <c r="F60">
        <v>7447638</v>
      </c>
      <c r="G60">
        <v>16925001</v>
      </c>
      <c r="H60">
        <v>1657</v>
      </c>
      <c r="I60" t="s">
        <v>3457</v>
      </c>
      <c r="J60" t="s">
        <v>3458</v>
      </c>
      <c r="K60" s="2">
        <v>45391</v>
      </c>
      <c r="L60" s="2">
        <v>45391</v>
      </c>
      <c r="M60" s="2">
        <v>45449</v>
      </c>
      <c r="N60">
        <v>2</v>
      </c>
      <c r="O60">
        <v>573985</v>
      </c>
      <c r="P60">
        <v>20240604</v>
      </c>
      <c r="Q60">
        <v>202406</v>
      </c>
      <c r="R60" t="s">
        <v>6382</v>
      </c>
      <c r="S60">
        <v>60</v>
      </c>
      <c r="T60" t="s">
        <v>35</v>
      </c>
      <c r="U60" t="s">
        <v>3359</v>
      </c>
      <c r="V60" s="57" t="e">
        <f t="shared" ca="1" si="0"/>
        <v>#NUM!</v>
      </c>
      <c r="W60" s="1" t="e">
        <f t="shared" ca="1" si="1"/>
        <v>#NUM!</v>
      </c>
      <c r="X60" s="1" t="e">
        <f t="shared" ca="1" si="2"/>
        <v>#NUM!</v>
      </c>
      <c r="Y60" s="1" t="e">
        <f t="shared" ca="1" si="3"/>
        <v>#NUM!</v>
      </c>
      <c r="Z60" s="32" t="e">
        <f t="shared" ca="1" si="4"/>
        <v>#NUM!</v>
      </c>
      <c r="AA60" s="1" t="e">
        <f t="shared" ca="1" si="5"/>
        <v>#NUM!</v>
      </c>
      <c r="AB60" s="1" t="e">
        <f t="shared" ca="1" si="6"/>
        <v>#NUM!</v>
      </c>
      <c r="AC60" s="1" t="e">
        <f t="shared" ca="1" si="7"/>
        <v>#NUM!</v>
      </c>
      <c r="AD60" s="1">
        <f t="shared" si="8"/>
        <v>573985</v>
      </c>
      <c r="AE60" t="str">
        <f>IFERROR(VLOOKUP(D60,Bas!A:B,2,0),"")</f>
        <v/>
      </c>
      <c r="AF60" t="str">
        <f t="shared" si="9"/>
        <v>ALBANIL ESLAVA JOSE ABRAHAMFP-011607-01</v>
      </c>
      <c r="AG60" s="14" t="str">
        <f>(IFERROR(VLOOKUP(AF60,Bas!A:B,2,0),"CXP"))</f>
        <v>CXP</v>
      </c>
    </row>
    <row r="61" spans="1:33" x14ac:dyDescent="0.25">
      <c r="A61" t="s">
        <v>41</v>
      </c>
      <c r="B61">
        <v>901</v>
      </c>
      <c r="C61">
        <v>79703584</v>
      </c>
      <c r="D61" t="s">
        <v>2966</v>
      </c>
      <c r="E61" t="s">
        <v>3434</v>
      </c>
      <c r="F61">
        <v>7447638</v>
      </c>
      <c r="G61">
        <v>16925001</v>
      </c>
      <c r="H61">
        <v>1656</v>
      </c>
      <c r="I61" t="s">
        <v>3459</v>
      </c>
      <c r="J61" t="s">
        <v>3460</v>
      </c>
      <c r="K61" s="2">
        <v>45391</v>
      </c>
      <c r="L61" s="2">
        <v>45391</v>
      </c>
      <c r="M61" s="2">
        <v>45449</v>
      </c>
      <c r="N61">
        <v>2</v>
      </c>
      <c r="O61">
        <v>213837</v>
      </c>
      <c r="P61">
        <v>20240604</v>
      </c>
      <c r="Q61">
        <v>202406</v>
      </c>
      <c r="R61" t="s">
        <v>6382</v>
      </c>
      <c r="S61">
        <v>60</v>
      </c>
      <c r="T61" t="s">
        <v>35</v>
      </c>
      <c r="U61" t="s">
        <v>3359</v>
      </c>
      <c r="V61" s="57" t="e">
        <f t="shared" ca="1" si="0"/>
        <v>#NUM!</v>
      </c>
      <c r="W61" s="1" t="e">
        <f t="shared" ca="1" si="1"/>
        <v>#NUM!</v>
      </c>
      <c r="X61" s="1" t="e">
        <f t="shared" ca="1" si="2"/>
        <v>#NUM!</v>
      </c>
      <c r="Y61" s="1" t="e">
        <f t="shared" ca="1" si="3"/>
        <v>#NUM!</v>
      </c>
      <c r="Z61" s="32" t="e">
        <f t="shared" ca="1" si="4"/>
        <v>#NUM!</v>
      </c>
      <c r="AA61" s="1" t="e">
        <f t="shared" ca="1" si="5"/>
        <v>#NUM!</v>
      </c>
      <c r="AB61" s="1" t="e">
        <f t="shared" ca="1" si="6"/>
        <v>#NUM!</v>
      </c>
      <c r="AC61" s="1" t="e">
        <f t="shared" ca="1" si="7"/>
        <v>#NUM!</v>
      </c>
      <c r="AD61" s="1">
        <f t="shared" si="8"/>
        <v>213837</v>
      </c>
      <c r="AE61" t="str">
        <f>IFERROR(VLOOKUP(D61,Bas!A:B,2,0),"")</f>
        <v/>
      </c>
      <c r="AF61" t="str">
        <f t="shared" si="9"/>
        <v>ALBANIL ESLAVA JOSE ABRAHAMFP-011608-01</v>
      </c>
      <c r="AG61" s="14" t="str">
        <f>(IFERROR(VLOOKUP(AF61,Bas!A:B,2,0),"CXP"))</f>
        <v>CXP</v>
      </c>
    </row>
    <row r="62" spans="1:33" x14ac:dyDescent="0.25">
      <c r="A62" t="s">
        <v>41</v>
      </c>
      <c r="B62">
        <v>901</v>
      </c>
      <c r="C62">
        <v>79703584</v>
      </c>
      <c r="D62" t="s">
        <v>2966</v>
      </c>
      <c r="E62" t="s">
        <v>3434</v>
      </c>
      <c r="F62">
        <v>7447638</v>
      </c>
      <c r="G62">
        <v>16925001</v>
      </c>
      <c r="H62">
        <v>1670</v>
      </c>
      <c r="I62" t="s">
        <v>3461</v>
      </c>
      <c r="J62" t="s">
        <v>3462</v>
      </c>
      <c r="K62" s="2">
        <v>45398</v>
      </c>
      <c r="L62" s="2">
        <v>45398</v>
      </c>
      <c r="M62" s="2">
        <v>45458</v>
      </c>
      <c r="N62">
        <v>11</v>
      </c>
      <c r="O62">
        <v>1721954</v>
      </c>
      <c r="P62">
        <v>20240604</v>
      </c>
      <c r="Q62">
        <v>202406</v>
      </c>
      <c r="R62" t="s">
        <v>6382</v>
      </c>
      <c r="S62">
        <v>53</v>
      </c>
      <c r="T62" t="s">
        <v>35</v>
      </c>
      <c r="U62" t="s">
        <v>3359</v>
      </c>
      <c r="V62" s="57" t="e">
        <f t="shared" ca="1" si="0"/>
        <v>#NUM!</v>
      </c>
      <c r="W62" s="1" t="e">
        <f t="shared" ca="1" si="1"/>
        <v>#NUM!</v>
      </c>
      <c r="X62" s="1" t="e">
        <f t="shared" ca="1" si="2"/>
        <v>#NUM!</v>
      </c>
      <c r="Y62" s="1" t="e">
        <f t="shared" ca="1" si="3"/>
        <v>#NUM!</v>
      </c>
      <c r="Z62" s="32" t="e">
        <f t="shared" ca="1" si="4"/>
        <v>#NUM!</v>
      </c>
      <c r="AA62" s="1" t="e">
        <f t="shared" ca="1" si="5"/>
        <v>#NUM!</v>
      </c>
      <c r="AB62" s="1" t="e">
        <f t="shared" ca="1" si="6"/>
        <v>#NUM!</v>
      </c>
      <c r="AC62" s="1" t="e">
        <f t="shared" ca="1" si="7"/>
        <v>#NUM!</v>
      </c>
      <c r="AD62" s="1">
        <f t="shared" si="8"/>
        <v>1721954</v>
      </c>
      <c r="AE62" t="str">
        <f>IFERROR(VLOOKUP(D62,Bas!A:B,2,0),"")</f>
        <v/>
      </c>
      <c r="AF62" t="str">
        <f t="shared" si="9"/>
        <v>ALBANIL ESLAVA JOSE ABRAHAMFP-011765-01</v>
      </c>
      <c r="AG62" s="14" t="str">
        <f>(IFERROR(VLOOKUP(AF62,Bas!A:B,2,0),"CXP"))</f>
        <v>CXP</v>
      </c>
    </row>
    <row r="63" spans="1:33" x14ac:dyDescent="0.25">
      <c r="A63" t="s">
        <v>41</v>
      </c>
      <c r="B63">
        <v>901</v>
      </c>
      <c r="C63">
        <v>79703584</v>
      </c>
      <c r="D63" t="s">
        <v>2966</v>
      </c>
      <c r="E63" t="s">
        <v>3434</v>
      </c>
      <c r="F63">
        <v>7447638</v>
      </c>
      <c r="G63">
        <v>16925001</v>
      </c>
      <c r="H63">
        <v>1668</v>
      </c>
      <c r="I63" t="s">
        <v>3463</v>
      </c>
      <c r="J63" t="s">
        <v>3464</v>
      </c>
      <c r="K63" s="2">
        <v>45399</v>
      </c>
      <c r="L63" s="2">
        <v>45399</v>
      </c>
      <c r="M63" s="2">
        <v>45459</v>
      </c>
      <c r="N63">
        <v>12</v>
      </c>
      <c r="O63">
        <v>444736</v>
      </c>
      <c r="P63">
        <v>20240604</v>
      </c>
      <c r="Q63">
        <v>202406</v>
      </c>
      <c r="R63" t="s">
        <v>6382</v>
      </c>
      <c r="S63">
        <v>52</v>
      </c>
      <c r="T63" t="s">
        <v>35</v>
      </c>
      <c r="U63" t="s">
        <v>3359</v>
      </c>
      <c r="V63" s="57" t="e">
        <f t="shared" ca="1" si="0"/>
        <v>#NUM!</v>
      </c>
      <c r="W63" s="1" t="e">
        <f t="shared" ca="1" si="1"/>
        <v>#NUM!</v>
      </c>
      <c r="X63" s="1" t="e">
        <f t="shared" ca="1" si="2"/>
        <v>#NUM!</v>
      </c>
      <c r="Y63" s="1" t="e">
        <f t="shared" ca="1" si="3"/>
        <v>#NUM!</v>
      </c>
      <c r="Z63" s="32" t="e">
        <f t="shared" ca="1" si="4"/>
        <v>#NUM!</v>
      </c>
      <c r="AA63" s="1" t="e">
        <f t="shared" ca="1" si="5"/>
        <v>#NUM!</v>
      </c>
      <c r="AB63" s="1" t="e">
        <f t="shared" ca="1" si="6"/>
        <v>#NUM!</v>
      </c>
      <c r="AC63" s="1" t="e">
        <f t="shared" ca="1" si="7"/>
        <v>#NUM!</v>
      </c>
      <c r="AD63" s="1">
        <f t="shared" si="8"/>
        <v>444736</v>
      </c>
      <c r="AE63" t="str">
        <f>IFERROR(VLOOKUP(D63,Bas!A:B,2,0),"")</f>
        <v/>
      </c>
      <c r="AF63" t="str">
        <f t="shared" si="9"/>
        <v>ALBANIL ESLAVA JOSE ABRAHAMFP-011772-01</v>
      </c>
      <c r="AG63" s="14" t="str">
        <f>(IFERROR(VLOOKUP(AF63,Bas!A:B,2,0),"CXP"))</f>
        <v>CXP</v>
      </c>
    </row>
    <row r="64" spans="1:33" x14ac:dyDescent="0.25">
      <c r="A64" t="s">
        <v>41</v>
      </c>
      <c r="B64">
        <v>901</v>
      </c>
      <c r="C64">
        <v>79703584</v>
      </c>
      <c r="D64" t="s">
        <v>2966</v>
      </c>
      <c r="E64" t="s">
        <v>3434</v>
      </c>
      <c r="F64">
        <v>7447638</v>
      </c>
      <c r="G64">
        <v>16925001</v>
      </c>
      <c r="H64">
        <v>1681</v>
      </c>
      <c r="I64" t="s">
        <v>3465</v>
      </c>
      <c r="J64" t="s">
        <v>3466</v>
      </c>
      <c r="K64" s="2">
        <v>45407</v>
      </c>
      <c r="L64" s="2">
        <v>45407</v>
      </c>
      <c r="M64" s="2">
        <v>45466</v>
      </c>
      <c r="N64">
        <v>19</v>
      </c>
      <c r="O64">
        <v>562730</v>
      </c>
      <c r="P64">
        <v>20240604</v>
      </c>
      <c r="Q64">
        <v>202406</v>
      </c>
      <c r="R64" t="s">
        <v>6382</v>
      </c>
      <c r="S64">
        <v>44</v>
      </c>
      <c r="T64" t="s">
        <v>35</v>
      </c>
      <c r="U64" t="s">
        <v>3359</v>
      </c>
      <c r="V64" s="57" t="e">
        <f t="shared" ca="1" si="0"/>
        <v>#NUM!</v>
      </c>
      <c r="W64" s="1" t="e">
        <f t="shared" ca="1" si="1"/>
        <v>#NUM!</v>
      </c>
      <c r="X64" s="1" t="e">
        <f t="shared" ca="1" si="2"/>
        <v>#NUM!</v>
      </c>
      <c r="Y64" s="1" t="e">
        <f t="shared" ca="1" si="3"/>
        <v>#NUM!</v>
      </c>
      <c r="Z64" s="32" t="e">
        <f t="shared" ca="1" si="4"/>
        <v>#NUM!</v>
      </c>
      <c r="AA64" s="1" t="e">
        <f t="shared" ca="1" si="5"/>
        <v>#NUM!</v>
      </c>
      <c r="AB64" s="1" t="e">
        <f t="shared" ca="1" si="6"/>
        <v>#NUM!</v>
      </c>
      <c r="AC64" s="1" t="e">
        <f t="shared" ca="1" si="7"/>
        <v>#NUM!</v>
      </c>
      <c r="AD64" s="1">
        <f t="shared" si="8"/>
        <v>562730</v>
      </c>
      <c r="AE64" t="str">
        <f>IFERROR(VLOOKUP(D64,Bas!A:B,2,0),"")</f>
        <v/>
      </c>
      <c r="AF64" t="str">
        <f t="shared" si="9"/>
        <v>ALBANIL ESLAVA JOSE ABRAHAMFP-011884-01</v>
      </c>
      <c r="AG64" s="14" t="str">
        <f>(IFERROR(VLOOKUP(AF64,Bas!A:B,2,0),"CXP"))</f>
        <v>CXP</v>
      </c>
    </row>
    <row r="65" spans="1:33" x14ac:dyDescent="0.25">
      <c r="A65" t="s">
        <v>41</v>
      </c>
      <c r="B65">
        <v>901</v>
      </c>
      <c r="C65">
        <v>79703584</v>
      </c>
      <c r="D65" t="s">
        <v>2966</v>
      </c>
      <c r="E65" t="s">
        <v>3434</v>
      </c>
      <c r="F65">
        <v>7447638</v>
      </c>
      <c r="G65">
        <v>16925001</v>
      </c>
      <c r="H65">
        <v>1695</v>
      </c>
      <c r="I65" t="s">
        <v>3467</v>
      </c>
      <c r="J65" t="s">
        <v>3468</v>
      </c>
      <c r="K65" s="2">
        <v>45421</v>
      </c>
      <c r="L65" s="2">
        <v>45421</v>
      </c>
      <c r="M65" s="2">
        <v>45479</v>
      </c>
      <c r="N65">
        <v>32</v>
      </c>
      <c r="O65">
        <v>573985</v>
      </c>
      <c r="P65">
        <v>20240604</v>
      </c>
      <c r="Q65">
        <v>202406</v>
      </c>
      <c r="R65" t="s">
        <v>6382</v>
      </c>
      <c r="S65">
        <v>30</v>
      </c>
      <c r="T65" t="s">
        <v>22</v>
      </c>
      <c r="U65" t="s">
        <v>3359</v>
      </c>
      <c r="V65" s="57" t="e">
        <f t="shared" ca="1" si="0"/>
        <v>#NUM!</v>
      </c>
      <c r="W65" s="1" t="e">
        <f t="shared" ca="1" si="1"/>
        <v>#NUM!</v>
      </c>
      <c r="X65" s="1" t="e">
        <f t="shared" ca="1" si="2"/>
        <v>#NUM!</v>
      </c>
      <c r="Y65" s="1" t="e">
        <f t="shared" ca="1" si="3"/>
        <v>#NUM!</v>
      </c>
      <c r="Z65" s="32" t="e">
        <f t="shared" ca="1" si="4"/>
        <v>#NUM!</v>
      </c>
      <c r="AA65" s="1" t="e">
        <f t="shared" ca="1" si="5"/>
        <v>#NUM!</v>
      </c>
      <c r="AB65" s="1" t="e">
        <f t="shared" ca="1" si="6"/>
        <v>#NUM!</v>
      </c>
      <c r="AC65" s="1" t="e">
        <f t="shared" ca="1" si="7"/>
        <v>#NUM!</v>
      </c>
      <c r="AD65" s="1">
        <f t="shared" si="8"/>
        <v>573985</v>
      </c>
      <c r="AE65" t="str">
        <f>IFERROR(VLOOKUP(D65,Bas!A:B,2,0),"")</f>
        <v/>
      </c>
      <c r="AF65" t="str">
        <f t="shared" si="9"/>
        <v>ALBANIL ESLAVA JOSE ABRAHAMFP-012167-01</v>
      </c>
      <c r="AG65" s="14" t="str">
        <f>(IFERROR(VLOOKUP(AF65,Bas!A:B,2,0),"CXP"))</f>
        <v>CXP</v>
      </c>
    </row>
    <row r="66" spans="1:33" x14ac:dyDescent="0.25">
      <c r="A66" t="s">
        <v>41</v>
      </c>
      <c r="B66">
        <v>901</v>
      </c>
      <c r="C66">
        <v>79703584</v>
      </c>
      <c r="D66" t="s">
        <v>2966</v>
      </c>
      <c r="E66" t="s">
        <v>3434</v>
      </c>
      <c r="F66">
        <v>7447638</v>
      </c>
      <c r="G66">
        <v>16925001</v>
      </c>
      <c r="H66">
        <v>1724</v>
      </c>
      <c r="I66" t="s">
        <v>3469</v>
      </c>
      <c r="J66" t="s">
        <v>3470</v>
      </c>
      <c r="K66" s="2">
        <v>45432</v>
      </c>
      <c r="L66" s="2">
        <v>45432</v>
      </c>
      <c r="M66" s="2">
        <v>45490</v>
      </c>
      <c r="N66">
        <v>43</v>
      </c>
      <c r="O66">
        <v>1147969</v>
      </c>
      <c r="P66">
        <v>20240604</v>
      </c>
      <c r="Q66">
        <v>202406</v>
      </c>
      <c r="R66" t="s">
        <v>6382</v>
      </c>
      <c r="S66">
        <v>19</v>
      </c>
      <c r="T66" t="s">
        <v>22</v>
      </c>
      <c r="U66" t="s">
        <v>3359</v>
      </c>
      <c r="V66" s="57" t="e">
        <f t="shared" ca="1" si="0"/>
        <v>#NUM!</v>
      </c>
      <c r="W66" s="1" t="e">
        <f t="shared" ca="1" si="1"/>
        <v>#NUM!</v>
      </c>
      <c r="X66" s="1" t="e">
        <f t="shared" ca="1" si="2"/>
        <v>#NUM!</v>
      </c>
      <c r="Y66" s="1" t="e">
        <f t="shared" ca="1" si="3"/>
        <v>#NUM!</v>
      </c>
      <c r="Z66" s="32" t="e">
        <f t="shared" ca="1" si="4"/>
        <v>#NUM!</v>
      </c>
      <c r="AA66" s="1" t="e">
        <f t="shared" ca="1" si="5"/>
        <v>#NUM!</v>
      </c>
      <c r="AB66" s="1" t="e">
        <f t="shared" ca="1" si="6"/>
        <v>#NUM!</v>
      </c>
      <c r="AC66" s="1" t="e">
        <f t="shared" ca="1" si="7"/>
        <v>#NUM!</v>
      </c>
      <c r="AD66" s="1">
        <f t="shared" si="8"/>
        <v>1147969</v>
      </c>
      <c r="AE66" t="str">
        <f>IFERROR(VLOOKUP(D66,Bas!A:B,2,0),"")</f>
        <v/>
      </c>
      <c r="AF66" t="str">
        <f t="shared" si="9"/>
        <v>ALBANIL ESLAVA JOSE ABRAHAMFP-012346-01</v>
      </c>
      <c r="AG66" s="14" t="str">
        <f>(IFERROR(VLOOKUP(AF66,Bas!A:B,2,0),"CXP"))</f>
        <v>CXP</v>
      </c>
    </row>
    <row r="67" spans="1:33" x14ac:dyDescent="0.25">
      <c r="A67" t="s">
        <v>41</v>
      </c>
      <c r="B67">
        <v>901</v>
      </c>
      <c r="C67">
        <v>79703584</v>
      </c>
      <c r="D67" t="s">
        <v>2966</v>
      </c>
      <c r="E67" t="s">
        <v>3434</v>
      </c>
      <c r="F67">
        <v>7447638</v>
      </c>
      <c r="G67">
        <v>16925001</v>
      </c>
      <c r="H67">
        <v>1725</v>
      </c>
      <c r="I67" t="s">
        <v>3471</v>
      </c>
      <c r="J67" t="s">
        <v>3472</v>
      </c>
      <c r="K67" s="2">
        <v>45432</v>
      </c>
      <c r="L67" s="2">
        <v>45432</v>
      </c>
      <c r="M67" s="2">
        <v>45490</v>
      </c>
      <c r="N67">
        <v>43</v>
      </c>
      <c r="O67">
        <v>562730</v>
      </c>
      <c r="P67">
        <v>20240604</v>
      </c>
      <c r="Q67">
        <v>202406</v>
      </c>
      <c r="R67" t="s">
        <v>6382</v>
      </c>
      <c r="S67">
        <v>19</v>
      </c>
      <c r="T67" t="s">
        <v>22</v>
      </c>
      <c r="U67" t="s">
        <v>3359</v>
      </c>
      <c r="V67" s="57" t="e">
        <f t="shared" ca="1" si="0"/>
        <v>#NUM!</v>
      </c>
      <c r="W67" s="1" t="e">
        <f t="shared" ca="1" si="1"/>
        <v>#NUM!</v>
      </c>
      <c r="X67" s="1" t="e">
        <f t="shared" ca="1" si="2"/>
        <v>#NUM!</v>
      </c>
      <c r="Y67" s="1" t="e">
        <f t="shared" ca="1" si="3"/>
        <v>#NUM!</v>
      </c>
      <c r="Z67" s="32" t="e">
        <f t="shared" ca="1" si="4"/>
        <v>#NUM!</v>
      </c>
      <c r="AA67" s="1" t="e">
        <f t="shared" ca="1" si="5"/>
        <v>#NUM!</v>
      </c>
      <c r="AB67" s="1" t="e">
        <f t="shared" ca="1" si="6"/>
        <v>#NUM!</v>
      </c>
      <c r="AC67" s="1" t="e">
        <f t="shared" ca="1" si="7"/>
        <v>#NUM!</v>
      </c>
      <c r="AD67" s="1">
        <f t="shared" si="8"/>
        <v>562730</v>
      </c>
      <c r="AE67" t="str">
        <f>IFERROR(VLOOKUP(D67,Bas!A:B,2,0),"")</f>
        <v/>
      </c>
      <c r="AF67" t="str">
        <f t="shared" si="9"/>
        <v>ALBANIL ESLAVA JOSE ABRAHAMFP-012350-01</v>
      </c>
      <c r="AG67" s="14" t="str">
        <f>(IFERROR(VLOOKUP(AF67,Bas!A:B,2,0),"CXP"))</f>
        <v>CXP</v>
      </c>
    </row>
    <row r="68" spans="1:33" x14ac:dyDescent="0.25">
      <c r="A68" t="s">
        <v>41</v>
      </c>
      <c r="B68">
        <v>901</v>
      </c>
      <c r="C68">
        <v>79703584</v>
      </c>
      <c r="D68" t="s">
        <v>2966</v>
      </c>
      <c r="E68" t="s">
        <v>3434</v>
      </c>
      <c r="F68">
        <v>7447638</v>
      </c>
      <c r="G68">
        <v>16925001</v>
      </c>
      <c r="H68">
        <v>1744</v>
      </c>
      <c r="I68" t="s">
        <v>6396</v>
      </c>
      <c r="J68" t="s">
        <v>6397</v>
      </c>
      <c r="K68" s="2">
        <v>45440</v>
      </c>
      <c r="L68" s="2">
        <v>45440</v>
      </c>
      <c r="M68" s="2">
        <v>45500</v>
      </c>
      <c r="N68">
        <v>53</v>
      </c>
      <c r="O68">
        <v>722696</v>
      </c>
      <c r="P68">
        <v>20240604</v>
      </c>
      <c r="Q68">
        <v>202406</v>
      </c>
      <c r="R68" t="s">
        <v>6382</v>
      </c>
      <c r="S68">
        <v>11</v>
      </c>
      <c r="T68" t="s">
        <v>22</v>
      </c>
      <c r="U68" t="s">
        <v>3359</v>
      </c>
      <c r="V68" s="57" t="e">
        <f t="shared" ca="1" si="0"/>
        <v>#NUM!</v>
      </c>
      <c r="W68" s="1" t="e">
        <f t="shared" ca="1" si="1"/>
        <v>#NUM!</v>
      </c>
      <c r="X68" s="1" t="e">
        <f t="shared" ca="1" si="2"/>
        <v>#NUM!</v>
      </c>
      <c r="Y68" s="1" t="e">
        <f t="shared" ca="1" si="3"/>
        <v>#NUM!</v>
      </c>
      <c r="Z68" s="32" t="e">
        <f t="shared" ca="1" si="4"/>
        <v>#NUM!</v>
      </c>
      <c r="AA68" s="1" t="e">
        <f t="shared" ca="1" si="5"/>
        <v>#NUM!</v>
      </c>
      <c r="AB68" s="1" t="e">
        <f t="shared" ca="1" si="6"/>
        <v>#NUM!</v>
      </c>
      <c r="AC68" s="1" t="e">
        <f t="shared" ca="1" si="7"/>
        <v>#NUM!</v>
      </c>
      <c r="AD68" s="1">
        <f t="shared" si="8"/>
        <v>722696</v>
      </c>
      <c r="AE68" t="str">
        <f>IFERROR(VLOOKUP(D68,Bas!A:B,2,0),"")</f>
        <v/>
      </c>
      <c r="AF68" t="str">
        <f t="shared" si="9"/>
        <v>ALBANIL ESLAVA JOSE ABRAHAMFP-012481-01</v>
      </c>
      <c r="AG68" s="14" t="str">
        <f>(IFERROR(VLOOKUP(AF68,Bas!A:B,2,0),"CXP"))</f>
        <v>CXP</v>
      </c>
    </row>
    <row r="69" spans="1:33" x14ac:dyDescent="0.25">
      <c r="A69" t="s">
        <v>41</v>
      </c>
      <c r="B69">
        <v>901</v>
      </c>
      <c r="C69">
        <v>79703584</v>
      </c>
      <c r="D69" t="s">
        <v>2966</v>
      </c>
      <c r="E69" t="s">
        <v>3434</v>
      </c>
      <c r="F69">
        <v>7447638</v>
      </c>
      <c r="G69">
        <v>16925001</v>
      </c>
      <c r="H69">
        <v>1745</v>
      </c>
      <c r="I69" t="s">
        <v>6398</v>
      </c>
      <c r="J69" t="s">
        <v>6399</v>
      </c>
      <c r="K69" s="2">
        <v>45440</v>
      </c>
      <c r="L69" s="2">
        <v>45440</v>
      </c>
      <c r="M69" s="2">
        <v>45500</v>
      </c>
      <c r="N69">
        <v>53</v>
      </c>
      <c r="O69">
        <v>500328</v>
      </c>
      <c r="P69">
        <v>20240604</v>
      </c>
      <c r="Q69">
        <v>202406</v>
      </c>
      <c r="R69" t="s">
        <v>6382</v>
      </c>
      <c r="S69">
        <v>11</v>
      </c>
      <c r="T69" t="s">
        <v>22</v>
      </c>
      <c r="U69" t="s">
        <v>3359</v>
      </c>
      <c r="V69" s="57" t="e">
        <f t="shared" ca="1" si="0"/>
        <v>#NUM!</v>
      </c>
      <c r="W69" s="1" t="e">
        <f t="shared" ca="1" si="1"/>
        <v>#NUM!</v>
      </c>
      <c r="X69" s="1" t="e">
        <f t="shared" ca="1" si="2"/>
        <v>#NUM!</v>
      </c>
      <c r="Y69" s="1" t="e">
        <f t="shared" ca="1" si="3"/>
        <v>#NUM!</v>
      </c>
      <c r="Z69" s="32" t="e">
        <f t="shared" ca="1" si="4"/>
        <v>#NUM!</v>
      </c>
      <c r="AA69" s="1" t="e">
        <f t="shared" ca="1" si="5"/>
        <v>#NUM!</v>
      </c>
      <c r="AB69" s="1" t="e">
        <f t="shared" ca="1" si="6"/>
        <v>#NUM!</v>
      </c>
      <c r="AC69" s="1" t="e">
        <f t="shared" ca="1" si="7"/>
        <v>#NUM!</v>
      </c>
      <c r="AD69" s="1">
        <f t="shared" si="8"/>
        <v>500328</v>
      </c>
      <c r="AE69" t="str">
        <f>IFERROR(VLOOKUP(D69,Bas!A:B,2,0),"")</f>
        <v/>
      </c>
      <c r="AF69" t="str">
        <f t="shared" si="9"/>
        <v>ALBANIL ESLAVA JOSE ABRAHAMFP-012482-01</v>
      </c>
      <c r="AG69" s="14" t="str">
        <f>(IFERROR(VLOOKUP(AF69,Bas!A:B,2,0),"CXP"))</f>
        <v>CXP</v>
      </c>
    </row>
    <row r="70" spans="1:33" x14ac:dyDescent="0.25">
      <c r="A70" t="s">
        <v>41</v>
      </c>
      <c r="B70">
        <v>901</v>
      </c>
      <c r="C70">
        <v>79703584</v>
      </c>
      <c r="D70" t="s">
        <v>2966</v>
      </c>
      <c r="E70" t="s">
        <v>3434</v>
      </c>
      <c r="F70">
        <v>7447638</v>
      </c>
      <c r="G70">
        <v>16925001</v>
      </c>
      <c r="H70">
        <v>1746</v>
      </c>
      <c r="I70" t="s">
        <v>6400</v>
      </c>
      <c r="J70" t="s">
        <v>6401</v>
      </c>
      <c r="K70" s="2">
        <v>45440</v>
      </c>
      <c r="L70" s="2">
        <v>45440</v>
      </c>
      <c r="M70" s="2">
        <v>45500</v>
      </c>
      <c r="N70">
        <v>53</v>
      </c>
      <c r="O70">
        <v>422499</v>
      </c>
      <c r="P70">
        <v>20240604</v>
      </c>
      <c r="Q70">
        <v>202406</v>
      </c>
      <c r="R70" t="s">
        <v>6382</v>
      </c>
      <c r="S70">
        <v>11</v>
      </c>
      <c r="T70" t="s">
        <v>22</v>
      </c>
      <c r="U70" t="s">
        <v>3359</v>
      </c>
      <c r="V70" s="57" t="e">
        <f t="shared" ref="V70:V133" ca="1" si="10">+_xlfn.DAYS($V$8,L70)</f>
        <v>#NUM!</v>
      </c>
      <c r="W70" s="1" t="e">
        <f t="shared" ref="W70:W133" ca="1" si="11">+IF(AND(V70&gt;=0,V70&lt;=30),AD70,0)</f>
        <v>#NUM!</v>
      </c>
      <c r="X70" s="1" t="e">
        <f t="shared" ref="X70:X133" ca="1" si="12">+IF(AND(V70&gt;=31,V70&lt;=60),AD70,0)</f>
        <v>#NUM!</v>
      </c>
      <c r="Y70" s="1" t="e">
        <f t="shared" ref="Y70:Y133" ca="1" si="13">+IF(AND(V70&gt;=61,V70&lt;=90),AD70,0)</f>
        <v>#NUM!</v>
      </c>
      <c r="Z70" s="32" t="e">
        <f t="shared" ref="Z70:Z133" ca="1" si="14">+IF(AND(V70&gt;=91,V70&lt;=120),AD70,0)</f>
        <v>#NUM!</v>
      </c>
      <c r="AA70" s="1" t="e">
        <f t="shared" ref="AA70:AA133" ca="1" si="15">+IF(AND(V70&gt;=121,V70&lt;=180),AD70,0)</f>
        <v>#NUM!</v>
      </c>
      <c r="AB70" s="1" t="e">
        <f t="shared" ref="AB70:AB133" ca="1" si="16">+IF(AND(V70&gt;=181,V70&lt;=360),AD70,0)</f>
        <v>#NUM!</v>
      </c>
      <c r="AC70" s="1" t="e">
        <f t="shared" ref="AC70:AC133" ca="1" si="17">+IF(AND(V70&gt;360),AD70,0)</f>
        <v>#NUM!</v>
      </c>
      <c r="AD70" s="1">
        <f t="shared" ref="AD70:AD133" si="18">+O70</f>
        <v>422499</v>
      </c>
      <c r="AE70" t="str">
        <f>IFERROR(VLOOKUP(D70,Bas!A:B,2,0),"")</f>
        <v/>
      </c>
      <c r="AF70" t="str">
        <f t="shared" si="9"/>
        <v>ALBANIL ESLAVA JOSE ABRAHAMFP-012483-01</v>
      </c>
      <c r="AG70" s="14" t="str">
        <f>(IFERROR(VLOOKUP(AF70,Bas!A:B,2,0),"CXP"))</f>
        <v>CXP</v>
      </c>
    </row>
    <row r="71" spans="1:33" x14ac:dyDescent="0.25">
      <c r="A71" t="s">
        <v>41</v>
      </c>
      <c r="B71">
        <v>901</v>
      </c>
      <c r="C71">
        <v>79703584</v>
      </c>
      <c r="D71" t="s">
        <v>2966</v>
      </c>
      <c r="E71" t="s">
        <v>3434</v>
      </c>
      <c r="F71">
        <v>7447638</v>
      </c>
      <c r="G71">
        <v>16925001</v>
      </c>
      <c r="H71">
        <v>1747</v>
      </c>
      <c r="I71" t="s">
        <v>6402</v>
      </c>
      <c r="J71" t="s">
        <v>6403</v>
      </c>
      <c r="K71" s="2">
        <v>45440</v>
      </c>
      <c r="L71" s="2">
        <v>45440</v>
      </c>
      <c r="M71" s="2">
        <v>45500</v>
      </c>
      <c r="N71">
        <v>53</v>
      </c>
      <c r="O71">
        <v>422499</v>
      </c>
      <c r="P71">
        <v>20240604</v>
      </c>
      <c r="Q71">
        <v>202406</v>
      </c>
      <c r="R71" t="s">
        <v>6382</v>
      </c>
      <c r="S71">
        <v>11</v>
      </c>
      <c r="T71" t="s">
        <v>22</v>
      </c>
      <c r="U71" t="s">
        <v>3359</v>
      </c>
      <c r="V71" s="57" t="e">
        <f t="shared" ca="1" si="10"/>
        <v>#NUM!</v>
      </c>
      <c r="W71" s="1" t="e">
        <f t="shared" ca="1" si="11"/>
        <v>#NUM!</v>
      </c>
      <c r="X71" s="1" t="e">
        <f t="shared" ca="1" si="12"/>
        <v>#NUM!</v>
      </c>
      <c r="Y71" s="1" t="e">
        <f t="shared" ca="1" si="13"/>
        <v>#NUM!</v>
      </c>
      <c r="Z71" s="32" t="e">
        <f t="shared" ca="1" si="14"/>
        <v>#NUM!</v>
      </c>
      <c r="AA71" s="1" t="e">
        <f t="shared" ca="1" si="15"/>
        <v>#NUM!</v>
      </c>
      <c r="AB71" s="1" t="e">
        <f t="shared" ca="1" si="16"/>
        <v>#NUM!</v>
      </c>
      <c r="AC71" s="1" t="e">
        <f t="shared" ca="1" si="17"/>
        <v>#NUM!</v>
      </c>
      <c r="AD71" s="1">
        <f t="shared" si="18"/>
        <v>422499</v>
      </c>
      <c r="AE71" t="str">
        <f>IFERROR(VLOOKUP(D71,Bas!A:B,2,0),"")</f>
        <v/>
      </c>
      <c r="AF71" t="str">
        <f t="shared" ref="AF71:AF134" si="19">+CONCATENATE(D71,I71)</f>
        <v>ALBANIL ESLAVA JOSE ABRAHAMFP-012484-01</v>
      </c>
      <c r="AG71" s="14" t="str">
        <f>(IFERROR(VLOOKUP(AF71,Bas!A:B,2,0),"CXP"))</f>
        <v>CXP</v>
      </c>
    </row>
    <row r="72" spans="1:33" x14ac:dyDescent="0.25">
      <c r="A72" t="s">
        <v>41</v>
      </c>
      <c r="B72">
        <v>901</v>
      </c>
      <c r="C72">
        <v>79703584</v>
      </c>
      <c r="D72" t="s">
        <v>2966</v>
      </c>
      <c r="E72" t="s">
        <v>3434</v>
      </c>
      <c r="F72">
        <v>7447638</v>
      </c>
      <c r="G72">
        <v>16925001</v>
      </c>
      <c r="H72">
        <v>1749</v>
      </c>
      <c r="I72" t="s">
        <v>6404</v>
      </c>
      <c r="J72" t="s">
        <v>6405</v>
      </c>
      <c r="K72" s="2">
        <v>45442</v>
      </c>
      <c r="L72" s="2">
        <v>45442</v>
      </c>
      <c r="M72" s="2">
        <v>45502</v>
      </c>
      <c r="N72">
        <v>55</v>
      </c>
      <c r="O72">
        <v>956641</v>
      </c>
      <c r="P72">
        <v>20240604</v>
      </c>
      <c r="Q72">
        <v>202406</v>
      </c>
      <c r="R72" t="s">
        <v>6382</v>
      </c>
      <c r="S72">
        <v>9</v>
      </c>
      <c r="T72" t="s">
        <v>22</v>
      </c>
      <c r="U72" t="s">
        <v>3359</v>
      </c>
      <c r="V72" s="57" t="e">
        <f t="shared" ca="1" si="10"/>
        <v>#NUM!</v>
      </c>
      <c r="W72" s="1" t="e">
        <f t="shared" ca="1" si="11"/>
        <v>#NUM!</v>
      </c>
      <c r="X72" s="1" t="e">
        <f t="shared" ca="1" si="12"/>
        <v>#NUM!</v>
      </c>
      <c r="Y72" s="1" t="e">
        <f t="shared" ca="1" si="13"/>
        <v>#NUM!</v>
      </c>
      <c r="Z72" s="32" t="e">
        <f t="shared" ca="1" si="14"/>
        <v>#NUM!</v>
      </c>
      <c r="AA72" s="1" t="e">
        <f t="shared" ca="1" si="15"/>
        <v>#NUM!</v>
      </c>
      <c r="AB72" s="1" t="e">
        <f t="shared" ca="1" si="16"/>
        <v>#NUM!</v>
      </c>
      <c r="AC72" s="1" t="e">
        <f t="shared" ca="1" si="17"/>
        <v>#NUM!</v>
      </c>
      <c r="AD72" s="1">
        <f t="shared" si="18"/>
        <v>956641</v>
      </c>
      <c r="AE72" t="str">
        <f>IFERROR(VLOOKUP(D72,Bas!A:B,2,0),"")</f>
        <v/>
      </c>
      <c r="AF72" t="str">
        <f t="shared" si="19"/>
        <v>ALBANIL ESLAVA JOSE ABRAHAMFP-012591-01</v>
      </c>
      <c r="AG72" s="14" t="str">
        <f>(IFERROR(VLOOKUP(AF72,Bas!A:B,2,0),"CXP"))</f>
        <v>CXP</v>
      </c>
    </row>
    <row r="73" spans="1:33" x14ac:dyDescent="0.25">
      <c r="A73" t="s">
        <v>41</v>
      </c>
      <c r="B73">
        <v>901</v>
      </c>
      <c r="C73">
        <v>800007202</v>
      </c>
      <c r="D73" t="s">
        <v>160</v>
      </c>
      <c r="E73" t="s">
        <v>3473</v>
      </c>
      <c r="F73">
        <v>7447638</v>
      </c>
      <c r="G73">
        <v>16925001</v>
      </c>
      <c r="H73">
        <v>6216894</v>
      </c>
      <c r="I73" t="s">
        <v>3474</v>
      </c>
      <c r="J73" t="s">
        <v>3475</v>
      </c>
      <c r="K73" s="2">
        <v>45357</v>
      </c>
      <c r="L73" s="2">
        <v>45357</v>
      </c>
      <c r="M73" s="2">
        <v>45413</v>
      </c>
      <c r="N73">
        <v>-33</v>
      </c>
      <c r="O73">
        <v>4393480</v>
      </c>
      <c r="P73">
        <v>20240604</v>
      </c>
      <c r="Q73">
        <v>202406</v>
      </c>
      <c r="R73" t="s">
        <v>6382</v>
      </c>
      <c r="S73">
        <v>94</v>
      </c>
      <c r="T73" t="s">
        <v>52</v>
      </c>
      <c r="U73" t="s">
        <v>3359</v>
      </c>
      <c r="V73" s="57" t="e">
        <f t="shared" ca="1" si="10"/>
        <v>#NUM!</v>
      </c>
      <c r="W73" s="1" t="e">
        <f t="shared" ca="1" si="11"/>
        <v>#NUM!</v>
      </c>
      <c r="X73" s="1" t="e">
        <f t="shared" ca="1" si="12"/>
        <v>#NUM!</v>
      </c>
      <c r="Y73" s="1" t="e">
        <f t="shared" ca="1" si="13"/>
        <v>#NUM!</v>
      </c>
      <c r="Z73" s="32" t="e">
        <f t="shared" ca="1" si="14"/>
        <v>#NUM!</v>
      </c>
      <c r="AA73" s="1" t="e">
        <f t="shared" ca="1" si="15"/>
        <v>#NUM!</v>
      </c>
      <c r="AB73" s="1" t="e">
        <f t="shared" ca="1" si="16"/>
        <v>#NUM!</v>
      </c>
      <c r="AC73" s="1" t="e">
        <f t="shared" ca="1" si="17"/>
        <v>#NUM!</v>
      </c>
      <c r="AD73" s="1">
        <f t="shared" si="18"/>
        <v>4393480</v>
      </c>
      <c r="AE73" t="str">
        <f>IFERROR(VLOOKUP(D73,Bas!A:B,2,0),"")</f>
        <v/>
      </c>
      <c r="AF73" t="str">
        <f t="shared" si="19"/>
        <v>ALTALENE SASFP-011029-01</v>
      </c>
      <c r="AG73" s="14" t="str">
        <f>(IFERROR(VLOOKUP(AF73,Bas!A:B,2,0),"CXP"))</f>
        <v>CXP</v>
      </c>
    </row>
    <row r="74" spans="1:33" x14ac:dyDescent="0.25">
      <c r="A74" t="s">
        <v>41</v>
      </c>
      <c r="B74">
        <v>901</v>
      </c>
      <c r="C74">
        <v>800007202</v>
      </c>
      <c r="D74" t="s">
        <v>160</v>
      </c>
      <c r="E74" t="s">
        <v>3473</v>
      </c>
      <c r="F74">
        <v>7447638</v>
      </c>
      <c r="G74">
        <v>16925001</v>
      </c>
      <c r="H74">
        <v>6216893</v>
      </c>
      <c r="I74" t="s">
        <v>3476</v>
      </c>
      <c r="J74" t="s">
        <v>3477</v>
      </c>
      <c r="K74" s="2">
        <v>45357</v>
      </c>
      <c r="L74" s="2">
        <v>45357</v>
      </c>
      <c r="M74" s="2">
        <v>45413</v>
      </c>
      <c r="N74">
        <v>-33</v>
      </c>
      <c r="O74">
        <v>38553620</v>
      </c>
      <c r="P74">
        <v>20240604</v>
      </c>
      <c r="Q74">
        <v>202406</v>
      </c>
      <c r="R74" t="s">
        <v>6382</v>
      </c>
      <c r="S74">
        <v>94</v>
      </c>
      <c r="T74" t="s">
        <v>52</v>
      </c>
      <c r="U74" t="s">
        <v>3359</v>
      </c>
      <c r="V74" s="57" t="e">
        <f t="shared" ca="1" si="10"/>
        <v>#NUM!</v>
      </c>
      <c r="W74" s="1" t="e">
        <f t="shared" ca="1" si="11"/>
        <v>#NUM!</v>
      </c>
      <c r="X74" s="1" t="e">
        <f t="shared" ca="1" si="12"/>
        <v>#NUM!</v>
      </c>
      <c r="Y74" s="1" t="e">
        <f t="shared" ca="1" si="13"/>
        <v>#NUM!</v>
      </c>
      <c r="Z74" s="32" t="e">
        <f t="shared" ca="1" si="14"/>
        <v>#NUM!</v>
      </c>
      <c r="AA74" s="1" t="e">
        <f t="shared" ca="1" si="15"/>
        <v>#NUM!</v>
      </c>
      <c r="AB74" s="1" t="e">
        <f t="shared" ca="1" si="16"/>
        <v>#NUM!</v>
      </c>
      <c r="AC74" s="1" t="e">
        <f t="shared" ca="1" si="17"/>
        <v>#NUM!</v>
      </c>
      <c r="AD74" s="1">
        <f t="shared" si="18"/>
        <v>38553620</v>
      </c>
      <c r="AE74" t="str">
        <f>IFERROR(VLOOKUP(D74,Bas!A:B,2,0),"")</f>
        <v/>
      </c>
      <c r="AF74" t="str">
        <f t="shared" si="19"/>
        <v>ALTALENE SASFP-011031-01</v>
      </c>
      <c r="AG74" s="14" t="str">
        <f>(IFERROR(VLOOKUP(AF74,Bas!A:B,2,0),"CXP"))</f>
        <v>CXP</v>
      </c>
    </row>
    <row r="75" spans="1:33" x14ac:dyDescent="0.25">
      <c r="A75" t="s">
        <v>41</v>
      </c>
      <c r="B75">
        <v>901</v>
      </c>
      <c r="C75">
        <v>800007202</v>
      </c>
      <c r="D75" t="s">
        <v>160</v>
      </c>
      <c r="E75" t="s">
        <v>3473</v>
      </c>
      <c r="F75">
        <v>7447638</v>
      </c>
      <c r="G75">
        <v>16925001</v>
      </c>
      <c r="H75">
        <v>6217079</v>
      </c>
      <c r="I75" t="s">
        <v>3478</v>
      </c>
      <c r="J75" t="s">
        <v>3479</v>
      </c>
      <c r="K75" s="2">
        <v>45369</v>
      </c>
      <c r="L75" s="2">
        <v>45369</v>
      </c>
      <c r="M75" s="2">
        <v>45427</v>
      </c>
      <c r="N75">
        <v>-19</v>
      </c>
      <c r="O75">
        <v>49682500</v>
      </c>
      <c r="P75">
        <v>20240604</v>
      </c>
      <c r="Q75">
        <v>202406</v>
      </c>
      <c r="R75" t="s">
        <v>6382</v>
      </c>
      <c r="S75">
        <v>82</v>
      </c>
      <c r="T75" t="s">
        <v>31</v>
      </c>
      <c r="U75" t="s">
        <v>3359</v>
      </c>
      <c r="V75" s="57" t="e">
        <f t="shared" ca="1" si="10"/>
        <v>#NUM!</v>
      </c>
      <c r="W75" s="1" t="e">
        <f t="shared" ca="1" si="11"/>
        <v>#NUM!</v>
      </c>
      <c r="X75" s="1" t="e">
        <f t="shared" ca="1" si="12"/>
        <v>#NUM!</v>
      </c>
      <c r="Y75" s="1" t="e">
        <f t="shared" ca="1" si="13"/>
        <v>#NUM!</v>
      </c>
      <c r="Z75" s="32" t="e">
        <f t="shared" ca="1" si="14"/>
        <v>#NUM!</v>
      </c>
      <c r="AA75" s="1" t="e">
        <f t="shared" ca="1" si="15"/>
        <v>#NUM!</v>
      </c>
      <c r="AB75" s="1" t="e">
        <f t="shared" ca="1" si="16"/>
        <v>#NUM!</v>
      </c>
      <c r="AC75" s="1" t="e">
        <f t="shared" ca="1" si="17"/>
        <v>#NUM!</v>
      </c>
      <c r="AD75" s="1">
        <f t="shared" si="18"/>
        <v>49682500</v>
      </c>
      <c r="AE75" t="str">
        <f>IFERROR(VLOOKUP(D75,Bas!A:B,2,0),"")</f>
        <v/>
      </c>
      <c r="AF75" t="str">
        <f t="shared" si="19"/>
        <v>ALTALENE SASFP-011196-01</v>
      </c>
      <c r="AG75" s="14" t="str">
        <f>(IFERROR(VLOOKUP(AF75,Bas!A:B,2,0),"CXP"))</f>
        <v>CXP</v>
      </c>
    </row>
    <row r="76" spans="1:33" x14ac:dyDescent="0.25">
      <c r="A76" t="s">
        <v>41</v>
      </c>
      <c r="B76">
        <v>901</v>
      </c>
      <c r="C76">
        <v>800007202</v>
      </c>
      <c r="D76" t="s">
        <v>160</v>
      </c>
      <c r="E76" t="s">
        <v>3473</v>
      </c>
      <c r="F76">
        <v>7447638</v>
      </c>
      <c r="G76">
        <v>16925001</v>
      </c>
      <c r="H76">
        <v>6217080</v>
      </c>
      <c r="I76" t="s">
        <v>3480</v>
      </c>
      <c r="J76" t="s">
        <v>3481</v>
      </c>
      <c r="K76" s="2">
        <v>45369</v>
      </c>
      <c r="L76" s="2">
        <v>45369</v>
      </c>
      <c r="M76" s="2">
        <v>45427</v>
      </c>
      <c r="N76">
        <v>-19</v>
      </c>
      <c r="O76">
        <v>11128880</v>
      </c>
      <c r="P76">
        <v>20240604</v>
      </c>
      <c r="Q76">
        <v>202406</v>
      </c>
      <c r="R76" t="s">
        <v>6382</v>
      </c>
      <c r="S76">
        <v>82</v>
      </c>
      <c r="T76" t="s">
        <v>31</v>
      </c>
      <c r="U76" t="s">
        <v>3359</v>
      </c>
      <c r="V76" s="57" t="e">
        <f t="shared" ca="1" si="10"/>
        <v>#NUM!</v>
      </c>
      <c r="W76" s="1" t="e">
        <f t="shared" ca="1" si="11"/>
        <v>#NUM!</v>
      </c>
      <c r="X76" s="1" t="e">
        <f t="shared" ca="1" si="12"/>
        <v>#NUM!</v>
      </c>
      <c r="Y76" s="1" t="e">
        <f t="shared" ca="1" si="13"/>
        <v>#NUM!</v>
      </c>
      <c r="Z76" s="32" t="e">
        <f t="shared" ca="1" si="14"/>
        <v>#NUM!</v>
      </c>
      <c r="AA76" s="1" t="e">
        <f t="shared" ca="1" si="15"/>
        <v>#NUM!</v>
      </c>
      <c r="AB76" s="1" t="e">
        <f t="shared" ca="1" si="16"/>
        <v>#NUM!</v>
      </c>
      <c r="AC76" s="1" t="e">
        <f t="shared" ca="1" si="17"/>
        <v>#NUM!</v>
      </c>
      <c r="AD76" s="1">
        <f t="shared" si="18"/>
        <v>11128880</v>
      </c>
      <c r="AE76" t="str">
        <f>IFERROR(VLOOKUP(D76,Bas!A:B,2,0),"")</f>
        <v/>
      </c>
      <c r="AF76" t="str">
        <f t="shared" si="19"/>
        <v>ALTALENE SASFP-011197-01</v>
      </c>
      <c r="AG76" s="14" t="str">
        <f>(IFERROR(VLOOKUP(AF76,Bas!A:B,2,0),"CXP"))</f>
        <v>CXP</v>
      </c>
    </row>
    <row r="77" spans="1:33" x14ac:dyDescent="0.25">
      <c r="A77" t="s">
        <v>41</v>
      </c>
      <c r="B77">
        <v>901</v>
      </c>
      <c r="C77">
        <v>800007202</v>
      </c>
      <c r="D77" t="s">
        <v>160</v>
      </c>
      <c r="E77" t="s">
        <v>3473</v>
      </c>
      <c r="F77">
        <v>7447638</v>
      </c>
      <c r="G77">
        <v>16925001</v>
      </c>
      <c r="H77">
        <v>6217358</v>
      </c>
      <c r="I77" t="s">
        <v>3482</v>
      </c>
      <c r="J77" t="s">
        <v>3483</v>
      </c>
      <c r="K77" s="2">
        <v>45390</v>
      </c>
      <c r="L77" s="2">
        <v>45390</v>
      </c>
      <c r="M77" s="2">
        <v>45448</v>
      </c>
      <c r="N77">
        <v>1</v>
      </c>
      <c r="O77">
        <v>2782220</v>
      </c>
      <c r="P77">
        <v>20240604</v>
      </c>
      <c r="Q77">
        <v>202406</v>
      </c>
      <c r="R77" t="s">
        <v>6382</v>
      </c>
      <c r="S77">
        <v>61</v>
      </c>
      <c r="T77" t="s">
        <v>31</v>
      </c>
      <c r="U77" t="s">
        <v>3359</v>
      </c>
      <c r="V77" s="57" t="e">
        <f t="shared" ca="1" si="10"/>
        <v>#NUM!</v>
      </c>
      <c r="W77" s="1" t="e">
        <f t="shared" ca="1" si="11"/>
        <v>#NUM!</v>
      </c>
      <c r="X77" s="1" t="e">
        <f t="shared" ca="1" si="12"/>
        <v>#NUM!</v>
      </c>
      <c r="Y77" s="1" t="e">
        <f t="shared" ca="1" si="13"/>
        <v>#NUM!</v>
      </c>
      <c r="Z77" s="32" t="e">
        <f t="shared" ca="1" si="14"/>
        <v>#NUM!</v>
      </c>
      <c r="AA77" s="1" t="e">
        <f t="shared" ca="1" si="15"/>
        <v>#NUM!</v>
      </c>
      <c r="AB77" s="1" t="e">
        <f t="shared" ca="1" si="16"/>
        <v>#NUM!</v>
      </c>
      <c r="AC77" s="1" t="e">
        <f t="shared" ca="1" si="17"/>
        <v>#NUM!</v>
      </c>
      <c r="AD77" s="1">
        <f t="shared" si="18"/>
        <v>2782220</v>
      </c>
      <c r="AE77" t="str">
        <f>IFERROR(VLOOKUP(D77,Bas!A:B,2,0),"")</f>
        <v/>
      </c>
      <c r="AF77" t="str">
        <f t="shared" si="19"/>
        <v>ALTALENE SASFP-011569-01</v>
      </c>
      <c r="AG77" s="14" t="str">
        <f>(IFERROR(VLOOKUP(AF77,Bas!A:B,2,0),"CXP"))</f>
        <v>CXP</v>
      </c>
    </row>
    <row r="78" spans="1:33" x14ac:dyDescent="0.25">
      <c r="A78" t="s">
        <v>41</v>
      </c>
      <c r="B78">
        <v>901</v>
      </c>
      <c r="C78">
        <v>800007202</v>
      </c>
      <c r="D78" t="s">
        <v>160</v>
      </c>
      <c r="E78" t="s">
        <v>3473</v>
      </c>
      <c r="F78">
        <v>7447638</v>
      </c>
      <c r="G78">
        <v>16925001</v>
      </c>
      <c r="H78">
        <v>6217357</v>
      </c>
      <c r="I78" t="s">
        <v>3484</v>
      </c>
      <c r="J78" t="s">
        <v>3485</v>
      </c>
      <c r="K78" s="2">
        <v>45390</v>
      </c>
      <c r="L78" s="2">
        <v>45390</v>
      </c>
      <c r="M78" s="2">
        <v>45448</v>
      </c>
      <c r="N78">
        <v>1</v>
      </c>
      <c r="O78">
        <v>1098370</v>
      </c>
      <c r="P78">
        <v>20240604</v>
      </c>
      <c r="Q78">
        <v>202406</v>
      </c>
      <c r="R78" t="s">
        <v>6382</v>
      </c>
      <c r="S78">
        <v>61</v>
      </c>
      <c r="T78" t="s">
        <v>31</v>
      </c>
      <c r="U78" t="s">
        <v>3359</v>
      </c>
      <c r="V78" s="57" t="e">
        <f t="shared" ca="1" si="10"/>
        <v>#NUM!</v>
      </c>
      <c r="W78" s="1" t="e">
        <f t="shared" ca="1" si="11"/>
        <v>#NUM!</v>
      </c>
      <c r="X78" s="1" t="e">
        <f t="shared" ca="1" si="12"/>
        <v>#NUM!</v>
      </c>
      <c r="Y78" s="1" t="e">
        <f t="shared" ca="1" si="13"/>
        <v>#NUM!</v>
      </c>
      <c r="Z78" s="32" t="e">
        <f t="shared" ca="1" si="14"/>
        <v>#NUM!</v>
      </c>
      <c r="AA78" s="1" t="e">
        <f t="shared" ca="1" si="15"/>
        <v>#NUM!</v>
      </c>
      <c r="AB78" s="1" t="e">
        <f t="shared" ca="1" si="16"/>
        <v>#NUM!</v>
      </c>
      <c r="AC78" s="1" t="e">
        <f t="shared" ca="1" si="17"/>
        <v>#NUM!</v>
      </c>
      <c r="AD78" s="1">
        <f t="shared" si="18"/>
        <v>1098370</v>
      </c>
      <c r="AE78" t="str">
        <f>IFERROR(VLOOKUP(D78,Bas!A:B,2,0),"")</f>
        <v/>
      </c>
      <c r="AF78" t="str">
        <f t="shared" si="19"/>
        <v>ALTALENE SASFP-011570-01</v>
      </c>
      <c r="AG78" s="14" t="str">
        <f>(IFERROR(VLOOKUP(AF78,Bas!A:B,2,0),"CXP"))</f>
        <v>CXP</v>
      </c>
    </row>
    <row r="79" spans="1:33" x14ac:dyDescent="0.25">
      <c r="A79" t="s">
        <v>41</v>
      </c>
      <c r="B79">
        <v>901</v>
      </c>
      <c r="C79">
        <v>800007202</v>
      </c>
      <c r="D79" t="s">
        <v>160</v>
      </c>
      <c r="E79" t="s">
        <v>3473</v>
      </c>
      <c r="F79">
        <v>7447638</v>
      </c>
      <c r="G79">
        <v>16925001</v>
      </c>
      <c r="H79">
        <v>6217356</v>
      </c>
      <c r="I79" t="s">
        <v>3486</v>
      </c>
      <c r="J79" t="s">
        <v>3487</v>
      </c>
      <c r="K79" s="2">
        <v>45390</v>
      </c>
      <c r="L79" s="2">
        <v>45390</v>
      </c>
      <c r="M79" s="2">
        <v>45448</v>
      </c>
      <c r="N79">
        <v>1</v>
      </c>
      <c r="O79">
        <v>3210620</v>
      </c>
      <c r="P79">
        <v>20240604</v>
      </c>
      <c r="Q79">
        <v>202406</v>
      </c>
      <c r="R79" t="s">
        <v>6382</v>
      </c>
      <c r="S79">
        <v>61</v>
      </c>
      <c r="T79" t="s">
        <v>31</v>
      </c>
      <c r="U79" t="s">
        <v>3359</v>
      </c>
      <c r="V79" s="57" t="e">
        <f t="shared" ca="1" si="10"/>
        <v>#NUM!</v>
      </c>
      <c r="W79" s="1" t="e">
        <f t="shared" ca="1" si="11"/>
        <v>#NUM!</v>
      </c>
      <c r="X79" s="1" t="e">
        <f t="shared" ca="1" si="12"/>
        <v>#NUM!</v>
      </c>
      <c r="Y79" s="1" t="e">
        <f t="shared" ca="1" si="13"/>
        <v>#NUM!</v>
      </c>
      <c r="Z79" s="32" t="e">
        <f t="shared" ca="1" si="14"/>
        <v>#NUM!</v>
      </c>
      <c r="AA79" s="1" t="e">
        <f t="shared" ca="1" si="15"/>
        <v>#NUM!</v>
      </c>
      <c r="AB79" s="1" t="e">
        <f t="shared" ca="1" si="16"/>
        <v>#NUM!</v>
      </c>
      <c r="AC79" s="1" t="e">
        <f t="shared" ca="1" si="17"/>
        <v>#NUM!</v>
      </c>
      <c r="AD79" s="1">
        <f t="shared" si="18"/>
        <v>3210620</v>
      </c>
      <c r="AE79" t="str">
        <f>IFERROR(VLOOKUP(D79,Bas!A:B,2,0),"")</f>
        <v/>
      </c>
      <c r="AF79" t="str">
        <f t="shared" si="19"/>
        <v>ALTALENE SASFP-011571-01</v>
      </c>
      <c r="AG79" s="14" t="str">
        <f>(IFERROR(VLOOKUP(AF79,Bas!A:B,2,0),"CXP"))</f>
        <v>CXP</v>
      </c>
    </row>
    <row r="80" spans="1:33" x14ac:dyDescent="0.25">
      <c r="A80" t="s">
        <v>41</v>
      </c>
      <c r="B80">
        <v>901</v>
      </c>
      <c r="C80">
        <v>800007202</v>
      </c>
      <c r="D80" t="s">
        <v>160</v>
      </c>
      <c r="E80" t="s">
        <v>3473</v>
      </c>
      <c r="F80">
        <v>7447638</v>
      </c>
      <c r="G80">
        <v>16925001</v>
      </c>
      <c r="H80">
        <v>6217543</v>
      </c>
      <c r="I80" t="s">
        <v>3488</v>
      </c>
      <c r="J80" t="s">
        <v>3489</v>
      </c>
      <c r="K80" s="2">
        <v>45405</v>
      </c>
      <c r="L80" s="2">
        <v>45405</v>
      </c>
      <c r="M80" s="2">
        <v>45465</v>
      </c>
      <c r="N80">
        <v>18</v>
      </c>
      <c r="O80">
        <v>8850625</v>
      </c>
      <c r="P80">
        <v>20240604</v>
      </c>
      <c r="Q80">
        <v>202406</v>
      </c>
      <c r="R80" t="s">
        <v>6382</v>
      </c>
      <c r="S80">
        <v>46</v>
      </c>
      <c r="T80" t="s">
        <v>35</v>
      </c>
      <c r="U80" t="s">
        <v>3359</v>
      </c>
      <c r="V80" s="57" t="e">
        <f t="shared" ca="1" si="10"/>
        <v>#NUM!</v>
      </c>
      <c r="W80" s="1" t="e">
        <f t="shared" ca="1" si="11"/>
        <v>#NUM!</v>
      </c>
      <c r="X80" s="1" t="e">
        <f t="shared" ca="1" si="12"/>
        <v>#NUM!</v>
      </c>
      <c r="Y80" s="1" t="e">
        <f t="shared" ca="1" si="13"/>
        <v>#NUM!</v>
      </c>
      <c r="Z80" s="32" t="e">
        <f t="shared" ca="1" si="14"/>
        <v>#NUM!</v>
      </c>
      <c r="AA80" s="1" t="e">
        <f t="shared" ca="1" si="15"/>
        <v>#NUM!</v>
      </c>
      <c r="AB80" s="1" t="e">
        <f t="shared" ca="1" si="16"/>
        <v>#NUM!</v>
      </c>
      <c r="AC80" s="1" t="e">
        <f t="shared" ca="1" si="17"/>
        <v>#NUM!</v>
      </c>
      <c r="AD80" s="1">
        <f t="shared" si="18"/>
        <v>8850625</v>
      </c>
      <c r="AE80" t="str">
        <f>IFERROR(VLOOKUP(D80,Bas!A:B,2,0),"")</f>
        <v/>
      </c>
      <c r="AF80" t="str">
        <f t="shared" si="19"/>
        <v>ALTALENE SASFP-011859-01</v>
      </c>
      <c r="AG80" s="14" t="str">
        <f>(IFERROR(VLOOKUP(AF80,Bas!A:B,2,0),"CXP"))</f>
        <v>CXP</v>
      </c>
    </row>
    <row r="81" spans="1:33" x14ac:dyDescent="0.25">
      <c r="A81" t="s">
        <v>41</v>
      </c>
      <c r="B81">
        <v>901</v>
      </c>
      <c r="C81">
        <v>800007202</v>
      </c>
      <c r="D81" t="s">
        <v>160</v>
      </c>
      <c r="E81" t="s">
        <v>3473</v>
      </c>
      <c r="F81">
        <v>7447638</v>
      </c>
      <c r="G81">
        <v>16925001</v>
      </c>
      <c r="H81">
        <v>6217542</v>
      </c>
      <c r="I81" t="s">
        <v>3490</v>
      </c>
      <c r="J81" t="s">
        <v>3491</v>
      </c>
      <c r="K81" s="2">
        <v>45405</v>
      </c>
      <c r="L81" s="2">
        <v>45405</v>
      </c>
      <c r="M81" s="2">
        <v>45465</v>
      </c>
      <c r="N81">
        <v>18</v>
      </c>
      <c r="O81">
        <v>46469500</v>
      </c>
      <c r="P81">
        <v>20240604</v>
      </c>
      <c r="Q81">
        <v>202406</v>
      </c>
      <c r="R81" t="s">
        <v>6382</v>
      </c>
      <c r="S81">
        <v>46</v>
      </c>
      <c r="T81" t="s">
        <v>35</v>
      </c>
      <c r="U81" t="s">
        <v>3359</v>
      </c>
      <c r="V81" s="57" t="e">
        <f t="shared" ca="1" si="10"/>
        <v>#NUM!</v>
      </c>
      <c r="W81" s="1" t="e">
        <f t="shared" ca="1" si="11"/>
        <v>#NUM!</v>
      </c>
      <c r="X81" s="1" t="e">
        <f t="shared" ca="1" si="12"/>
        <v>#NUM!</v>
      </c>
      <c r="Y81" s="1" t="e">
        <f t="shared" ca="1" si="13"/>
        <v>#NUM!</v>
      </c>
      <c r="Z81" s="32" t="e">
        <f t="shared" ca="1" si="14"/>
        <v>#NUM!</v>
      </c>
      <c r="AA81" s="1" t="e">
        <f t="shared" ca="1" si="15"/>
        <v>#NUM!</v>
      </c>
      <c r="AB81" s="1" t="e">
        <f t="shared" ca="1" si="16"/>
        <v>#NUM!</v>
      </c>
      <c r="AC81" s="1" t="e">
        <f t="shared" ca="1" si="17"/>
        <v>#NUM!</v>
      </c>
      <c r="AD81" s="1">
        <f t="shared" si="18"/>
        <v>46469500</v>
      </c>
      <c r="AE81" t="str">
        <f>IFERROR(VLOOKUP(D81,Bas!A:B,2,0),"")</f>
        <v/>
      </c>
      <c r="AF81" t="str">
        <f t="shared" si="19"/>
        <v>ALTALENE SASFP-011860-01</v>
      </c>
      <c r="AG81" s="14" t="str">
        <f>(IFERROR(VLOOKUP(AF81,Bas!A:B,2,0),"CXP"))</f>
        <v>CXP</v>
      </c>
    </row>
    <row r="82" spans="1:33" x14ac:dyDescent="0.25">
      <c r="A82" t="s">
        <v>41</v>
      </c>
      <c r="B82">
        <v>901</v>
      </c>
      <c r="C82">
        <v>800007202</v>
      </c>
      <c r="D82" t="s">
        <v>160</v>
      </c>
      <c r="E82" t="s">
        <v>3473</v>
      </c>
      <c r="F82">
        <v>7447638</v>
      </c>
      <c r="G82">
        <v>16925001</v>
      </c>
      <c r="H82">
        <v>6217541</v>
      </c>
      <c r="I82" t="s">
        <v>3492</v>
      </c>
      <c r="J82" t="s">
        <v>3493</v>
      </c>
      <c r="K82" s="2">
        <v>45405</v>
      </c>
      <c r="L82" s="2">
        <v>45405</v>
      </c>
      <c r="M82" s="2">
        <v>45465</v>
      </c>
      <c r="N82">
        <v>18</v>
      </c>
      <c r="O82">
        <v>45624600</v>
      </c>
      <c r="P82">
        <v>20240604</v>
      </c>
      <c r="Q82">
        <v>202406</v>
      </c>
      <c r="R82" t="s">
        <v>6382</v>
      </c>
      <c r="S82">
        <v>46</v>
      </c>
      <c r="T82" t="s">
        <v>35</v>
      </c>
      <c r="U82" t="s">
        <v>3359</v>
      </c>
      <c r="V82" s="57" t="e">
        <f t="shared" ca="1" si="10"/>
        <v>#NUM!</v>
      </c>
      <c r="W82" s="1" t="e">
        <f t="shared" ca="1" si="11"/>
        <v>#NUM!</v>
      </c>
      <c r="X82" s="1" t="e">
        <f t="shared" ca="1" si="12"/>
        <v>#NUM!</v>
      </c>
      <c r="Y82" s="1" t="e">
        <f t="shared" ca="1" si="13"/>
        <v>#NUM!</v>
      </c>
      <c r="Z82" s="32" t="e">
        <f t="shared" ca="1" si="14"/>
        <v>#NUM!</v>
      </c>
      <c r="AA82" s="1" t="e">
        <f t="shared" ca="1" si="15"/>
        <v>#NUM!</v>
      </c>
      <c r="AB82" s="1" t="e">
        <f t="shared" ca="1" si="16"/>
        <v>#NUM!</v>
      </c>
      <c r="AC82" s="1" t="e">
        <f t="shared" ca="1" si="17"/>
        <v>#NUM!</v>
      </c>
      <c r="AD82" s="1">
        <f t="shared" si="18"/>
        <v>45624600</v>
      </c>
      <c r="AE82" t="str">
        <f>IFERROR(VLOOKUP(D82,Bas!A:B,2,0),"")</f>
        <v/>
      </c>
      <c r="AF82" t="str">
        <f t="shared" si="19"/>
        <v>ALTALENE SASFP-011861-01</v>
      </c>
      <c r="AG82" s="14" t="str">
        <f>(IFERROR(VLOOKUP(AF82,Bas!A:B,2,0),"CXP"))</f>
        <v>CXP</v>
      </c>
    </row>
    <row r="83" spans="1:33" x14ac:dyDescent="0.25">
      <c r="A83" t="s">
        <v>41</v>
      </c>
      <c r="B83">
        <v>901</v>
      </c>
      <c r="C83">
        <v>800007202</v>
      </c>
      <c r="D83" t="s">
        <v>160</v>
      </c>
      <c r="E83" t="s">
        <v>3473</v>
      </c>
      <c r="F83">
        <v>7447638</v>
      </c>
      <c r="G83">
        <v>16925001</v>
      </c>
      <c r="H83">
        <v>6217590</v>
      </c>
      <c r="I83" t="s">
        <v>3494</v>
      </c>
      <c r="J83" t="s">
        <v>3495</v>
      </c>
      <c r="K83" s="2">
        <v>45407</v>
      </c>
      <c r="L83" s="2">
        <v>45407</v>
      </c>
      <c r="M83" s="2">
        <v>45468</v>
      </c>
      <c r="N83">
        <v>21</v>
      </c>
      <c r="O83">
        <v>1190000</v>
      </c>
      <c r="P83">
        <v>20240604</v>
      </c>
      <c r="Q83">
        <v>202406</v>
      </c>
      <c r="R83" t="s">
        <v>6382</v>
      </c>
      <c r="S83">
        <v>44</v>
      </c>
      <c r="T83" t="s">
        <v>35</v>
      </c>
      <c r="U83" t="s">
        <v>3359</v>
      </c>
      <c r="V83" s="57" t="e">
        <f t="shared" ca="1" si="10"/>
        <v>#NUM!</v>
      </c>
      <c r="W83" s="1" t="e">
        <f t="shared" ca="1" si="11"/>
        <v>#NUM!</v>
      </c>
      <c r="X83" s="1" t="e">
        <f t="shared" ca="1" si="12"/>
        <v>#NUM!</v>
      </c>
      <c r="Y83" s="1" t="e">
        <f t="shared" ca="1" si="13"/>
        <v>#NUM!</v>
      </c>
      <c r="Z83" s="32" t="e">
        <f t="shared" ca="1" si="14"/>
        <v>#NUM!</v>
      </c>
      <c r="AA83" s="1" t="e">
        <f t="shared" ca="1" si="15"/>
        <v>#NUM!</v>
      </c>
      <c r="AB83" s="1" t="e">
        <f t="shared" ca="1" si="16"/>
        <v>#NUM!</v>
      </c>
      <c r="AC83" s="1" t="e">
        <f t="shared" ca="1" si="17"/>
        <v>#NUM!</v>
      </c>
      <c r="AD83" s="1">
        <f t="shared" si="18"/>
        <v>1190000</v>
      </c>
      <c r="AE83" t="str">
        <f>IFERROR(VLOOKUP(D83,Bas!A:B,2,0),"")</f>
        <v/>
      </c>
      <c r="AF83" t="str">
        <f t="shared" si="19"/>
        <v>ALTALENE SASFP-011895-01</v>
      </c>
      <c r="AG83" s="14" t="str">
        <f>(IFERROR(VLOOKUP(AF83,Bas!A:B,2,0),"CXP"))</f>
        <v>CXP</v>
      </c>
    </row>
    <row r="84" spans="1:33" x14ac:dyDescent="0.25">
      <c r="A84" t="s">
        <v>41</v>
      </c>
      <c r="B84">
        <v>901</v>
      </c>
      <c r="C84">
        <v>900031281</v>
      </c>
      <c r="D84" t="s">
        <v>170</v>
      </c>
      <c r="E84" t="s">
        <v>3496</v>
      </c>
      <c r="F84">
        <v>7447638</v>
      </c>
      <c r="G84">
        <v>16925001</v>
      </c>
      <c r="H84">
        <v>69</v>
      </c>
      <c r="I84" t="s">
        <v>3497</v>
      </c>
      <c r="J84" t="s">
        <v>3498</v>
      </c>
      <c r="K84" s="2">
        <v>45016</v>
      </c>
      <c r="L84" s="2">
        <v>45016</v>
      </c>
      <c r="M84" s="2">
        <v>45047</v>
      </c>
      <c r="N84">
        <v>-393</v>
      </c>
      <c r="O84">
        <v>202458</v>
      </c>
      <c r="P84">
        <v>20240604</v>
      </c>
      <c r="Q84">
        <v>202406</v>
      </c>
      <c r="R84" t="s">
        <v>6382</v>
      </c>
      <c r="S84">
        <v>435</v>
      </c>
      <c r="T84" t="s">
        <v>20</v>
      </c>
      <c r="U84" t="s">
        <v>3359</v>
      </c>
      <c r="V84" s="57" t="e">
        <f t="shared" ca="1" si="10"/>
        <v>#NUM!</v>
      </c>
      <c r="W84" s="1" t="e">
        <f t="shared" ca="1" si="11"/>
        <v>#NUM!</v>
      </c>
      <c r="X84" s="1" t="e">
        <f t="shared" ca="1" si="12"/>
        <v>#NUM!</v>
      </c>
      <c r="Y84" s="1" t="e">
        <f t="shared" ca="1" si="13"/>
        <v>#NUM!</v>
      </c>
      <c r="Z84" s="32" t="e">
        <f t="shared" ca="1" si="14"/>
        <v>#NUM!</v>
      </c>
      <c r="AA84" s="1" t="e">
        <f t="shared" ca="1" si="15"/>
        <v>#NUM!</v>
      </c>
      <c r="AB84" s="1" t="e">
        <f t="shared" ca="1" si="16"/>
        <v>#NUM!</v>
      </c>
      <c r="AC84" s="1" t="e">
        <f t="shared" ca="1" si="17"/>
        <v>#NUM!</v>
      </c>
      <c r="AD84" s="1">
        <f t="shared" si="18"/>
        <v>202458</v>
      </c>
      <c r="AE84" t="str">
        <f>IFERROR(VLOOKUP(D84,Bas!A:B,2,0),"")</f>
        <v/>
      </c>
      <c r="AF84" t="str">
        <f t="shared" si="19"/>
        <v>ASEO REGIONAL SASCC-001856-00</v>
      </c>
      <c r="AG84" s="14" t="str">
        <f>(IFERROR(VLOOKUP(AF84,Bas!A:B,2,0),"CXP"))</f>
        <v>RV</v>
      </c>
    </row>
    <row r="85" spans="1:33" x14ac:dyDescent="0.25">
      <c r="A85" t="s">
        <v>41</v>
      </c>
      <c r="B85">
        <v>901</v>
      </c>
      <c r="C85">
        <v>900031281</v>
      </c>
      <c r="D85" t="s">
        <v>170</v>
      </c>
      <c r="E85" t="s">
        <v>3496</v>
      </c>
      <c r="F85">
        <v>7447638</v>
      </c>
      <c r="G85">
        <v>16925001</v>
      </c>
      <c r="H85">
        <v>73</v>
      </c>
      <c r="I85" t="s">
        <v>3499</v>
      </c>
      <c r="J85" t="s">
        <v>3500</v>
      </c>
      <c r="K85" s="2">
        <v>45034</v>
      </c>
      <c r="L85" s="2">
        <v>45034</v>
      </c>
      <c r="M85" s="2">
        <v>45064</v>
      </c>
      <c r="N85">
        <v>-376</v>
      </c>
      <c r="O85">
        <v>51402</v>
      </c>
      <c r="P85">
        <v>20240604</v>
      </c>
      <c r="Q85">
        <v>202406</v>
      </c>
      <c r="R85" t="s">
        <v>6382</v>
      </c>
      <c r="S85">
        <v>417</v>
      </c>
      <c r="T85" t="s">
        <v>20</v>
      </c>
      <c r="U85" t="s">
        <v>3359</v>
      </c>
      <c r="V85" s="57" t="e">
        <f t="shared" ca="1" si="10"/>
        <v>#NUM!</v>
      </c>
      <c r="W85" s="1" t="e">
        <f t="shared" ca="1" si="11"/>
        <v>#NUM!</v>
      </c>
      <c r="X85" s="1" t="e">
        <f t="shared" ca="1" si="12"/>
        <v>#NUM!</v>
      </c>
      <c r="Y85" s="1" t="e">
        <f t="shared" ca="1" si="13"/>
        <v>#NUM!</v>
      </c>
      <c r="Z85" s="32" t="e">
        <f t="shared" ca="1" si="14"/>
        <v>#NUM!</v>
      </c>
      <c r="AA85" s="1" t="e">
        <f t="shared" ca="1" si="15"/>
        <v>#NUM!</v>
      </c>
      <c r="AB85" s="1" t="e">
        <f t="shared" ca="1" si="16"/>
        <v>#NUM!</v>
      </c>
      <c r="AC85" s="1" t="e">
        <f t="shared" ca="1" si="17"/>
        <v>#NUM!</v>
      </c>
      <c r="AD85" s="1">
        <f t="shared" si="18"/>
        <v>51402</v>
      </c>
      <c r="AE85" t="str">
        <f>IFERROR(VLOOKUP(D85,Bas!A:B,2,0),"")</f>
        <v/>
      </c>
      <c r="AF85" t="str">
        <f t="shared" si="19"/>
        <v>ASEO REGIONAL SASCC-001915-00</v>
      </c>
      <c r="AG85" s="14" t="str">
        <f>(IFERROR(VLOOKUP(AF85,Bas!A:B,2,0),"CXP"))</f>
        <v>RV</v>
      </c>
    </row>
    <row r="86" spans="1:33" x14ac:dyDescent="0.25">
      <c r="A86" t="s">
        <v>41</v>
      </c>
      <c r="B86">
        <v>901</v>
      </c>
      <c r="C86">
        <v>900031281</v>
      </c>
      <c r="D86" t="s">
        <v>170</v>
      </c>
      <c r="E86" t="s">
        <v>3496</v>
      </c>
      <c r="F86">
        <v>7447638</v>
      </c>
      <c r="G86">
        <v>16925001</v>
      </c>
      <c r="H86">
        <v>77</v>
      </c>
      <c r="I86" t="s">
        <v>3501</v>
      </c>
      <c r="J86" t="s">
        <v>3502</v>
      </c>
      <c r="K86" s="2">
        <v>45046</v>
      </c>
      <c r="L86" s="2">
        <v>45046</v>
      </c>
      <c r="M86" s="2">
        <v>45076</v>
      </c>
      <c r="N86">
        <v>-364</v>
      </c>
      <c r="O86">
        <v>418098</v>
      </c>
      <c r="P86">
        <v>20240604</v>
      </c>
      <c r="Q86">
        <v>202406</v>
      </c>
      <c r="R86" t="s">
        <v>6382</v>
      </c>
      <c r="S86">
        <v>405</v>
      </c>
      <c r="T86" t="s">
        <v>20</v>
      </c>
      <c r="U86" t="s">
        <v>3359</v>
      </c>
      <c r="V86" s="57" t="e">
        <f t="shared" ca="1" si="10"/>
        <v>#NUM!</v>
      </c>
      <c r="W86" s="1" t="e">
        <f t="shared" ca="1" si="11"/>
        <v>#NUM!</v>
      </c>
      <c r="X86" s="1" t="e">
        <f t="shared" ca="1" si="12"/>
        <v>#NUM!</v>
      </c>
      <c r="Y86" s="1" t="e">
        <f t="shared" ca="1" si="13"/>
        <v>#NUM!</v>
      </c>
      <c r="Z86" s="32" t="e">
        <f t="shared" ca="1" si="14"/>
        <v>#NUM!</v>
      </c>
      <c r="AA86" s="1" t="e">
        <f t="shared" ca="1" si="15"/>
        <v>#NUM!</v>
      </c>
      <c r="AB86" s="1" t="e">
        <f t="shared" ca="1" si="16"/>
        <v>#NUM!</v>
      </c>
      <c r="AC86" s="1" t="e">
        <f t="shared" ca="1" si="17"/>
        <v>#NUM!</v>
      </c>
      <c r="AD86" s="1">
        <f t="shared" si="18"/>
        <v>418098</v>
      </c>
      <c r="AE86" t="str">
        <f>IFERROR(VLOOKUP(D86,Bas!A:B,2,0),"")</f>
        <v/>
      </c>
      <c r="AF86" t="str">
        <f t="shared" si="19"/>
        <v>ASEO REGIONAL SASCC-001975-00</v>
      </c>
      <c r="AG86" s="14" t="str">
        <f>(IFERROR(VLOOKUP(AF86,Bas!A:B,2,0),"CXP"))</f>
        <v>RV</v>
      </c>
    </row>
    <row r="87" spans="1:33" x14ac:dyDescent="0.25">
      <c r="A87" t="s">
        <v>41</v>
      </c>
      <c r="B87">
        <v>901</v>
      </c>
      <c r="C87">
        <v>860507710</v>
      </c>
      <c r="D87" t="s">
        <v>2967</v>
      </c>
      <c r="E87" t="s">
        <v>3503</v>
      </c>
      <c r="F87">
        <v>7447638</v>
      </c>
      <c r="G87">
        <v>16925001</v>
      </c>
      <c r="H87">
        <v>21357</v>
      </c>
      <c r="I87" t="s">
        <v>3504</v>
      </c>
      <c r="J87" t="s">
        <v>3505</v>
      </c>
      <c r="K87" s="2">
        <v>45357</v>
      </c>
      <c r="L87" s="2">
        <v>45357</v>
      </c>
      <c r="M87" s="2">
        <v>45413</v>
      </c>
      <c r="N87">
        <v>-33</v>
      </c>
      <c r="O87">
        <v>563671</v>
      </c>
      <c r="P87">
        <v>20240604</v>
      </c>
      <c r="Q87">
        <v>202406</v>
      </c>
      <c r="R87" t="s">
        <v>6382</v>
      </c>
      <c r="S87">
        <v>94</v>
      </c>
      <c r="T87" t="s">
        <v>52</v>
      </c>
      <c r="U87" t="s">
        <v>3359</v>
      </c>
      <c r="V87" s="57" t="e">
        <f t="shared" ca="1" si="10"/>
        <v>#NUM!</v>
      </c>
      <c r="W87" s="1" t="e">
        <f t="shared" ca="1" si="11"/>
        <v>#NUM!</v>
      </c>
      <c r="X87" s="1" t="e">
        <f t="shared" ca="1" si="12"/>
        <v>#NUM!</v>
      </c>
      <c r="Y87" s="1" t="e">
        <f t="shared" ca="1" si="13"/>
        <v>#NUM!</v>
      </c>
      <c r="Z87" s="32" t="e">
        <f t="shared" ca="1" si="14"/>
        <v>#NUM!</v>
      </c>
      <c r="AA87" s="1" t="e">
        <f t="shared" ca="1" si="15"/>
        <v>#NUM!</v>
      </c>
      <c r="AB87" s="1" t="e">
        <f t="shared" ca="1" si="16"/>
        <v>#NUM!</v>
      </c>
      <c r="AC87" s="1" t="e">
        <f t="shared" ca="1" si="17"/>
        <v>#NUM!</v>
      </c>
      <c r="AD87" s="1">
        <f t="shared" si="18"/>
        <v>563671</v>
      </c>
      <c r="AE87" t="str">
        <f>IFERROR(VLOOKUP(D87,Bas!A:B,2,0),"")</f>
        <v/>
      </c>
      <c r="AF87" t="str">
        <f t="shared" si="19"/>
        <v>AUTO STOK SASFP-011036-01</v>
      </c>
      <c r="AG87" s="14" t="str">
        <f>(IFERROR(VLOOKUP(AF87,Bas!A:B,2,0),"CXP"))</f>
        <v>CXP</v>
      </c>
    </row>
    <row r="88" spans="1:33" x14ac:dyDescent="0.25">
      <c r="A88" t="s">
        <v>41</v>
      </c>
      <c r="B88">
        <v>901</v>
      </c>
      <c r="C88">
        <v>860507710</v>
      </c>
      <c r="D88" t="s">
        <v>2967</v>
      </c>
      <c r="E88" t="s">
        <v>3503</v>
      </c>
      <c r="F88">
        <v>7447638</v>
      </c>
      <c r="G88">
        <v>16925001</v>
      </c>
      <c r="H88">
        <v>21356</v>
      </c>
      <c r="I88" t="s">
        <v>3506</v>
      </c>
      <c r="J88" t="s">
        <v>3507</v>
      </c>
      <c r="K88" s="2">
        <v>45357</v>
      </c>
      <c r="L88" s="2">
        <v>45357</v>
      </c>
      <c r="M88" s="2">
        <v>45413</v>
      </c>
      <c r="N88">
        <v>-33</v>
      </c>
      <c r="O88">
        <v>187128</v>
      </c>
      <c r="P88">
        <v>20240604</v>
      </c>
      <c r="Q88">
        <v>202406</v>
      </c>
      <c r="R88" t="s">
        <v>6382</v>
      </c>
      <c r="S88">
        <v>94</v>
      </c>
      <c r="T88" t="s">
        <v>52</v>
      </c>
      <c r="U88" t="s">
        <v>3359</v>
      </c>
      <c r="V88" s="57" t="e">
        <f t="shared" ca="1" si="10"/>
        <v>#NUM!</v>
      </c>
      <c r="W88" s="1" t="e">
        <f t="shared" ca="1" si="11"/>
        <v>#NUM!</v>
      </c>
      <c r="X88" s="1" t="e">
        <f t="shared" ca="1" si="12"/>
        <v>#NUM!</v>
      </c>
      <c r="Y88" s="1" t="e">
        <f t="shared" ca="1" si="13"/>
        <v>#NUM!</v>
      </c>
      <c r="Z88" s="32" t="e">
        <f t="shared" ca="1" si="14"/>
        <v>#NUM!</v>
      </c>
      <c r="AA88" s="1" t="e">
        <f t="shared" ca="1" si="15"/>
        <v>#NUM!</v>
      </c>
      <c r="AB88" s="1" t="e">
        <f t="shared" ca="1" si="16"/>
        <v>#NUM!</v>
      </c>
      <c r="AC88" s="1" t="e">
        <f t="shared" ca="1" si="17"/>
        <v>#NUM!</v>
      </c>
      <c r="AD88" s="1">
        <f t="shared" si="18"/>
        <v>187128</v>
      </c>
      <c r="AE88" t="str">
        <f>IFERROR(VLOOKUP(D88,Bas!A:B,2,0),"")</f>
        <v/>
      </c>
      <c r="AF88" t="str">
        <f t="shared" si="19"/>
        <v>AUTO STOK SASFP-011039-01</v>
      </c>
      <c r="AG88" s="14" t="str">
        <f>(IFERROR(VLOOKUP(AF88,Bas!A:B,2,0),"CXP"))</f>
        <v>CXP</v>
      </c>
    </row>
    <row r="89" spans="1:33" x14ac:dyDescent="0.25">
      <c r="A89" t="s">
        <v>41</v>
      </c>
      <c r="B89">
        <v>901</v>
      </c>
      <c r="C89">
        <v>860507710</v>
      </c>
      <c r="D89" t="s">
        <v>2967</v>
      </c>
      <c r="E89" t="s">
        <v>3503</v>
      </c>
      <c r="F89">
        <v>7447638</v>
      </c>
      <c r="G89">
        <v>16925001</v>
      </c>
      <c r="H89">
        <v>21358</v>
      </c>
      <c r="I89" t="s">
        <v>3508</v>
      </c>
      <c r="J89" t="s">
        <v>3509</v>
      </c>
      <c r="K89" s="2">
        <v>45357</v>
      </c>
      <c r="L89" s="2">
        <v>45357</v>
      </c>
      <c r="M89" s="2">
        <v>45413</v>
      </c>
      <c r="N89">
        <v>-33</v>
      </c>
      <c r="O89">
        <v>1624970</v>
      </c>
      <c r="P89">
        <v>20240604</v>
      </c>
      <c r="Q89">
        <v>202406</v>
      </c>
      <c r="R89" t="s">
        <v>6382</v>
      </c>
      <c r="S89">
        <v>94</v>
      </c>
      <c r="T89" t="s">
        <v>52</v>
      </c>
      <c r="U89" t="s">
        <v>3359</v>
      </c>
      <c r="V89" s="57" t="e">
        <f t="shared" ca="1" si="10"/>
        <v>#NUM!</v>
      </c>
      <c r="W89" s="1" t="e">
        <f t="shared" ca="1" si="11"/>
        <v>#NUM!</v>
      </c>
      <c r="X89" s="1" t="e">
        <f t="shared" ca="1" si="12"/>
        <v>#NUM!</v>
      </c>
      <c r="Y89" s="1" t="e">
        <f t="shared" ca="1" si="13"/>
        <v>#NUM!</v>
      </c>
      <c r="Z89" s="32" t="e">
        <f t="shared" ca="1" si="14"/>
        <v>#NUM!</v>
      </c>
      <c r="AA89" s="1" t="e">
        <f t="shared" ca="1" si="15"/>
        <v>#NUM!</v>
      </c>
      <c r="AB89" s="1" t="e">
        <f t="shared" ca="1" si="16"/>
        <v>#NUM!</v>
      </c>
      <c r="AC89" s="1" t="e">
        <f t="shared" ca="1" si="17"/>
        <v>#NUM!</v>
      </c>
      <c r="AD89" s="1">
        <f t="shared" si="18"/>
        <v>1624970</v>
      </c>
      <c r="AE89" t="str">
        <f>IFERROR(VLOOKUP(D89,Bas!A:B,2,0),"")</f>
        <v/>
      </c>
      <c r="AF89" t="str">
        <f t="shared" si="19"/>
        <v>AUTO STOK SASFP-011041-01</v>
      </c>
      <c r="AG89" s="14" t="str">
        <f>(IFERROR(VLOOKUP(AF89,Bas!A:B,2,0),"CXP"))</f>
        <v>CXP</v>
      </c>
    </row>
    <row r="90" spans="1:33" x14ac:dyDescent="0.25">
      <c r="A90" t="s">
        <v>41</v>
      </c>
      <c r="B90">
        <v>901</v>
      </c>
      <c r="C90">
        <v>860507710</v>
      </c>
      <c r="D90" t="s">
        <v>2967</v>
      </c>
      <c r="E90" t="s">
        <v>3503</v>
      </c>
      <c r="F90">
        <v>7447638</v>
      </c>
      <c r="G90">
        <v>16925001</v>
      </c>
      <c r="H90">
        <v>21375</v>
      </c>
      <c r="I90" t="s">
        <v>3510</v>
      </c>
      <c r="J90" t="s">
        <v>3511</v>
      </c>
      <c r="K90" s="2">
        <v>45364</v>
      </c>
      <c r="L90" s="2">
        <v>45364</v>
      </c>
      <c r="M90" s="2">
        <v>45420</v>
      </c>
      <c r="N90">
        <v>-26</v>
      </c>
      <c r="O90">
        <v>23439</v>
      </c>
      <c r="P90">
        <v>20240604</v>
      </c>
      <c r="Q90">
        <v>202406</v>
      </c>
      <c r="R90" t="s">
        <v>6382</v>
      </c>
      <c r="S90">
        <v>87</v>
      </c>
      <c r="T90" t="s">
        <v>31</v>
      </c>
      <c r="U90" t="s">
        <v>3359</v>
      </c>
      <c r="V90" s="57" t="e">
        <f t="shared" ca="1" si="10"/>
        <v>#NUM!</v>
      </c>
      <c r="W90" s="1" t="e">
        <f t="shared" ca="1" si="11"/>
        <v>#NUM!</v>
      </c>
      <c r="X90" s="1" t="e">
        <f t="shared" ca="1" si="12"/>
        <v>#NUM!</v>
      </c>
      <c r="Y90" s="1" t="e">
        <f t="shared" ca="1" si="13"/>
        <v>#NUM!</v>
      </c>
      <c r="Z90" s="32" t="e">
        <f t="shared" ca="1" si="14"/>
        <v>#NUM!</v>
      </c>
      <c r="AA90" s="1" t="e">
        <f t="shared" ca="1" si="15"/>
        <v>#NUM!</v>
      </c>
      <c r="AB90" s="1" t="e">
        <f t="shared" ca="1" si="16"/>
        <v>#NUM!</v>
      </c>
      <c r="AC90" s="1" t="e">
        <f t="shared" ca="1" si="17"/>
        <v>#NUM!</v>
      </c>
      <c r="AD90" s="1">
        <f t="shared" si="18"/>
        <v>23439</v>
      </c>
      <c r="AE90" t="str">
        <f>IFERROR(VLOOKUP(D90,Bas!A:B,2,0),"")</f>
        <v/>
      </c>
      <c r="AF90" t="str">
        <f t="shared" si="19"/>
        <v>AUTO STOK SASFP-011147-01</v>
      </c>
      <c r="AG90" s="14" t="str">
        <f>(IFERROR(VLOOKUP(AF90,Bas!A:B,2,0),"CXP"))</f>
        <v>CXP</v>
      </c>
    </row>
    <row r="91" spans="1:33" x14ac:dyDescent="0.25">
      <c r="A91" t="s">
        <v>41</v>
      </c>
      <c r="B91">
        <v>901</v>
      </c>
      <c r="C91">
        <v>860507710</v>
      </c>
      <c r="D91" t="s">
        <v>2967</v>
      </c>
      <c r="E91" t="s">
        <v>3503</v>
      </c>
      <c r="F91">
        <v>7447638</v>
      </c>
      <c r="G91">
        <v>16925001</v>
      </c>
      <c r="H91">
        <v>21383</v>
      </c>
      <c r="I91" t="s">
        <v>3512</v>
      </c>
      <c r="J91" t="s">
        <v>3513</v>
      </c>
      <c r="K91" s="2">
        <v>45364</v>
      </c>
      <c r="L91" s="2">
        <v>45364</v>
      </c>
      <c r="M91" s="2">
        <v>45424</v>
      </c>
      <c r="N91">
        <v>-22</v>
      </c>
      <c r="O91">
        <v>190971</v>
      </c>
      <c r="P91">
        <v>20240604</v>
      </c>
      <c r="Q91">
        <v>202406</v>
      </c>
      <c r="R91" t="s">
        <v>6382</v>
      </c>
      <c r="S91">
        <v>87</v>
      </c>
      <c r="T91" t="s">
        <v>31</v>
      </c>
      <c r="U91" t="s">
        <v>3359</v>
      </c>
      <c r="V91" s="57" t="e">
        <f t="shared" ca="1" si="10"/>
        <v>#NUM!</v>
      </c>
      <c r="W91" s="1" t="e">
        <f t="shared" ca="1" si="11"/>
        <v>#NUM!</v>
      </c>
      <c r="X91" s="1" t="e">
        <f t="shared" ca="1" si="12"/>
        <v>#NUM!</v>
      </c>
      <c r="Y91" s="1" t="e">
        <f t="shared" ca="1" si="13"/>
        <v>#NUM!</v>
      </c>
      <c r="Z91" s="32" t="e">
        <f t="shared" ca="1" si="14"/>
        <v>#NUM!</v>
      </c>
      <c r="AA91" s="1" t="e">
        <f t="shared" ca="1" si="15"/>
        <v>#NUM!</v>
      </c>
      <c r="AB91" s="1" t="e">
        <f t="shared" ca="1" si="16"/>
        <v>#NUM!</v>
      </c>
      <c r="AC91" s="1" t="e">
        <f t="shared" ca="1" si="17"/>
        <v>#NUM!</v>
      </c>
      <c r="AD91" s="1">
        <f t="shared" si="18"/>
        <v>190971</v>
      </c>
      <c r="AE91" t="str">
        <f>IFERROR(VLOOKUP(D91,Bas!A:B,2,0),"")</f>
        <v/>
      </c>
      <c r="AF91" t="str">
        <f t="shared" si="19"/>
        <v>AUTO STOK SASFP-011148-01</v>
      </c>
      <c r="AG91" s="14" t="str">
        <f>(IFERROR(VLOOKUP(AF91,Bas!A:B,2,0),"CXP"))</f>
        <v>CXP</v>
      </c>
    </row>
    <row r="92" spans="1:33" x14ac:dyDescent="0.25">
      <c r="A92" t="s">
        <v>41</v>
      </c>
      <c r="B92">
        <v>901</v>
      </c>
      <c r="C92">
        <v>860507710</v>
      </c>
      <c r="D92" t="s">
        <v>2967</v>
      </c>
      <c r="E92" t="s">
        <v>3503</v>
      </c>
      <c r="F92">
        <v>7447638</v>
      </c>
      <c r="G92">
        <v>16925001</v>
      </c>
      <c r="H92">
        <v>21382</v>
      </c>
      <c r="I92" t="s">
        <v>3514</v>
      </c>
      <c r="J92" t="s">
        <v>3515</v>
      </c>
      <c r="K92" s="2">
        <v>45364</v>
      </c>
      <c r="L92" s="2">
        <v>45364</v>
      </c>
      <c r="M92" s="2">
        <v>45424</v>
      </c>
      <c r="N92">
        <v>-22</v>
      </c>
      <c r="O92">
        <v>190971</v>
      </c>
      <c r="P92">
        <v>20240604</v>
      </c>
      <c r="Q92">
        <v>202406</v>
      </c>
      <c r="R92" t="s">
        <v>6382</v>
      </c>
      <c r="S92">
        <v>87</v>
      </c>
      <c r="T92" t="s">
        <v>31</v>
      </c>
      <c r="U92" t="s">
        <v>3359</v>
      </c>
      <c r="V92" s="57" t="e">
        <f t="shared" ca="1" si="10"/>
        <v>#NUM!</v>
      </c>
      <c r="W92" s="1" t="e">
        <f t="shared" ca="1" si="11"/>
        <v>#NUM!</v>
      </c>
      <c r="X92" s="1" t="e">
        <f t="shared" ca="1" si="12"/>
        <v>#NUM!</v>
      </c>
      <c r="Y92" s="1" t="e">
        <f t="shared" ca="1" si="13"/>
        <v>#NUM!</v>
      </c>
      <c r="Z92" s="32" t="e">
        <f t="shared" ca="1" si="14"/>
        <v>#NUM!</v>
      </c>
      <c r="AA92" s="1" t="e">
        <f t="shared" ca="1" si="15"/>
        <v>#NUM!</v>
      </c>
      <c r="AB92" s="1" t="e">
        <f t="shared" ca="1" si="16"/>
        <v>#NUM!</v>
      </c>
      <c r="AC92" s="1" t="e">
        <f t="shared" ca="1" si="17"/>
        <v>#NUM!</v>
      </c>
      <c r="AD92" s="1">
        <f t="shared" si="18"/>
        <v>190971</v>
      </c>
      <c r="AE92" t="str">
        <f>IFERROR(VLOOKUP(D92,Bas!A:B,2,0),"")</f>
        <v/>
      </c>
      <c r="AF92" t="str">
        <f t="shared" si="19"/>
        <v>AUTO STOK SASFP-011149-01</v>
      </c>
      <c r="AG92" s="14" t="str">
        <f>(IFERROR(VLOOKUP(AF92,Bas!A:B,2,0),"CXP"))</f>
        <v>CXP</v>
      </c>
    </row>
    <row r="93" spans="1:33" x14ac:dyDescent="0.25">
      <c r="A93" t="s">
        <v>41</v>
      </c>
      <c r="B93">
        <v>901</v>
      </c>
      <c r="C93">
        <v>860507710</v>
      </c>
      <c r="D93" t="s">
        <v>2967</v>
      </c>
      <c r="E93" t="s">
        <v>3503</v>
      </c>
      <c r="F93">
        <v>7447638</v>
      </c>
      <c r="G93">
        <v>16925001</v>
      </c>
      <c r="H93">
        <v>21392</v>
      </c>
      <c r="I93" t="s">
        <v>3516</v>
      </c>
      <c r="J93" t="s">
        <v>3517</v>
      </c>
      <c r="K93" s="2">
        <v>45366</v>
      </c>
      <c r="L93" s="2">
        <v>45366</v>
      </c>
      <c r="M93" s="2">
        <v>45426</v>
      </c>
      <c r="N93">
        <v>-20</v>
      </c>
      <c r="O93">
        <v>47287</v>
      </c>
      <c r="P93">
        <v>20240604</v>
      </c>
      <c r="Q93">
        <v>202406</v>
      </c>
      <c r="R93" t="s">
        <v>6382</v>
      </c>
      <c r="S93">
        <v>85</v>
      </c>
      <c r="T93" t="s">
        <v>31</v>
      </c>
      <c r="U93" t="s">
        <v>3359</v>
      </c>
      <c r="V93" s="57" t="e">
        <f t="shared" ca="1" si="10"/>
        <v>#NUM!</v>
      </c>
      <c r="W93" s="1" t="e">
        <f t="shared" ca="1" si="11"/>
        <v>#NUM!</v>
      </c>
      <c r="X93" s="1" t="e">
        <f t="shared" ca="1" si="12"/>
        <v>#NUM!</v>
      </c>
      <c r="Y93" s="1" t="e">
        <f t="shared" ca="1" si="13"/>
        <v>#NUM!</v>
      </c>
      <c r="Z93" s="32" t="e">
        <f t="shared" ca="1" si="14"/>
        <v>#NUM!</v>
      </c>
      <c r="AA93" s="1" t="e">
        <f t="shared" ca="1" si="15"/>
        <v>#NUM!</v>
      </c>
      <c r="AB93" s="1" t="e">
        <f t="shared" ca="1" si="16"/>
        <v>#NUM!</v>
      </c>
      <c r="AC93" s="1" t="e">
        <f t="shared" ca="1" si="17"/>
        <v>#NUM!</v>
      </c>
      <c r="AD93" s="1">
        <f t="shared" si="18"/>
        <v>47287</v>
      </c>
      <c r="AE93" t="str">
        <f>IFERROR(VLOOKUP(D93,Bas!A:B,2,0),"")</f>
        <v/>
      </c>
      <c r="AF93" t="str">
        <f t="shared" si="19"/>
        <v>AUTO STOK SASFP-011188-01</v>
      </c>
      <c r="AG93" s="14" t="str">
        <f>(IFERROR(VLOOKUP(AF93,Bas!A:B,2,0),"CXP"))</f>
        <v>CXP</v>
      </c>
    </row>
    <row r="94" spans="1:33" x14ac:dyDescent="0.25">
      <c r="A94" t="s">
        <v>41</v>
      </c>
      <c r="B94">
        <v>901</v>
      </c>
      <c r="C94">
        <v>860507710</v>
      </c>
      <c r="D94" t="s">
        <v>2967</v>
      </c>
      <c r="E94" t="s">
        <v>3503</v>
      </c>
      <c r="F94">
        <v>7447638</v>
      </c>
      <c r="G94">
        <v>16925001</v>
      </c>
      <c r="H94">
        <v>21425</v>
      </c>
      <c r="I94" t="s">
        <v>3518</v>
      </c>
      <c r="J94" t="s">
        <v>3519</v>
      </c>
      <c r="K94" s="2">
        <v>45377</v>
      </c>
      <c r="L94" s="2">
        <v>45377</v>
      </c>
      <c r="M94" s="2">
        <v>45435</v>
      </c>
      <c r="N94">
        <v>-11</v>
      </c>
      <c r="O94">
        <v>1920572</v>
      </c>
      <c r="P94">
        <v>20240604</v>
      </c>
      <c r="Q94">
        <v>202406</v>
      </c>
      <c r="R94" t="s">
        <v>6382</v>
      </c>
      <c r="S94">
        <v>74</v>
      </c>
      <c r="T94" t="s">
        <v>31</v>
      </c>
      <c r="U94" t="s">
        <v>3359</v>
      </c>
      <c r="V94" s="57" t="e">
        <f t="shared" ca="1" si="10"/>
        <v>#NUM!</v>
      </c>
      <c r="W94" s="1" t="e">
        <f t="shared" ca="1" si="11"/>
        <v>#NUM!</v>
      </c>
      <c r="X94" s="1" t="e">
        <f t="shared" ca="1" si="12"/>
        <v>#NUM!</v>
      </c>
      <c r="Y94" s="1" t="e">
        <f t="shared" ca="1" si="13"/>
        <v>#NUM!</v>
      </c>
      <c r="Z94" s="32" t="e">
        <f t="shared" ca="1" si="14"/>
        <v>#NUM!</v>
      </c>
      <c r="AA94" s="1" t="e">
        <f t="shared" ca="1" si="15"/>
        <v>#NUM!</v>
      </c>
      <c r="AB94" s="1" t="e">
        <f t="shared" ca="1" si="16"/>
        <v>#NUM!</v>
      </c>
      <c r="AC94" s="1" t="e">
        <f t="shared" ca="1" si="17"/>
        <v>#NUM!</v>
      </c>
      <c r="AD94" s="1">
        <f t="shared" si="18"/>
        <v>1920572</v>
      </c>
      <c r="AE94" t="str">
        <f>IFERROR(VLOOKUP(D94,Bas!A:B,2,0),"")</f>
        <v/>
      </c>
      <c r="AF94" t="str">
        <f t="shared" si="19"/>
        <v>AUTO STOK SASFP-011339-01</v>
      </c>
      <c r="AG94" s="14" t="str">
        <f>(IFERROR(VLOOKUP(AF94,Bas!A:B,2,0),"CXP"))</f>
        <v>CXP</v>
      </c>
    </row>
    <row r="95" spans="1:33" x14ac:dyDescent="0.25">
      <c r="A95" t="s">
        <v>41</v>
      </c>
      <c r="B95">
        <v>901</v>
      </c>
      <c r="C95">
        <v>860507710</v>
      </c>
      <c r="D95" t="s">
        <v>2967</v>
      </c>
      <c r="E95" t="s">
        <v>3503</v>
      </c>
      <c r="F95">
        <v>7447638</v>
      </c>
      <c r="G95">
        <v>16925001</v>
      </c>
      <c r="H95">
        <v>21450</v>
      </c>
      <c r="I95" t="s">
        <v>3520</v>
      </c>
      <c r="J95" t="s">
        <v>3521</v>
      </c>
      <c r="K95" s="2">
        <v>45386</v>
      </c>
      <c r="L95" s="2">
        <v>45386</v>
      </c>
      <c r="M95" s="2">
        <v>45446</v>
      </c>
      <c r="N95">
        <v>-1</v>
      </c>
      <c r="O95">
        <v>355437</v>
      </c>
      <c r="P95">
        <v>20240604</v>
      </c>
      <c r="Q95">
        <v>202406</v>
      </c>
      <c r="R95" t="s">
        <v>6382</v>
      </c>
      <c r="S95">
        <v>65</v>
      </c>
      <c r="T95" t="s">
        <v>31</v>
      </c>
      <c r="U95" t="s">
        <v>3359</v>
      </c>
      <c r="V95" s="57" t="e">
        <f t="shared" ca="1" si="10"/>
        <v>#NUM!</v>
      </c>
      <c r="W95" s="1" t="e">
        <f t="shared" ca="1" si="11"/>
        <v>#NUM!</v>
      </c>
      <c r="X95" s="1" t="e">
        <f t="shared" ca="1" si="12"/>
        <v>#NUM!</v>
      </c>
      <c r="Y95" s="1" t="e">
        <f t="shared" ca="1" si="13"/>
        <v>#NUM!</v>
      </c>
      <c r="Z95" s="32" t="e">
        <f t="shared" ca="1" si="14"/>
        <v>#NUM!</v>
      </c>
      <c r="AA95" s="1" t="e">
        <f t="shared" ca="1" si="15"/>
        <v>#NUM!</v>
      </c>
      <c r="AB95" s="1" t="e">
        <f t="shared" ca="1" si="16"/>
        <v>#NUM!</v>
      </c>
      <c r="AC95" s="1" t="e">
        <f t="shared" ca="1" si="17"/>
        <v>#NUM!</v>
      </c>
      <c r="AD95" s="1">
        <f t="shared" si="18"/>
        <v>355437</v>
      </c>
      <c r="AE95" t="str">
        <f>IFERROR(VLOOKUP(D95,Bas!A:B,2,0),"")</f>
        <v/>
      </c>
      <c r="AF95" t="str">
        <f t="shared" si="19"/>
        <v>AUTO STOK SASFP-011510-01</v>
      </c>
      <c r="AG95" s="14" t="str">
        <f>(IFERROR(VLOOKUP(AF95,Bas!A:B,2,0),"CXP"))</f>
        <v>CXP</v>
      </c>
    </row>
    <row r="96" spans="1:33" x14ac:dyDescent="0.25">
      <c r="A96" t="s">
        <v>41</v>
      </c>
      <c r="B96">
        <v>901</v>
      </c>
      <c r="C96">
        <v>860507710</v>
      </c>
      <c r="D96" t="s">
        <v>2967</v>
      </c>
      <c r="E96" t="s">
        <v>3503</v>
      </c>
      <c r="F96">
        <v>7447638</v>
      </c>
      <c r="G96">
        <v>16925001</v>
      </c>
      <c r="H96">
        <v>21482</v>
      </c>
      <c r="I96" t="s">
        <v>3522</v>
      </c>
      <c r="J96" t="s">
        <v>3523</v>
      </c>
      <c r="K96" s="2">
        <v>45393</v>
      </c>
      <c r="L96" s="2">
        <v>45393</v>
      </c>
      <c r="M96" s="2">
        <v>45453</v>
      </c>
      <c r="N96">
        <v>6</v>
      </c>
      <c r="O96">
        <v>151942</v>
      </c>
      <c r="P96">
        <v>20240604</v>
      </c>
      <c r="Q96">
        <v>202406</v>
      </c>
      <c r="R96" t="s">
        <v>6382</v>
      </c>
      <c r="S96">
        <v>58</v>
      </c>
      <c r="T96" t="s">
        <v>35</v>
      </c>
      <c r="U96" t="s">
        <v>3359</v>
      </c>
      <c r="V96" s="57" t="e">
        <f t="shared" ca="1" si="10"/>
        <v>#NUM!</v>
      </c>
      <c r="W96" s="1" t="e">
        <f t="shared" ca="1" si="11"/>
        <v>#NUM!</v>
      </c>
      <c r="X96" s="1" t="e">
        <f t="shared" ca="1" si="12"/>
        <v>#NUM!</v>
      </c>
      <c r="Y96" s="1" t="e">
        <f t="shared" ca="1" si="13"/>
        <v>#NUM!</v>
      </c>
      <c r="Z96" s="32" t="e">
        <f t="shared" ca="1" si="14"/>
        <v>#NUM!</v>
      </c>
      <c r="AA96" s="1" t="e">
        <f t="shared" ca="1" si="15"/>
        <v>#NUM!</v>
      </c>
      <c r="AB96" s="1" t="e">
        <f t="shared" ca="1" si="16"/>
        <v>#NUM!</v>
      </c>
      <c r="AC96" s="1" t="e">
        <f t="shared" ca="1" si="17"/>
        <v>#NUM!</v>
      </c>
      <c r="AD96" s="1">
        <f t="shared" si="18"/>
        <v>151942</v>
      </c>
      <c r="AE96" t="str">
        <f>IFERROR(VLOOKUP(D96,Bas!A:B,2,0),"")</f>
        <v/>
      </c>
      <c r="AF96" t="str">
        <f t="shared" si="19"/>
        <v>AUTO STOK SASFP-011681-01</v>
      </c>
      <c r="AG96" s="14" t="str">
        <f>(IFERROR(VLOOKUP(AF96,Bas!A:B,2,0),"CXP"))</f>
        <v>CXP</v>
      </c>
    </row>
    <row r="97" spans="1:33" x14ac:dyDescent="0.25">
      <c r="A97" t="s">
        <v>41</v>
      </c>
      <c r="B97">
        <v>901</v>
      </c>
      <c r="C97">
        <v>860507710</v>
      </c>
      <c r="D97" t="s">
        <v>2967</v>
      </c>
      <c r="E97" t="s">
        <v>3503</v>
      </c>
      <c r="F97">
        <v>7447638</v>
      </c>
      <c r="G97">
        <v>16925001</v>
      </c>
      <c r="H97">
        <v>53300</v>
      </c>
      <c r="I97" t="s">
        <v>3524</v>
      </c>
      <c r="J97" t="s">
        <v>3525</v>
      </c>
      <c r="K97" s="2">
        <v>45397</v>
      </c>
      <c r="L97" s="2">
        <v>45397</v>
      </c>
      <c r="M97" s="2">
        <v>45446</v>
      </c>
      <c r="N97">
        <v>-1</v>
      </c>
      <c r="O97">
        <v>1811113</v>
      </c>
      <c r="P97">
        <v>20240604</v>
      </c>
      <c r="Q97">
        <v>202406</v>
      </c>
      <c r="R97" t="s">
        <v>6382</v>
      </c>
      <c r="S97">
        <v>54</v>
      </c>
      <c r="T97" t="s">
        <v>35</v>
      </c>
      <c r="U97" t="s">
        <v>3359</v>
      </c>
      <c r="V97" s="57" t="e">
        <f t="shared" ca="1" si="10"/>
        <v>#NUM!</v>
      </c>
      <c r="W97" s="1" t="e">
        <f t="shared" ca="1" si="11"/>
        <v>#NUM!</v>
      </c>
      <c r="X97" s="1" t="e">
        <f t="shared" ca="1" si="12"/>
        <v>#NUM!</v>
      </c>
      <c r="Y97" s="1" t="e">
        <f t="shared" ca="1" si="13"/>
        <v>#NUM!</v>
      </c>
      <c r="Z97" s="32" t="e">
        <f t="shared" ca="1" si="14"/>
        <v>#NUM!</v>
      </c>
      <c r="AA97" s="1" t="e">
        <f t="shared" ca="1" si="15"/>
        <v>#NUM!</v>
      </c>
      <c r="AB97" s="1" t="e">
        <f t="shared" ca="1" si="16"/>
        <v>#NUM!</v>
      </c>
      <c r="AC97" s="1" t="e">
        <f t="shared" ca="1" si="17"/>
        <v>#NUM!</v>
      </c>
      <c r="AD97" s="1">
        <f t="shared" si="18"/>
        <v>1811113</v>
      </c>
      <c r="AE97" t="str">
        <f>IFERROR(VLOOKUP(D97,Bas!A:B,2,0),"")</f>
        <v/>
      </c>
      <c r="AF97" t="str">
        <f t="shared" si="19"/>
        <v>AUTO STOK SASFP-011735-01</v>
      </c>
      <c r="AG97" s="14" t="str">
        <f>(IFERROR(VLOOKUP(AF97,Bas!A:B,2,0),"CXP"))</f>
        <v>CXP</v>
      </c>
    </row>
    <row r="98" spans="1:33" x14ac:dyDescent="0.25">
      <c r="A98" t="s">
        <v>41</v>
      </c>
      <c r="B98">
        <v>901</v>
      </c>
      <c r="C98">
        <v>860507710</v>
      </c>
      <c r="D98" t="s">
        <v>2967</v>
      </c>
      <c r="E98" t="s">
        <v>3503</v>
      </c>
      <c r="F98">
        <v>7447638</v>
      </c>
      <c r="G98">
        <v>16925001</v>
      </c>
      <c r="H98">
        <v>21498</v>
      </c>
      <c r="I98" t="s">
        <v>3526</v>
      </c>
      <c r="J98" t="s">
        <v>3527</v>
      </c>
      <c r="K98" s="2">
        <v>45399</v>
      </c>
      <c r="L98" s="2">
        <v>45399</v>
      </c>
      <c r="M98" s="2">
        <v>45459</v>
      </c>
      <c r="N98">
        <v>12</v>
      </c>
      <c r="O98">
        <v>227656</v>
      </c>
      <c r="P98">
        <v>20240604</v>
      </c>
      <c r="Q98">
        <v>202406</v>
      </c>
      <c r="R98" t="s">
        <v>6382</v>
      </c>
      <c r="S98">
        <v>52</v>
      </c>
      <c r="T98" t="s">
        <v>35</v>
      </c>
      <c r="U98" t="s">
        <v>3359</v>
      </c>
      <c r="V98" s="57" t="e">
        <f t="shared" ca="1" si="10"/>
        <v>#NUM!</v>
      </c>
      <c r="W98" s="1" t="e">
        <f t="shared" ca="1" si="11"/>
        <v>#NUM!</v>
      </c>
      <c r="X98" s="1" t="e">
        <f t="shared" ca="1" si="12"/>
        <v>#NUM!</v>
      </c>
      <c r="Y98" s="1" t="e">
        <f t="shared" ca="1" si="13"/>
        <v>#NUM!</v>
      </c>
      <c r="Z98" s="32" t="e">
        <f t="shared" ca="1" si="14"/>
        <v>#NUM!</v>
      </c>
      <c r="AA98" s="1" t="e">
        <f t="shared" ca="1" si="15"/>
        <v>#NUM!</v>
      </c>
      <c r="AB98" s="1" t="e">
        <f t="shared" ca="1" si="16"/>
        <v>#NUM!</v>
      </c>
      <c r="AC98" s="1" t="e">
        <f t="shared" ca="1" si="17"/>
        <v>#NUM!</v>
      </c>
      <c r="AD98" s="1">
        <f t="shared" si="18"/>
        <v>227656</v>
      </c>
      <c r="AE98" t="str">
        <f>IFERROR(VLOOKUP(D98,Bas!A:B,2,0),"")</f>
        <v/>
      </c>
      <c r="AF98" t="str">
        <f t="shared" si="19"/>
        <v>AUTO STOK SASFP-011792-01</v>
      </c>
      <c r="AG98" s="14" t="str">
        <f>(IFERROR(VLOOKUP(AF98,Bas!A:B,2,0),"CXP"))</f>
        <v>CXP</v>
      </c>
    </row>
    <row r="99" spans="1:33" x14ac:dyDescent="0.25">
      <c r="A99" t="s">
        <v>41</v>
      </c>
      <c r="B99">
        <v>901</v>
      </c>
      <c r="C99">
        <v>860507710</v>
      </c>
      <c r="D99" t="s">
        <v>2967</v>
      </c>
      <c r="E99" t="s">
        <v>3503</v>
      </c>
      <c r="F99">
        <v>7447638</v>
      </c>
      <c r="G99">
        <v>16925001</v>
      </c>
      <c r="H99">
        <v>21503</v>
      </c>
      <c r="I99" t="s">
        <v>3528</v>
      </c>
      <c r="J99" t="s">
        <v>3529</v>
      </c>
      <c r="K99" s="2">
        <v>45404</v>
      </c>
      <c r="L99" s="2">
        <v>45404</v>
      </c>
      <c r="M99" s="2">
        <v>45462</v>
      </c>
      <c r="N99">
        <v>15</v>
      </c>
      <c r="O99">
        <v>231945</v>
      </c>
      <c r="P99">
        <v>20240604</v>
      </c>
      <c r="Q99">
        <v>202406</v>
      </c>
      <c r="R99" t="s">
        <v>6382</v>
      </c>
      <c r="S99">
        <v>47</v>
      </c>
      <c r="T99" t="s">
        <v>35</v>
      </c>
      <c r="U99" t="s">
        <v>3359</v>
      </c>
      <c r="V99" s="57" t="e">
        <f t="shared" ca="1" si="10"/>
        <v>#NUM!</v>
      </c>
      <c r="W99" s="1" t="e">
        <f t="shared" ca="1" si="11"/>
        <v>#NUM!</v>
      </c>
      <c r="X99" s="1" t="e">
        <f t="shared" ca="1" si="12"/>
        <v>#NUM!</v>
      </c>
      <c r="Y99" s="1" t="e">
        <f t="shared" ca="1" si="13"/>
        <v>#NUM!</v>
      </c>
      <c r="Z99" s="32" t="e">
        <f t="shared" ca="1" si="14"/>
        <v>#NUM!</v>
      </c>
      <c r="AA99" s="1" t="e">
        <f t="shared" ca="1" si="15"/>
        <v>#NUM!</v>
      </c>
      <c r="AB99" s="1" t="e">
        <f t="shared" ca="1" si="16"/>
        <v>#NUM!</v>
      </c>
      <c r="AC99" s="1" t="e">
        <f t="shared" ca="1" si="17"/>
        <v>#NUM!</v>
      </c>
      <c r="AD99" s="1">
        <f t="shared" si="18"/>
        <v>231945</v>
      </c>
      <c r="AE99" t="str">
        <f>IFERROR(VLOOKUP(D99,Bas!A:B,2,0),"")</f>
        <v/>
      </c>
      <c r="AF99" t="str">
        <f t="shared" si="19"/>
        <v>AUTO STOK SASFP-011832-01</v>
      </c>
      <c r="AG99" s="14" t="str">
        <f>(IFERROR(VLOOKUP(AF99,Bas!A:B,2,0),"CXP"))</f>
        <v>CXP</v>
      </c>
    </row>
    <row r="100" spans="1:33" x14ac:dyDescent="0.25">
      <c r="A100" t="s">
        <v>41</v>
      </c>
      <c r="B100">
        <v>901</v>
      </c>
      <c r="C100">
        <v>860507710</v>
      </c>
      <c r="D100" t="s">
        <v>2967</v>
      </c>
      <c r="E100" t="s">
        <v>3503</v>
      </c>
      <c r="F100">
        <v>7447638</v>
      </c>
      <c r="G100">
        <v>16925001</v>
      </c>
      <c r="H100">
        <v>21512</v>
      </c>
      <c r="I100" t="s">
        <v>3530</v>
      </c>
      <c r="J100" t="s">
        <v>3531</v>
      </c>
      <c r="K100" s="2">
        <v>45406</v>
      </c>
      <c r="L100" s="2">
        <v>45406</v>
      </c>
      <c r="M100" s="2">
        <v>45465</v>
      </c>
      <c r="N100">
        <v>18</v>
      </c>
      <c r="O100">
        <v>73025</v>
      </c>
      <c r="P100">
        <v>20240604</v>
      </c>
      <c r="Q100">
        <v>202406</v>
      </c>
      <c r="R100" t="s">
        <v>6382</v>
      </c>
      <c r="S100">
        <v>45</v>
      </c>
      <c r="T100" t="s">
        <v>35</v>
      </c>
      <c r="U100" t="s">
        <v>3359</v>
      </c>
      <c r="V100" s="57" t="e">
        <f t="shared" ca="1" si="10"/>
        <v>#NUM!</v>
      </c>
      <c r="W100" s="1" t="e">
        <f t="shared" ca="1" si="11"/>
        <v>#NUM!</v>
      </c>
      <c r="X100" s="1" t="e">
        <f t="shared" ca="1" si="12"/>
        <v>#NUM!</v>
      </c>
      <c r="Y100" s="1" t="e">
        <f t="shared" ca="1" si="13"/>
        <v>#NUM!</v>
      </c>
      <c r="Z100" s="32" t="e">
        <f t="shared" ca="1" si="14"/>
        <v>#NUM!</v>
      </c>
      <c r="AA100" s="1" t="e">
        <f t="shared" ca="1" si="15"/>
        <v>#NUM!</v>
      </c>
      <c r="AB100" s="1" t="e">
        <f t="shared" ca="1" si="16"/>
        <v>#NUM!</v>
      </c>
      <c r="AC100" s="1" t="e">
        <f t="shared" ca="1" si="17"/>
        <v>#NUM!</v>
      </c>
      <c r="AD100" s="1">
        <f t="shared" si="18"/>
        <v>73025</v>
      </c>
      <c r="AE100" t="str">
        <f>IFERROR(VLOOKUP(D100,Bas!A:B,2,0),"")</f>
        <v/>
      </c>
      <c r="AF100" t="str">
        <f t="shared" si="19"/>
        <v>AUTO STOK SASFP-011874-01</v>
      </c>
      <c r="AG100" s="14" t="str">
        <f>(IFERROR(VLOOKUP(AF100,Bas!A:B,2,0),"CXP"))</f>
        <v>CXP</v>
      </c>
    </row>
    <row r="101" spans="1:33" x14ac:dyDescent="0.25">
      <c r="A101" t="s">
        <v>41</v>
      </c>
      <c r="B101">
        <v>901</v>
      </c>
      <c r="C101">
        <v>860507710</v>
      </c>
      <c r="D101" t="s">
        <v>2967</v>
      </c>
      <c r="E101" t="s">
        <v>3503</v>
      </c>
      <c r="F101">
        <v>7447638</v>
      </c>
      <c r="G101">
        <v>16925001</v>
      </c>
      <c r="H101">
        <v>21519</v>
      </c>
      <c r="I101" t="s">
        <v>3532</v>
      </c>
      <c r="J101" t="s">
        <v>3533</v>
      </c>
      <c r="K101" s="2">
        <v>45408</v>
      </c>
      <c r="L101" s="2">
        <v>45408</v>
      </c>
      <c r="M101" s="2">
        <v>45467</v>
      </c>
      <c r="N101">
        <v>20</v>
      </c>
      <c r="O101">
        <v>718779</v>
      </c>
      <c r="P101">
        <v>20240604</v>
      </c>
      <c r="Q101">
        <v>202406</v>
      </c>
      <c r="R101" t="s">
        <v>6382</v>
      </c>
      <c r="S101">
        <v>43</v>
      </c>
      <c r="T101" t="s">
        <v>35</v>
      </c>
      <c r="U101" t="s">
        <v>3359</v>
      </c>
      <c r="V101" s="57" t="e">
        <f t="shared" ca="1" si="10"/>
        <v>#NUM!</v>
      </c>
      <c r="W101" s="1" t="e">
        <f t="shared" ca="1" si="11"/>
        <v>#NUM!</v>
      </c>
      <c r="X101" s="1" t="e">
        <f t="shared" ca="1" si="12"/>
        <v>#NUM!</v>
      </c>
      <c r="Y101" s="1" t="e">
        <f t="shared" ca="1" si="13"/>
        <v>#NUM!</v>
      </c>
      <c r="Z101" s="32" t="e">
        <f t="shared" ca="1" si="14"/>
        <v>#NUM!</v>
      </c>
      <c r="AA101" s="1" t="e">
        <f t="shared" ca="1" si="15"/>
        <v>#NUM!</v>
      </c>
      <c r="AB101" s="1" t="e">
        <f t="shared" ca="1" si="16"/>
        <v>#NUM!</v>
      </c>
      <c r="AC101" s="1" t="e">
        <f t="shared" ca="1" si="17"/>
        <v>#NUM!</v>
      </c>
      <c r="AD101" s="1">
        <f t="shared" si="18"/>
        <v>718779</v>
      </c>
      <c r="AE101" t="str">
        <f>IFERROR(VLOOKUP(D101,Bas!A:B,2,0),"")</f>
        <v/>
      </c>
      <c r="AF101" t="str">
        <f t="shared" si="19"/>
        <v>AUTO STOK SASFP-011899-01</v>
      </c>
      <c r="AG101" s="14" t="str">
        <f>(IFERROR(VLOOKUP(AF101,Bas!A:B,2,0),"CXP"))</f>
        <v>CXP</v>
      </c>
    </row>
    <row r="102" spans="1:33" x14ac:dyDescent="0.25">
      <c r="A102" t="s">
        <v>41</v>
      </c>
      <c r="B102">
        <v>901</v>
      </c>
      <c r="C102">
        <v>860507710</v>
      </c>
      <c r="D102" t="s">
        <v>2967</v>
      </c>
      <c r="E102" t="s">
        <v>3503</v>
      </c>
      <c r="F102">
        <v>7447638</v>
      </c>
      <c r="G102">
        <v>16925001</v>
      </c>
      <c r="H102">
        <v>21518</v>
      </c>
      <c r="I102" t="s">
        <v>3534</v>
      </c>
      <c r="J102" t="s">
        <v>3535</v>
      </c>
      <c r="K102" s="2">
        <v>45408</v>
      </c>
      <c r="L102" s="2">
        <v>45408</v>
      </c>
      <c r="M102" s="2">
        <v>45467</v>
      </c>
      <c r="N102">
        <v>20</v>
      </c>
      <c r="O102">
        <v>193556</v>
      </c>
      <c r="P102">
        <v>20240604</v>
      </c>
      <c r="Q102">
        <v>202406</v>
      </c>
      <c r="R102" t="s">
        <v>6382</v>
      </c>
      <c r="S102">
        <v>43</v>
      </c>
      <c r="T102" t="s">
        <v>35</v>
      </c>
      <c r="U102" t="s">
        <v>3359</v>
      </c>
      <c r="V102" s="57" t="e">
        <f t="shared" ca="1" si="10"/>
        <v>#NUM!</v>
      </c>
      <c r="W102" s="1" t="e">
        <f t="shared" ca="1" si="11"/>
        <v>#NUM!</v>
      </c>
      <c r="X102" s="1" t="e">
        <f t="shared" ca="1" si="12"/>
        <v>#NUM!</v>
      </c>
      <c r="Y102" s="1" t="e">
        <f t="shared" ca="1" si="13"/>
        <v>#NUM!</v>
      </c>
      <c r="Z102" s="32" t="e">
        <f t="shared" ca="1" si="14"/>
        <v>#NUM!</v>
      </c>
      <c r="AA102" s="1" t="e">
        <f t="shared" ca="1" si="15"/>
        <v>#NUM!</v>
      </c>
      <c r="AB102" s="1" t="e">
        <f t="shared" ca="1" si="16"/>
        <v>#NUM!</v>
      </c>
      <c r="AC102" s="1" t="e">
        <f t="shared" ca="1" si="17"/>
        <v>#NUM!</v>
      </c>
      <c r="AD102" s="1">
        <f t="shared" si="18"/>
        <v>193556</v>
      </c>
      <c r="AE102" t="str">
        <f>IFERROR(VLOOKUP(D102,Bas!A:B,2,0),"")</f>
        <v/>
      </c>
      <c r="AF102" t="str">
        <f t="shared" si="19"/>
        <v>AUTO STOK SASFP-011900-01</v>
      </c>
      <c r="AG102" s="14" t="str">
        <f>(IFERROR(VLOOKUP(AF102,Bas!A:B,2,0),"CXP"))</f>
        <v>CXP</v>
      </c>
    </row>
    <row r="103" spans="1:33" x14ac:dyDescent="0.25">
      <c r="A103" t="s">
        <v>41</v>
      </c>
      <c r="B103">
        <v>901</v>
      </c>
      <c r="C103">
        <v>860507710</v>
      </c>
      <c r="D103" t="s">
        <v>2967</v>
      </c>
      <c r="E103" t="s">
        <v>3503</v>
      </c>
      <c r="F103">
        <v>7447638</v>
      </c>
      <c r="G103">
        <v>16925001</v>
      </c>
      <c r="H103">
        <v>21527</v>
      </c>
      <c r="I103" t="s">
        <v>3536</v>
      </c>
      <c r="J103" t="s">
        <v>3537</v>
      </c>
      <c r="K103" s="2">
        <v>45411</v>
      </c>
      <c r="L103" s="2">
        <v>45411</v>
      </c>
      <c r="M103" s="2">
        <v>45468</v>
      </c>
      <c r="N103">
        <v>21</v>
      </c>
      <c r="O103">
        <v>397186</v>
      </c>
      <c r="P103">
        <v>20240604</v>
      </c>
      <c r="Q103">
        <v>202406</v>
      </c>
      <c r="R103" t="s">
        <v>6382</v>
      </c>
      <c r="S103">
        <v>40</v>
      </c>
      <c r="T103" t="s">
        <v>35</v>
      </c>
      <c r="U103" t="s">
        <v>3359</v>
      </c>
      <c r="V103" s="57" t="e">
        <f t="shared" ca="1" si="10"/>
        <v>#NUM!</v>
      </c>
      <c r="W103" s="1" t="e">
        <f t="shared" ca="1" si="11"/>
        <v>#NUM!</v>
      </c>
      <c r="X103" s="1" t="e">
        <f t="shared" ca="1" si="12"/>
        <v>#NUM!</v>
      </c>
      <c r="Y103" s="1" t="e">
        <f t="shared" ca="1" si="13"/>
        <v>#NUM!</v>
      </c>
      <c r="Z103" s="32" t="e">
        <f t="shared" ca="1" si="14"/>
        <v>#NUM!</v>
      </c>
      <c r="AA103" s="1" t="e">
        <f t="shared" ca="1" si="15"/>
        <v>#NUM!</v>
      </c>
      <c r="AB103" s="1" t="e">
        <f t="shared" ca="1" si="16"/>
        <v>#NUM!</v>
      </c>
      <c r="AC103" s="1" t="e">
        <f t="shared" ca="1" si="17"/>
        <v>#NUM!</v>
      </c>
      <c r="AD103" s="1">
        <f t="shared" si="18"/>
        <v>397186</v>
      </c>
      <c r="AE103" t="str">
        <f>IFERROR(VLOOKUP(D103,Bas!A:B,2,0),"")</f>
        <v/>
      </c>
      <c r="AF103" t="str">
        <f t="shared" si="19"/>
        <v>AUTO STOK SASFP-011975-01</v>
      </c>
      <c r="AG103" s="14" t="str">
        <f>(IFERROR(VLOOKUP(AF103,Bas!A:B,2,0),"CXP"))</f>
        <v>CXP</v>
      </c>
    </row>
    <row r="104" spans="1:33" x14ac:dyDescent="0.25">
      <c r="A104" t="s">
        <v>41</v>
      </c>
      <c r="B104">
        <v>901</v>
      </c>
      <c r="C104">
        <v>860507710</v>
      </c>
      <c r="D104" t="s">
        <v>2967</v>
      </c>
      <c r="E104" t="s">
        <v>3503</v>
      </c>
      <c r="F104">
        <v>7447638</v>
      </c>
      <c r="G104">
        <v>16925001</v>
      </c>
      <c r="H104">
        <v>21534</v>
      </c>
      <c r="I104" t="s">
        <v>3538</v>
      </c>
      <c r="J104" t="s">
        <v>3539</v>
      </c>
      <c r="K104" s="2">
        <v>45411</v>
      </c>
      <c r="L104" s="2">
        <v>45411</v>
      </c>
      <c r="M104" s="2">
        <v>45470</v>
      </c>
      <c r="N104">
        <v>23</v>
      </c>
      <c r="O104">
        <v>218261</v>
      </c>
      <c r="P104">
        <v>20240604</v>
      </c>
      <c r="Q104">
        <v>202406</v>
      </c>
      <c r="R104" t="s">
        <v>6382</v>
      </c>
      <c r="S104">
        <v>40</v>
      </c>
      <c r="T104" t="s">
        <v>35</v>
      </c>
      <c r="U104" t="s">
        <v>3359</v>
      </c>
      <c r="V104" s="57" t="e">
        <f t="shared" ca="1" si="10"/>
        <v>#NUM!</v>
      </c>
      <c r="W104" s="1" t="e">
        <f t="shared" ca="1" si="11"/>
        <v>#NUM!</v>
      </c>
      <c r="X104" s="1" t="e">
        <f t="shared" ca="1" si="12"/>
        <v>#NUM!</v>
      </c>
      <c r="Y104" s="1" t="e">
        <f t="shared" ca="1" si="13"/>
        <v>#NUM!</v>
      </c>
      <c r="Z104" s="32" t="e">
        <f t="shared" ca="1" si="14"/>
        <v>#NUM!</v>
      </c>
      <c r="AA104" s="1" t="e">
        <f t="shared" ca="1" si="15"/>
        <v>#NUM!</v>
      </c>
      <c r="AB104" s="1" t="e">
        <f t="shared" ca="1" si="16"/>
        <v>#NUM!</v>
      </c>
      <c r="AC104" s="1" t="e">
        <f t="shared" ca="1" si="17"/>
        <v>#NUM!</v>
      </c>
      <c r="AD104" s="1">
        <f t="shared" si="18"/>
        <v>218261</v>
      </c>
      <c r="AE104" t="str">
        <f>IFERROR(VLOOKUP(D104,Bas!A:B,2,0),"")</f>
        <v/>
      </c>
      <c r="AF104" t="str">
        <f t="shared" si="19"/>
        <v>AUTO STOK SASFP-011976-01</v>
      </c>
      <c r="AG104" s="14" t="str">
        <f>(IFERROR(VLOOKUP(AF104,Bas!A:B,2,0),"CXP"))</f>
        <v>CXP</v>
      </c>
    </row>
    <row r="105" spans="1:33" x14ac:dyDescent="0.25">
      <c r="A105" t="s">
        <v>41</v>
      </c>
      <c r="B105">
        <v>901</v>
      </c>
      <c r="C105">
        <v>860507710</v>
      </c>
      <c r="D105" t="s">
        <v>2967</v>
      </c>
      <c r="E105" t="s">
        <v>3503</v>
      </c>
      <c r="F105">
        <v>7447638</v>
      </c>
      <c r="G105">
        <v>16925001</v>
      </c>
      <c r="H105">
        <v>21533</v>
      </c>
      <c r="I105" t="s">
        <v>3540</v>
      </c>
      <c r="J105" t="s">
        <v>3541</v>
      </c>
      <c r="K105" s="2">
        <v>45411</v>
      </c>
      <c r="L105" s="2">
        <v>45411</v>
      </c>
      <c r="M105" s="2">
        <v>45470</v>
      </c>
      <c r="N105">
        <v>23</v>
      </c>
      <c r="O105">
        <v>108152</v>
      </c>
      <c r="P105">
        <v>20240604</v>
      </c>
      <c r="Q105">
        <v>202406</v>
      </c>
      <c r="R105" t="s">
        <v>6382</v>
      </c>
      <c r="S105">
        <v>40</v>
      </c>
      <c r="T105" t="s">
        <v>35</v>
      </c>
      <c r="U105" t="s">
        <v>3359</v>
      </c>
      <c r="V105" s="57" t="e">
        <f t="shared" ca="1" si="10"/>
        <v>#NUM!</v>
      </c>
      <c r="W105" s="1" t="e">
        <f t="shared" ca="1" si="11"/>
        <v>#NUM!</v>
      </c>
      <c r="X105" s="1" t="e">
        <f t="shared" ca="1" si="12"/>
        <v>#NUM!</v>
      </c>
      <c r="Y105" s="1" t="e">
        <f t="shared" ca="1" si="13"/>
        <v>#NUM!</v>
      </c>
      <c r="Z105" s="32" t="e">
        <f t="shared" ca="1" si="14"/>
        <v>#NUM!</v>
      </c>
      <c r="AA105" s="1" t="e">
        <f t="shared" ca="1" si="15"/>
        <v>#NUM!</v>
      </c>
      <c r="AB105" s="1" t="e">
        <f t="shared" ca="1" si="16"/>
        <v>#NUM!</v>
      </c>
      <c r="AC105" s="1" t="e">
        <f t="shared" ca="1" si="17"/>
        <v>#NUM!</v>
      </c>
      <c r="AD105" s="1">
        <f t="shared" si="18"/>
        <v>108152</v>
      </c>
      <c r="AE105" t="str">
        <f>IFERROR(VLOOKUP(D105,Bas!A:B,2,0),"")</f>
        <v/>
      </c>
      <c r="AF105" t="str">
        <f t="shared" si="19"/>
        <v>AUTO STOK SASFP-011977-01</v>
      </c>
      <c r="AG105" s="14" t="str">
        <f>(IFERROR(VLOOKUP(AF105,Bas!A:B,2,0),"CXP"))</f>
        <v>CXP</v>
      </c>
    </row>
    <row r="106" spans="1:33" x14ac:dyDescent="0.25">
      <c r="A106" t="s">
        <v>41</v>
      </c>
      <c r="B106">
        <v>901</v>
      </c>
      <c r="C106">
        <v>860507710</v>
      </c>
      <c r="D106" t="s">
        <v>2967</v>
      </c>
      <c r="E106" t="s">
        <v>3503</v>
      </c>
      <c r="F106">
        <v>7447638</v>
      </c>
      <c r="G106">
        <v>16925001</v>
      </c>
      <c r="H106">
        <v>21520</v>
      </c>
      <c r="I106" t="s">
        <v>3542</v>
      </c>
      <c r="J106" t="s">
        <v>3543</v>
      </c>
      <c r="K106" s="2">
        <v>45411</v>
      </c>
      <c r="L106" s="2">
        <v>45411</v>
      </c>
      <c r="M106" s="2">
        <v>45467</v>
      </c>
      <c r="N106">
        <v>20</v>
      </c>
      <c r="O106">
        <v>621231</v>
      </c>
      <c r="P106">
        <v>20240604</v>
      </c>
      <c r="Q106">
        <v>202406</v>
      </c>
      <c r="R106" t="s">
        <v>6382</v>
      </c>
      <c r="S106">
        <v>40</v>
      </c>
      <c r="T106" t="s">
        <v>35</v>
      </c>
      <c r="U106" t="s">
        <v>3359</v>
      </c>
      <c r="V106" s="57" t="e">
        <f t="shared" ca="1" si="10"/>
        <v>#NUM!</v>
      </c>
      <c r="W106" s="1" t="e">
        <f t="shared" ca="1" si="11"/>
        <v>#NUM!</v>
      </c>
      <c r="X106" s="1" t="e">
        <f t="shared" ca="1" si="12"/>
        <v>#NUM!</v>
      </c>
      <c r="Y106" s="1" t="e">
        <f t="shared" ca="1" si="13"/>
        <v>#NUM!</v>
      </c>
      <c r="Z106" s="32" t="e">
        <f t="shared" ca="1" si="14"/>
        <v>#NUM!</v>
      </c>
      <c r="AA106" s="1" t="e">
        <f t="shared" ca="1" si="15"/>
        <v>#NUM!</v>
      </c>
      <c r="AB106" s="1" t="e">
        <f t="shared" ca="1" si="16"/>
        <v>#NUM!</v>
      </c>
      <c r="AC106" s="1" t="e">
        <f t="shared" ca="1" si="17"/>
        <v>#NUM!</v>
      </c>
      <c r="AD106" s="1">
        <f t="shared" si="18"/>
        <v>621231</v>
      </c>
      <c r="AE106" t="str">
        <f>IFERROR(VLOOKUP(D106,Bas!A:B,2,0),"")</f>
        <v/>
      </c>
      <c r="AF106" t="str">
        <f t="shared" si="19"/>
        <v>AUTO STOK SASFP-011978-01</v>
      </c>
      <c r="AG106" s="14" t="str">
        <f>(IFERROR(VLOOKUP(AF106,Bas!A:B,2,0),"CXP"))</f>
        <v>CXP</v>
      </c>
    </row>
    <row r="107" spans="1:33" x14ac:dyDescent="0.25">
      <c r="A107" t="s">
        <v>41</v>
      </c>
      <c r="B107">
        <v>901</v>
      </c>
      <c r="C107">
        <v>860507710</v>
      </c>
      <c r="D107" t="s">
        <v>2967</v>
      </c>
      <c r="E107" t="s">
        <v>3503</v>
      </c>
      <c r="F107">
        <v>7447638</v>
      </c>
      <c r="G107">
        <v>16925001</v>
      </c>
      <c r="H107">
        <v>21530</v>
      </c>
      <c r="I107" t="s">
        <v>3544</v>
      </c>
      <c r="J107" t="s">
        <v>3545</v>
      </c>
      <c r="K107" s="2">
        <v>45412</v>
      </c>
      <c r="L107" s="2">
        <v>45412</v>
      </c>
      <c r="M107" s="2">
        <v>45469</v>
      </c>
      <c r="N107">
        <v>22</v>
      </c>
      <c r="O107">
        <v>440354</v>
      </c>
      <c r="P107">
        <v>20240604</v>
      </c>
      <c r="Q107">
        <v>202406</v>
      </c>
      <c r="R107" t="s">
        <v>6382</v>
      </c>
      <c r="S107">
        <v>39</v>
      </c>
      <c r="T107" t="s">
        <v>35</v>
      </c>
      <c r="U107" t="s">
        <v>3359</v>
      </c>
      <c r="V107" s="57" t="e">
        <f t="shared" ca="1" si="10"/>
        <v>#NUM!</v>
      </c>
      <c r="W107" s="1" t="e">
        <f t="shared" ca="1" si="11"/>
        <v>#NUM!</v>
      </c>
      <c r="X107" s="1" t="e">
        <f t="shared" ca="1" si="12"/>
        <v>#NUM!</v>
      </c>
      <c r="Y107" s="1" t="e">
        <f t="shared" ca="1" si="13"/>
        <v>#NUM!</v>
      </c>
      <c r="Z107" s="32" t="e">
        <f t="shared" ca="1" si="14"/>
        <v>#NUM!</v>
      </c>
      <c r="AA107" s="1" t="e">
        <f t="shared" ca="1" si="15"/>
        <v>#NUM!</v>
      </c>
      <c r="AB107" s="1" t="e">
        <f t="shared" ca="1" si="16"/>
        <v>#NUM!</v>
      </c>
      <c r="AC107" s="1" t="e">
        <f t="shared" ca="1" si="17"/>
        <v>#NUM!</v>
      </c>
      <c r="AD107" s="1">
        <f t="shared" si="18"/>
        <v>440354</v>
      </c>
      <c r="AE107" t="str">
        <f>IFERROR(VLOOKUP(D107,Bas!A:B,2,0),"")</f>
        <v/>
      </c>
      <c r="AF107" t="str">
        <f t="shared" si="19"/>
        <v>AUTO STOK SASFP-012066-01</v>
      </c>
      <c r="AG107" s="14" t="str">
        <f>(IFERROR(VLOOKUP(AF107,Bas!A:B,2,0),"CXP"))</f>
        <v>CXP</v>
      </c>
    </row>
    <row r="108" spans="1:33" x14ac:dyDescent="0.25">
      <c r="A108" t="s">
        <v>41</v>
      </c>
      <c r="B108">
        <v>901</v>
      </c>
      <c r="C108">
        <v>860507710</v>
      </c>
      <c r="D108" t="s">
        <v>2967</v>
      </c>
      <c r="E108" t="s">
        <v>3503</v>
      </c>
      <c r="F108">
        <v>7447638</v>
      </c>
      <c r="G108">
        <v>16925001</v>
      </c>
      <c r="H108">
        <v>21564</v>
      </c>
      <c r="I108" t="s">
        <v>3546</v>
      </c>
      <c r="J108" t="s">
        <v>3547</v>
      </c>
      <c r="K108" s="2">
        <v>45418</v>
      </c>
      <c r="L108" s="2">
        <v>45418</v>
      </c>
      <c r="M108" s="2">
        <v>45476</v>
      </c>
      <c r="N108">
        <v>29</v>
      </c>
      <c r="O108">
        <v>1022591</v>
      </c>
      <c r="P108">
        <v>20240604</v>
      </c>
      <c r="Q108">
        <v>202406</v>
      </c>
      <c r="R108" t="s">
        <v>6382</v>
      </c>
      <c r="S108">
        <v>33</v>
      </c>
      <c r="T108" t="s">
        <v>35</v>
      </c>
      <c r="U108" t="s">
        <v>3359</v>
      </c>
      <c r="V108" s="57" t="e">
        <f t="shared" ca="1" si="10"/>
        <v>#NUM!</v>
      </c>
      <c r="W108" s="1" t="e">
        <f t="shared" ca="1" si="11"/>
        <v>#NUM!</v>
      </c>
      <c r="X108" s="1" t="e">
        <f t="shared" ca="1" si="12"/>
        <v>#NUM!</v>
      </c>
      <c r="Y108" s="1" t="e">
        <f t="shared" ca="1" si="13"/>
        <v>#NUM!</v>
      </c>
      <c r="Z108" s="32" t="e">
        <f t="shared" ca="1" si="14"/>
        <v>#NUM!</v>
      </c>
      <c r="AA108" s="1" t="e">
        <f t="shared" ca="1" si="15"/>
        <v>#NUM!</v>
      </c>
      <c r="AB108" s="1" t="e">
        <f t="shared" ca="1" si="16"/>
        <v>#NUM!</v>
      </c>
      <c r="AC108" s="1" t="e">
        <f t="shared" ca="1" si="17"/>
        <v>#NUM!</v>
      </c>
      <c r="AD108" s="1">
        <f t="shared" si="18"/>
        <v>1022591</v>
      </c>
      <c r="AE108" t="str">
        <f>IFERROR(VLOOKUP(D108,Bas!A:B,2,0),"")</f>
        <v/>
      </c>
      <c r="AF108" t="str">
        <f t="shared" si="19"/>
        <v>AUTO STOK SASFP-012094-01</v>
      </c>
      <c r="AG108" s="14" t="str">
        <f>(IFERROR(VLOOKUP(AF108,Bas!A:B,2,0),"CXP"))</f>
        <v>CXP</v>
      </c>
    </row>
    <row r="109" spans="1:33" x14ac:dyDescent="0.25">
      <c r="A109" t="s">
        <v>41</v>
      </c>
      <c r="B109">
        <v>901</v>
      </c>
      <c r="C109">
        <v>860507710</v>
      </c>
      <c r="D109" t="s">
        <v>2967</v>
      </c>
      <c r="E109" t="s">
        <v>3503</v>
      </c>
      <c r="F109">
        <v>7447638</v>
      </c>
      <c r="G109">
        <v>16925001</v>
      </c>
      <c r="H109">
        <v>21591</v>
      </c>
      <c r="I109" t="s">
        <v>3548</v>
      </c>
      <c r="J109" t="s">
        <v>3549</v>
      </c>
      <c r="K109" s="2">
        <v>45421</v>
      </c>
      <c r="L109" s="2">
        <v>45421</v>
      </c>
      <c r="M109" s="2">
        <v>45481</v>
      </c>
      <c r="N109">
        <v>34</v>
      </c>
      <c r="O109">
        <v>251892</v>
      </c>
      <c r="P109">
        <v>20240604</v>
      </c>
      <c r="Q109">
        <v>202406</v>
      </c>
      <c r="R109" t="s">
        <v>6382</v>
      </c>
      <c r="S109">
        <v>30</v>
      </c>
      <c r="T109" t="s">
        <v>22</v>
      </c>
      <c r="U109" t="s">
        <v>3359</v>
      </c>
      <c r="V109" s="57" t="e">
        <f t="shared" ca="1" si="10"/>
        <v>#NUM!</v>
      </c>
      <c r="W109" s="1" t="e">
        <f t="shared" ca="1" si="11"/>
        <v>#NUM!</v>
      </c>
      <c r="X109" s="1" t="e">
        <f t="shared" ca="1" si="12"/>
        <v>#NUM!</v>
      </c>
      <c r="Y109" s="1" t="e">
        <f t="shared" ca="1" si="13"/>
        <v>#NUM!</v>
      </c>
      <c r="Z109" s="32" t="e">
        <f t="shared" ca="1" si="14"/>
        <v>#NUM!</v>
      </c>
      <c r="AA109" s="1" t="e">
        <f t="shared" ca="1" si="15"/>
        <v>#NUM!</v>
      </c>
      <c r="AB109" s="1" t="e">
        <f t="shared" ca="1" si="16"/>
        <v>#NUM!</v>
      </c>
      <c r="AC109" s="1" t="e">
        <f t="shared" ca="1" si="17"/>
        <v>#NUM!</v>
      </c>
      <c r="AD109" s="1">
        <f t="shared" si="18"/>
        <v>251892</v>
      </c>
      <c r="AE109" t="str">
        <f>IFERROR(VLOOKUP(D109,Bas!A:B,2,0),"")</f>
        <v/>
      </c>
      <c r="AF109" t="str">
        <f t="shared" si="19"/>
        <v>AUTO STOK SASFP-012146-01</v>
      </c>
      <c r="AG109" s="14" t="str">
        <f>(IFERROR(VLOOKUP(AF109,Bas!A:B,2,0),"CXP"))</f>
        <v>CXP</v>
      </c>
    </row>
    <row r="110" spans="1:33" x14ac:dyDescent="0.25">
      <c r="A110" t="s">
        <v>41</v>
      </c>
      <c r="B110">
        <v>901</v>
      </c>
      <c r="C110">
        <v>860507710</v>
      </c>
      <c r="D110" t="s">
        <v>2967</v>
      </c>
      <c r="E110" t="s">
        <v>3503</v>
      </c>
      <c r="F110">
        <v>7447638</v>
      </c>
      <c r="G110">
        <v>16925001</v>
      </c>
      <c r="H110">
        <v>21590</v>
      </c>
      <c r="I110" t="s">
        <v>3550</v>
      </c>
      <c r="J110" t="s">
        <v>3551</v>
      </c>
      <c r="K110" s="2">
        <v>45421</v>
      </c>
      <c r="L110" s="2">
        <v>45421</v>
      </c>
      <c r="M110" s="2">
        <v>45481</v>
      </c>
      <c r="N110">
        <v>34</v>
      </c>
      <c r="O110">
        <v>471660</v>
      </c>
      <c r="P110">
        <v>20240604</v>
      </c>
      <c r="Q110">
        <v>202406</v>
      </c>
      <c r="R110" t="s">
        <v>6382</v>
      </c>
      <c r="S110">
        <v>30</v>
      </c>
      <c r="T110" t="s">
        <v>22</v>
      </c>
      <c r="U110" t="s">
        <v>3359</v>
      </c>
      <c r="V110" s="57" t="e">
        <f t="shared" ca="1" si="10"/>
        <v>#NUM!</v>
      </c>
      <c r="W110" s="1" t="e">
        <f t="shared" ca="1" si="11"/>
        <v>#NUM!</v>
      </c>
      <c r="X110" s="1" t="e">
        <f t="shared" ca="1" si="12"/>
        <v>#NUM!</v>
      </c>
      <c r="Y110" s="1" t="e">
        <f t="shared" ca="1" si="13"/>
        <v>#NUM!</v>
      </c>
      <c r="Z110" s="32" t="e">
        <f t="shared" ca="1" si="14"/>
        <v>#NUM!</v>
      </c>
      <c r="AA110" s="1" t="e">
        <f t="shared" ca="1" si="15"/>
        <v>#NUM!</v>
      </c>
      <c r="AB110" s="1" t="e">
        <f t="shared" ca="1" si="16"/>
        <v>#NUM!</v>
      </c>
      <c r="AC110" s="1" t="e">
        <f t="shared" ca="1" si="17"/>
        <v>#NUM!</v>
      </c>
      <c r="AD110" s="1">
        <f t="shared" si="18"/>
        <v>471660</v>
      </c>
      <c r="AE110" t="str">
        <f>IFERROR(VLOOKUP(D110,Bas!A:B,2,0),"")</f>
        <v/>
      </c>
      <c r="AF110" t="str">
        <f t="shared" si="19"/>
        <v>AUTO STOK SASFP-012147-01</v>
      </c>
      <c r="AG110" s="14" t="str">
        <f>(IFERROR(VLOOKUP(AF110,Bas!A:B,2,0),"CXP"))</f>
        <v>CXP</v>
      </c>
    </row>
    <row r="111" spans="1:33" x14ac:dyDescent="0.25">
      <c r="A111" t="s">
        <v>41</v>
      </c>
      <c r="B111">
        <v>901</v>
      </c>
      <c r="C111">
        <v>860507710</v>
      </c>
      <c r="D111" t="s">
        <v>2967</v>
      </c>
      <c r="E111" t="s">
        <v>3503</v>
      </c>
      <c r="F111">
        <v>7447638</v>
      </c>
      <c r="G111">
        <v>16925001</v>
      </c>
      <c r="H111">
        <v>53536</v>
      </c>
      <c r="I111" t="s">
        <v>3552</v>
      </c>
      <c r="J111" t="s">
        <v>3553</v>
      </c>
      <c r="K111" s="2">
        <v>45421</v>
      </c>
      <c r="L111" s="2">
        <v>45421</v>
      </c>
      <c r="M111" s="2">
        <v>45475</v>
      </c>
      <c r="N111">
        <v>28</v>
      </c>
      <c r="O111">
        <v>1461362</v>
      </c>
      <c r="P111">
        <v>20240604</v>
      </c>
      <c r="Q111">
        <v>202406</v>
      </c>
      <c r="R111" t="s">
        <v>6382</v>
      </c>
      <c r="S111">
        <v>30</v>
      </c>
      <c r="T111" t="s">
        <v>22</v>
      </c>
      <c r="U111" t="s">
        <v>3359</v>
      </c>
      <c r="V111" s="57" t="e">
        <f t="shared" ca="1" si="10"/>
        <v>#NUM!</v>
      </c>
      <c r="W111" s="1" t="e">
        <f t="shared" ca="1" si="11"/>
        <v>#NUM!</v>
      </c>
      <c r="X111" s="1" t="e">
        <f t="shared" ca="1" si="12"/>
        <v>#NUM!</v>
      </c>
      <c r="Y111" s="1" t="e">
        <f t="shared" ca="1" si="13"/>
        <v>#NUM!</v>
      </c>
      <c r="Z111" s="32" t="e">
        <f t="shared" ca="1" si="14"/>
        <v>#NUM!</v>
      </c>
      <c r="AA111" s="1" t="e">
        <f t="shared" ca="1" si="15"/>
        <v>#NUM!</v>
      </c>
      <c r="AB111" s="1" t="e">
        <f t="shared" ca="1" si="16"/>
        <v>#NUM!</v>
      </c>
      <c r="AC111" s="1" t="e">
        <f t="shared" ca="1" si="17"/>
        <v>#NUM!</v>
      </c>
      <c r="AD111" s="1">
        <f t="shared" si="18"/>
        <v>1461362</v>
      </c>
      <c r="AE111" t="str">
        <f>IFERROR(VLOOKUP(D111,Bas!A:B,2,0),"")</f>
        <v/>
      </c>
      <c r="AF111" t="str">
        <f t="shared" si="19"/>
        <v>AUTO STOK SASFP-012148-01</v>
      </c>
      <c r="AG111" s="14" t="str">
        <f>(IFERROR(VLOOKUP(AF111,Bas!A:B,2,0),"CXP"))</f>
        <v>CXP</v>
      </c>
    </row>
    <row r="112" spans="1:33" x14ac:dyDescent="0.25">
      <c r="A112" t="s">
        <v>41</v>
      </c>
      <c r="B112">
        <v>901</v>
      </c>
      <c r="C112">
        <v>860507710</v>
      </c>
      <c r="D112" t="s">
        <v>2967</v>
      </c>
      <c r="E112" t="s">
        <v>3503</v>
      </c>
      <c r="F112">
        <v>7447638</v>
      </c>
      <c r="G112">
        <v>16925001</v>
      </c>
      <c r="H112">
        <v>21583</v>
      </c>
      <c r="I112" t="s">
        <v>3554</v>
      </c>
      <c r="J112" t="s">
        <v>3555</v>
      </c>
      <c r="K112" s="2">
        <v>45421</v>
      </c>
      <c r="L112" s="2">
        <v>45421</v>
      </c>
      <c r="M112" s="2">
        <v>45480</v>
      </c>
      <c r="N112">
        <v>33</v>
      </c>
      <c r="O112">
        <v>210137</v>
      </c>
      <c r="P112">
        <v>20240604</v>
      </c>
      <c r="Q112">
        <v>202406</v>
      </c>
      <c r="R112" t="s">
        <v>6382</v>
      </c>
      <c r="S112">
        <v>30</v>
      </c>
      <c r="T112" t="s">
        <v>22</v>
      </c>
      <c r="U112" t="s">
        <v>3359</v>
      </c>
      <c r="V112" s="57" t="e">
        <f t="shared" ca="1" si="10"/>
        <v>#NUM!</v>
      </c>
      <c r="W112" s="1" t="e">
        <f t="shared" ca="1" si="11"/>
        <v>#NUM!</v>
      </c>
      <c r="X112" s="1" t="e">
        <f t="shared" ca="1" si="12"/>
        <v>#NUM!</v>
      </c>
      <c r="Y112" s="1" t="e">
        <f t="shared" ca="1" si="13"/>
        <v>#NUM!</v>
      </c>
      <c r="Z112" s="32" t="e">
        <f t="shared" ca="1" si="14"/>
        <v>#NUM!</v>
      </c>
      <c r="AA112" s="1" t="e">
        <f t="shared" ca="1" si="15"/>
        <v>#NUM!</v>
      </c>
      <c r="AB112" s="1" t="e">
        <f t="shared" ca="1" si="16"/>
        <v>#NUM!</v>
      </c>
      <c r="AC112" s="1" t="e">
        <f t="shared" ca="1" si="17"/>
        <v>#NUM!</v>
      </c>
      <c r="AD112" s="1">
        <f t="shared" si="18"/>
        <v>210137</v>
      </c>
      <c r="AE112" t="str">
        <f>IFERROR(VLOOKUP(D112,Bas!A:B,2,0),"")</f>
        <v/>
      </c>
      <c r="AF112" t="str">
        <f t="shared" si="19"/>
        <v>AUTO STOK SASFP-012149-01</v>
      </c>
      <c r="AG112" s="14" t="str">
        <f>(IFERROR(VLOOKUP(AF112,Bas!A:B,2,0),"CXP"))</f>
        <v>CXP</v>
      </c>
    </row>
    <row r="113" spans="1:33" x14ac:dyDescent="0.25">
      <c r="A113" t="s">
        <v>41</v>
      </c>
      <c r="B113">
        <v>901</v>
      </c>
      <c r="C113">
        <v>860507710</v>
      </c>
      <c r="D113" t="s">
        <v>2967</v>
      </c>
      <c r="E113" t="s">
        <v>3503</v>
      </c>
      <c r="F113">
        <v>7447638</v>
      </c>
      <c r="G113">
        <v>16925001</v>
      </c>
      <c r="H113">
        <v>21582</v>
      </c>
      <c r="I113" t="s">
        <v>3556</v>
      </c>
      <c r="J113" t="s">
        <v>3557</v>
      </c>
      <c r="K113" s="2">
        <v>45421</v>
      </c>
      <c r="L113" s="2">
        <v>45421</v>
      </c>
      <c r="M113" s="2">
        <v>45480</v>
      </c>
      <c r="N113">
        <v>33</v>
      </c>
      <c r="O113">
        <v>2287787</v>
      </c>
      <c r="P113">
        <v>20240604</v>
      </c>
      <c r="Q113">
        <v>202406</v>
      </c>
      <c r="R113" t="s">
        <v>6382</v>
      </c>
      <c r="S113">
        <v>30</v>
      </c>
      <c r="T113" t="s">
        <v>22</v>
      </c>
      <c r="U113" t="s">
        <v>3359</v>
      </c>
      <c r="V113" s="57" t="e">
        <f t="shared" ca="1" si="10"/>
        <v>#NUM!</v>
      </c>
      <c r="W113" s="1" t="e">
        <f t="shared" ca="1" si="11"/>
        <v>#NUM!</v>
      </c>
      <c r="X113" s="1" t="e">
        <f t="shared" ca="1" si="12"/>
        <v>#NUM!</v>
      </c>
      <c r="Y113" s="1" t="e">
        <f t="shared" ca="1" si="13"/>
        <v>#NUM!</v>
      </c>
      <c r="Z113" s="32" t="e">
        <f t="shared" ca="1" si="14"/>
        <v>#NUM!</v>
      </c>
      <c r="AA113" s="1" t="e">
        <f t="shared" ca="1" si="15"/>
        <v>#NUM!</v>
      </c>
      <c r="AB113" s="1" t="e">
        <f t="shared" ca="1" si="16"/>
        <v>#NUM!</v>
      </c>
      <c r="AC113" s="1" t="e">
        <f t="shared" ca="1" si="17"/>
        <v>#NUM!</v>
      </c>
      <c r="AD113" s="1">
        <f t="shared" si="18"/>
        <v>2287787</v>
      </c>
      <c r="AE113" t="str">
        <f>IFERROR(VLOOKUP(D113,Bas!A:B,2,0),"")</f>
        <v/>
      </c>
      <c r="AF113" t="str">
        <f t="shared" si="19"/>
        <v>AUTO STOK SASFP-012150-01</v>
      </c>
      <c r="AG113" s="14" t="str">
        <f>(IFERROR(VLOOKUP(AF113,Bas!A:B,2,0),"CXP"))</f>
        <v>CXP</v>
      </c>
    </row>
    <row r="114" spans="1:33" x14ac:dyDescent="0.25">
      <c r="A114" t="s">
        <v>41</v>
      </c>
      <c r="B114">
        <v>901</v>
      </c>
      <c r="C114">
        <v>860507710</v>
      </c>
      <c r="D114" t="s">
        <v>2967</v>
      </c>
      <c r="E114" t="s">
        <v>3503</v>
      </c>
      <c r="F114">
        <v>7447638</v>
      </c>
      <c r="G114">
        <v>16925001</v>
      </c>
      <c r="H114">
        <v>21581</v>
      </c>
      <c r="I114" t="s">
        <v>3558</v>
      </c>
      <c r="J114" t="s">
        <v>3559</v>
      </c>
      <c r="K114" s="2">
        <v>45421</v>
      </c>
      <c r="L114" s="2">
        <v>45421</v>
      </c>
      <c r="M114" s="2">
        <v>45480</v>
      </c>
      <c r="N114">
        <v>33</v>
      </c>
      <c r="O114">
        <v>300342</v>
      </c>
      <c r="P114">
        <v>20240604</v>
      </c>
      <c r="Q114">
        <v>202406</v>
      </c>
      <c r="R114" t="s">
        <v>6382</v>
      </c>
      <c r="S114">
        <v>30</v>
      </c>
      <c r="T114" t="s">
        <v>22</v>
      </c>
      <c r="U114" t="s">
        <v>3359</v>
      </c>
      <c r="V114" s="57" t="e">
        <f t="shared" ca="1" si="10"/>
        <v>#NUM!</v>
      </c>
      <c r="W114" s="1" t="e">
        <f t="shared" ca="1" si="11"/>
        <v>#NUM!</v>
      </c>
      <c r="X114" s="1" t="e">
        <f t="shared" ca="1" si="12"/>
        <v>#NUM!</v>
      </c>
      <c r="Y114" s="1" t="e">
        <f t="shared" ca="1" si="13"/>
        <v>#NUM!</v>
      </c>
      <c r="Z114" s="32" t="e">
        <f t="shared" ca="1" si="14"/>
        <v>#NUM!</v>
      </c>
      <c r="AA114" s="1" t="e">
        <f t="shared" ca="1" si="15"/>
        <v>#NUM!</v>
      </c>
      <c r="AB114" s="1" t="e">
        <f t="shared" ca="1" si="16"/>
        <v>#NUM!</v>
      </c>
      <c r="AC114" s="1" t="e">
        <f t="shared" ca="1" si="17"/>
        <v>#NUM!</v>
      </c>
      <c r="AD114" s="1">
        <f t="shared" si="18"/>
        <v>300342</v>
      </c>
      <c r="AE114" t="str">
        <f>IFERROR(VLOOKUP(D114,Bas!A:B,2,0),"")</f>
        <v/>
      </c>
      <c r="AF114" t="str">
        <f t="shared" si="19"/>
        <v>AUTO STOK SASFP-012151-01</v>
      </c>
      <c r="AG114" s="14" t="str">
        <f>(IFERROR(VLOOKUP(AF114,Bas!A:B,2,0),"CXP"))</f>
        <v>CXP</v>
      </c>
    </row>
    <row r="115" spans="1:33" x14ac:dyDescent="0.25">
      <c r="A115" t="s">
        <v>41</v>
      </c>
      <c r="B115">
        <v>901</v>
      </c>
      <c r="C115">
        <v>860507710</v>
      </c>
      <c r="D115" t="s">
        <v>2967</v>
      </c>
      <c r="E115" t="s">
        <v>3503</v>
      </c>
      <c r="F115">
        <v>7447638</v>
      </c>
      <c r="G115">
        <v>16925001</v>
      </c>
      <c r="H115">
        <v>21575</v>
      </c>
      <c r="I115" t="s">
        <v>3560</v>
      </c>
      <c r="J115" t="s">
        <v>3561</v>
      </c>
      <c r="K115" s="2">
        <v>45421</v>
      </c>
      <c r="L115" s="2">
        <v>45421</v>
      </c>
      <c r="M115" s="2">
        <v>45479</v>
      </c>
      <c r="N115">
        <v>32</v>
      </c>
      <c r="O115">
        <v>251893</v>
      </c>
      <c r="P115">
        <v>20240604</v>
      </c>
      <c r="Q115">
        <v>202406</v>
      </c>
      <c r="R115" t="s">
        <v>6382</v>
      </c>
      <c r="S115">
        <v>30</v>
      </c>
      <c r="T115" t="s">
        <v>22</v>
      </c>
      <c r="U115" t="s">
        <v>3359</v>
      </c>
      <c r="V115" s="57" t="e">
        <f t="shared" ca="1" si="10"/>
        <v>#NUM!</v>
      </c>
      <c r="W115" s="1" t="e">
        <f t="shared" ca="1" si="11"/>
        <v>#NUM!</v>
      </c>
      <c r="X115" s="1" t="e">
        <f t="shared" ca="1" si="12"/>
        <v>#NUM!</v>
      </c>
      <c r="Y115" s="1" t="e">
        <f t="shared" ca="1" si="13"/>
        <v>#NUM!</v>
      </c>
      <c r="Z115" s="32" t="e">
        <f t="shared" ca="1" si="14"/>
        <v>#NUM!</v>
      </c>
      <c r="AA115" s="1" t="e">
        <f t="shared" ca="1" si="15"/>
        <v>#NUM!</v>
      </c>
      <c r="AB115" s="1" t="e">
        <f t="shared" ca="1" si="16"/>
        <v>#NUM!</v>
      </c>
      <c r="AC115" s="1" t="e">
        <f t="shared" ca="1" si="17"/>
        <v>#NUM!</v>
      </c>
      <c r="AD115" s="1">
        <f t="shared" si="18"/>
        <v>251893</v>
      </c>
      <c r="AE115" t="str">
        <f>IFERROR(VLOOKUP(D115,Bas!A:B,2,0),"")</f>
        <v/>
      </c>
      <c r="AF115" t="str">
        <f t="shared" si="19"/>
        <v>AUTO STOK SASFP-012152-01</v>
      </c>
      <c r="AG115" s="14" t="str">
        <f>(IFERROR(VLOOKUP(AF115,Bas!A:B,2,0),"CXP"))</f>
        <v>CXP</v>
      </c>
    </row>
    <row r="116" spans="1:33" x14ac:dyDescent="0.25">
      <c r="A116" t="s">
        <v>41</v>
      </c>
      <c r="B116">
        <v>901</v>
      </c>
      <c r="C116">
        <v>860507710</v>
      </c>
      <c r="D116" t="s">
        <v>2967</v>
      </c>
      <c r="E116" t="s">
        <v>3503</v>
      </c>
      <c r="F116">
        <v>7447638</v>
      </c>
      <c r="G116">
        <v>16925001</v>
      </c>
      <c r="H116">
        <v>21602</v>
      </c>
      <c r="I116" t="s">
        <v>3562</v>
      </c>
      <c r="J116" t="s">
        <v>3563</v>
      </c>
      <c r="K116" s="2">
        <v>45426</v>
      </c>
      <c r="L116" s="2">
        <v>45426</v>
      </c>
      <c r="M116" s="2">
        <v>45483</v>
      </c>
      <c r="N116">
        <v>36</v>
      </c>
      <c r="O116">
        <v>94763</v>
      </c>
      <c r="P116">
        <v>20240604</v>
      </c>
      <c r="Q116">
        <v>202406</v>
      </c>
      <c r="R116" t="s">
        <v>6382</v>
      </c>
      <c r="S116">
        <v>25</v>
      </c>
      <c r="T116" t="s">
        <v>22</v>
      </c>
      <c r="U116" t="s">
        <v>3359</v>
      </c>
      <c r="V116" s="57" t="e">
        <f t="shared" ca="1" si="10"/>
        <v>#NUM!</v>
      </c>
      <c r="W116" s="1" t="e">
        <f t="shared" ca="1" si="11"/>
        <v>#NUM!</v>
      </c>
      <c r="X116" s="1" t="e">
        <f t="shared" ca="1" si="12"/>
        <v>#NUM!</v>
      </c>
      <c r="Y116" s="1" t="e">
        <f t="shared" ca="1" si="13"/>
        <v>#NUM!</v>
      </c>
      <c r="Z116" s="32" t="e">
        <f t="shared" ca="1" si="14"/>
        <v>#NUM!</v>
      </c>
      <c r="AA116" s="1" t="e">
        <f t="shared" ca="1" si="15"/>
        <v>#NUM!</v>
      </c>
      <c r="AB116" s="1" t="e">
        <f t="shared" ca="1" si="16"/>
        <v>#NUM!</v>
      </c>
      <c r="AC116" s="1" t="e">
        <f t="shared" ca="1" si="17"/>
        <v>#NUM!</v>
      </c>
      <c r="AD116" s="1">
        <f t="shared" si="18"/>
        <v>94763</v>
      </c>
      <c r="AE116" t="str">
        <f>IFERROR(VLOOKUP(D116,Bas!A:B,2,0),"")</f>
        <v/>
      </c>
      <c r="AF116" t="str">
        <f t="shared" si="19"/>
        <v>AUTO STOK SASFP-012215-01</v>
      </c>
      <c r="AG116" s="14" t="str">
        <f>(IFERROR(VLOOKUP(AF116,Bas!A:B,2,0),"CXP"))</f>
        <v>CXP</v>
      </c>
    </row>
    <row r="117" spans="1:33" x14ac:dyDescent="0.25">
      <c r="A117" t="s">
        <v>41</v>
      </c>
      <c r="B117">
        <v>901</v>
      </c>
      <c r="C117">
        <v>860507710</v>
      </c>
      <c r="D117" t="s">
        <v>2967</v>
      </c>
      <c r="E117" t="s">
        <v>3503</v>
      </c>
      <c r="F117">
        <v>7447638</v>
      </c>
      <c r="G117">
        <v>16925001</v>
      </c>
      <c r="H117">
        <v>21599</v>
      </c>
      <c r="I117" t="s">
        <v>3564</v>
      </c>
      <c r="J117" t="s">
        <v>3565</v>
      </c>
      <c r="K117" s="2">
        <v>45426</v>
      </c>
      <c r="L117" s="2">
        <v>45426</v>
      </c>
      <c r="M117" s="2">
        <v>45483</v>
      </c>
      <c r="N117">
        <v>36</v>
      </c>
      <c r="O117">
        <v>625375</v>
      </c>
      <c r="P117">
        <v>20240604</v>
      </c>
      <c r="Q117">
        <v>202406</v>
      </c>
      <c r="R117" t="s">
        <v>6382</v>
      </c>
      <c r="S117">
        <v>25</v>
      </c>
      <c r="T117" t="s">
        <v>22</v>
      </c>
      <c r="U117" t="s">
        <v>3359</v>
      </c>
      <c r="V117" s="57" t="e">
        <f t="shared" ca="1" si="10"/>
        <v>#NUM!</v>
      </c>
      <c r="W117" s="1" t="e">
        <f t="shared" ca="1" si="11"/>
        <v>#NUM!</v>
      </c>
      <c r="X117" s="1" t="e">
        <f t="shared" ca="1" si="12"/>
        <v>#NUM!</v>
      </c>
      <c r="Y117" s="1" t="e">
        <f t="shared" ca="1" si="13"/>
        <v>#NUM!</v>
      </c>
      <c r="Z117" s="32" t="e">
        <f t="shared" ca="1" si="14"/>
        <v>#NUM!</v>
      </c>
      <c r="AA117" s="1" t="e">
        <f t="shared" ca="1" si="15"/>
        <v>#NUM!</v>
      </c>
      <c r="AB117" s="1" t="e">
        <f t="shared" ca="1" si="16"/>
        <v>#NUM!</v>
      </c>
      <c r="AC117" s="1" t="e">
        <f t="shared" ca="1" si="17"/>
        <v>#NUM!</v>
      </c>
      <c r="AD117" s="1">
        <f t="shared" si="18"/>
        <v>625375</v>
      </c>
      <c r="AE117" t="str">
        <f>IFERROR(VLOOKUP(D117,Bas!A:B,2,0),"")</f>
        <v/>
      </c>
      <c r="AF117" t="str">
        <f t="shared" si="19"/>
        <v>AUTO STOK SASFP-012216-01</v>
      </c>
      <c r="AG117" s="14" t="str">
        <f>(IFERROR(VLOOKUP(AF117,Bas!A:B,2,0),"CXP"))</f>
        <v>CXP</v>
      </c>
    </row>
    <row r="118" spans="1:33" x14ac:dyDescent="0.25">
      <c r="A118" t="s">
        <v>41</v>
      </c>
      <c r="B118">
        <v>901</v>
      </c>
      <c r="C118">
        <v>860507710</v>
      </c>
      <c r="D118" t="s">
        <v>2967</v>
      </c>
      <c r="E118" t="s">
        <v>3503</v>
      </c>
      <c r="F118">
        <v>7447638</v>
      </c>
      <c r="G118">
        <v>16925001</v>
      </c>
      <c r="H118">
        <v>21620</v>
      </c>
      <c r="I118" t="s">
        <v>3566</v>
      </c>
      <c r="J118" t="s">
        <v>3567</v>
      </c>
      <c r="K118" s="2">
        <v>45429</v>
      </c>
      <c r="L118" s="2">
        <v>45429</v>
      </c>
      <c r="M118" s="2">
        <v>45489</v>
      </c>
      <c r="N118">
        <v>42</v>
      </c>
      <c r="O118">
        <v>94763</v>
      </c>
      <c r="P118">
        <v>20240604</v>
      </c>
      <c r="Q118">
        <v>202406</v>
      </c>
      <c r="R118" t="s">
        <v>6382</v>
      </c>
      <c r="S118">
        <v>22</v>
      </c>
      <c r="T118" t="s">
        <v>22</v>
      </c>
      <c r="U118" t="s">
        <v>3359</v>
      </c>
      <c r="V118" s="57" t="e">
        <f t="shared" ca="1" si="10"/>
        <v>#NUM!</v>
      </c>
      <c r="W118" s="1" t="e">
        <f t="shared" ca="1" si="11"/>
        <v>#NUM!</v>
      </c>
      <c r="X118" s="1" t="e">
        <f t="shared" ca="1" si="12"/>
        <v>#NUM!</v>
      </c>
      <c r="Y118" s="1" t="e">
        <f t="shared" ca="1" si="13"/>
        <v>#NUM!</v>
      </c>
      <c r="Z118" s="32" t="e">
        <f t="shared" ca="1" si="14"/>
        <v>#NUM!</v>
      </c>
      <c r="AA118" s="1" t="e">
        <f t="shared" ca="1" si="15"/>
        <v>#NUM!</v>
      </c>
      <c r="AB118" s="1" t="e">
        <f t="shared" ca="1" si="16"/>
        <v>#NUM!</v>
      </c>
      <c r="AC118" s="1" t="e">
        <f t="shared" ca="1" si="17"/>
        <v>#NUM!</v>
      </c>
      <c r="AD118" s="1">
        <f t="shared" si="18"/>
        <v>94763</v>
      </c>
      <c r="AE118" t="str">
        <f>IFERROR(VLOOKUP(D118,Bas!A:B,2,0),"")</f>
        <v/>
      </c>
      <c r="AF118" t="str">
        <f t="shared" si="19"/>
        <v>AUTO STOK SASFP-012334-01</v>
      </c>
      <c r="AG118" s="14" t="str">
        <f>(IFERROR(VLOOKUP(AF118,Bas!A:B,2,0),"CXP"))</f>
        <v>CXP</v>
      </c>
    </row>
    <row r="119" spans="1:33" x14ac:dyDescent="0.25">
      <c r="A119" t="s">
        <v>41</v>
      </c>
      <c r="B119">
        <v>901</v>
      </c>
      <c r="C119">
        <v>860507710</v>
      </c>
      <c r="D119" t="s">
        <v>2967</v>
      </c>
      <c r="E119" t="s">
        <v>3503</v>
      </c>
      <c r="F119">
        <v>7447638</v>
      </c>
      <c r="G119">
        <v>16925001</v>
      </c>
      <c r="H119">
        <v>21621</v>
      </c>
      <c r="I119" t="s">
        <v>3568</v>
      </c>
      <c r="J119" t="s">
        <v>3569</v>
      </c>
      <c r="K119" s="2">
        <v>45429</v>
      </c>
      <c r="L119" s="2">
        <v>45429</v>
      </c>
      <c r="M119" s="2">
        <v>45489</v>
      </c>
      <c r="N119">
        <v>42</v>
      </c>
      <c r="O119">
        <v>303201</v>
      </c>
      <c r="P119">
        <v>20240604</v>
      </c>
      <c r="Q119">
        <v>202406</v>
      </c>
      <c r="R119" t="s">
        <v>6382</v>
      </c>
      <c r="S119">
        <v>22</v>
      </c>
      <c r="T119" t="s">
        <v>22</v>
      </c>
      <c r="U119" t="s">
        <v>3359</v>
      </c>
      <c r="V119" s="57" t="e">
        <f t="shared" ca="1" si="10"/>
        <v>#NUM!</v>
      </c>
      <c r="W119" s="1" t="e">
        <f t="shared" ca="1" si="11"/>
        <v>#NUM!</v>
      </c>
      <c r="X119" s="1" t="e">
        <f t="shared" ca="1" si="12"/>
        <v>#NUM!</v>
      </c>
      <c r="Y119" s="1" t="e">
        <f t="shared" ca="1" si="13"/>
        <v>#NUM!</v>
      </c>
      <c r="Z119" s="32" t="e">
        <f t="shared" ca="1" si="14"/>
        <v>#NUM!</v>
      </c>
      <c r="AA119" s="1" t="e">
        <f t="shared" ca="1" si="15"/>
        <v>#NUM!</v>
      </c>
      <c r="AB119" s="1" t="e">
        <f t="shared" ca="1" si="16"/>
        <v>#NUM!</v>
      </c>
      <c r="AC119" s="1" t="e">
        <f t="shared" ca="1" si="17"/>
        <v>#NUM!</v>
      </c>
      <c r="AD119" s="1">
        <f t="shared" si="18"/>
        <v>303201</v>
      </c>
      <c r="AE119" t="str">
        <f>IFERROR(VLOOKUP(D119,Bas!A:B,2,0),"")</f>
        <v/>
      </c>
      <c r="AF119" t="str">
        <f t="shared" si="19"/>
        <v>AUTO STOK SASFP-012335-01</v>
      </c>
      <c r="AG119" s="14" t="str">
        <f>(IFERROR(VLOOKUP(AF119,Bas!A:B,2,0),"CXP"))</f>
        <v>CXP</v>
      </c>
    </row>
    <row r="120" spans="1:33" x14ac:dyDescent="0.25">
      <c r="A120" t="s">
        <v>41</v>
      </c>
      <c r="B120">
        <v>901</v>
      </c>
      <c r="C120">
        <v>860507710</v>
      </c>
      <c r="D120" t="s">
        <v>2967</v>
      </c>
      <c r="E120" t="s">
        <v>3503</v>
      </c>
      <c r="F120">
        <v>7447638</v>
      </c>
      <c r="G120">
        <v>16925001</v>
      </c>
      <c r="H120">
        <v>21596</v>
      </c>
      <c r="I120" t="s">
        <v>3570</v>
      </c>
      <c r="J120" t="s">
        <v>3571</v>
      </c>
      <c r="K120" s="2">
        <v>45432</v>
      </c>
      <c r="L120" s="2">
        <v>45432</v>
      </c>
      <c r="M120" s="2">
        <v>45483</v>
      </c>
      <c r="N120">
        <v>36</v>
      </c>
      <c r="O120">
        <v>459531</v>
      </c>
      <c r="P120">
        <v>20240604</v>
      </c>
      <c r="Q120">
        <v>202406</v>
      </c>
      <c r="R120" t="s">
        <v>6382</v>
      </c>
      <c r="S120">
        <v>19</v>
      </c>
      <c r="T120" t="s">
        <v>22</v>
      </c>
      <c r="U120" t="s">
        <v>3359</v>
      </c>
      <c r="V120" s="57" t="e">
        <f t="shared" ca="1" si="10"/>
        <v>#NUM!</v>
      </c>
      <c r="W120" s="1" t="e">
        <f t="shared" ca="1" si="11"/>
        <v>#NUM!</v>
      </c>
      <c r="X120" s="1" t="e">
        <f t="shared" ca="1" si="12"/>
        <v>#NUM!</v>
      </c>
      <c r="Y120" s="1" t="e">
        <f t="shared" ca="1" si="13"/>
        <v>#NUM!</v>
      </c>
      <c r="Z120" s="32" t="e">
        <f t="shared" ca="1" si="14"/>
        <v>#NUM!</v>
      </c>
      <c r="AA120" s="1" t="e">
        <f t="shared" ca="1" si="15"/>
        <v>#NUM!</v>
      </c>
      <c r="AB120" s="1" t="e">
        <f t="shared" ca="1" si="16"/>
        <v>#NUM!</v>
      </c>
      <c r="AC120" s="1" t="e">
        <f t="shared" ca="1" si="17"/>
        <v>#NUM!</v>
      </c>
      <c r="AD120" s="1">
        <f t="shared" si="18"/>
        <v>459531</v>
      </c>
      <c r="AE120" t="str">
        <f>IFERROR(VLOOKUP(D120,Bas!A:B,2,0),"")</f>
        <v/>
      </c>
      <c r="AF120" t="str">
        <f t="shared" si="19"/>
        <v>AUTO STOK SASFP-012383-01</v>
      </c>
      <c r="AG120" s="14" t="str">
        <f>(IFERROR(VLOOKUP(AF120,Bas!A:B,2,0),"CXP"))</f>
        <v>CXP</v>
      </c>
    </row>
    <row r="121" spans="1:33" x14ac:dyDescent="0.25">
      <c r="A121" t="s">
        <v>41</v>
      </c>
      <c r="B121">
        <v>901</v>
      </c>
      <c r="C121">
        <v>860507710</v>
      </c>
      <c r="D121" t="s">
        <v>2967</v>
      </c>
      <c r="E121" t="s">
        <v>3503</v>
      </c>
      <c r="F121">
        <v>7447638</v>
      </c>
      <c r="G121">
        <v>16925001</v>
      </c>
      <c r="H121">
        <v>21654</v>
      </c>
      <c r="I121" t="s">
        <v>6406</v>
      </c>
      <c r="J121" t="s">
        <v>6407</v>
      </c>
      <c r="K121" s="2">
        <v>45439</v>
      </c>
      <c r="L121" s="2">
        <v>45439</v>
      </c>
      <c r="M121" s="2">
        <v>45497</v>
      </c>
      <c r="N121">
        <v>50</v>
      </c>
      <c r="O121">
        <v>210137</v>
      </c>
      <c r="P121">
        <v>20240604</v>
      </c>
      <c r="Q121">
        <v>202406</v>
      </c>
      <c r="R121" t="s">
        <v>6382</v>
      </c>
      <c r="S121">
        <v>12</v>
      </c>
      <c r="T121" t="s">
        <v>22</v>
      </c>
      <c r="U121" t="s">
        <v>3359</v>
      </c>
      <c r="V121" s="57" t="e">
        <f t="shared" ca="1" si="10"/>
        <v>#NUM!</v>
      </c>
      <c r="W121" s="1" t="e">
        <f t="shared" ca="1" si="11"/>
        <v>#NUM!</v>
      </c>
      <c r="X121" s="1" t="e">
        <f t="shared" ca="1" si="12"/>
        <v>#NUM!</v>
      </c>
      <c r="Y121" s="1" t="e">
        <f t="shared" ca="1" si="13"/>
        <v>#NUM!</v>
      </c>
      <c r="Z121" s="32" t="e">
        <f t="shared" ca="1" si="14"/>
        <v>#NUM!</v>
      </c>
      <c r="AA121" s="1" t="e">
        <f t="shared" ca="1" si="15"/>
        <v>#NUM!</v>
      </c>
      <c r="AB121" s="1" t="e">
        <f t="shared" ca="1" si="16"/>
        <v>#NUM!</v>
      </c>
      <c r="AC121" s="1" t="e">
        <f t="shared" ca="1" si="17"/>
        <v>#NUM!</v>
      </c>
      <c r="AD121" s="1">
        <f t="shared" si="18"/>
        <v>210137</v>
      </c>
      <c r="AE121" t="str">
        <f>IFERROR(VLOOKUP(D121,Bas!A:B,2,0),"")</f>
        <v/>
      </c>
      <c r="AF121" t="str">
        <f t="shared" si="19"/>
        <v>AUTO STOK SASFP-012451-01</v>
      </c>
      <c r="AG121" s="14" t="str">
        <f>(IFERROR(VLOOKUP(AF121,Bas!A:B,2,0),"CXP"))</f>
        <v>CXP</v>
      </c>
    </row>
    <row r="122" spans="1:33" x14ac:dyDescent="0.25">
      <c r="A122" t="s">
        <v>41</v>
      </c>
      <c r="B122">
        <v>901</v>
      </c>
      <c r="C122">
        <v>860507710</v>
      </c>
      <c r="D122" t="s">
        <v>2967</v>
      </c>
      <c r="E122" t="s">
        <v>3503</v>
      </c>
      <c r="F122">
        <v>7447638</v>
      </c>
      <c r="G122">
        <v>16925001</v>
      </c>
      <c r="H122">
        <v>21655</v>
      </c>
      <c r="I122" t="s">
        <v>6408</v>
      </c>
      <c r="J122" t="s">
        <v>6409</v>
      </c>
      <c r="K122" s="2">
        <v>45439</v>
      </c>
      <c r="L122" s="2">
        <v>45439</v>
      </c>
      <c r="M122" s="2">
        <v>45497</v>
      </c>
      <c r="N122">
        <v>50</v>
      </c>
      <c r="O122">
        <v>1951614</v>
      </c>
      <c r="P122">
        <v>20240604</v>
      </c>
      <c r="Q122">
        <v>202406</v>
      </c>
      <c r="R122" t="s">
        <v>6382</v>
      </c>
      <c r="S122">
        <v>12</v>
      </c>
      <c r="T122" t="s">
        <v>22</v>
      </c>
      <c r="U122" t="s">
        <v>3359</v>
      </c>
      <c r="V122" s="57" t="e">
        <f t="shared" ca="1" si="10"/>
        <v>#NUM!</v>
      </c>
      <c r="W122" s="1" t="e">
        <f t="shared" ca="1" si="11"/>
        <v>#NUM!</v>
      </c>
      <c r="X122" s="1" t="e">
        <f t="shared" ca="1" si="12"/>
        <v>#NUM!</v>
      </c>
      <c r="Y122" s="1" t="e">
        <f t="shared" ca="1" si="13"/>
        <v>#NUM!</v>
      </c>
      <c r="Z122" s="32" t="e">
        <f t="shared" ca="1" si="14"/>
        <v>#NUM!</v>
      </c>
      <c r="AA122" s="1" t="e">
        <f t="shared" ca="1" si="15"/>
        <v>#NUM!</v>
      </c>
      <c r="AB122" s="1" t="e">
        <f t="shared" ca="1" si="16"/>
        <v>#NUM!</v>
      </c>
      <c r="AC122" s="1" t="e">
        <f t="shared" ca="1" si="17"/>
        <v>#NUM!</v>
      </c>
      <c r="AD122" s="1">
        <f t="shared" si="18"/>
        <v>1951614</v>
      </c>
      <c r="AE122" t="str">
        <f>IFERROR(VLOOKUP(D122,Bas!A:B,2,0),"")</f>
        <v/>
      </c>
      <c r="AF122" t="str">
        <f t="shared" si="19"/>
        <v>AUTO STOK SASFP-012452-01</v>
      </c>
      <c r="AG122" s="14" t="str">
        <f>(IFERROR(VLOOKUP(AF122,Bas!A:B,2,0),"CXP"))</f>
        <v>CXP</v>
      </c>
    </row>
    <row r="123" spans="1:33" x14ac:dyDescent="0.25">
      <c r="A123" t="s">
        <v>41</v>
      </c>
      <c r="B123">
        <v>901</v>
      </c>
      <c r="C123">
        <v>860507710</v>
      </c>
      <c r="D123" t="s">
        <v>2967</v>
      </c>
      <c r="E123" t="s">
        <v>3503</v>
      </c>
      <c r="F123">
        <v>7447638</v>
      </c>
      <c r="G123">
        <v>16925001</v>
      </c>
      <c r="H123">
        <v>21656</v>
      </c>
      <c r="I123" t="s">
        <v>6410</v>
      </c>
      <c r="J123" t="s">
        <v>6411</v>
      </c>
      <c r="K123" s="2">
        <v>45439</v>
      </c>
      <c r="L123" s="2">
        <v>45439</v>
      </c>
      <c r="M123" s="2">
        <v>45497</v>
      </c>
      <c r="N123">
        <v>50</v>
      </c>
      <c r="O123">
        <v>1405366</v>
      </c>
      <c r="P123">
        <v>20240604</v>
      </c>
      <c r="Q123">
        <v>202406</v>
      </c>
      <c r="R123" t="s">
        <v>6382</v>
      </c>
      <c r="S123">
        <v>12</v>
      </c>
      <c r="T123" t="s">
        <v>22</v>
      </c>
      <c r="U123" t="s">
        <v>3359</v>
      </c>
      <c r="V123" s="57" t="e">
        <f t="shared" ca="1" si="10"/>
        <v>#NUM!</v>
      </c>
      <c r="W123" s="1" t="e">
        <f t="shared" ca="1" si="11"/>
        <v>#NUM!</v>
      </c>
      <c r="X123" s="1" t="e">
        <f t="shared" ca="1" si="12"/>
        <v>#NUM!</v>
      </c>
      <c r="Y123" s="1" t="e">
        <f t="shared" ca="1" si="13"/>
        <v>#NUM!</v>
      </c>
      <c r="Z123" s="32" t="e">
        <f t="shared" ca="1" si="14"/>
        <v>#NUM!</v>
      </c>
      <c r="AA123" s="1" t="e">
        <f t="shared" ca="1" si="15"/>
        <v>#NUM!</v>
      </c>
      <c r="AB123" s="1" t="e">
        <f t="shared" ca="1" si="16"/>
        <v>#NUM!</v>
      </c>
      <c r="AC123" s="1" t="e">
        <f t="shared" ca="1" si="17"/>
        <v>#NUM!</v>
      </c>
      <c r="AD123" s="1">
        <f t="shared" si="18"/>
        <v>1405366</v>
      </c>
      <c r="AE123" t="str">
        <f>IFERROR(VLOOKUP(D123,Bas!A:B,2,0),"")</f>
        <v/>
      </c>
      <c r="AF123" t="str">
        <f t="shared" si="19"/>
        <v>AUTO STOK SASFP-012453-01</v>
      </c>
      <c r="AG123" s="14" t="str">
        <f>(IFERROR(VLOOKUP(AF123,Bas!A:B,2,0),"CXP"))</f>
        <v>CXP</v>
      </c>
    </row>
    <row r="124" spans="1:33" x14ac:dyDescent="0.25">
      <c r="A124" t="s">
        <v>41</v>
      </c>
      <c r="B124">
        <v>901</v>
      </c>
      <c r="C124">
        <v>805008909</v>
      </c>
      <c r="D124" t="s">
        <v>158</v>
      </c>
      <c r="E124" t="s">
        <v>3572</v>
      </c>
      <c r="F124">
        <v>7447638</v>
      </c>
      <c r="G124">
        <v>16925001</v>
      </c>
      <c r="H124">
        <v>34285</v>
      </c>
      <c r="I124" t="s">
        <v>3573</v>
      </c>
      <c r="J124" t="s">
        <v>3574</v>
      </c>
      <c r="K124" s="2">
        <v>45369</v>
      </c>
      <c r="L124" s="2">
        <v>45369</v>
      </c>
      <c r="M124" s="2">
        <v>45426</v>
      </c>
      <c r="N124">
        <v>-20</v>
      </c>
      <c r="O124">
        <v>39210189</v>
      </c>
      <c r="P124">
        <v>20240604</v>
      </c>
      <c r="Q124">
        <v>202406</v>
      </c>
      <c r="R124" t="s">
        <v>6382</v>
      </c>
      <c r="S124">
        <v>82</v>
      </c>
      <c r="T124" t="s">
        <v>31</v>
      </c>
      <c r="U124" t="s">
        <v>3359</v>
      </c>
      <c r="V124" s="57" t="e">
        <f t="shared" ca="1" si="10"/>
        <v>#NUM!</v>
      </c>
      <c r="W124" s="1" t="e">
        <f t="shared" ca="1" si="11"/>
        <v>#NUM!</v>
      </c>
      <c r="X124" s="1" t="e">
        <f t="shared" ca="1" si="12"/>
        <v>#NUM!</v>
      </c>
      <c r="Y124" s="1" t="e">
        <f t="shared" ca="1" si="13"/>
        <v>#NUM!</v>
      </c>
      <c r="Z124" s="32" t="e">
        <f t="shared" ca="1" si="14"/>
        <v>#NUM!</v>
      </c>
      <c r="AA124" s="1" t="e">
        <f t="shared" ca="1" si="15"/>
        <v>#NUM!</v>
      </c>
      <c r="AB124" s="1" t="e">
        <f t="shared" ca="1" si="16"/>
        <v>#NUM!</v>
      </c>
      <c r="AC124" s="1" t="e">
        <f t="shared" ca="1" si="17"/>
        <v>#NUM!</v>
      </c>
      <c r="AD124" s="1">
        <f t="shared" si="18"/>
        <v>39210189</v>
      </c>
      <c r="AE124" t="str">
        <f>IFERROR(VLOOKUP(D124,Bas!A:B,2,0),"")</f>
        <v/>
      </c>
      <c r="AF124" t="str">
        <f t="shared" si="19"/>
        <v>AUTOCENTRO CAPRI SAFP-011198-01</v>
      </c>
      <c r="AG124" s="14" t="str">
        <f>(IFERROR(VLOOKUP(AF124,Bas!A:B,2,0),"CXP"))</f>
        <v>CXP</v>
      </c>
    </row>
    <row r="125" spans="1:33" x14ac:dyDescent="0.25">
      <c r="A125" t="s">
        <v>41</v>
      </c>
      <c r="B125">
        <v>901</v>
      </c>
      <c r="C125">
        <v>805008909</v>
      </c>
      <c r="D125" t="s">
        <v>158</v>
      </c>
      <c r="E125" t="s">
        <v>3572</v>
      </c>
      <c r="F125">
        <v>7447638</v>
      </c>
      <c r="G125">
        <v>16925001</v>
      </c>
      <c r="H125">
        <v>34561</v>
      </c>
      <c r="I125" t="s">
        <v>3575</v>
      </c>
      <c r="J125" t="s">
        <v>3576</v>
      </c>
      <c r="K125" s="2">
        <v>45372</v>
      </c>
      <c r="L125" s="2">
        <v>45372</v>
      </c>
      <c r="M125" s="2">
        <v>45432</v>
      </c>
      <c r="N125">
        <v>-14</v>
      </c>
      <c r="O125">
        <v>37049519</v>
      </c>
      <c r="P125">
        <v>20240604</v>
      </c>
      <c r="Q125">
        <v>202406</v>
      </c>
      <c r="R125" t="s">
        <v>6382</v>
      </c>
      <c r="S125">
        <v>79</v>
      </c>
      <c r="T125" t="s">
        <v>31</v>
      </c>
      <c r="U125" t="s">
        <v>3359</v>
      </c>
      <c r="V125" s="57" t="e">
        <f t="shared" ca="1" si="10"/>
        <v>#NUM!</v>
      </c>
      <c r="W125" s="1" t="e">
        <f t="shared" ca="1" si="11"/>
        <v>#NUM!</v>
      </c>
      <c r="X125" s="1" t="e">
        <f t="shared" ca="1" si="12"/>
        <v>#NUM!</v>
      </c>
      <c r="Y125" s="1" t="e">
        <f t="shared" ca="1" si="13"/>
        <v>#NUM!</v>
      </c>
      <c r="Z125" s="32" t="e">
        <f t="shared" ca="1" si="14"/>
        <v>#NUM!</v>
      </c>
      <c r="AA125" s="1" t="e">
        <f t="shared" ca="1" si="15"/>
        <v>#NUM!</v>
      </c>
      <c r="AB125" s="1" t="e">
        <f t="shared" ca="1" si="16"/>
        <v>#NUM!</v>
      </c>
      <c r="AC125" s="1" t="e">
        <f t="shared" ca="1" si="17"/>
        <v>#NUM!</v>
      </c>
      <c r="AD125" s="1">
        <f t="shared" si="18"/>
        <v>37049519</v>
      </c>
      <c r="AE125" t="str">
        <f>IFERROR(VLOOKUP(D125,Bas!A:B,2,0),"")</f>
        <v/>
      </c>
      <c r="AF125" t="str">
        <f t="shared" si="19"/>
        <v>AUTOCENTRO CAPRI SAFP-011224-01</v>
      </c>
      <c r="AG125" s="14" t="str">
        <f>(IFERROR(VLOOKUP(AF125,Bas!A:B,2,0),"CXP"))</f>
        <v>CXP</v>
      </c>
    </row>
    <row r="126" spans="1:33" x14ac:dyDescent="0.25">
      <c r="A126" t="s">
        <v>41</v>
      </c>
      <c r="B126">
        <v>901</v>
      </c>
      <c r="C126">
        <v>805008909</v>
      </c>
      <c r="D126" t="s">
        <v>158</v>
      </c>
      <c r="E126" t="s">
        <v>3572</v>
      </c>
      <c r="F126">
        <v>7447638</v>
      </c>
      <c r="G126">
        <v>16925001</v>
      </c>
      <c r="H126">
        <v>34664</v>
      </c>
      <c r="I126" t="s">
        <v>3577</v>
      </c>
      <c r="J126" t="s">
        <v>3578</v>
      </c>
      <c r="K126" s="2">
        <v>45377</v>
      </c>
      <c r="L126" s="2">
        <v>45377</v>
      </c>
      <c r="M126" s="2">
        <v>45435</v>
      </c>
      <c r="N126">
        <v>-11</v>
      </c>
      <c r="O126">
        <v>21921925</v>
      </c>
      <c r="P126">
        <v>20240604</v>
      </c>
      <c r="Q126">
        <v>202406</v>
      </c>
      <c r="R126" t="s">
        <v>6382</v>
      </c>
      <c r="S126">
        <v>74</v>
      </c>
      <c r="T126" t="s">
        <v>31</v>
      </c>
      <c r="U126" t="s">
        <v>3359</v>
      </c>
      <c r="V126" s="57" t="e">
        <f t="shared" ca="1" si="10"/>
        <v>#NUM!</v>
      </c>
      <c r="W126" s="1" t="e">
        <f t="shared" ca="1" si="11"/>
        <v>#NUM!</v>
      </c>
      <c r="X126" s="1" t="e">
        <f t="shared" ca="1" si="12"/>
        <v>#NUM!</v>
      </c>
      <c r="Y126" s="1" t="e">
        <f t="shared" ca="1" si="13"/>
        <v>#NUM!</v>
      </c>
      <c r="Z126" s="32" t="e">
        <f t="shared" ca="1" si="14"/>
        <v>#NUM!</v>
      </c>
      <c r="AA126" s="1" t="e">
        <f t="shared" ca="1" si="15"/>
        <v>#NUM!</v>
      </c>
      <c r="AB126" s="1" t="e">
        <f t="shared" ca="1" si="16"/>
        <v>#NUM!</v>
      </c>
      <c r="AC126" s="1" t="e">
        <f t="shared" ca="1" si="17"/>
        <v>#NUM!</v>
      </c>
      <c r="AD126" s="1">
        <f t="shared" si="18"/>
        <v>21921925</v>
      </c>
      <c r="AE126" t="str">
        <f>IFERROR(VLOOKUP(D126,Bas!A:B,2,0),"")</f>
        <v/>
      </c>
      <c r="AF126" t="str">
        <f t="shared" si="19"/>
        <v>AUTOCENTRO CAPRI SAFP-011340-01</v>
      </c>
      <c r="AG126" s="14" t="str">
        <f>(IFERROR(VLOOKUP(AF126,Bas!A:B,2,0),"CXP"))</f>
        <v>CXP</v>
      </c>
    </row>
    <row r="127" spans="1:33" x14ac:dyDescent="0.25">
      <c r="A127" t="s">
        <v>41</v>
      </c>
      <c r="B127">
        <v>901</v>
      </c>
      <c r="C127">
        <v>805008909</v>
      </c>
      <c r="D127" t="s">
        <v>158</v>
      </c>
      <c r="E127" t="s">
        <v>3572</v>
      </c>
      <c r="F127">
        <v>7447638</v>
      </c>
      <c r="G127">
        <v>16925001</v>
      </c>
      <c r="H127">
        <v>34867</v>
      </c>
      <c r="I127" t="s">
        <v>3579</v>
      </c>
      <c r="J127" t="s">
        <v>3580</v>
      </c>
      <c r="K127" s="2">
        <v>45384</v>
      </c>
      <c r="L127" s="2">
        <v>45384</v>
      </c>
      <c r="M127" s="2">
        <v>45444</v>
      </c>
      <c r="N127">
        <v>-3</v>
      </c>
      <c r="O127">
        <v>18524759</v>
      </c>
      <c r="P127">
        <v>20240604</v>
      </c>
      <c r="Q127">
        <v>202406</v>
      </c>
      <c r="R127" t="s">
        <v>6382</v>
      </c>
      <c r="S127">
        <v>67</v>
      </c>
      <c r="T127" t="s">
        <v>31</v>
      </c>
      <c r="U127" t="s">
        <v>3359</v>
      </c>
      <c r="V127" s="57" t="e">
        <f t="shared" ca="1" si="10"/>
        <v>#NUM!</v>
      </c>
      <c r="W127" s="1" t="e">
        <f t="shared" ca="1" si="11"/>
        <v>#NUM!</v>
      </c>
      <c r="X127" s="1" t="e">
        <f t="shared" ca="1" si="12"/>
        <v>#NUM!</v>
      </c>
      <c r="Y127" s="1" t="e">
        <f t="shared" ca="1" si="13"/>
        <v>#NUM!</v>
      </c>
      <c r="Z127" s="32" t="e">
        <f t="shared" ca="1" si="14"/>
        <v>#NUM!</v>
      </c>
      <c r="AA127" s="1" t="e">
        <f t="shared" ca="1" si="15"/>
        <v>#NUM!</v>
      </c>
      <c r="AB127" s="1" t="e">
        <f t="shared" ca="1" si="16"/>
        <v>#NUM!</v>
      </c>
      <c r="AC127" s="1" t="e">
        <f t="shared" ca="1" si="17"/>
        <v>#NUM!</v>
      </c>
      <c r="AD127" s="1">
        <f t="shared" si="18"/>
        <v>18524759</v>
      </c>
      <c r="AE127" t="str">
        <f>IFERROR(VLOOKUP(D127,Bas!A:B,2,0),"")</f>
        <v/>
      </c>
      <c r="AF127" t="str">
        <f t="shared" si="19"/>
        <v>AUTOCENTRO CAPRI SAFP-011491-01</v>
      </c>
      <c r="AG127" s="14" t="str">
        <f>(IFERROR(VLOOKUP(AF127,Bas!A:B,2,0),"CXP"))</f>
        <v>CXP</v>
      </c>
    </row>
    <row r="128" spans="1:33" x14ac:dyDescent="0.25">
      <c r="A128" t="s">
        <v>41</v>
      </c>
      <c r="B128">
        <v>901</v>
      </c>
      <c r="C128">
        <v>805008909</v>
      </c>
      <c r="D128" t="s">
        <v>158</v>
      </c>
      <c r="E128" t="s">
        <v>3572</v>
      </c>
      <c r="F128">
        <v>7447638</v>
      </c>
      <c r="G128">
        <v>16925001</v>
      </c>
      <c r="H128">
        <v>35212</v>
      </c>
      <c r="I128" t="s">
        <v>3581</v>
      </c>
      <c r="J128" t="s">
        <v>3582</v>
      </c>
      <c r="K128" s="2">
        <v>45397</v>
      </c>
      <c r="L128" s="2">
        <v>45397</v>
      </c>
      <c r="M128" s="2">
        <v>45455</v>
      </c>
      <c r="N128">
        <v>8</v>
      </c>
      <c r="O128">
        <v>8768770</v>
      </c>
      <c r="P128">
        <v>20240604</v>
      </c>
      <c r="Q128">
        <v>202406</v>
      </c>
      <c r="R128" t="s">
        <v>6382</v>
      </c>
      <c r="S128">
        <v>54</v>
      </c>
      <c r="T128" t="s">
        <v>35</v>
      </c>
      <c r="U128" t="s">
        <v>3359</v>
      </c>
      <c r="V128" s="57" t="e">
        <f t="shared" ca="1" si="10"/>
        <v>#NUM!</v>
      </c>
      <c r="W128" s="1" t="e">
        <f t="shared" ca="1" si="11"/>
        <v>#NUM!</v>
      </c>
      <c r="X128" s="1" t="e">
        <f t="shared" ca="1" si="12"/>
        <v>#NUM!</v>
      </c>
      <c r="Y128" s="1" t="e">
        <f t="shared" ca="1" si="13"/>
        <v>#NUM!</v>
      </c>
      <c r="Z128" s="32" t="e">
        <f t="shared" ca="1" si="14"/>
        <v>#NUM!</v>
      </c>
      <c r="AA128" s="1" t="e">
        <f t="shared" ca="1" si="15"/>
        <v>#NUM!</v>
      </c>
      <c r="AB128" s="1" t="e">
        <f t="shared" ca="1" si="16"/>
        <v>#NUM!</v>
      </c>
      <c r="AC128" s="1" t="e">
        <f t="shared" ca="1" si="17"/>
        <v>#NUM!</v>
      </c>
      <c r="AD128" s="1">
        <f t="shared" si="18"/>
        <v>8768770</v>
      </c>
      <c r="AE128" t="str">
        <f>IFERROR(VLOOKUP(D128,Bas!A:B,2,0),"")</f>
        <v/>
      </c>
      <c r="AF128" t="str">
        <f t="shared" si="19"/>
        <v>AUTOCENTRO CAPRI SAFP-011736-01</v>
      </c>
      <c r="AG128" s="14" t="str">
        <f>(IFERROR(VLOOKUP(AF128,Bas!A:B,2,0),"CXP"))</f>
        <v>CXP</v>
      </c>
    </row>
    <row r="129" spans="1:33" x14ac:dyDescent="0.25">
      <c r="A129" t="s">
        <v>41</v>
      </c>
      <c r="B129">
        <v>901</v>
      </c>
      <c r="C129">
        <v>805008909</v>
      </c>
      <c r="D129" t="s">
        <v>158</v>
      </c>
      <c r="E129" t="s">
        <v>3572</v>
      </c>
      <c r="F129">
        <v>7447638</v>
      </c>
      <c r="G129">
        <v>16925001</v>
      </c>
      <c r="H129">
        <v>35387</v>
      </c>
      <c r="I129" t="s">
        <v>3583</v>
      </c>
      <c r="J129" t="s">
        <v>3584</v>
      </c>
      <c r="K129" s="2">
        <v>45400</v>
      </c>
      <c r="L129" s="2">
        <v>45400</v>
      </c>
      <c r="M129" s="2">
        <v>45459</v>
      </c>
      <c r="N129">
        <v>12</v>
      </c>
      <c r="O129">
        <v>12349836</v>
      </c>
      <c r="P129">
        <v>20240604</v>
      </c>
      <c r="Q129">
        <v>202406</v>
      </c>
      <c r="R129" t="s">
        <v>6382</v>
      </c>
      <c r="S129">
        <v>51</v>
      </c>
      <c r="T129" t="s">
        <v>35</v>
      </c>
      <c r="U129" t="s">
        <v>3359</v>
      </c>
      <c r="V129" s="57" t="e">
        <f t="shared" ca="1" si="10"/>
        <v>#NUM!</v>
      </c>
      <c r="W129" s="1" t="e">
        <f t="shared" ca="1" si="11"/>
        <v>#NUM!</v>
      </c>
      <c r="X129" s="1" t="e">
        <f t="shared" ca="1" si="12"/>
        <v>#NUM!</v>
      </c>
      <c r="Y129" s="1" t="e">
        <f t="shared" ca="1" si="13"/>
        <v>#NUM!</v>
      </c>
      <c r="Z129" s="32" t="e">
        <f t="shared" ca="1" si="14"/>
        <v>#NUM!</v>
      </c>
      <c r="AA129" s="1" t="e">
        <f t="shared" ca="1" si="15"/>
        <v>#NUM!</v>
      </c>
      <c r="AB129" s="1" t="e">
        <f t="shared" ca="1" si="16"/>
        <v>#NUM!</v>
      </c>
      <c r="AC129" s="1" t="e">
        <f t="shared" ca="1" si="17"/>
        <v>#NUM!</v>
      </c>
      <c r="AD129" s="1">
        <f t="shared" si="18"/>
        <v>12349836</v>
      </c>
      <c r="AE129" t="str">
        <f>IFERROR(VLOOKUP(D129,Bas!A:B,2,0),"")</f>
        <v/>
      </c>
      <c r="AF129" t="str">
        <f t="shared" si="19"/>
        <v>AUTOCENTRO CAPRI SAFP-011805-01</v>
      </c>
      <c r="AG129" s="14" t="str">
        <f>(IFERROR(VLOOKUP(AF129,Bas!A:B,2,0),"CXP"))</f>
        <v>CXP</v>
      </c>
    </row>
    <row r="130" spans="1:33" x14ac:dyDescent="0.25">
      <c r="A130" t="s">
        <v>41</v>
      </c>
      <c r="B130">
        <v>901</v>
      </c>
      <c r="C130">
        <v>805008909</v>
      </c>
      <c r="D130" t="s">
        <v>158</v>
      </c>
      <c r="E130" t="s">
        <v>3572</v>
      </c>
      <c r="F130">
        <v>7447638</v>
      </c>
      <c r="G130">
        <v>16925001</v>
      </c>
      <c r="H130">
        <v>35520</v>
      </c>
      <c r="I130" t="s">
        <v>3585</v>
      </c>
      <c r="J130" t="s">
        <v>3586</v>
      </c>
      <c r="K130" s="2">
        <v>45405</v>
      </c>
      <c r="L130" s="2">
        <v>45405</v>
      </c>
      <c r="M130" s="2">
        <v>45466</v>
      </c>
      <c r="N130">
        <v>19</v>
      </c>
      <c r="O130">
        <v>8768770</v>
      </c>
      <c r="P130">
        <v>20240604</v>
      </c>
      <c r="Q130">
        <v>202406</v>
      </c>
      <c r="R130" t="s">
        <v>6382</v>
      </c>
      <c r="S130">
        <v>46</v>
      </c>
      <c r="T130" t="s">
        <v>35</v>
      </c>
      <c r="U130" t="s">
        <v>3359</v>
      </c>
      <c r="V130" s="57" t="e">
        <f t="shared" ca="1" si="10"/>
        <v>#NUM!</v>
      </c>
      <c r="W130" s="1" t="e">
        <f t="shared" ca="1" si="11"/>
        <v>#NUM!</v>
      </c>
      <c r="X130" s="1" t="e">
        <f t="shared" ca="1" si="12"/>
        <v>#NUM!</v>
      </c>
      <c r="Y130" s="1" t="e">
        <f t="shared" ca="1" si="13"/>
        <v>#NUM!</v>
      </c>
      <c r="Z130" s="32" t="e">
        <f t="shared" ca="1" si="14"/>
        <v>#NUM!</v>
      </c>
      <c r="AA130" s="1" t="e">
        <f t="shared" ca="1" si="15"/>
        <v>#NUM!</v>
      </c>
      <c r="AB130" s="1" t="e">
        <f t="shared" ca="1" si="16"/>
        <v>#NUM!</v>
      </c>
      <c r="AC130" s="1" t="e">
        <f t="shared" ca="1" si="17"/>
        <v>#NUM!</v>
      </c>
      <c r="AD130" s="1">
        <f t="shared" si="18"/>
        <v>8768770</v>
      </c>
      <c r="AE130" t="str">
        <f>IFERROR(VLOOKUP(D130,Bas!A:B,2,0),"")</f>
        <v/>
      </c>
      <c r="AF130" t="str">
        <f t="shared" si="19"/>
        <v>AUTOCENTRO CAPRI SAFP-011869-01</v>
      </c>
      <c r="AG130" s="14" t="str">
        <f>(IFERROR(VLOOKUP(AF130,Bas!A:B,2,0),"CXP"))</f>
        <v>CXP</v>
      </c>
    </row>
    <row r="131" spans="1:33" x14ac:dyDescent="0.25">
      <c r="A131" t="s">
        <v>41</v>
      </c>
      <c r="B131">
        <v>901</v>
      </c>
      <c r="C131">
        <v>805008909</v>
      </c>
      <c r="D131" t="s">
        <v>158</v>
      </c>
      <c r="E131" t="s">
        <v>3572</v>
      </c>
      <c r="F131">
        <v>7447638</v>
      </c>
      <c r="G131">
        <v>16925001</v>
      </c>
      <c r="H131">
        <v>35595</v>
      </c>
      <c r="I131" t="s">
        <v>3587</v>
      </c>
      <c r="J131" t="s">
        <v>3588</v>
      </c>
      <c r="K131" s="2">
        <v>45408</v>
      </c>
      <c r="L131" s="2">
        <v>45408</v>
      </c>
      <c r="M131" s="2">
        <v>45468</v>
      </c>
      <c r="N131">
        <v>21</v>
      </c>
      <c r="O131">
        <v>6576576</v>
      </c>
      <c r="P131">
        <v>20240604</v>
      </c>
      <c r="Q131">
        <v>202406</v>
      </c>
      <c r="R131" t="s">
        <v>6382</v>
      </c>
      <c r="S131">
        <v>43</v>
      </c>
      <c r="T131" t="s">
        <v>35</v>
      </c>
      <c r="U131" t="s">
        <v>3359</v>
      </c>
      <c r="V131" s="57" t="e">
        <f t="shared" ca="1" si="10"/>
        <v>#NUM!</v>
      </c>
      <c r="W131" s="1" t="e">
        <f t="shared" ca="1" si="11"/>
        <v>#NUM!</v>
      </c>
      <c r="X131" s="1" t="e">
        <f t="shared" ca="1" si="12"/>
        <v>#NUM!</v>
      </c>
      <c r="Y131" s="1" t="e">
        <f t="shared" ca="1" si="13"/>
        <v>#NUM!</v>
      </c>
      <c r="Z131" s="32" t="e">
        <f t="shared" ca="1" si="14"/>
        <v>#NUM!</v>
      </c>
      <c r="AA131" s="1" t="e">
        <f t="shared" ca="1" si="15"/>
        <v>#NUM!</v>
      </c>
      <c r="AB131" s="1" t="e">
        <f t="shared" ca="1" si="16"/>
        <v>#NUM!</v>
      </c>
      <c r="AC131" s="1" t="e">
        <f t="shared" ca="1" si="17"/>
        <v>#NUM!</v>
      </c>
      <c r="AD131" s="1">
        <f t="shared" si="18"/>
        <v>6576576</v>
      </c>
      <c r="AE131" t="str">
        <f>IFERROR(VLOOKUP(D131,Bas!A:B,2,0),"")</f>
        <v/>
      </c>
      <c r="AF131" t="str">
        <f t="shared" si="19"/>
        <v>AUTOCENTRO CAPRI SAFP-011901-01</v>
      </c>
      <c r="AG131" s="14" t="str">
        <f>(IFERROR(VLOOKUP(AF131,Bas!A:B,2,0),"CXP"))</f>
        <v>CXP</v>
      </c>
    </row>
    <row r="132" spans="1:33" x14ac:dyDescent="0.25">
      <c r="A132" t="s">
        <v>41</v>
      </c>
      <c r="B132">
        <v>901</v>
      </c>
      <c r="C132">
        <v>805008909</v>
      </c>
      <c r="D132" t="s">
        <v>158</v>
      </c>
      <c r="E132" t="s">
        <v>3572</v>
      </c>
      <c r="F132">
        <v>7447638</v>
      </c>
      <c r="G132">
        <v>16925001</v>
      </c>
      <c r="H132">
        <v>36706</v>
      </c>
      <c r="I132" t="s">
        <v>6412</v>
      </c>
      <c r="J132" t="s">
        <v>6413</v>
      </c>
      <c r="K132" s="2">
        <v>45443</v>
      </c>
      <c r="L132" s="2">
        <v>45443</v>
      </c>
      <c r="M132" s="2">
        <v>45503</v>
      </c>
      <c r="N132">
        <v>56</v>
      </c>
      <c r="O132">
        <v>65765760</v>
      </c>
      <c r="P132">
        <v>20240604</v>
      </c>
      <c r="Q132">
        <v>202406</v>
      </c>
      <c r="R132" t="s">
        <v>6382</v>
      </c>
      <c r="S132">
        <v>8</v>
      </c>
      <c r="T132" t="s">
        <v>22</v>
      </c>
      <c r="U132" t="s">
        <v>3359</v>
      </c>
      <c r="V132" s="57" t="e">
        <f t="shared" ca="1" si="10"/>
        <v>#NUM!</v>
      </c>
      <c r="W132" s="1" t="e">
        <f t="shared" ca="1" si="11"/>
        <v>#NUM!</v>
      </c>
      <c r="X132" s="1" t="e">
        <f t="shared" ca="1" si="12"/>
        <v>#NUM!</v>
      </c>
      <c r="Y132" s="1" t="e">
        <f t="shared" ca="1" si="13"/>
        <v>#NUM!</v>
      </c>
      <c r="Z132" s="32" t="e">
        <f t="shared" ca="1" si="14"/>
        <v>#NUM!</v>
      </c>
      <c r="AA132" s="1" t="e">
        <f t="shared" ca="1" si="15"/>
        <v>#NUM!</v>
      </c>
      <c r="AB132" s="1" t="e">
        <f t="shared" ca="1" si="16"/>
        <v>#NUM!</v>
      </c>
      <c r="AC132" s="1" t="e">
        <f t="shared" ca="1" si="17"/>
        <v>#NUM!</v>
      </c>
      <c r="AD132" s="1">
        <f t="shared" si="18"/>
        <v>65765760</v>
      </c>
      <c r="AE132" t="str">
        <f>IFERROR(VLOOKUP(D132,Bas!A:B,2,0),"")</f>
        <v/>
      </c>
      <c r="AF132" t="str">
        <f t="shared" si="19"/>
        <v>AUTOCENTRO CAPRI SAFP-012623-01</v>
      </c>
      <c r="AG132" s="14" t="str">
        <f>(IFERROR(VLOOKUP(AF132,Bas!A:B,2,0),"CXP"))</f>
        <v>CXP</v>
      </c>
    </row>
    <row r="133" spans="1:33" x14ac:dyDescent="0.25">
      <c r="A133" t="s">
        <v>41</v>
      </c>
      <c r="B133">
        <v>901</v>
      </c>
      <c r="C133">
        <v>860034594</v>
      </c>
      <c r="D133" t="s">
        <v>2968</v>
      </c>
      <c r="E133" t="s">
        <v>3589</v>
      </c>
      <c r="F133">
        <v>7447638</v>
      </c>
      <c r="G133">
        <v>16925001</v>
      </c>
      <c r="H133">
        <v>111147</v>
      </c>
      <c r="I133" t="s">
        <v>3590</v>
      </c>
      <c r="J133" t="s">
        <v>6414</v>
      </c>
      <c r="K133" s="2">
        <v>45348</v>
      </c>
      <c r="L133" s="2">
        <v>45348</v>
      </c>
      <c r="M133" s="2">
        <v>46016</v>
      </c>
      <c r="N133">
        <v>561</v>
      </c>
      <c r="O133">
        <v>7875000000</v>
      </c>
      <c r="P133">
        <v>20240604</v>
      </c>
      <c r="Q133">
        <v>202406</v>
      </c>
      <c r="R133" t="s">
        <v>6382</v>
      </c>
      <c r="S133">
        <v>103</v>
      </c>
      <c r="T133" t="s">
        <v>52</v>
      </c>
      <c r="U133" t="s">
        <v>3359</v>
      </c>
      <c r="V133" s="57" t="e">
        <f t="shared" ca="1" si="10"/>
        <v>#NUM!</v>
      </c>
      <c r="W133" s="1" t="e">
        <f t="shared" ca="1" si="11"/>
        <v>#NUM!</v>
      </c>
      <c r="X133" s="1" t="e">
        <f t="shared" ca="1" si="12"/>
        <v>#NUM!</v>
      </c>
      <c r="Y133" s="1" t="e">
        <f t="shared" ca="1" si="13"/>
        <v>#NUM!</v>
      </c>
      <c r="Z133" s="32" t="e">
        <f t="shared" ca="1" si="14"/>
        <v>#NUM!</v>
      </c>
      <c r="AA133" s="1" t="e">
        <f t="shared" ca="1" si="15"/>
        <v>#NUM!</v>
      </c>
      <c r="AB133" s="1" t="e">
        <f t="shared" ca="1" si="16"/>
        <v>#NUM!</v>
      </c>
      <c r="AC133" s="1" t="e">
        <f t="shared" ca="1" si="17"/>
        <v>#NUM!</v>
      </c>
      <c r="AD133" s="1">
        <f t="shared" si="18"/>
        <v>7875000000</v>
      </c>
      <c r="AE133" t="str">
        <f>IFERROR(VLOOKUP(D133,Bas!A:B,2,0),"")</f>
        <v/>
      </c>
      <c r="AF133" t="str">
        <f t="shared" si="19"/>
        <v>BANCO COLPATRIA RED MULTIBANCA COLPATRIA SANA-000023-00</v>
      </c>
      <c r="AG133" s="14" t="str">
        <f>(IFERROR(VLOOKUP(AF133,Bas!A:B,2,0),"CXP"))</f>
        <v>RV</v>
      </c>
    </row>
    <row r="134" spans="1:33" x14ac:dyDescent="0.25">
      <c r="A134" t="s">
        <v>41</v>
      </c>
      <c r="B134">
        <v>901</v>
      </c>
      <c r="C134">
        <v>860034594</v>
      </c>
      <c r="D134" t="s">
        <v>2968</v>
      </c>
      <c r="E134" t="s">
        <v>3589</v>
      </c>
      <c r="F134">
        <v>7447638</v>
      </c>
      <c r="G134">
        <v>16925001</v>
      </c>
      <c r="H134">
        <v>520</v>
      </c>
      <c r="I134" t="s">
        <v>3591</v>
      </c>
      <c r="J134" t="s">
        <v>3592</v>
      </c>
      <c r="K134" s="2">
        <v>45290</v>
      </c>
      <c r="L134" s="2">
        <v>45290</v>
      </c>
      <c r="M134" s="2">
        <v>45290</v>
      </c>
      <c r="N134">
        <v>-154</v>
      </c>
      <c r="O134">
        <v>9911250</v>
      </c>
      <c r="P134">
        <v>20240604</v>
      </c>
      <c r="Q134">
        <v>202406</v>
      </c>
      <c r="R134" t="s">
        <v>6382</v>
      </c>
      <c r="S134">
        <v>161</v>
      </c>
      <c r="T134" t="s">
        <v>25</v>
      </c>
      <c r="U134" t="s">
        <v>3359</v>
      </c>
      <c r="V134" s="57" t="e">
        <f t="shared" ref="V134:V197" ca="1" si="20">+_xlfn.DAYS($V$8,L134)</f>
        <v>#NUM!</v>
      </c>
      <c r="W134" s="1" t="e">
        <f t="shared" ref="W134:W197" ca="1" si="21">+IF(AND(V134&gt;=0,V134&lt;=30),AD134,0)</f>
        <v>#NUM!</v>
      </c>
      <c r="X134" s="1" t="e">
        <f t="shared" ref="X134:X197" ca="1" si="22">+IF(AND(V134&gt;=31,V134&lt;=60),AD134,0)</f>
        <v>#NUM!</v>
      </c>
      <c r="Y134" s="1" t="e">
        <f t="shared" ref="Y134:Y197" ca="1" si="23">+IF(AND(V134&gt;=61,V134&lt;=90),AD134,0)</f>
        <v>#NUM!</v>
      </c>
      <c r="Z134" s="32" t="e">
        <f t="shared" ref="Z134:Z197" ca="1" si="24">+IF(AND(V134&gt;=91,V134&lt;=120),AD134,0)</f>
        <v>#NUM!</v>
      </c>
      <c r="AA134" s="1" t="e">
        <f t="shared" ref="AA134:AA197" ca="1" si="25">+IF(AND(V134&gt;=121,V134&lt;=180),AD134,0)</f>
        <v>#NUM!</v>
      </c>
      <c r="AB134" s="1" t="e">
        <f t="shared" ref="AB134:AB197" ca="1" si="26">+IF(AND(V134&gt;=181,V134&lt;=360),AD134,0)</f>
        <v>#NUM!</v>
      </c>
      <c r="AC134" s="1" t="e">
        <f t="shared" ref="AC134:AC197" ca="1" si="27">+IF(AND(V134&gt;360),AD134,0)</f>
        <v>#NUM!</v>
      </c>
      <c r="AD134" s="1">
        <f t="shared" ref="AD134:AD197" si="28">+O134</f>
        <v>9911250</v>
      </c>
      <c r="AE134" t="str">
        <f>IFERROR(VLOOKUP(D134,Bas!A:B,2,0),"")</f>
        <v/>
      </c>
      <c r="AF134" t="str">
        <f t="shared" si="19"/>
        <v>BANCO COLPATRIA RED MULTIBANCA COLPATRIA SANI-000520-00</v>
      </c>
      <c r="AG134" s="14" t="str">
        <f>(IFERROR(VLOOKUP(AF134,Bas!A:B,2,0),"CXP"))</f>
        <v>RV</v>
      </c>
    </row>
    <row r="135" spans="1:33" x14ac:dyDescent="0.25">
      <c r="A135" t="s">
        <v>41</v>
      </c>
      <c r="B135">
        <v>901</v>
      </c>
      <c r="C135">
        <v>860034594</v>
      </c>
      <c r="D135" t="s">
        <v>2968</v>
      </c>
      <c r="E135" t="s">
        <v>3589</v>
      </c>
      <c r="F135">
        <v>7447638</v>
      </c>
      <c r="G135">
        <v>16925001</v>
      </c>
      <c r="H135">
        <v>12380</v>
      </c>
      <c r="I135" t="s">
        <v>3593</v>
      </c>
      <c r="J135" t="s">
        <v>6415</v>
      </c>
      <c r="K135" s="2">
        <v>45348</v>
      </c>
      <c r="L135" s="2">
        <v>45348</v>
      </c>
      <c r="M135" s="2">
        <v>45513</v>
      </c>
      <c r="N135">
        <v>65</v>
      </c>
      <c r="O135">
        <v>2300000000</v>
      </c>
      <c r="P135">
        <v>20240604</v>
      </c>
      <c r="Q135">
        <v>202406</v>
      </c>
      <c r="R135" t="s">
        <v>6382</v>
      </c>
      <c r="S135">
        <v>103</v>
      </c>
      <c r="T135" t="s">
        <v>52</v>
      </c>
      <c r="U135" t="s">
        <v>3359</v>
      </c>
      <c r="V135" s="57" t="e">
        <f t="shared" ca="1" si="20"/>
        <v>#NUM!</v>
      </c>
      <c r="W135" s="1" t="e">
        <f t="shared" ca="1" si="21"/>
        <v>#NUM!</v>
      </c>
      <c r="X135" s="1" t="e">
        <f t="shared" ca="1" si="22"/>
        <v>#NUM!</v>
      </c>
      <c r="Y135" s="1" t="e">
        <f t="shared" ca="1" si="23"/>
        <v>#NUM!</v>
      </c>
      <c r="Z135" s="32" t="e">
        <f t="shared" ca="1" si="24"/>
        <v>#NUM!</v>
      </c>
      <c r="AA135" s="1" t="e">
        <f t="shared" ca="1" si="25"/>
        <v>#NUM!</v>
      </c>
      <c r="AB135" s="1" t="e">
        <f t="shared" ca="1" si="26"/>
        <v>#NUM!</v>
      </c>
      <c r="AC135" s="1" t="e">
        <f t="shared" ca="1" si="27"/>
        <v>#NUM!</v>
      </c>
      <c r="AD135" s="1">
        <f t="shared" si="28"/>
        <v>2300000000</v>
      </c>
      <c r="AE135" t="str">
        <f>IFERROR(VLOOKUP(D135,Bas!A:B,2,0),"")</f>
        <v/>
      </c>
      <c r="AF135" t="str">
        <f t="shared" ref="AF135:AF198" si="29">+CONCATENATE(D135,I135)</f>
        <v>BANCO COLPATRIA RED MULTIBANCA COLPATRIA SARC-000899-00</v>
      </c>
      <c r="AG135" s="14" t="str">
        <f>(IFERROR(VLOOKUP(AF135,Bas!A:B,2,0),"CXP"))</f>
        <v>RV</v>
      </c>
    </row>
    <row r="136" spans="1:33" x14ac:dyDescent="0.25">
      <c r="A136" t="s">
        <v>41</v>
      </c>
      <c r="B136">
        <v>901</v>
      </c>
      <c r="C136">
        <v>860034313</v>
      </c>
      <c r="D136" t="s">
        <v>81</v>
      </c>
      <c r="E136" t="s">
        <v>3594</v>
      </c>
      <c r="F136">
        <v>7447638</v>
      </c>
      <c r="G136">
        <v>16925001</v>
      </c>
      <c r="H136">
        <v>911155</v>
      </c>
      <c r="I136" t="s">
        <v>3598</v>
      </c>
      <c r="J136" t="s">
        <v>3596</v>
      </c>
      <c r="K136" s="2">
        <v>45348</v>
      </c>
      <c r="L136" s="2">
        <v>45348</v>
      </c>
      <c r="M136" s="2">
        <v>45466</v>
      </c>
      <c r="N136">
        <v>19</v>
      </c>
      <c r="O136">
        <v>174585723</v>
      </c>
      <c r="P136">
        <v>20240604</v>
      </c>
      <c r="Q136">
        <v>202406</v>
      </c>
      <c r="R136" t="s">
        <v>6382</v>
      </c>
      <c r="S136">
        <v>103</v>
      </c>
      <c r="T136" t="s">
        <v>52</v>
      </c>
      <c r="U136" t="s">
        <v>3359</v>
      </c>
      <c r="V136" s="57" t="e">
        <f t="shared" ca="1" si="20"/>
        <v>#NUM!</v>
      </c>
      <c r="W136" s="1" t="e">
        <f t="shared" ca="1" si="21"/>
        <v>#NUM!</v>
      </c>
      <c r="X136" s="1" t="e">
        <f t="shared" ca="1" si="22"/>
        <v>#NUM!</v>
      </c>
      <c r="Y136" s="1" t="e">
        <f t="shared" ca="1" si="23"/>
        <v>#NUM!</v>
      </c>
      <c r="Z136" s="32" t="e">
        <f t="shared" ca="1" si="24"/>
        <v>#NUM!</v>
      </c>
      <c r="AA136" s="1" t="e">
        <f t="shared" ca="1" si="25"/>
        <v>#NUM!</v>
      </c>
      <c r="AB136" s="1" t="e">
        <f t="shared" ca="1" si="26"/>
        <v>#NUM!</v>
      </c>
      <c r="AC136" s="1" t="e">
        <f t="shared" ca="1" si="27"/>
        <v>#NUM!</v>
      </c>
      <c r="AD136" s="1">
        <f t="shared" si="28"/>
        <v>174585723</v>
      </c>
      <c r="AE136" t="str">
        <f>IFERROR(VLOOKUP(D136,Bas!A:B,2,0),"")</f>
        <v/>
      </c>
      <c r="AF136" t="str">
        <f t="shared" si="29"/>
        <v>BANCO DAVIVIENDA SANA-000021-04</v>
      </c>
      <c r="AG136" s="14" t="str">
        <f>(IFERROR(VLOOKUP(AF136,Bas!A:B,2,0),"CXP"))</f>
        <v>RV</v>
      </c>
    </row>
    <row r="137" spans="1:33" x14ac:dyDescent="0.25">
      <c r="A137" t="s">
        <v>41</v>
      </c>
      <c r="B137">
        <v>901</v>
      </c>
      <c r="C137">
        <v>860034313</v>
      </c>
      <c r="D137" t="s">
        <v>81</v>
      </c>
      <c r="E137" t="s">
        <v>3594</v>
      </c>
      <c r="F137">
        <v>7447638</v>
      </c>
      <c r="G137">
        <v>16925001</v>
      </c>
      <c r="H137">
        <v>981695</v>
      </c>
      <c r="I137" t="s">
        <v>3597</v>
      </c>
      <c r="J137" t="s">
        <v>3596</v>
      </c>
      <c r="K137" s="2">
        <v>45348</v>
      </c>
      <c r="L137" s="2">
        <v>45348</v>
      </c>
      <c r="M137" s="2">
        <v>45752</v>
      </c>
      <c r="N137">
        <v>301</v>
      </c>
      <c r="O137">
        <v>744999998</v>
      </c>
      <c r="P137">
        <v>20240604</v>
      </c>
      <c r="Q137">
        <v>202406</v>
      </c>
      <c r="R137" t="s">
        <v>6382</v>
      </c>
      <c r="S137">
        <v>103</v>
      </c>
      <c r="T137" t="s">
        <v>52</v>
      </c>
      <c r="U137" t="s">
        <v>3359</v>
      </c>
      <c r="V137" s="57" t="e">
        <f t="shared" ca="1" si="20"/>
        <v>#NUM!</v>
      </c>
      <c r="W137" s="1" t="e">
        <f t="shared" ca="1" si="21"/>
        <v>#NUM!</v>
      </c>
      <c r="X137" s="1" t="e">
        <f t="shared" ca="1" si="22"/>
        <v>#NUM!</v>
      </c>
      <c r="Y137" s="1" t="e">
        <f t="shared" ca="1" si="23"/>
        <v>#NUM!</v>
      </c>
      <c r="Z137" s="32" t="e">
        <f t="shared" ca="1" si="24"/>
        <v>#NUM!</v>
      </c>
      <c r="AA137" s="1" t="e">
        <f t="shared" ca="1" si="25"/>
        <v>#NUM!</v>
      </c>
      <c r="AB137" s="1" t="e">
        <f t="shared" ca="1" si="26"/>
        <v>#NUM!</v>
      </c>
      <c r="AC137" s="1" t="e">
        <f t="shared" ca="1" si="27"/>
        <v>#NUM!</v>
      </c>
      <c r="AD137" s="1">
        <f t="shared" si="28"/>
        <v>744999998</v>
      </c>
      <c r="AE137" t="str">
        <f>IFERROR(VLOOKUP(D137,Bas!A:B,2,0),"")</f>
        <v/>
      </c>
      <c r="AF137" t="str">
        <f t="shared" si="29"/>
        <v>BANCO DAVIVIENDA SANA-000021-01</v>
      </c>
      <c r="AG137" s="14" t="str">
        <f>(IFERROR(VLOOKUP(AF137,Bas!A:B,2,0),"CXP"))</f>
        <v>RV</v>
      </c>
    </row>
    <row r="138" spans="1:33" x14ac:dyDescent="0.25">
      <c r="A138" t="s">
        <v>41</v>
      </c>
      <c r="B138">
        <v>901</v>
      </c>
      <c r="C138">
        <v>860034313</v>
      </c>
      <c r="D138" t="s">
        <v>81</v>
      </c>
      <c r="E138" t="s">
        <v>3594</v>
      </c>
      <c r="F138">
        <v>7447638</v>
      </c>
      <c r="G138">
        <v>16925001</v>
      </c>
      <c r="H138">
        <v>205023</v>
      </c>
      <c r="I138" t="s">
        <v>3599</v>
      </c>
      <c r="J138" t="s">
        <v>3596</v>
      </c>
      <c r="K138" s="2">
        <v>45348</v>
      </c>
      <c r="L138" s="2">
        <v>45348</v>
      </c>
      <c r="M138" s="2">
        <v>45548</v>
      </c>
      <c r="N138">
        <v>99</v>
      </c>
      <c r="O138">
        <v>557735037</v>
      </c>
      <c r="P138">
        <v>20240604</v>
      </c>
      <c r="Q138">
        <v>202406</v>
      </c>
      <c r="R138" t="s">
        <v>6382</v>
      </c>
      <c r="S138">
        <v>103</v>
      </c>
      <c r="T138" t="s">
        <v>52</v>
      </c>
      <c r="U138" t="s">
        <v>3359</v>
      </c>
      <c r="V138" s="57" t="e">
        <f t="shared" ca="1" si="20"/>
        <v>#NUM!</v>
      </c>
      <c r="W138" s="1" t="e">
        <f t="shared" ca="1" si="21"/>
        <v>#NUM!</v>
      </c>
      <c r="X138" s="1" t="e">
        <f t="shared" ca="1" si="22"/>
        <v>#NUM!</v>
      </c>
      <c r="Y138" s="1" t="e">
        <f t="shared" ca="1" si="23"/>
        <v>#NUM!</v>
      </c>
      <c r="Z138" s="32" t="e">
        <f t="shared" ca="1" si="24"/>
        <v>#NUM!</v>
      </c>
      <c r="AA138" s="1" t="e">
        <f t="shared" ca="1" si="25"/>
        <v>#NUM!</v>
      </c>
      <c r="AB138" s="1" t="e">
        <f t="shared" ca="1" si="26"/>
        <v>#NUM!</v>
      </c>
      <c r="AC138" s="1" t="e">
        <f t="shared" ca="1" si="27"/>
        <v>#NUM!</v>
      </c>
      <c r="AD138" s="1">
        <f t="shared" si="28"/>
        <v>557735037</v>
      </c>
      <c r="AE138" t="str">
        <f>IFERROR(VLOOKUP(D138,Bas!A:B,2,0),"")</f>
        <v/>
      </c>
      <c r="AF138" t="str">
        <f t="shared" si="29"/>
        <v>BANCO DAVIVIENDA SANA-000021-00</v>
      </c>
      <c r="AG138" s="14" t="str">
        <f>(IFERROR(VLOOKUP(AF138,Bas!A:B,2,0),"CXP"))</f>
        <v>RV</v>
      </c>
    </row>
    <row r="139" spans="1:33" x14ac:dyDescent="0.25">
      <c r="A139" t="s">
        <v>41</v>
      </c>
      <c r="B139">
        <v>901</v>
      </c>
      <c r="C139">
        <v>860034313</v>
      </c>
      <c r="D139" t="s">
        <v>81</v>
      </c>
      <c r="E139" t="s">
        <v>3594</v>
      </c>
      <c r="F139">
        <v>7447638</v>
      </c>
      <c r="G139">
        <v>16925001</v>
      </c>
      <c r="H139">
        <v>960400</v>
      </c>
      <c r="I139" t="s">
        <v>3595</v>
      </c>
      <c r="J139" t="s">
        <v>3596</v>
      </c>
      <c r="K139" s="2">
        <v>45348</v>
      </c>
      <c r="L139" s="2">
        <v>45348</v>
      </c>
      <c r="M139" s="2">
        <v>45655</v>
      </c>
      <c r="N139">
        <v>205</v>
      </c>
      <c r="O139">
        <v>149960984</v>
      </c>
      <c r="P139">
        <v>20240604</v>
      </c>
      <c r="Q139">
        <v>202406</v>
      </c>
      <c r="R139" t="s">
        <v>6382</v>
      </c>
      <c r="S139">
        <v>103</v>
      </c>
      <c r="T139" t="s">
        <v>52</v>
      </c>
      <c r="U139" t="s">
        <v>3359</v>
      </c>
      <c r="V139" s="57" t="e">
        <f t="shared" ca="1" si="20"/>
        <v>#NUM!</v>
      </c>
      <c r="W139" s="1" t="e">
        <f t="shared" ca="1" si="21"/>
        <v>#NUM!</v>
      </c>
      <c r="X139" s="1" t="e">
        <f t="shared" ca="1" si="22"/>
        <v>#NUM!</v>
      </c>
      <c r="Y139" s="1" t="e">
        <f t="shared" ca="1" si="23"/>
        <v>#NUM!</v>
      </c>
      <c r="Z139" s="32" t="e">
        <f t="shared" ca="1" si="24"/>
        <v>#NUM!</v>
      </c>
      <c r="AA139" s="1" t="e">
        <f t="shared" ca="1" si="25"/>
        <v>#NUM!</v>
      </c>
      <c r="AB139" s="1" t="e">
        <f t="shared" ca="1" si="26"/>
        <v>#NUM!</v>
      </c>
      <c r="AC139" s="1" t="e">
        <f t="shared" ca="1" si="27"/>
        <v>#NUM!</v>
      </c>
      <c r="AD139" s="1">
        <f t="shared" si="28"/>
        <v>149960984</v>
      </c>
      <c r="AE139" t="str">
        <f>IFERROR(VLOOKUP(D139,Bas!A:B,2,0),"")</f>
        <v/>
      </c>
      <c r="AF139" t="str">
        <f t="shared" si="29"/>
        <v>BANCO DAVIVIENDA SANA-000021-02</v>
      </c>
      <c r="AG139" s="14" t="str">
        <f>(IFERROR(VLOOKUP(AF139,Bas!A:B,2,0),"CXP"))</f>
        <v>RV</v>
      </c>
    </row>
    <row r="140" spans="1:33" x14ac:dyDescent="0.25">
      <c r="A140" t="s">
        <v>41</v>
      </c>
      <c r="B140">
        <v>901</v>
      </c>
      <c r="C140">
        <v>860034313</v>
      </c>
      <c r="D140" t="s">
        <v>81</v>
      </c>
      <c r="E140" t="s">
        <v>3594</v>
      </c>
      <c r="F140">
        <v>7447638</v>
      </c>
      <c r="G140">
        <v>16925001</v>
      </c>
      <c r="H140">
        <v>161092</v>
      </c>
      <c r="I140" t="s">
        <v>3600</v>
      </c>
      <c r="J140" t="s">
        <v>6416</v>
      </c>
      <c r="K140" s="2">
        <v>45349</v>
      </c>
      <c r="L140" s="2">
        <v>45349</v>
      </c>
      <c r="M140" s="2">
        <v>45893</v>
      </c>
      <c r="N140">
        <v>440</v>
      </c>
      <c r="O140">
        <v>770195299</v>
      </c>
      <c r="P140">
        <v>20240604</v>
      </c>
      <c r="Q140">
        <v>202406</v>
      </c>
      <c r="R140" t="s">
        <v>6382</v>
      </c>
      <c r="S140">
        <v>102</v>
      </c>
      <c r="T140" t="s">
        <v>52</v>
      </c>
      <c r="U140" t="s">
        <v>3359</v>
      </c>
      <c r="V140" s="57" t="e">
        <f t="shared" ca="1" si="20"/>
        <v>#NUM!</v>
      </c>
      <c r="W140" s="1" t="e">
        <f t="shared" ca="1" si="21"/>
        <v>#NUM!</v>
      </c>
      <c r="X140" s="1" t="e">
        <f t="shared" ca="1" si="22"/>
        <v>#NUM!</v>
      </c>
      <c r="Y140" s="1" t="e">
        <f t="shared" ca="1" si="23"/>
        <v>#NUM!</v>
      </c>
      <c r="Z140" s="32" t="e">
        <f t="shared" ca="1" si="24"/>
        <v>#NUM!</v>
      </c>
      <c r="AA140" s="1" t="e">
        <f t="shared" ca="1" si="25"/>
        <v>#NUM!</v>
      </c>
      <c r="AB140" s="1" t="e">
        <f t="shared" ca="1" si="26"/>
        <v>#NUM!</v>
      </c>
      <c r="AC140" s="1" t="e">
        <f t="shared" ca="1" si="27"/>
        <v>#NUM!</v>
      </c>
      <c r="AD140" s="1">
        <f t="shared" si="28"/>
        <v>770195299</v>
      </c>
      <c r="AE140" t="str">
        <f>IFERROR(VLOOKUP(D140,Bas!A:B,2,0),"")</f>
        <v/>
      </c>
      <c r="AF140" t="str">
        <f t="shared" si="29"/>
        <v>BANCO DAVIVIENDA SANA-000025-00</v>
      </c>
      <c r="AG140" s="14" t="str">
        <f>(IFERROR(VLOOKUP(AF140,Bas!A:B,2,0),"CXP"))</f>
        <v>RV</v>
      </c>
    </row>
    <row r="141" spans="1:33" x14ac:dyDescent="0.25">
      <c r="A141" t="s">
        <v>41</v>
      </c>
      <c r="B141">
        <v>901</v>
      </c>
      <c r="C141">
        <v>860034313</v>
      </c>
      <c r="D141" t="s">
        <v>81</v>
      </c>
      <c r="E141" t="s">
        <v>3594</v>
      </c>
      <c r="F141">
        <v>7447638</v>
      </c>
      <c r="G141">
        <v>16925001</v>
      </c>
      <c r="H141" t="s">
        <v>3601</v>
      </c>
      <c r="I141" t="s">
        <v>3602</v>
      </c>
      <c r="J141" t="s">
        <v>3603</v>
      </c>
      <c r="K141" s="2">
        <v>44834</v>
      </c>
      <c r="L141" s="2">
        <v>44834</v>
      </c>
      <c r="M141" s="2">
        <v>44834</v>
      </c>
      <c r="N141">
        <v>-604</v>
      </c>
      <c r="O141">
        <v>0.72</v>
      </c>
      <c r="P141">
        <v>20240604</v>
      </c>
      <c r="Q141">
        <v>202406</v>
      </c>
      <c r="R141" t="s">
        <v>6382</v>
      </c>
      <c r="S141">
        <v>617</v>
      </c>
      <c r="T141" t="s">
        <v>20</v>
      </c>
      <c r="U141" t="s">
        <v>3359</v>
      </c>
      <c r="V141" s="57" t="e">
        <f t="shared" ca="1" si="20"/>
        <v>#NUM!</v>
      </c>
      <c r="W141" s="1" t="e">
        <f t="shared" ca="1" si="21"/>
        <v>#NUM!</v>
      </c>
      <c r="X141" s="1" t="e">
        <f t="shared" ca="1" si="22"/>
        <v>#NUM!</v>
      </c>
      <c r="Y141" s="1" t="e">
        <f t="shared" ca="1" si="23"/>
        <v>#NUM!</v>
      </c>
      <c r="Z141" s="32" t="e">
        <f t="shared" ca="1" si="24"/>
        <v>#NUM!</v>
      </c>
      <c r="AA141" s="1" t="e">
        <f t="shared" ca="1" si="25"/>
        <v>#NUM!</v>
      </c>
      <c r="AB141" s="1" t="e">
        <f t="shared" ca="1" si="26"/>
        <v>#NUM!</v>
      </c>
      <c r="AC141" s="1" t="e">
        <f t="shared" ca="1" si="27"/>
        <v>#NUM!</v>
      </c>
      <c r="AD141" s="1">
        <f t="shared" si="28"/>
        <v>0.72</v>
      </c>
      <c r="AE141" t="str">
        <f>IFERROR(VLOOKUP(D141,Bas!A:B,2,0),"")</f>
        <v/>
      </c>
      <c r="AF141" t="str">
        <f t="shared" si="29"/>
        <v>BANCO DAVIVIENDA SARC-000172-00</v>
      </c>
      <c r="AG141" s="14" t="str">
        <f>(IFERROR(VLOOKUP(AF141,Bas!A:B,2,0),"CXP"))</f>
        <v>RV</v>
      </c>
    </row>
    <row r="142" spans="1:33" x14ac:dyDescent="0.25">
      <c r="A142" t="s">
        <v>41</v>
      </c>
      <c r="B142">
        <v>901</v>
      </c>
      <c r="C142">
        <v>860034313</v>
      </c>
      <c r="D142" t="s">
        <v>81</v>
      </c>
      <c r="E142" t="s">
        <v>3594</v>
      </c>
      <c r="F142">
        <v>7447638</v>
      </c>
      <c r="G142">
        <v>16925001</v>
      </c>
      <c r="H142">
        <v>355</v>
      </c>
      <c r="I142" t="s">
        <v>3604</v>
      </c>
      <c r="J142" t="s">
        <v>6417</v>
      </c>
      <c r="K142" s="2">
        <v>45349</v>
      </c>
      <c r="L142" s="2">
        <v>45349</v>
      </c>
      <c r="M142" s="2">
        <v>45349</v>
      </c>
      <c r="N142">
        <v>-97</v>
      </c>
      <c r="O142">
        <v>3358277</v>
      </c>
      <c r="P142">
        <v>20240604</v>
      </c>
      <c r="Q142">
        <v>202406</v>
      </c>
      <c r="R142" t="s">
        <v>6382</v>
      </c>
      <c r="S142">
        <v>102</v>
      </c>
      <c r="T142" t="s">
        <v>52</v>
      </c>
      <c r="U142" t="s">
        <v>3359</v>
      </c>
      <c r="V142" s="57" t="e">
        <f t="shared" ca="1" si="20"/>
        <v>#NUM!</v>
      </c>
      <c r="W142" s="1" t="e">
        <f t="shared" ca="1" si="21"/>
        <v>#NUM!</v>
      </c>
      <c r="X142" s="1" t="e">
        <f t="shared" ca="1" si="22"/>
        <v>#NUM!</v>
      </c>
      <c r="Y142" s="1" t="e">
        <f t="shared" ca="1" si="23"/>
        <v>#NUM!</v>
      </c>
      <c r="Z142" s="32" t="e">
        <f t="shared" ca="1" si="24"/>
        <v>#NUM!</v>
      </c>
      <c r="AA142" s="1" t="e">
        <f t="shared" ca="1" si="25"/>
        <v>#NUM!</v>
      </c>
      <c r="AB142" s="1" t="e">
        <f t="shared" ca="1" si="26"/>
        <v>#NUM!</v>
      </c>
      <c r="AC142" s="1" t="e">
        <f t="shared" ca="1" si="27"/>
        <v>#NUM!</v>
      </c>
      <c r="AD142" s="1">
        <f t="shared" si="28"/>
        <v>3358277</v>
      </c>
      <c r="AE142" t="str">
        <f>IFERROR(VLOOKUP(D142,Bas!A:B,2,0),"")</f>
        <v/>
      </c>
      <c r="AF142" t="str">
        <f t="shared" si="29"/>
        <v>BANCO DAVIVIENDA SARE-000355-00</v>
      </c>
      <c r="AG142" s="14" t="str">
        <f>(IFERROR(VLOOKUP(AF142,Bas!A:B,2,0),"CXP"))</f>
        <v>RV</v>
      </c>
    </row>
    <row r="143" spans="1:33" x14ac:dyDescent="0.25">
      <c r="A143" t="s">
        <v>41</v>
      </c>
      <c r="B143">
        <v>901</v>
      </c>
      <c r="C143">
        <v>900628110</v>
      </c>
      <c r="D143" t="s">
        <v>202</v>
      </c>
      <c r="E143" t="s">
        <v>3605</v>
      </c>
      <c r="F143">
        <v>7447638</v>
      </c>
      <c r="G143">
        <v>16925001</v>
      </c>
      <c r="H143" t="s">
        <v>3606</v>
      </c>
      <c r="I143" t="s">
        <v>3607</v>
      </c>
      <c r="J143" t="s">
        <v>3608</v>
      </c>
      <c r="K143" s="2">
        <v>45426</v>
      </c>
      <c r="L143" s="2">
        <v>45426</v>
      </c>
      <c r="M143" s="2">
        <v>45426</v>
      </c>
      <c r="N143">
        <v>-20</v>
      </c>
      <c r="O143">
        <v>565600599</v>
      </c>
      <c r="P143">
        <v>20240604</v>
      </c>
      <c r="Q143">
        <v>202406</v>
      </c>
      <c r="R143" t="s">
        <v>6382</v>
      </c>
      <c r="S143">
        <v>25</v>
      </c>
      <c r="T143" t="s">
        <v>22</v>
      </c>
      <c r="U143" t="s">
        <v>3359</v>
      </c>
      <c r="V143" s="57" t="e">
        <f t="shared" ca="1" si="20"/>
        <v>#NUM!</v>
      </c>
      <c r="W143" s="1" t="e">
        <f t="shared" ca="1" si="21"/>
        <v>#NUM!</v>
      </c>
      <c r="X143" s="1" t="e">
        <f t="shared" ca="1" si="22"/>
        <v>#NUM!</v>
      </c>
      <c r="Y143" s="1" t="e">
        <f t="shared" ca="1" si="23"/>
        <v>#NUM!</v>
      </c>
      <c r="Z143" s="32" t="e">
        <f t="shared" ca="1" si="24"/>
        <v>#NUM!</v>
      </c>
      <c r="AA143" s="1" t="e">
        <f t="shared" ca="1" si="25"/>
        <v>#NUM!</v>
      </c>
      <c r="AB143" s="1" t="e">
        <f t="shared" ca="1" si="26"/>
        <v>#NUM!</v>
      </c>
      <c r="AC143" s="1" t="e">
        <f t="shared" ca="1" si="27"/>
        <v>#NUM!</v>
      </c>
      <c r="AD143" s="1">
        <f t="shared" si="28"/>
        <v>565600599</v>
      </c>
      <c r="AE143" t="str">
        <f>IFERROR(VLOOKUP(D143,Bas!A:B,2,0),"")</f>
        <v/>
      </c>
      <c r="AF143" t="str">
        <f t="shared" si="29"/>
        <v>BANCO SANTANDER DE NEGOCIOS COLOMBIA SACC-003631-00</v>
      </c>
      <c r="AG143" s="14" t="str">
        <f>(IFERROR(VLOOKUP(AF143,Bas!A:B,2,0),"CXP"))</f>
        <v>RV</v>
      </c>
    </row>
    <row r="144" spans="1:33" x14ac:dyDescent="0.25">
      <c r="A144" t="s">
        <v>41</v>
      </c>
      <c r="B144">
        <v>901</v>
      </c>
      <c r="C144">
        <v>900628110</v>
      </c>
      <c r="D144" t="s">
        <v>202</v>
      </c>
      <c r="E144" t="s">
        <v>3605</v>
      </c>
      <c r="F144">
        <v>7447638</v>
      </c>
      <c r="G144">
        <v>16925001</v>
      </c>
      <c r="H144" t="s">
        <v>6418</v>
      </c>
      <c r="I144" t="s">
        <v>6419</v>
      </c>
      <c r="J144" t="s">
        <v>6420</v>
      </c>
      <c r="K144" s="2">
        <v>45439</v>
      </c>
      <c r="L144" s="2">
        <v>45439</v>
      </c>
      <c r="M144" s="2">
        <v>45447</v>
      </c>
      <c r="N144">
        <v>0</v>
      </c>
      <c r="O144">
        <v>95163559</v>
      </c>
      <c r="P144">
        <v>20240604</v>
      </c>
      <c r="Q144">
        <v>202406</v>
      </c>
      <c r="R144" t="s">
        <v>6382</v>
      </c>
      <c r="S144">
        <v>12</v>
      </c>
      <c r="T144" t="s">
        <v>22</v>
      </c>
      <c r="U144" t="s">
        <v>3359</v>
      </c>
      <c r="V144" s="57" t="e">
        <f t="shared" ca="1" si="20"/>
        <v>#NUM!</v>
      </c>
      <c r="W144" s="1" t="e">
        <f t="shared" ca="1" si="21"/>
        <v>#NUM!</v>
      </c>
      <c r="X144" s="1" t="e">
        <f t="shared" ca="1" si="22"/>
        <v>#NUM!</v>
      </c>
      <c r="Y144" s="1" t="e">
        <f t="shared" ca="1" si="23"/>
        <v>#NUM!</v>
      </c>
      <c r="Z144" s="32" t="e">
        <f t="shared" ca="1" si="24"/>
        <v>#NUM!</v>
      </c>
      <c r="AA144" s="1" t="e">
        <f t="shared" ca="1" si="25"/>
        <v>#NUM!</v>
      </c>
      <c r="AB144" s="1" t="e">
        <f t="shared" ca="1" si="26"/>
        <v>#NUM!</v>
      </c>
      <c r="AC144" s="1" t="e">
        <f t="shared" ca="1" si="27"/>
        <v>#NUM!</v>
      </c>
      <c r="AD144" s="1">
        <f t="shared" si="28"/>
        <v>95163559</v>
      </c>
      <c r="AE144" t="str">
        <f>IFERROR(VLOOKUP(D144,Bas!A:B,2,0),"")</f>
        <v/>
      </c>
      <c r="AF144" t="str">
        <f t="shared" si="29"/>
        <v>BANCO SANTANDER DE NEGOCIOS COLOMBIA SACC-003702-00</v>
      </c>
      <c r="AG144" s="14" t="str">
        <f>(IFERROR(VLOOKUP(AF144,Bas!A:B,2,0),"CXP"))</f>
        <v>RV</v>
      </c>
    </row>
    <row r="145" spans="1:33" x14ac:dyDescent="0.25">
      <c r="A145" t="s">
        <v>41</v>
      </c>
      <c r="B145">
        <v>901</v>
      </c>
      <c r="C145">
        <v>900628110</v>
      </c>
      <c r="D145" t="s">
        <v>202</v>
      </c>
      <c r="E145" t="s">
        <v>3605</v>
      </c>
      <c r="F145">
        <v>7447638</v>
      </c>
      <c r="G145">
        <v>16925001</v>
      </c>
      <c r="H145" t="s">
        <v>6421</v>
      </c>
      <c r="I145" t="s">
        <v>6422</v>
      </c>
      <c r="J145" t="s">
        <v>6423</v>
      </c>
      <c r="K145" s="2">
        <v>45439</v>
      </c>
      <c r="L145" s="2">
        <v>45439</v>
      </c>
      <c r="M145" s="2">
        <v>45447</v>
      </c>
      <c r="N145">
        <v>0</v>
      </c>
      <c r="O145">
        <v>252697288</v>
      </c>
      <c r="P145">
        <v>20240604</v>
      </c>
      <c r="Q145">
        <v>202406</v>
      </c>
      <c r="R145" t="s">
        <v>6382</v>
      </c>
      <c r="S145">
        <v>12</v>
      </c>
      <c r="T145" t="s">
        <v>22</v>
      </c>
      <c r="U145" t="s">
        <v>3359</v>
      </c>
      <c r="V145" s="57" t="e">
        <f t="shared" ca="1" si="20"/>
        <v>#NUM!</v>
      </c>
      <c r="W145" s="1" t="e">
        <f t="shared" ca="1" si="21"/>
        <v>#NUM!</v>
      </c>
      <c r="X145" s="1" t="e">
        <f t="shared" ca="1" si="22"/>
        <v>#NUM!</v>
      </c>
      <c r="Y145" s="1" t="e">
        <f t="shared" ca="1" si="23"/>
        <v>#NUM!</v>
      </c>
      <c r="Z145" s="32" t="e">
        <f t="shared" ca="1" si="24"/>
        <v>#NUM!</v>
      </c>
      <c r="AA145" s="1" t="e">
        <f t="shared" ca="1" si="25"/>
        <v>#NUM!</v>
      </c>
      <c r="AB145" s="1" t="e">
        <f t="shared" ca="1" si="26"/>
        <v>#NUM!</v>
      </c>
      <c r="AC145" s="1" t="e">
        <f t="shared" ca="1" si="27"/>
        <v>#NUM!</v>
      </c>
      <c r="AD145" s="1">
        <f t="shared" si="28"/>
        <v>252697288</v>
      </c>
      <c r="AE145" t="str">
        <f>IFERROR(VLOOKUP(D145,Bas!A:B,2,0),"")</f>
        <v/>
      </c>
      <c r="AF145" t="str">
        <f t="shared" si="29"/>
        <v>BANCO SANTANDER DE NEGOCIOS COLOMBIA SACC-003703-00</v>
      </c>
      <c r="AG145" s="14" t="str">
        <f>(IFERROR(VLOOKUP(AF145,Bas!A:B,2,0),"CXP"))</f>
        <v>RV</v>
      </c>
    </row>
    <row r="146" spans="1:33" x14ac:dyDescent="0.25">
      <c r="A146" t="s">
        <v>41</v>
      </c>
      <c r="B146">
        <v>901</v>
      </c>
      <c r="C146">
        <v>900628110</v>
      </c>
      <c r="D146" t="s">
        <v>202</v>
      </c>
      <c r="E146" t="s">
        <v>3605</v>
      </c>
      <c r="F146">
        <v>7447638</v>
      </c>
      <c r="G146">
        <v>16925001</v>
      </c>
      <c r="H146" t="s">
        <v>6424</v>
      </c>
      <c r="I146" t="s">
        <v>6425</v>
      </c>
      <c r="J146" t="s">
        <v>6426</v>
      </c>
      <c r="K146" s="2">
        <v>45439</v>
      </c>
      <c r="L146" s="2">
        <v>45439</v>
      </c>
      <c r="M146" s="2">
        <v>45457</v>
      </c>
      <c r="N146">
        <v>10</v>
      </c>
      <c r="O146">
        <v>32000182</v>
      </c>
      <c r="P146">
        <v>20240604</v>
      </c>
      <c r="Q146">
        <v>202406</v>
      </c>
      <c r="R146" t="s">
        <v>6382</v>
      </c>
      <c r="S146">
        <v>12</v>
      </c>
      <c r="T146" t="s">
        <v>22</v>
      </c>
      <c r="U146" t="s">
        <v>3359</v>
      </c>
      <c r="V146" s="57" t="e">
        <f t="shared" ca="1" si="20"/>
        <v>#NUM!</v>
      </c>
      <c r="W146" s="1" t="e">
        <f t="shared" ca="1" si="21"/>
        <v>#NUM!</v>
      </c>
      <c r="X146" s="1" t="e">
        <f t="shared" ca="1" si="22"/>
        <v>#NUM!</v>
      </c>
      <c r="Y146" s="1" t="e">
        <f t="shared" ca="1" si="23"/>
        <v>#NUM!</v>
      </c>
      <c r="Z146" s="32" t="e">
        <f t="shared" ca="1" si="24"/>
        <v>#NUM!</v>
      </c>
      <c r="AA146" s="1" t="e">
        <f t="shared" ca="1" si="25"/>
        <v>#NUM!</v>
      </c>
      <c r="AB146" s="1" t="e">
        <f t="shared" ca="1" si="26"/>
        <v>#NUM!</v>
      </c>
      <c r="AC146" s="1" t="e">
        <f t="shared" ca="1" si="27"/>
        <v>#NUM!</v>
      </c>
      <c r="AD146" s="1">
        <f t="shared" si="28"/>
        <v>32000182</v>
      </c>
      <c r="AE146" t="str">
        <f>IFERROR(VLOOKUP(D146,Bas!A:B,2,0),"")</f>
        <v/>
      </c>
      <c r="AF146" t="str">
        <f t="shared" si="29"/>
        <v>BANCO SANTANDER DE NEGOCIOS COLOMBIA SACC-003704-00</v>
      </c>
      <c r="AG146" s="14" t="str">
        <f>(IFERROR(VLOOKUP(AF146,Bas!A:B,2,0),"CXP"))</f>
        <v>RV</v>
      </c>
    </row>
    <row r="147" spans="1:33" x14ac:dyDescent="0.25">
      <c r="A147" t="s">
        <v>41</v>
      </c>
      <c r="B147">
        <v>901</v>
      </c>
      <c r="C147">
        <v>900628110</v>
      </c>
      <c r="D147" t="s">
        <v>202</v>
      </c>
      <c r="E147" t="s">
        <v>3605</v>
      </c>
      <c r="F147">
        <v>7447638</v>
      </c>
      <c r="G147">
        <v>16925001</v>
      </c>
      <c r="H147">
        <v>229269</v>
      </c>
      <c r="I147" t="s">
        <v>3611</v>
      </c>
      <c r="J147" t="s">
        <v>6414</v>
      </c>
      <c r="K147" s="2">
        <v>45348</v>
      </c>
      <c r="L147" s="2">
        <v>45348</v>
      </c>
      <c r="M147" s="2">
        <v>45470</v>
      </c>
      <c r="N147">
        <v>23</v>
      </c>
      <c r="O147">
        <v>1069444443</v>
      </c>
      <c r="P147">
        <v>20240604</v>
      </c>
      <c r="Q147">
        <v>202406</v>
      </c>
      <c r="R147" t="s">
        <v>6382</v>
      </c>
      <c r="S147">
        <v>103</v>
      </c>
      <c r="T147" t="s">
        <v>52</v>
      </c>
      <c r="U147" t="s">
        <v>3359</v>
      </c>
      <c r="V147" s="57" t="e">
        <f t="shared" ca="1" si="20"/>
        <v>#NUM!</v>
      </c>
      <c r="W147" s="1" t="e">
        <f t="shared" ca="1" si="21"/>
        <v>#NUM!</v>
      </c>
      <c r="X147" s="1" t="e">
        <f t="shared" ca="1" si="22"/>
        <v>#NUM!</v>
      </c>
      <c r="Y147" s="1" t="e">
        <f t="shared" ca="1" si="23"/>
        <v>#NUM!</v>
      </c>
      <c r="Z147" s="32" t="e">
        <f t="shared" ca="1" si="24"/>
        <v>#NUM!</v>
      </c>
      <c r="AA147" s="1" t="e">
        <f t="shared" ca="1" si="25"/>
        <v>#NUM!</v>
      </c>
      <c r="AB147" s="1" t="e">
        <f t="shared" ca="1" si="26"/>
        <v>#NUM!</v>
      </c>
      <c r="AC147" s="1" t="e">
        <f t="shared" ca="1" si="27"/>
        <v>#NUM!</v>
      </c>
      <c r="AD147" s="1">
        <f t="shared" si="28"/>
        <v>1069444443</v>
      </c>
      <c r="AE147" t="str">
        <f>IFERROR(VLOOKUP(D147,Bas!A:B,2,0),"")</f>
        <v/>
      </c>
      <c r="AF147" t="str">
        <f t="shared" si="29"/>
        <v>BANCO SANTANDER DE NEGOCIOS COLOMBIA SANA-000024-01</v>
      </c>
      <c r="AG147" s="14" t="str">
        <f>(IFERROR(VLOOKUP(AF147,Bas!A:B,2,0),"CXP"))</f>
        <v>RV</v>
      </c>
    </row>
    <row r="148" spans="1:33" s="5" customFormat="1" x14ac:dyDescent="0.25">
      <c r="A148" t="s">
        <v>41</v>
      </c>
      <c r="B148">
        <v>901</v>
      </c>
      <c r="C148">
        <v>900628110</v>
      </c>
      <c r="D148" t="s">
        <v>202</v>
      </c>
      <c r="E148" t="s">
        <v>3605</v>
      </c>
      <c r="F148">
        <v>7447638</v>
      </c>
      <c r="G148">
        <v>16925001</v>
      </c>
      <c r="H148">
        <v>240842</v>
      </c>
      <c r="I148" t="s">
        <v>3610</v>
      </c>
      <c r="J148" t="s">
        <v>6414</v>
      </c>
      <c r="K148" s="2">
        <v>45348</v>
      </c>
      <c r="L148" s="2">
        <v>45348</v>
      </c>
      <c r="M148" s="2">
        <v>45975</v>
      </c>
      <c r="N148">
        <v>520</v>
      </c>
      <c r="O148">
        <v>425000000</v>
      </c>
      <c r="P148">
        <v>20240604</v>
      </c>
      <c r="Q148">
        <v>202406</v>
      </c>
      <c r="R148" t="s">
        <v>6382</v>
      </c>
      <c r="S148">
        <v>103</v>
      </c>
      <c r="T148" t="s">
        <v>52</v>
      </c>
      <c r="U148" t="s">
        <v>3359</v>
      </c>
      <c r="V148" s="57" t="e">
        <f t="shared" ca="1" si="20"/>
        <v>#NUM!</v>
      </c>
      <c r="W148" s="1" t="e">
        <f t="shared" ca="1" si="21"/>
        <v>#NUM!</v>
      </c>
      <c r="X148" s="1" t="e">
        <f t="shared" ca="1" si="22"/>
        <v>#NUM!</v>
      </c>
      <c r="Y148" s="1" t="e">
        <f t="shared" ca="1" si="23"/>
        <v>#NUM!</v>
      </c>
      <c r="Z148" s="32" t="e">
        <f t="shared" ca="1" si="24"/>
        <v>#NUM!</v>
      </c>
      <c r="AA148" s="1" t="e">
        <f t="shared" ca="1" si="25"/>
        <v>#NUM!</v>
      </c>
      <c r="AB148" s="1" t="e">
        <f t="shared" ca="1" si="26"/>
        <v>#NUM!</v>
      </c>
      <c r="AC148" s="1" t="e">
        <f t="shared" ca="1" si="27"/>
        <v>#NUM!</v>
      </c>
      <c r="AD148" s="18">
        <f t="shared" si="28"/>
        <v>425000000</v>
      </c>
      <c r="AE148" t="str">
        <f>IFERROR(VLOOKUP(D148,Bas!A:B,2,0),"")</f>
        <v/>
      </c>
      <c r="AF148" t="str">
        <f t="shared" si="29"/>
        <v>BANCO SANTANDER DE NEGOCIOS COLOMBIA SANA-000024-02</v>
      </c>
      <c r="AG148" s="14" t="str">
        <f>(IFERROR(VLOOKUP(AF148,Bas!A:B,2,0),"CXP"))</f>
        <v>RV</v>
      </c>
    </row>
    <row r="149" spans="1:33" x14ac:dyDescent="0.25">
      <c r="A149" t="s">
        <v>41</v>
      </c>
      <c r="B149">
        <v>901</v>
      </c>
      <c r="C149">
        <v>900628110</v>
      </c>
      <c r="D149" t="s">
        <v>202</v>
      </c>
      <c r="E149" t="s">
        <v>3605</v>
      </c>
      <c r="F149">
        <v>7447638</v>
      </c>
      <c r="G149">
        <v>16925001</v>
      </c>
      <c r="H149">
        <v>167362</v>
      </c>
      <c r="I149" t="s">
        <v>3609</v>
      </c>
      <c r="J149" t="s">
        <v>6414</v>
      </c>
      <c r="K149" s="2">
        <v>45348</v>
      </c>
      <c r="L149" s="2">
        <v>45348</v>
      </c>
      <c r="M149" s="2">
        <v>45746</v>
      </c>
      <c r="N149">
        <v>296</v>
      </c>
      <c r="O149">
        <v>4964337064</v>
      </c>
      <c r="P149">
        <v>20240604</v>
      </c>
      <c r="Q149">
        <v>202406</v>
      </c>
      <c r="R149" t="s">
        <v>6382</v>
      </c>
      <c r="S149">
        <v>103</v>
      </c>
      <c r="T149" t="s">
        <v>52</v>
      </c>
      <c r="U149" t="s">
        <v>3359</v>
      </c>
      <c r="V149" s="57" t="e">
        <f t="shared" ca="1" si="20"/>
        <v>#NUM!</v>
      </c>
      <c r="W149" s="1" t="e">
        <f t="shared" ca="1" si="21"/>
        <v>#NUM!</v>
      </c>
      <c r="X149" s="1" t="e">
        <f t="shared" ca="1" si="22"/>
        <v>#NUM!</v>
      </c>
      <c r="Y149" s="1" t="e">
        <f t="shared" ca="1" si="23"/>
        <v>#NUM!</v>
      </c>
      <c r="Z149" s="32" t="e">
        <f t="shared" ca="1" si="24"/>
        <v>#NUM!</v>
      </c>
      <c r="AA149" s="1" t="e">
        <f t="shared" ca="1" si="25"/>
        <v>#NUM!</v>
      </c>
      <c r="AB149" s="1" t="e">
        <f t="shared" ca="1" si="26"/>
        <v>#NUM!</v>
      </c>
      <c r="AC149" s="1" t="e">
        <f t="shared" ca="1" si="27"/>
        <v>#NUM!</v>
      </c>
      <c r="AD149" s="1">
        <f t="shared" si="28"/>
        <v>4964337064</v>
      </c>
      <c r="AE149" t="str">
        <f>IFERROR(VLOOKUP(D149,Bas!A:B,2,0),"")</f>
        <v/>
      </c>
      <c r="AF149" t="str">
        <f t="shared" si="29"/>
        <v>BANCO SANTANDER DE NEGOCIOS COLOMBIA SANA-000024-03</v>
      </c>
      <c r="AG149" s="14" t="str">
        <f>(IFERROR(VLOOKUP(AF149,Bas!A:B,2,0),"CXP"))</f>
        <v>RV</v>
      </c>
    </row>
    <row r="150" spans="1:33" x14ac:dyDescent="0.25">
      <c r="A150" t="s">
        <v>41</v>
      </c>
      <c r="B150">
        <v>901</v>
      </c>
      <c r="C150">
        <v>900628110</v>
      </c>
      <c r="D150" t="s">
        <v>202</v>
      </c>
      <c r="E150" t="s">
        <v>3605</v>
      </c>
      <c r="F150">
        <v>7447638</v>
      </c>
      <c r="G150">
        <v>16925001</v>
      </c>
      <c r="H150">
        <v>256802</v>
      </c>
      <c r="I150" t="s">
        <v>3621</v>
      </c>
      <c r="J150" t="s">
        <v>3613</v>
      </c>
      <c r="K150" s="2">
        <v>45383</v>
      </c>
      <c r="L150" s="2">
        <v>45383</v>
      </c>
      <c r="M150" s="2">
        <v>45718</v>
      </c>
      <c r="N150">
        <v>268</v>
      </c>
      <c r="O150">
        <v>216666667</v>
      </c>
      <c r="P150">
        <v>20240604</v>
      </c>
      <c r="Q150">
        <v>202406</v>
      </c>
      <c r="R150" t="s">
        <v>6382</v>
      </c>
      <c r="S150">
        <v>68</v>
      </c>
      <c r="T150" t="s">
        <v>31</v>
      </c>
      <c r="U150" t="s">
        <v>3359</v>
      </c>
      <c r="V150" s="57" t="e">
        <f t="shared" ca="1" si="20"/>
        <v>#NUM!</v>
      </c>
      <c r="W150" s="1" t="e">
        <f t="shared" ca="1" si="21"/>
        <v>#NUM!</v>
      </c>
      <c r="X150" s="1" t="e">
        <f t="shared" ca="1" si="22"/>
        <v>#NUM!</v>
      </c>
      <c r="Y150" s="1" t="e">
        <f t="shared" ca="1" si="23"/>
        <v>#NUM!</v>
      </c>
      <c r="Z150" s="32" t="e">
        <f t="shared" ca="1" si="24"/>
        <v>#NUM!</v>
      </c>
      <c r="AA150" s="1" t="e">
        <f t="shared" ca="1" si="25"/>
        <v>#NUM!</v>
      </c>
      <c r="AB150" s="1" t="e">
        <f t="shared" ca="1" si="26"/>
        <v>#NUM!</v>
      </c>
      <c r="AC150" s="1" t="e">
        <f t="shared" ca="1" si="27"/>
        <v>#NUM!</v>
      </c>
      <c r="AD150" s="1">
        <f t="shared" si="28"/>
        <v>216666667</v>
      </c>
      <c r="AE150" t="str">
        <f>IFERROR(VLOOKUP(D150,Bas!A:B,2,0),"")</f>
        <v/>
      </c>
      <c r="AF150" t="str">
        <f t="shared" si="29"/>
        <v>BANCO SANTANDER DE NEGOCIOS COLOMBIA SANA-000028-11</v>
      </c>
      <c r="AG150" s="14" t="str">
        <f>(IFERROR(VLOOKUP(AF150,Bas!A:B,2,0),"CXP"))</f>
        <v>RV</v>
      </c>
    </row>
    <row r="151" spans="1:33" x14ac:dyDescent="0.25">
      <c r="A151" t="s">
        <v>41</v>
      </c>
      <c r="B151">
        <v>901</v>
      </c>
      <c r="C151">
        <v>900628110</v>
      </c>
      <c r="D151" t="s">
        <v>202</v>
      </c>
      <c r="E151" t="s">
        <v>3605</v>
      </c>
      <c r="F151">
        <v>7447638</v>
      </c>
      <c r="G151">
        <v>16925001</v>
      </c>
      <c r="H151">
        <v>256802</v>
      </c>
      <c r="I151" t="s">
        <v>3614</v>
      </c>
      <c r="J151" t="s">
        <v>3613</v>
      </c>
      <c r="K151" s="2">
        <v>45383</v>
      </c>
      <c r="L151" s="2">
        <v>45383</v>
      </c>
      <c r="M151" s="2">
        <v>45506</v>
      </c>
      <c r="N151">
        <v>58</v>
      </c>
      <c r="O151">
        <v>216666667</v>
      </c>
      <c r="P151">
        <v>20240604</v>
      </c>
      <c r="Q151">
        <v>202406</v>
      </c>
      <c r="R151" t="s">
        <v>6382</v>
      </c>
      <c r="S151">
        <v>68</v>
      </c>
      <c r="T151" t="s">
        <v>31</v>
      </c>
      <c r="U151" t="s">
        <v>3359</v>
      </c>
      <c r="V151" s="57" t="e">
        <f t="shared" ca="1" si="20"/>
        <v>#NUM!</v>
      </c>
      <c r="W151" s="1" t="e">
        <f t="shared" ca="1" si="21"/>
        <v>#NUM!</v>
      </c>
      <c r="X151" s="1" t="e">
        <f t="shared" ca="1" si="22"/>
        <v>#NUM!</v>
      </c>
      <c r="Y151" s="1" t="e">
        <f t="shared" ca="1" si="23"/>
        <v>#NUM!</v>
      </c>
      <c r="Z151" s="32" t="e">
        <f t="shared" ca="1" si="24"/>
        <v>#NUM!</v>
      </c>
      <c r="AA151" s="1" t="e">
        <f t="shared" ca="1" si="25"/>
        <v>#NUM!</v>
      </c>
      <c r="AB151" s="1" t="e">
        <f t="shared" ca="1" si="26"/>
        <v>#NUM!</v>
      </c>
      <c r="AC151" s="1" t="e">
        <f t="shared" ca="1" si="27"/>
        <v>#NUM!</v>
      </c>
      <c r="AD151" s="1">
        <f t="shared" si="28"/>
        <v>216666667</v>
      </c>
      <c r="AE151" t="str">
        <f>IFERROR(VLOOKUP(D151,Bas!A:B,2,0),"")</f>
        <v/>
      </c>
      <c r="AF151" t="str">
        <f t="shared" si="29"/>
        <v>BANCO SANTANDER DE NEGOCIOS COLOMBIA SANA-000028-04</v>
      </c>
      <c r="AG151" s="14" t="str">
        <f>(IFERROR(VLOOKUP(AF151,Bas!A:B,2,0),"CXP"))</f>
        <v>RV</v>
      </c>
    </row>
    <row r="152" spans="1:33" x14ac:dyDescent="0.25">
      <c r="A152" t="s">
        <v>41</v>
      </c>
      <c r="B152">
        <v>901</v>
      </c>
      <c r="C152">
        <v>900628110</v>
      </c>
      <c r="D152" t="s">
        <v>202</v>
      </c>
      <c r="E152" t="s">
        <v>3605</v>
      </c>
      <c r="F152">
        <v>7447638</v>
      </c>
      <c r="G152">
        <v>16925001</v>
      </c>
      <c r="H152">
        <v>256802</v>
      </c>
      <c r="I152" t="s">
        <v>3622</v>
      </c>
      <c r="J152" t="s">
        <v>3613</v>
      </c>
      <c r="K152" s="2">
        <v>45383</v>
      </c>
      <c r="L152" s="2">
        <v>45383</v>
      </c>
      <c r="M152" s="2">
        <v>45659</v>
      </c>
      <c r="N152">
        <v>208</v>
      </c>
      <c r="O152">
        <v>216666667</v>
      </c>
      <c r="P152">
        <v>20240604</v>
      </c>
      <c r="Q152">
        <v>202406</v>
      </c>
      <c r="R152" t="s">
        <v>6382</v>
      </c>
      <c r="S152">
        <v>68</v>
      </c>
      <c r="T152" t="s">
        <v>31</v>
      </c>
      <c r="U152" t="s">
        <v>3359</v>
      </c>
      <c r="V152" s="57" t="e">
        <f t="shared" ca="1" si="20"/>
        <v>#NUM!</v>
      </c>
      <c r="W152" s="1" t="e">
        <f t="shared" ca="1" si="21"/>
        <v>#NUM!</v>
      </c>
      <c r="X152" s="1" t="e">
        <f t="shared" ca="1" si="22"/>
        <v>#NUM!</v>
      </c>
      <c r="Y152" s="1" t="e">
        <f t="shared" ca="1" si="23"/>
        <v>#NUM!</v>
      </c>
      <c r="Z152" s="32" t="e">
        <f t="shared" ca="1" si="24"/>
        <v>#NUM!</v>
      </c>
      <c r="AA152" s="1" t="e">
        <f t="shared" ca="1" si="25"/>
        <v>#NUM!</v>
      </c>
      <c r="AB152" s="1" t="e">
        <f t="shared" ca="1" si="26"/>
        <v>#NUM!</v>
      </c>
      <c r="AC152" s="1" t="e">
        <f t="shared" ca="1" si="27"/>
        <v>#NUM!</v>
      </c>
      <c r="AD152" s="1">
        <f t="shared" si="28"/>
        <v>216666667</v>
      </c>
      <c r="AE152" t="str">
        <f>IFERROR(VLOOKUP(D152,Bas!A:B,2,0),"")</f>
        <v/>
      </c>
      <c r="AF152" t="str">
        <f t="shared" si="29"/>
        <v>BANCO SANTANDER DE NEGOCIOS COLOMBIA SANA-000028-09</v>
      </c>
      <c r="AG152" s="14" t="str">
        <f>(IFERROR(VLOOKUP(AF152,Bas!A:B,2,0),"CXP"))</f>
        <v>RV</v>
      </c>
    </row>
    <row r="153" spans="1:33" x14ac:dyDescent="0.25">
      <c r="A153" t="s">
        <v>41</v>
      </c>
      <c r="B153">
        <v>901</v>
      </c>
      <c r="C153">
        <v>900628110</v>
      </c>
      <c r="D153" t="s">
        <v>202</v>
      </c>
      <c r="E153" t="s">
        <v>3605</v>
      </c>
      <c r="F153">
        <v>7447638</v>
      </c>
      <c r="G153">
        <v>16925001</v>
      </c>
      <c r="H153">
        <v>256802</v>
      </c>
      <c r="I153" t="s">
        <v>3620</v>
      </c>
      <c r="J153" t="s">
        <v>3613</v>
      </c>
      <c r="K153" s="2">
        <v>45383</v>
      </c>
      <c r="L153" s="2">
        <v>45383</v>
      </c>
      <c r="M153" s="2">
        <v>45690</v>
      </c>
      <c r="N153">
        <v>238</v>
      </c>
      <c r="O153">
        <v>216666667</v>
      </c>
      <c r="P153">
        <v>20240604</v>
      </c>
      <c r="Q153">
        <v>202406</v>
      </c>
      <c r="R153" t="s">
        <v>6382</v>
      </c>
      <c r="S153">
        <v>68</v>
      </c>
      <c r="T153" t="s">
        <v>31</v>
      </c>
      <c r="U153" t="s">
        <v>3359</v>
      </c>
      <c r="V153" s="57" t="e">
        <f t="shared" ca="1" si="20"/>
        <v>#NUM!</v>
      </c>
      <c r="W153" s="1" t="e">
        <f t="shared" ca="1" si="21"/>
        <v>#NUM!</v>
      </c>
      <c r="X153" s="1" t="e">
        <f t="shared" ca="1" si="22"/>
        <v>#NUM!</v>
      </c>
      <c r="Y153" s="1" t="e">
        <f t="shared" ca="1" si="23"/>
        <v>#NUM!</v>
      </c>
      <c r="Z153" s="32" t="e">
        <f t="shared" ca="1" si="24"/>
        <v>#NUM!</v>
      </c>
      <c r="AA153" s="1" t="e">
        <f t="shared" ca="1" si="25"/>
        <v>#NUM!</v>
      </c>
      <c r="AB153" s="1" t="e">
        <f t="shared" ca="1" si="26"/>
        <v>#NUM!</v>
      </c>
      <c r="AC153" s="1" t="e">
        <f t="shared" ca="1" si="27"/>
        <v>#NUM!</v>
      </c>
      <c r="AD153" s="1">
        <f t="shared" si="28"/>
        <v>216666667</v>
      </c>
      <c r="AE153" t="str">
        <f>IFERROR(VLOOKUP(D153,Bas!A:B,2,0),"")</f>
        <v/>
      </c>
      <c r="AF153" t="str">
        <f t="shared" si="29"/>
        <v>BANCO SANTANDER DE NEGOCIOS COLOMBIA SANA-000028-10</v>
      </c>
      <c r="AG153" s="14" t="str">
        <f>(IFERROR(VLOOKUP(AF153,Bas!A:B,2,0),"CXP"))</f>
        <v>RV</v>
      </c>
    </row>
    <row r="154" spans="1:33" x14ac:dyDescent="0.25">
      <c r="A154" t="s">
        <v>41</v>
      </c>
      <c r="B154">
        <v>901</v>
      </c>
      <c r="C154">
        <v>900628110</v>
      </c>
      <c r="D154" t="s">
        <v>202</v>
      </c>
      <c r="E154" t="s">
        <v>3605</v>
      </c>
      <c r="F154">
        <v>7447638</v>
      </c>
      <c r="G154">
        <v>16925001</v>
      </c>
      <c r="H154">
        <v>256802</v>
      </c>
      <c r="I154" t="s">
        <v>3618</v>
      </c>
      <c r="J154" t="s">
        <v>3613</v>
      </c>
      <c r="K154" s="2">
        <v>45383</v>
      </c>
      <c r="L154" s="2">
        <v>45383</v>
      </c>
      <c r="M154" s="2">
        <v>45598</v>
      </c>
      <c r="N154">
        <v>148</v>
      </c>
      <c r="O154">
        <v>216666667</v>
      </c>
      <c r="P154">
        <v>20240604</v>
      </c>
      <c r="Q154">
        <v>202406</v>
      </c>
      <c r="R154" t="s">
        <v>6382</v>
      </c>
      <c r="S154">
        <v>68</v>
      </c>
      <c r="T154" t="s">
        <v>31</v>
      </c>
      <c r="U154" t="s">
        <v>3359</v>
      </c>
      <c r="V154" s="57" t="e">
        <f t="shared" ca="1" si="20"/>
        <v>#NUM!</v>
      </c>
      <c r="W154" s="1" t="e">
        <f t="shared" ca="1" si="21"/>
        <v>#NUM!</v>
      </c>
      <c r="X154" s="1" t="e">
        <f t="shared" ca="1" si="22"/>
        <v>#NUM!</v>
      </c>
      <c r="Y154" s="1" t="e">
        <f t="shared" ca="1" si="23"/>
        <v>#NUM!</v>
      </c>
      <c r="Z154" s="32" t="e">
        <f t="shared" ca="1" si="24"/>
        <v>#NUM!</v>
      </c>
      <c r="AA154" s="1" t="e">
        <f t="shared" ca="1" si="25"/>
        <v>#NUM!</v>
      </c>
      <c r="AB154" s="1" t="e">
        <f t="shared" ca="1" si="26"/>
        <v>#NUM!</v>
      </c>
      <c r="AC154" s="1" t="e">
        <f t="shared" ca="1" si="27"/>
        <v>#NUM!</v>
      </c>
      <c r="AD154" s="1">
        <f t="shared" si="28"/>
        <v>216666667</v>
      </c>
      <c r="AE154" t="str">
        <f>IFERROR(VLOOKUP(D154,Bas!A:B,2,0),"")</f>
        <v/>
      </c>
      <c r="AF154" t="str">
        <f t="shared" si="29"/>
        <v>BANCO SANTANDER DE NEGOCIOS COLOMBIA SANA-000028-07</v>
      </c>
      <c r="AG154" s="14" t="str">
        <f>(IFERROR(VLOOKUP(AF154,Bas!A:B,2,0),"CXP"))</f>
        <v>RV</v>
      </c>
    </row>
    <row r="155" spans="1:33" x14ac:dyDescent="0.25">
      <c r="A155" t="s">
        <v>41</v>
      </c>
      <c r="B155">
        <v>901</v>
      </c>
      <c r="C155">
        <v>900628110</v>
      </c>
      <c r="D155" t="s">
        <v>202</v>
      </c>
      <c r="E155" t="s">
        <v>3605</v>
      </c>
      <c r="F155">
        <v>7447638</v>
      </c>
      <c r="G155">
        <v>16925001</v>
      </c>
      <c r="H155">
        <v>256802</v>
      </c>
      <c r="I155" t="s">
        <v>3616</v>
      </c>
      <c r="J155" t="s">
        <v>3613</v>
      </c>
      <c r="K155" s="2">
        <v>45383</v>
      </c>
      <c r="L155" s="2">
        <v>45383</v>
      </c>
      <c r="M155" s="2">
        <v>45537</v>
      </c>
      <c r="N155">
        <v>88</v>
      </c>
      <c r="O155">
        <v>216666667</v>
      </c>
      <c r="P155">
        <v>20240604</v>
      </c>
      <c r="Q155">
        <v>202406</v>
      </c>
      <c r="R155" t="s">
        <v>6382</v>
      </c>
      <c r="S155">
        <v>68</v>
      </c>
      <c r="T155" t="s">
        <v>31</v>
      </c>
      <c r="U155" t="s">
        <v>3359</v>
      </c>
      <c r="V155" s="57" t="e">
        <f t="shared" ca="1" si="20"/>
        <v>#NUM!</v>
      </c>
      <c r="W155" s="1" t="e">
        <f t="shared" ca="1" si="21"/>
        <v>#NUM!</v>
      </c>
      <c r="X155" s="1" t="e">
        <f t="shared" ca="1" si="22"/>
        <v>#NUM!</v>
      </c>
      <c r="Y155" s="1" t="e">
        <f t="shared" ca="1" si="23"/>
        <v>#NUM!</v>
      </c>
      <c r="Z155" s="32" t="e">
        <f t="shared" ca="1" si="24"/>
        <v>#NUM!</v>
      </c>
      <c r="AA155" s="1" t="e">
        <f t="shared" ca="1" si="25"/>
        <v>#NUM!</v>
      </c>
      <c r="AB155" s="1" t="e">
        <f t="shared" ca="1" si="26"/>
        <v>#NUM!</v>
      </c>
      <c r="AC155" s="1" t="e">
        <f t="shared" ca="1" si="27"/>
        <v>#NUM!</v>
      </c>
      <c r="AD155" s="1">
        <f t="shared" si="28"/>
        <v>216666667</v>
      </c>
      <c r="AE155" t="str">
        <f>IFERROR(VLOOKUP(D155,Bas!A:B,2,0),"")</f>
        <v/>
      </c>
      <c r="AF155" t="str">
        <f t="shared" si="29"/>
        <v>BANCO SANTANDER DE NEGOCIOS COLOMBIA SANA-000028-05</v>
      </c>
      <c r="AG155" s="14" t="str">
        <f>(IFERROR(VLOOKUP(AF155,Bas!A:B,2,0),"CXP"))</f>
        <v>RV</v>
      </c>
    </row>
    <row r="156" spans="1:33" x14ac:dyDescent="0.25">
      <c r="A156" t="s">
        <v>41</v>
      </c>
      <c r="B156">
        <v>901</v>
      </c>
      <c r="C156">
        <v>900628110</v>
      </c>
      <c r="D156" t="s">
        <v>202</v>
      </c>
      <c r="E156" t="s">
        <v>3605</v>
      </c>
      <c r="F156">
        <v>7447638</v>
      </c>
      <c r="G156">
        <v>16925001</v>
      </c>
      <c r="H156">
        <v>256802</v>
      </c>
      <c r="I156" t="s">
        <v>3612</v>
      </c>
      <c r="J156" t="s">
        <v>3613</v>
      </c>
      <c r="K156" s="2">
        <v>45383</v>
      </c>
      <c r="L156" s="2">
        <v>45383</v>
      </c>
      <c r="M156" s="2">
        <v>45628</v>
      </c>
      <c r="N156">
        <v>178</v>
      </c>
      <c r="O156">
        <v>216666667</v>
      </c>
      <c r="P156">
        <v>20240604</v>
      </c>
      <c r="Q156">
        <v>202406</v>
      </c>
      <c r="R156" t="s">
        <v>6382</v>
      </c>
      <c r="S156">
        <v>68</v>
      </c>
      <c r="T156" t="s">
        <v>31</v>
      </c>
      <c r="U156" t="s">
        <v>3359</v>
      </c>
      <c r="V156" s="57" t="e">
        <f t="shared" ca="1" si="20"/>
        <v>#NUM!</v>
      </c>
      <c r="W156" s="1" t="e">
        <f t="shared" ca="1" si="21"/>
        <v>#NUM!</v>
      </c>
      <c r="X156" s="1" t="e">
        <f t="shared" ca="1" si="22"/>
        <v>#NUM!</v>
      </c>
      <c r="Y156" s="1" t="e">
        <f t="shared" ca="1" si="23"/>
        <v>#NUM!</v>
      </c>
      <c r="Z156" s="32" t="e">
        <f t="shared" ca="1" si="24"/>
        <v>#NUM!</v>
      </c>
      <c r="AA156" s="1" t="e">
        <f t="shared" ca="1" si="25"/>
        <v>#NUM!</v>
      </c>
      <c r="AB156" s="1" t="e">
        <f t="shared" ca="1" si="26"/>
        <v>#NUM!</v>
      </c>
      <c r="AC156" s="1" t="e">
        <f t="shared" ca="1" si="27"/>
        <v>#NUM!</v>
      </c>
      <c r="AD156" s="1">
        <f t="shared" si="28"/>
        <v>216666667</v>
      </c>
      <c r="AE156" t="str">
        <f>IFERROR(VLOOKUP(D156,Bas!A:B,2,0),"")</f>
        <v/>
      </c>
      <c r="AF156" t="str">
        <f t="shared" si="29"/>
        <v>BANCO SANTANDER DE NEGOCIOS COLOMBIA SANA-000028-08</v>
      </c>
      <c r="AG156" s="14" t="str">
        <f>(IFERROR(VLOOKUP(AF156,Bas!A:B,2,0),"CXP"))</f>
        <v>RV</v>
      </c>
    </row>
    <row r="157" spans="1:33" x14ac:dyDescent="0.25">
      <c r="A157" t="s">
        <v>41</v>
      </c>
      <c r="B157">
        <v>901</v>
      </c>
      <c r="C157">
        <v>900628110</v>
      </c>
      <c r="D157" t="s">
        <v>202</v>
      </c>
      <c r="E157" t="s">
        <v>3605</v>
      </c>
      <c r="F157">
        <v>7447638</v>
      </c>
      <c r="G157">
        <v>16925001</v>
      </c>
      <c r="H157">
        <v>256802</v>
      </c>
      <c r="I157" t="s">
        <v>3617</v>
      </c>
      <c r="J157" t="s">
        <v>3613</v>
      </c>
      <c r="K157" s="2">
        <v>45383</v>
      </c>
      <c r="L157" s="2">
        <v>45383</v>
      </c>
      <c r="M157" s="2">
        <v>45567</v>
      </c>
      <c r="N157">
        <v>118</v>
      </c>
      <c r="O157">
        <v>216666667</v>
      </c>
      <c r="P157">
        <v>20240604</v>
      </c>
      <c r="Q157">
        <v>202406</v>
      </c>
      <c r="R157" t="s">
        <v>6382</v>
      </c>
      <c r="S157">
        <v>68</v>
      </c>
      <c r="T157" t="s">
        <v>31</v>
      </c>
      <c r="U157" t="s">
        <v>3359</v>
      </c>
      <c r="V157" s="57" t="e">
        <f t="shared" ca="1" si="20"/>
        <v>#NUM!</v>
      </c>
      <c r="W157" s="1" t="e">
        <f t="shared" ca="1" si="21"/>
        <v>#NUM!</v>
      </c>
      <c r="X157" s="1" t="e">
        <f t="shared" ca="1" si="22"/>
        <v>#NUM!</v>
      </c>
      <c r="Y157" s="1" t="e">
        <f t="shared" ca="1" si="23"/>
        <v>#NUM!</v>
      </c>
      <c r="Z157" s="32" t="e">
        <f t="shared" ca="1" si="24"/>
        <v>#NUM!</v>
      </c>
      <c r="AA157" s="1" t="e">
        <f t="shared" ca="1" si="25"/>
        <v>#NUM!</v>
      </c>
      <c r="AB157" s="1" t="e">
        <f t="shared" ca="1" si="26"/>
        <v>#NUM!</v>
      </c>
      <c r="AC157" s="1" t="e">
        <f t="shared" ca="1" si="27"/>
        <v>#NUM!</v>
      </c>
      <c r="AD157" s="1">
        <f t="shared" si="28"/>
        <v>216666667</v>
      </c>
      <c r="AE157" t="str">
        <f>IFERROR(VLOOKUP(D157,Bas!A:B,2,0),"")</f>
        <v/>
      </c>
      <c r="AF157" t="str">
        <f t="shared" si="29"/>
        <v>BANCO SANTANDER DE NEGOCIOS COLOMBIA SANA-000028-06</v>
      </c>
      <c r="AG157" s="14" t="str">
        <f>(IFERROR(VLOOKUP(AF157,Bas!A:B,2,0),"CXP"))</f>
        <v>RV</v>
      </c>
    </row>
    <row r="158" spans="1:33" x14ac:dyDescent="0.25">
      <c r="A158" t="s">
        <v>41</v>
      </c>
      <c r="B158">
        <v>901</v>
      </c>
      <c r="C158">
        <v>900628110</v>
      </c>
      <c r="D158" t="s">
        <v>202</v>
      </c>
      <c r="E158" t="s">
        <v>3605</v>
      </c>
      <c r="F158">
        <v>7447638</v>
      </c>
      <c r="G158">
        <v>16925001</v>
      </c>
      <c r="H158">
        <v>256802</v>
      </c>
      <c r="I158" t="s">
        <v>3619</v>
      </c>
      <c r="J158" t="s">
        <v>3613</v>
      </c>
      <c r="K158" s="2">
        <v>45383</v>
      </c>
      <c r="L158" s="2">
        <v>45383</v>
      </c>
      <c r="M158" s="2">
        <v>45749</v>
      </c>
      <c r="N158">
        <v>298</v>
      </c>
      <c r="O158">
        <v>216666667</v>
      </c>
      <c r="P158">
        <v>20240604</v>
      </c>
      <c r="Q158">
        <v>202406</v>
      </c>
      <c r="R158" t="s">
        <v>6382</v>
      </c>
      <c r="S158">
        <v>68</v>
      </c>
      <c r="T158" t="s">
        <v>31</v>
      </c>
      <c r="U158" t="s">
        <v>3359</v>
      </c>
      <c r="V158" s="57" t="e">
        <f t="shared" ca="1" si="20"/>
        <v>#NUM!</v>
      </c>
      <c r="W158" s="1" t="e">
        <f t="shared" ca="1" si="21"/>
        <v>#NUM!</v>
      </c>
      <c r="X158" s="1" t="e">
        <f t="shared" ca="1" si="22"/>
        <v>#NUM!</v>
      </c>
      <c r="Y158" s="1" t="e">
        <f t="shared" ca="1" si="23"/>
        <v>#NUM!</v>
      </c>
      <c r="Z158" s="32" t="e">
        <f t="shared" ca="1" si="24"/>
        <v>#NUM!</v>
      </c>
      <c r="AA158" s="1" t="e">
        <f t="shared" ca="1" si="25"/>
        <v>#NUM!</v>
      </c>
      <c r="AB158" s="1" t="e">
        <f t="shared" ca="1" si="26"/>
        <v>#NUM!</v>
      </c>
      <c r="AC158" s="1" t="e">
        <f t="shared" ca="1" si="27"/>
        <v>#NUM!</v>
      </c>
      <c r="AD158" s="1">
        <f t="shared" si="28"/>
        <v>216666667</v>
      </c>
      <c r="AE158" t="str">
        <f>IFERROR(VLOOKUP(D158,Bas!A:B,2,0),"")</f>
        <v/>
      </c>
      <c r="AF158" t="str">
        <f t="shared" si="29"/>
        <v>BANCO SANTANDER DE NEGOCIOS COLOMBIA SANA-000028-12</v>
      </c>
      <c r="AG158" s="14" t="str">
        <f>(IFERROR(VLOOKUP(AF158,Bas!A:B,2,0),"CXP"))</f>
        <v>RV</v>
      </c>
    </row>
    <row r="159" spans="1:33" x14ac:dyDescent="0.25">
      <c r="A159" t="s">
        <v>41</v>
      </c>
      <c r="B159">
        <v>901</v>
      </c>
      <c r="C159">
        <v>900628110</v>
      </c>
      <c r="D159" t="s">
        <v>202</v>
      </c>
      <c r="E159" t="s">
        <v>3605</v>
      </c>
      <c r="F159">
        <v>7447638</v>
      </c>
      <c r="G159">
        <v>16925001</v>
      </c>
      <c r="H159">
        <v>256802</v>
      </c>
      <c r="I159" t="s">
        <v>3615</v>
      </c>
      <c r="J159" t="s">
        <v>3613</v>
      </c>
      <c r="K159" s="2">
        <v>45383</v>
      </c>
      <c r="L159" s="2">
        <v>45383</v>
      </c>
      <c r="M159" s="2">
        <v>45475</v>
      </c>
      <c r="N159">
        <v>28</v>
      </c>
      <c r="O159">
        <v>216666667</v>
      </c>
      <c r="P159">
        <v>20240604</v>
      </c>
      <c r="Q159">
        <v>202406</v>
      </c>
      <c r="R159" t="s">
        <v>6382</v>
      </c>
      <c r="S159">
        <v>68</v>
      </c>
      <c r="T159" t="s">
        <v>31</v>
      </c>
      <c r="U159" t="s">
        <v>3359</v>
      </c>
      <c r="V159" s="57" t="e">
        <f t="shared" ca="1" si="20"/>
        <v>#NUM!</v>
      </c>
      <c r="W159" s="1" t="e">
        <f t="shared" ca="1" si="21"/>
        <v>#NUM!</v>
      </c>
      <c r="X159" s="1" t="e">
        <f t="shared" ca="1" si="22"/>
        <v>#NUM!</v>
      </c>
      <c r="Y159" s="1" t="e">
        <f t="shared" ca="1" si="23"/>
        <v>#NUM!</v>
      </c>
      <c r="Z159" s="32" t="e">
        <f t="shared" ca="1" si="24"/>
        <v>#NUM!</v>
      </c>
      <c r="AA159" s="1" t="e">
        <f t="shared" ca="1" si="25"/>
        <v>#NUM!</v>
      </c>
      <c r="AB159" s="1" t="e">
        <f t="shared" ca="1" si="26"/>
        <v>#NUM!</v>
      </c>
      <c r="AC159" s="1" t="e">
        <f t="shared" ca="1" si="27"/>
        <v>#NUM!</v>
      </c>
      <c r="AD159" s="1">
        <f t="shared" si="28"/>
        <v>216666667</v>
      </c>
      <c r="AE159" t="str">
        <f>IFERROR(VLOOKUP(D159,Bas!A:B,2,0),"")</f>
        <v/>
      </c>
      <c r="AF159" t="str">
        <f t="shared" si="29"/>
        <v>BANCO SANTANDER DE NEGOCIOS COLOMBIA SANA-000028-03</v>
      </c>
      <c r="AG159" s="14" t="str">
        <f>(IFERROR(VLOOKUP(AF159,Bas!A:B,2,0),"CXP"))</f>
        <v>RV</v>
      </c>
    </row>
    <row r="160" spans="1:33" x14ac:dyDescent="0.25">
      <c r="A160" t="s">
        <v>41</v>
      </c>
      <c r="B160">
        <v>901</v>
      </c>
      <c r="C160">
        <v>890903938</v>
      </c>
      <c r="D160" t="s">
        <v>84</v>
      </c>
      <c r="E160" t="s">
        <v>3623</v>
      </c>
      <c r="F160">
        <v>7447638</v>
      </c>
      <c r="G160">
        <v>16925001</v>
      </c>
      <c r="H160" t="s">
        <v>6282</v>
      </c>
      <c r="I160" t="s">
        <v>6283</v>
      </c>
      <c r="J160" t="s">
        <v>6284</v>
      </c>
      <c r="K160" s="2">
        <v>45436</v>
      </c>
      <c r="L160" s="2">
        <v>45436</v>
      </c>
      <c r="M160" s="2">
        <v>45436</v>
      </c>
      <c r="N160">
        <v>-10</v>
      </c>
      <c r="O160">
        <v>475887088</v>
      </c>
      <c r="P160">
        <v>20240604</v>
      </c>
      <c r="Q160">
        <v>202406</v>
      </c>
      <c r="R160" t="s">
        <v>6382</v>
      </c>
      <c r="S160">
        <v>15</v>
      </c>
      <c r="T160" t="s">
        <v>22</v>
      </c>
      <c r="U160" t="s">
        <v>3359</v>
      </c>
      <c r="V160" s="57" t="e">
        <f t="shared" ca="1" si="20"/>
        <v>#NUM!</v>
      </c>
      <c r="W160" s="1" t="e">
        <f t="shared" ca="1" si="21"/>
        <v>#NUM!</v>
      </c>
      <c r="X160" s="1" t="e">
        <f t="shared" ca="1" si="22"/>
        <v>#NUM!</v>
      </c>
      <c r="Y160" s="1" t="e">
        <f t="shared" ca="1" si="23"/>
        <v>#NUM!</v>
      </c>
      <c r="Z160" s="32" t="e">
        <f t="shared" ca="1" si="24"/>
        <v>#NUM!</v>
      </c>
      <c r="AA160" s="1" t="e">
        <f t="shared" ca="1" si="25"/>
        <v>#NUM!</v>
      </c>
      <c r="AB160" s="1" t="e">
        <f t="shared" ca="1" si="26"/>
        <v>#NUM!</v>
      </c>
      <c r="AC160" s="1" t="e">
        <f t="shared" ca="1" si="27"/>
        <v>#NUM!</v>
      </c>
      <c r="AD160" s="1">
        <f t="shared" si="28"/>
        <v>475887088</v>
      </c>
      <c r="AE160" t="str">
        <f>IFERROR(VLOOKUP(D160,Bas!A:B,2,0),"")</f>
        <v/>
      </c>
      <c r="AF160" t="str">
        <f t="shared" si="29"/>
        <v>BANCOLOMBIA SACC-003700-00</v>
      </c>
      <c r="AG160" s="14" t="str">
        <f>(IFERROR(VLOOKUP(AF160,Bas!A:B,2,0),"CXP"))</f>
        <v>RV</v>
      </c>
    </row>
    <row r="161" spans="1:33" x14ac:dyDescent="0.25">
      <c r="A161" t="s">
        <v>41</v>
      </c>
      <c r="B161">
        <v>901</v>
      </c>
      <c r="C161">
        <v>890903938</v>
      </c>
      <c r="D161" t="s">
        <v>84</v>
      </c>
      <c r="E161" t="s">
        <v>3623</v>
      </c>
      <c r="F161">
        <v>7447638</v>
      </c>
      <c r="G161">
        <v>16925001</v>
      </c>
      <c r="H161">
        <v>272584</v>
      </c>
      <c r="I161" t="s">
        <v>3624</v>
      </c>
      <c r="J161" t="s">
        <v>3625</v>
      </c>
      <c r="K161" s="2">
        <v>44561</v>
      </c>
      <c r="L161" s="2">
        <v>44561</v>
      </c>
      <c r="M161" s="2">
        <v>45447</v>
      </c>
      <c r="N161">
        <v>0</v>
      </c>
      <c r="O161">
        <v>0.24</v>
      </c>
      <c r="P161">
        <v>20240604</v>
      </c>
      <c r="Q161">
        <v>202406</v>
      </c>
      <c r="R161" t="s">
        <v>6382</v>
      </c>
      <c r="S161">
        <v>890</v>
      </c>
      <c r="T161" t="s">
        <v>20</v>
      </c>
      <c r="U161" t="s">
        <v>3359</v>
      </c>
      <c r="V161" s="57" t="e">
        <f t="shared" ca="1" si="20"/>
        <v>#NUM!</v>
      </c>
      <c r="W161" s="1" t="e">
        <f t="shared" ca="1" si="21"/>
        <v>#NUM!</v>
      </c>
      <c r="X161" s="1" t="e">
        <f t="shared" ca="1" si="22"/>
        <v>#NUM!</v>
      </c>
      <c r="Y161" s="1" t="e">
        <f t="shared" ca="1" si="23"/>
        <v>#NUM!</v>
      </c>
      <c r="Z161" s="32" t="e">
        <f t="shared" ca="1" si="24"/>
        <v>#NUM!</v>
      </c>
      <c r="AA161" s="1" t="e">
        <f t="shared" ca="1" si="25"/>
        <v>#NUM!</v>
      </c>
      <c r="AB161" s="1" t="e">
        <f t="shared" ca="1" si="26"/>
        <v>#NUM!</v>
      </c>
      <c r="AC161" s="1" t="e">
        <f t="shared" ca="1" si="27"/>
        <v>#NUM!</v>
      </c>
      <c r="AD161" s="1">
        <f t="shared" si="28"/>
        <v>0.24</v>
      </c>
      <c r="AE161" t="str">
        <f>IFERROR(VLOOKUP(D161,Bas!A:B,2,0),"")</f>
        <v/>
      </c>
      <c r="AF161" t="str">
        <f t="shared" si="29"/>
        <v>BANCOLOMBIA SAFC-006152-34</v>
      </c>
      <c r="AG161" s="14" t="str">
        <f>(IFERROR(VLOOKUP(AF161,Bas!A:B,2,0),"CXP"))</f>
        <v>RV</v>
      </c>
    </row>
    <row r="162" spans="1:33" x14ac:dyDescent="0.25">
      <c r="A162" t="s">
        <v>41</v>
      </c>
      <c r="B162">
        <v>901</v>
      </c>
      <c r="C162">
        <v>890903938</v>
      </c>
      <c r="D162" t="s">
        <v>84</v>
      </c>
      <c r="E162" t="s">
        <v>3623</v>
      </c>
      <c r="F162">
        <v>7447638</v>
      </c>
      <c r="G162">
        <v>16925001</v>
      </c>
      <c r="H162">
        <v>91863</v>
      </c>
      <c r="I162" t="s">
        <v>3626</v>
      </c>
      <c r="J162" t="s">
        <v>6414</v>
      </c>
      <c r="K162" s="2">
        <v>45348</v>
      </c>
      <c r="L162" s="2">
        <v>45348</v>
      </c>
      <c r="M162" s="2">
        <v>46174</v>
      </c>
      <c r="N162">
        <v>717</v>
      </c>
      <c r="O162">
        <v>6550095728</v>
      </c>
      <c r="P162">
        <v>20240604</v>
      </c>
      <c r="Q162">
        <v>202406</v>
      </c>
      <c r="R162" t="s">
        <v>6382</v>
      </c>
      <c r="S162">
        <v>103</v>
      </c>
      <c r="T162" t="s">
        <v>52</v>
      </c>
      <c r="U162" t="s">
        <v>3359</v>
      </c>
      <c r="V162" s="57" t="e">
        <f t="shared" ca="1" si="20"/>
        <v>#NUM!</v>
      </c>
      <c r="W162" s="1" t="e">
        <f t="shared" ca="1" si="21"/>
        <v>#NUM!</v>
      </c>
      <c r="X162" s="1" t="e">
        <f t="shared" ca="1" si="22"/>
        <v>#NUM!</v>
      </c>
      <c r="Y162" s="1" t="e">
        <f t="shared" ca="1" si="23"/>
        <v>#NUM!</v>
      </c>
      <c r="Z162" s="32" t="e">
        <f t="shared" ca="1" si="24"/>
        <v>#NUM!</v>
      </c>
      <c r="AA162" s="1" t="e">
        <f t="shared" ca="1" si="25"/>
        <v>#NUM!</v>
      </c>
      <c r="AB162" s="1" t="e">
        <f t="shared" ca="1" si="26"/>
        <v>#NUM!</v>
      </c>
      <c r="AC162" s="1" t="e">
        <f t="shared" ca="1" si="27"/>
        <v>#NUM!</v>
      </c>
      <c r="AD162" s="1">
        <f t="shared" si="28"/>
        <v>6550095728</v>
      </c>
      <c r="AE162" t="str">
        <f>IFERROR(VLOOKUP(D162,Bas!A:B,2,0),"")</f>
        <v/>
      </c>
      <c r="AF162" t="str">
        <f t="shared" si="29"/>
        <v>BANCOLOMBIA SANA-000022-00</v>
      </c>
      <c r="AG162" s="14" t="str">
        <f>(IFERROR(VLOOKUP(AF162,Bas!A:B,2,0),"CXP"))</f>
        <v>RV</v>
      </c>
    </row>
    <row r="163" spans="1:33" x14ac:dyDescent="0.25">
      <c r="A163" t="s">
        <v>41</v>
      </c>
      <c r="B163">
        <v>901</v>
      </c>
      <c r="C163">
        <v>890903938</v>
      </c>
      <c r="D163" t="s">
        <v>84</v>
      </c>
      <c r="E163" t="s">
        <v>3623</v>
      </c>
      <c r="F163">
        <v>7447638</v>
      </c>
      <c r="G163">
        <v>16925001</v>
      </c>
      <c r="H163">
        <v>272584</v>
      </c>
      <c r="I163" t="s">
        <v>3627</v>
      </c>
      <c r="J163" t="s">
        <v>6416</v>
      </c>
      <c r="K163" s="2">
        <v>45349</v>
      </c>
      <c r="L163" s="2">
        <v>45349</v>
      </c>
      <c r="M163" s="2">
        <v>45447</v>
      </c>
      <c r="N163">
        <v>0</v>
      </c>
      <c r="O163">
        <v>91343334</v>
      </c>
      <c r="P163">
        <v>20240604</v>
      </c>
      <c r="Q163">
        <v>202406</v>
      </c>
      <c r="R163" t="s">
        <v>6382</v>
      </c>
      <c r="S163">
        <v>102</v>
      </c>
      <c r="T163" t="s">
        <v>52</v>
      </c>
      <c r="U163" t="s">
        <v>3359</v>
      </c>
      <c r="V163" s="57" t="e">
        <f t="shared" ca="1" si="20"/>
        <v>#NUM!</v>
      </c>
      <c r="W163" s="1" t="e">
        <f t="shared" ca="1" si="21"/>
        <v>#NUM!</v>
      </c>
      <c r="X163" s="1" t="e">
        <f t="shared" ca="1" si="22"/>
        <v>#NUM!</v>
      </c>
      <c r="Y163" s="1" t="e">
        <f t="shared" ca="1" si="23"/>
        <v>#NUM!</v>
      </c>
      <c r="Z163" s="32" t="e">
        <f t="shared" ca="1" si="24"/>
        <v>#NUM!</v>
      </c>
      <c r="AA163" s="1" t="e">
        <f t="shared" ca="1" si="25"/>
        <v>#NUM!</v>
      </c>
      <c r="AB163" s="1" t="e">
        <f t="shared" ca="1" si="26"/>
        <v>#NUM!</v>
      </c>
      <c r="AC163" s="1" t="e">
        <f t="shared" ca="1" si="27"/>
        <v>#NUM!</v>
      </c>
      <c r="AD163" s="1">
        <f t="shared" si="28"/>
        <v>91343334</v>
      </c>
      <c r="AE163" t="str">
        <f>IFERROR(VLOOKUP(D163,Bas!A:B,2,0),"")</f>
        <v/>
      </c>
      <c r="AF163" t="str">
        <f t="shared" si="29"/>
        <v>BANCOLOMBIA SANA-000026-00</v>
      </c>
      <c r="AG163" s="14" t="str">
        <f>(IFERROR(VLOOKUP(AF163,Bas!A:B,2,0),"CXP"))</f>
        <v>RV</v>
      </c>
    </row>
    <row r="164" spans="1:33" x14ac:dyDescent="0.25">
      <c r="A164" t="s">
        <v>41</v>
      </c>
      <c r="B164">
        <v>901</v>
      </c>
      <c r="C164">
        <v>890903938</v>
      </c>
      <c r="D164" t="s">
        <v>84</v>
      </c>
      <c r="E164" t="s">
        <v>3623</v>
      </c>
      <c r="F164">
        <v>7447638</v>
      </c>
      <c r="G164">
        <v>16925001</v>
      </c>
      <c r="H164">
        <v>520</v>
      </c>
      <c r="I164" t="s">
        <v>3591</v>
      </c>
      <c r="J164" t="s">
        <v>3592</v>
      </c>
      <c r="K164" s="2">
        <v>45290</v>
      </c>
      <c r="L164" s="2">
        <v>45290</v>
      </c>
      <c r="M164" s="2">
        <v>45290</v>
      </c>
      <c r="N164">
        <v>-154</v>
      </c>
      <c r="O164">
        <v>5155567</v>
      </c>
      <c r="P164">
        <v>20240604</v>
      </c>
      <c r="Q164">
        <v>202406</v>
      </c>
      <c r="R164" t="s">
        <v>6382</v>
      </c>
      <c r="S164">
        <v>161</v>
      </c>
      <c r="T164" t="s">
        <v>25</v>
      </c>
      <c r="U164" t="s">
        <v>3359</v>
      </c>
      <c r="V164" s="57" t="e">
        <f t="shared" ca="1" si="20"/>
        <v>#NUM!</v>
      </c>
      <c r="W164" s="1" t="e">
        <f t="shared" ca="1" si="21"/>
        <v>#NUM!</v>
      </c>
      <c r="X164" s="1" t="e">
        <f t="shared" ca="1" si="22"/>
        <v>#NUM!</v>
      </c>
      <c r="Y164" s="1" t="e">
        <f t="shared" ca="1" si="23"/>
        <v>#NUM!</v>
      </c>
      <c r="Z164" s="32" t="e">
        <f t="shared" ca="1" si="24"/>
        <v>#NUM!</v>
      </c>
      <c r="AA164" s="1" t="e">
        <f t="shared" ca="1" si="25"/>
        <v>#NUM!</v>
      </c>
      <c r="AB164" s="1" t="e">
        <f t="shared" ca="1" si="26"/>
        <v>#NUM!</v>
      </c>
      <c r="AC164" s="1" t="e">
        <f t="shared" ca="1" si="27"/>
        <v>#NUM!</v>
      </c>
      <c r="AD164" s="1">
        <f t="shared" si="28"/>
        <v>5155567</v>
      </c>
      <c r="AE164" t="str">
        <f>IFERROR(VLOOKUP(D164,Bas!A:B,2,0),"")</f>
        <v/>
      </c>
      <c r="AF164" t="str">
        <f t="shared" si="29"/>
        <v>BANCOLOMBIA SANI-000520-00</v>
      </c>
      <c r="AG164" s="14" t="str">
        <f>(IFERROR(VLOOKUP(AF164,Bas!A:B,2,0),"CXP"))</f>
        <v>RV</v>
      </c>
    </row>
    <row r="165" spans="1:33" x14ac:dyDescent="0.25">
      <c r="A165" t="s">
        <v>41</v>
      </c>
      <c r="B165">
        <v>901</v>
      </c>
      <c r="C165">
        <v>890903938</v>
      </c>
      <c r="D165" t="s">
        <v>84</v>
      </c>
      <c r="E165" t="s">
        <v>3623</v>
      </c>
      <c r="F165">
        <v>7447638</v>
      </c>
      <c r="G165">
        <v>16925001</v>
      </c>
      <c r="H165">
        <v>375</v>
      </c>
      <c r="I165" t="s">
        <v>3628</v>
      </c>
      <c r="J165" t="s">
        <v>3629</v>
      </c>
      <c r="K165" s="2">
        <v>45422</v>
      </c>
      <c r="L165" s="2">
        <v>45422</v>
      </c>
      <c r="M165" s="2">
        <v>45422</v>
      </c>
      <c r="N165">
        <v>-24</v>
      </c>
      <c r="O165">
        <v>7105620</v>
      </c>
      <c r="P165">
        <v>20240604</v>
      </c>
      <c r="Q165">
        <v>202406</v>
      </c>
      <c r="R165" t="s">
        <v>6382</v>
      </c>
      <c r="S165">
        <v>29</v>
      </c>
      <c r="T165" t="s">
        <v>22</v>
      </c>
      <c r="U165" t="s">
        <v>3359</v>
      </c>
      <c r="V165" s="57" t="e">
        <f t="shared" ca="1" si="20"/>
        <v>#NUM!</v>
      </c>
      <c r="W165" s="1" t="e">
        <f t="shared" ca="1" si="21"/>
        <v>#NUM!</v>
      </c>
      <c r="X165" s="1" t="e">
        <f t="shared" ca="1" si="22"/>
        <v>#NUM!</v>
      </c>
      <c r="Y165" s="1" t="e">
        <f t="shared" ca="1" si="23"/>
        <v>#NUM!</v>
      </c>
      <c r="Z165" s="32" t="e">
        <f t="shared" ca="1" si="24"/>
        <v>#NUM!</v>
      </c>
      <c r="AA165" s="1" t="e">
        <f t="shared" ca="1" si="25"/>
        <v>#NUM!</v>
      </c>
      <c r="AB165" s="1" t="e">
        <f t="shared" ca="1" si="26"/>
        <v>#NUM!</v>
      </c>
      <c r="AC165" s="1" t="e">
        <f t="shared" ca="1" si="27"/>
        <v>#NUM!</v>
      </c>
      <c r="AD165" s="1">
        <f t="shared" si="28"/>
        <v>7105620</v>
      </c>
      <c r="AE165" t="str">
        <f>IFERROR(VLOOKUP(D165,Bas!A:B,2,0),"")</f>
        <v/>
      </c>
      <c r="AF165" t="str">
        <f t="shared" si="29"/>
        <v>BANCOLOMBIA SARE-000375-00</v>
      </c>
      <c r="AG165" s="14" t="str">
        <f>(IFERROR(VLOOKUP(AF165,Bas!A:B,2,0),"CXP"))</f>
        <v>RV</v>
      </c>
    </row>
    <row r="166" spans="1:33" x14ac:dyDescent="0.25">
      <c r="A166" t="s">
        <v>41</v>
      </c>
      <c r="B166">
        <v>901</v>
      </c>
      <c r="C166">
        <v>79961890</v>
      </c>
      <c r="D166" t="s">
        <v>133</v>
      </c>
      <c r="E166" t="s">
        <v>6427</v>
      </c>
      <c r="F166">
        <v>7447638</v>
      </c>
      <c r="G166">
        <v>16925001</v>
      </c>
      <c r="H166">
        <v>382</v>
      </c>
      <c r="I166" t="s">
        <v>6428</v>
      </c>
      <c r="J166" t="s">
        <v>6429</v>
      </c>
      <c r="K166" s="2">
        <v>45443</v>
      </c>
      <c r="L166" s="2">
        <v>45443</v>
      </c>
      <c r="M166" s="2">
        <v>45445</v>
      </c>
      <c r="N166">
        <v>-2</v>
      </c>
      <c r="O166">
        <v>60000</v>
      </c>
      <c r="P166">
        <v>20240604</v>
      </c>
      <c r="Q166">
        <v>202406</v>
      </c>
      <c r="R166" t="s">
        <v>6382</v>
      </c>
      <c r="S166">
        <v>8</v>
      </c>
      <c r="T166" t="s">
        <v>22</v>
      </c>
      <c r="U166" t="s">
        <v>3359</v>
      </c>
      <c r="V166" s="57" t="e">
        <f t="shared" ca="1" si="20"/>
        <v>#NUM!</v>
      </c>
      <c r="W166" s="1" t="e">
        <f t="shared" ca="1" si="21"/>
        <v>#NUM!</v>
      </c>
      <c r="X166" s="1" t="e">
        <f t="shared" ca="1" si="22"/>
        <v>#NUM!</v>
      </c>
      <c r="Y166" s="1" t="e">
        <f t="shared" ca="1" si="23"/>
        <v>#NUM!</v>
      </c>
      <c r="Z166" s="32" t="e">
        <f t="shared" ca="1" si="24"/>
        <v>#NUM!</v>
      </c>
      <c r="AA166" s="1" t="e">
        <f t="shared" ca="1" si="25"/>
        <v>#NUM!</v>
      </c>
      <c r="AB166" s="1" t="e">
        <f t="shared" ca="1" si="26"/>
        <v>#NUM!</v>
      </c>
      <c r="AC166" s="1" t="e">
        <f t="shared" ca="1" si="27"/>
        <v>#NUM!</v>
      </c>
      <c r="AD166" s="1">
        <f t="shared" si="28"/>
        <v>60000</v>
      </c>
      <c r="AE166" t="str">
        <f>IFERROR(VLOOKUP(D166,Bas!A:B,2,0),"")</f>
        <v/>
      </c>
      <c r="AF166" t="str">
        <f t="shared" si="29"/>
        <v>BAUTISTA HERNANDEZ HECTOR ANDRESRE-000382-00</v>
      </c>
      <c r="AG166" s="14" t="str">
        <f>(IFERROR(VLOOKUP(AF166,Bas!A:B,2,0),"CXP"))</f>
        <v>CXP</v>
      </c>
    </row>
    <row r="167" spans="1:33" x14ac:dyDescent="0.25">
      <c r="A167" t="s">
        <v>41</v>
      </c>
      <c r="B167">
        <v>901</v>
      </c>
      <c r="C167">
        <v>438493</v>
      </c>
      <c r="D167" t="s">
        <v>2969</v>
      </c>
      <c r="E167" t="s">
        <v>3630</v>
      </c>
      <c r="F167">
        <v>7447638</v>
      </c>
      <c r="G167">
        <v>16925001</v>
      </c>
      <c r="H167">
        <v>3609</v>
      </c>
      <c r="I167" t="s">
        <v>3631</v>
      </c>
      <c r="J167" t="s">
        <v>3632</v>
      </c>
      <c r="K167" s="2">
        <v>45357</v>
      </c>
      <c r="L167" s="2">
        <v>45357</v>
      </c>
      <c r="M167" s="2">
        <v>45416</v>
      </c>
      <c r="N167">
        <v>-30</v>
      </c>
      <c r="O167">
        <v>2491994</v>
      </c>
      <c r="P167">
        <v>20240604</v>
      </c>
      <c r="Q167">
        <v>202406</v>
      </c>
      <c r="R167" t="s">
        <v>6382</v>
      </c>
      <c r="S167">
        <v>94</v>
      </c>
      <c r="T167" t="s">
        <v>52</v>
      </c>
      <c r="U167" t="s">
        <v>3359</v>
      </c>
      <c r="V167" s="57" t="e">
        <f t="shared" ca="1" si="20"/>
        <v>#NUM!</v>
      </c>
      <c r="W167" s="1" t="e">
        <f t="shared" ca="1" si="21"/>
        <v>#NUM!</v>
      </c>
      <c r="X167" s="1" t="e">
        <f t="shared" ca="1" si="22"/>
        <v>#NUM!</v>
      </c>
      <c r="Y167" s="1" t="e">
        <f t="shared" ca="1" si="23"/>
        <v>#NUM!</v>
      </c>
      <c r="Z167" s="32" t="e">
        <f t="shared" ca="1" si="24"/>
        <v>#NUM!</v>
      </c>
      <c r="AA167" s="1" t="e">
        <f t="shared" ca="1" si="25"/>
        <v>#NUM!</v>
      </c>
      <c r="AB167" s="1" t="e">
        <f t="shared" ca="1" si="26"/>
        <v>#NUM!</v>
      </c>
      <c r="AC167" s="1" t="e">
        <f t="shared" ca="1" si="27"/>
        <v>#NUM!</v>
      </c>
      <c r="AD167" s="1">
        <f t="shared" si="28"/>
        <v>2491994</v>
      </c>
      <c r="AE167" t="str">
        <f>IFERROR(VLOOKUP(D167,Bas!A:B,2,0),"")</f>
        <v/>
      </c>
      <c r="AF167" t="str">
        <f t="shared" si="29"/>
        <v>BOTERO DIAZ JUAN GUILLERMOFP-011043-01</v>
      </c>
      <c r="AG167" s="14" t="str">
        <f>(IFERROR(VLOOKUP(AF167,Bas!A:B,2,0),"CXP"))</f>
        <v>CXP</v>
      </c>
    </row>
    <row r="168" spans="1:33" x14ac:dyDescent="0.25">
      <c r="A168" t="s">
        <v>41</v>
      </c>
      <c r="B168">
        <v>901</v>
      </c>
      <c r="C168">
        <v>438493</v>
      </c>
      <c r="D168" t="s">
        <v>2969</v>
      </c>
      <c r="E168" t="s">
        <v>3630</v>
      </c>
      <c r="F168">
        <v>7447638</v>
      </c>
      <c r="G168">
        <v>16925001</v>
      </c>
      <c r="H168">
        <v>3652</v>
      </c>
      <c r="I168" t="s">
        <v>3633</v>
      </c>
      <c r="J168" t="s">
        <v>3634</v>
      </c>
      <c r="K168" s="2">
        <v>45386</v>
      </c>
      <c r="L168" s="2">
        <v>45386</v>
      </c>
      <c r="M168" s="2">
        <v>45446</v>
      </c>
      <c r="N168">
        <v>-1</v>
      </c>
      <c r="O168">
        <v>491826</v>
      </c>
      <c r="P168">
        <v>20240604</v>
      </c>
      <c r="Q168">
        <v>202406</v>
      </c>
      <c r="R168" t="s">
        <v>6382</v>
      </c>
      <c r="S168">
        <v>65</v>
      </c>
      <c r="T168" t="s">
        <v>31</v>
      </c>
      <c r="U168" t="s">
        <v>3359</v>
      </c>
      <c r="V168" s="57" t="e">
        <f t="shared" ca="1" si="20"/>
        <v>#NUM!</v>
      </c>
      <c r="W168" s="1" t="e">
        <f t="shared" ca="1" si="21"/>
        <v>#NUM!</v>
      </c>
      <c r="X168" s="1" t="e">
        <f t="shared" ca="1" si="22"/>
        <v>#NUM!</v>
      </c>
      <c r="Y168" s="1" t="e">
        <f t="shared" ca="1" si="23"/>
        <v>#NUM!</v>
      </c>
      <c r="Z168" s="32" t="e">
        <f t="shared" ca="1" si="24"/>
        <v>#NUM!</v>
      </c>
      <c r="AA168" s="1" t="e">
        <f t="shared" ca="1" si="25"/>
        <v>#NUM!</v>
      </c>
      <c r="AB168" s="1" t="e">
        <f t="shared" ca="1" si="26"/>
        <v>#NUM!</v>
      </c>
      <c r="AC168" s="1" t="e">
        <f t="shared" ca="1" si="27"/>
        <v>#NUM!</v>
      </c>
      <c r="AD168" s="1">
        <f t="shared" si="28"/>
        <v>491826</v>
      </c>
      <c r="AE168" t="str">
        <f>IFERROR(VLOOKUP(D168,Bas!A:B,2,0),"")</f>
        <v/>
      </c>
      <c r="AF168" t="str">
        <f t="shared" si="29"/>
        <v>BOTERO DIAZ JUAN GUILLERMOFP-011511-01</v>
      </c>
      <c r="AG168" s="14" t="str">
        <f>(IFERROR(VLOOKUP(AF168,Bas!A:B,2,0),"CXP"))</f>
        <v>CXP</v>
      </c>
    </row>
    <row r="169" spans="1:33" x14ac:dyDescent="0.25">
      <c r="A169" t="s">
        <v>41</v>
      </c>
      <c r="B169">
        <v>901</v>
      </c>
      <c r="C169">
        <v>438493</v>
      </c>
      <c r="D169" t="s">
        <v>2969</v>
      </c>
      <c r="E169" t="s">
        <v>3630</v>
      </c>
      <c r="F169">
        <v>7447638</v>
      </c>
      <c r="G169">
        <v>16925001</v>
      </c>
      <c r="H169">
        <v>3659</v>
      </c>
      <c r="I169" t="s">
        <v>3635</v>
      </c>
      <c r="J169" t="s">
        <v>3636</v>
      </c>
      <c r="K169" s="2">
        <v>45391</v>
      </c>
      <c r="L169" s="2">
        <v>45391</v>
      </c>
      <c r="M169" s="2">
        <v>45448</v>
      </c>
      <c r="N169">
        <v>1</v>
      </c>
      <c r="O169">
        <v>1316788</v>
      </c>
      <c r="P169">
        <v>20240604</v>
      </c>
      <c r="Q169">
        <v>202406</v>
      </c>
      <c r="R169" t="s">
        <v>6382</v>
      </c>
      <c r="S169">
        <v>60</v>
      </c>
      <c r="T169" t="s">
        <v>35</v>
      </c>
      <c r="U169" t="s">
        <v>3359</v>
      </c>
      <c r="V169" s="57" t="e">
        <f t="shared" ca="1" si="20"/>
        <v>#NUM!</v>
      </c>
      <c r="W169" s="1" t="e">
        <f t="shared" ca="1" si="21"/>
        <v>#NUM!</v>
      </c>
      <c r="X169" s="1" t="e">
        <f t="shared" ca="1" si="22"/>
        <v>#NUM!</v>
      </c>
      <c r="Y169" s="1" t="e">
        <f t="shared" ca="1" si="23"/>
        <v>#NUM!</v>
      </c>
      <c r="Z169" s="32" t="e">
        <f t="shared" ca="1" si="24"/>
        <v>#NUM!</v>
      </c>
      <c r="AA169" s="1" t="e">
        <f t="shared" ca="1" si="25"/>
        <v>#NUM!</v>
      </c>
      <c r="AB169" s="1" t="e">
        <f t="shared" ca="1" si="26"/>
        <v>#NUM!</v>
      </c>
      <c r="AC169" s="1" t="e">
        <f t="shared" ca="1" si="27"/>
        <v>#NUM!</v>
      </c>
      <c r="AD169" s="1">
        <f t="shared" si="28"/>
        <v>1316788</v>
      </c>
      <c r="AE169" t="str">
        <f>IFERROR(VLOOKUP(D169,Bas!A:B,2,0),"")</f>
        <v/>
      </c>
      <c r="AF169" t="str">
        <f t="shared" si="29"/>
        <v>BOTERO DIAZ JUAN GUILLERMOFP-011609-01</v>
      </c>
      <c r="AG169" s="14" t="str">
        <f>(IFERROR(VLOOKUP(AF169,Bas!A:B,2,0),"CXP"))</f>
        <v>CXP</v>
      </c>
    </row>
    <row r="170" spans="1:33" x14ac:dyDescent="0.25">
      <c r="A170" t="s">
        <v>41</v>
      </c>
      <c r="B170">
        <v>901</v>
      </c>
      <c r="C170">
        <v>438493</v>
      </c>
      <c r="D170" t="s">
        <v>2969</v>
      </c>
      <c r="E170" t="s">
        <v>3630</v>
      </c>
      <c r="F170">
        <v>7447638</v>
      </c>
      <c r="G170">
        <v>16925001</v>
      </c>
      <c r="H170">
        <v>3685</v>
      </c>
      <c r="I170" t="s">
        <v>3637</v>
      </c>
      <c r="J170" t="s">
        <v>3638</v>
      </c>
      <c r="K170" s="2">
        <v>45397</v>
      </c>
      <c r="L170" s="2">
        <v>45397</v>
      </c>
      <c r="M170" s="2">
        <v>45455</v>
      </c>
      <c r="N170">
        <v>8</v>
      </c>
      <c r="O170">
        <v>985678</v>
      </c>
      <c r="P170">
        <v>20240604</v>
      </c>
      <c r="Q170">
        <v>202406</v>
      </c>
      <c r="R170" t="s">
        <v>6382</v>
      </c>
      <c r="S170">
        <v>54</v>
      </c>
      <c r="T170" t="s">
        <v>35</v>
      </c>
      <c r="U170" t="s">
        <v>3359</v>
      </c>
      <c r="V170" s="57" t="e">
        <f t="shared" ca="1" si="20"/>
        <v>#NUM!</v>
      </c>
      <c r="W170" s="1" t="e">
        <f t="shared" ca="1" si="21"/>
        <v>#NUM!</v>
      </c>
      <c r="X170" s="1" t="e">
        <f t="shared" ca="1" si="22"/>
        <v>#NUM!</v>
      </c>
      <c r="Y170" s="1" t="e">
        <f t="shared" ca="1" si="23"/>
        <v>#NUM!</v>
      </c>
      <c r="Z170" s="32" t="e">
        <f t="shared" ca="1" si="24"/>
        <v>#NUM!</v>
      </c>
      <c r="AA170" s="1" t="e">
        <f t="shared" ca="1" si="25"/>
        <v>#NUM!</v>
      </c>
      <c r="AB170" s="1" t="e">
        <f t="shared" ca="1" si="26"/>
        <v>#NUM!</v>
      </c>
      <c r="AC170" s="1" t="e">
        <f t="shared" ca="1" si="27"/>
        <v>#NUM!</v>
      </c>
      <c r="AD170" s="1">
        <f t="shared" si="28"/>
        <v>985678</v>
      </c>
      <c r="AE170" t="str">
        <f>IFERROR(VLOOKUP(D170,Bas!A:B,2,0),"")</f>
        <v/>
      </c>
      <c r="AF170" t="str">
        <f t="shared" si="29"/>
        <v>BOTERO DIAZ JUAN GUILLERMOFP-011723-01</v>
      </c>
      <c r="AG170" s="14" t="str">
        <f>(IFERROR(VLOOKUP(AF170,Bas!A:B,2,0),"CXP"))</f>
        <v>CXP</v>
      </c>
    </row>
    <row r="171" spans="1:33" x14ac:dyDescent="0.25">
      <c r="A171" t="s">
        <v>41</v>
      </c>
      <c r="B171">
        <v>901</v>
      </c>
      <c r="C171">
        <v>438493</v>
      </c>
      <c r="D171" t="s">
        <v>2969</v>
      </c>
      <c r="E171" t="s">
        <v>3630</v>
      </c>
      <c r="F171">
        <v>7447638</v>
      </c>
      <c r="G171">
        <v>16925001</v>
      </c>
      <c r="H171">
        <v>3696</v>
      </c>
      <c r="I171" t="s">
        <v>3639</v>
      </c>
      <c r="J171" t="s">
        <v>3640</v>
      </c>
      <c r="K171" s="2">
        <v>45400</v>
      </c>
      <c r="L171" s="2">
        <v>45400</v>
      </c>
      <c r="M171" s="2">
        <v>45460</v>
      </c>
      <c r="N171">
        <v>13</v>
      </c>
      <c r="O171">
        <v>1316788</v>
      </c>
      <c r="P171">
        <v>20240604</v>
      </c>
      <c r="Q171">
        <v>202406</v>
      </c>
      <c r="R171" t="s">
        <v>6382</v>
      </c>
      <c r="S171">
        <v>51</v>
      </c>
      <c r="T171" t="s">
        <v>35</v>
      </c>
      <c r="U171" t="s">
        <v>3359</v>
      </c>
      <c r="V171" s="57" t="e">
        <f t="shared" ca="1" si="20"/>
        <v>#NUM!</v>
      </c>
      <c r="W171" s="1" t="e">
        <f t="shared" ca="1" si="21"/>
        <v>#NUM!</v>
      </c>
      <c r="X171" s="1" t="e">
        <f t="shared" ca="1" si="22"/>
        <v>#NUM!</v>
      </c>
      <c r="Y171" s="1" t="e">
        <f t="shared" ca="1" si="23"/>
        <v>#NUM!</v>
      </c>
      <c r="Z171" s="32" t="e">
        <f t="shared" ca="1" si="24"/>
        <v>#NUM!</v>
      </c>
      <c r="AA171" s="1" t="e">
        <f t="shared" ca="1" si="25"/>
        <v>#NUM!</v>
      </c>
      <c r="AB171" s="1" t="e">
        <f t="shared" ca="1" si="26"/>
        <v>#NUM!</v>
      </c>
      <c r="AC171" s="1" t="e">
        <f t="shared" ca="1" si="27"/>
        <v>#NUM!</v>
      </c>
      <c r="AD171" s="1">
        <f t="shared" si="28"/>
        <v>1316788</v>
      </c>
      <c r="AE171" t="str">
        <f>IFERROR(VLOOKUP(D171,Bas!A:B,2,0),"")</f>
        <v/>
      </c>
      <c r="AF171" t="str">
        <f t="shared" si="29"/>
        <v>BOTERO DIAZ JUAN GUILLERMOFP-011793-01</v>
      </c>
      <c r="AG171" s="14" t="str">
        <f>(IFERROR(VLOOKUP(AF171,Bas!A:B,2,0),"CXP"))</f>
        <v>CXP</v>
      </c>
    </row>
    <row r="172" spans="1:33" x14ac:dyDescent="0.25">
      <c r="A172" t="s">
        <v>41</v>
      </c>
      <c r="B172">
        <v>901</v>
      </c>
      <c r="C172">
        <v>438493</v>
      </c>
      <c r="D172" t="s">
        <v>2969</v>
      </c>
      <c r="E172" t="s">
        <v>3630</v>
      </c>
      <c r="F172">
        <v>7447638</v>
      </c>
      <c r="G172">
        <v>16925001</v>
      </c>
      <c r="H172">
        <v>3708</v>
      </c>
      <c r="I172" t="s">
        <v>3641</v>
      </c>
      <c r="J172" t="s">
        <v>3642</v>
      </c>
      <c r="K172" s="2">
        <v>45405</v>
      </c>
      <c r="L172" s="2">
        <v>45405</v>
      </c>
      <c r="M172" s="2">
        <v>45465</v>
      </c>
      <c r="N172">
        <v>18</v>
      </c>
      <c r="O172">
        <v>1316788</v>
      </c>
      <c r="P172">
        <v>20240604</v>
      </c>
      <c r="Q172">
        <v>202406</v>
      </c>
      <c r="R172" t="s">
        <v>6382</v>
      </c>
      <c r="S172">
        <v>46</v>
      </c>
      <c r="T172" t="s">
        <v>35</v>
      </c>
      <c r="U172" t="s">
        <v>3359</v>
      </c>
      <c r="V172" s="57" t="e">
        <f t="shared" ca="1" si="20"/>
        <v>#NUM!</v>
      </c>
      <c r="W172" s="1" t="e">
        <f t="shared" ca="1" si="21"/>
        <v>#NUM!</v>
      </c>
      <c r="X172" s="1" t="e">
        <f t="shared" ca="1" si="22"/>
        <v>#NUM!</v>
      </c>
      <c r="Y172" s="1" t="e">
        <f t="shared" ca="1" si="23"/>
        <v>#NUM!</v>
      </c>
      <c r="Z172" s="32" t="e">
        <f t="shared" ca="1" si="24"/>
        <v>#NUM!</v>
      </c>
      <c r="AA172" s="1" t="e">
        <f t="shared" ca="1" si="25"/>
        <v>#NUM!</v>
      </c>
      <c r="AB172" s="1" t="e">
        <f t="shared" ca="1" si="26"/>
        <v>#NUM!</v>
      </c>
      <c r="AC172" s="1" t="e">
        <f t="shared" ca="1" si="27"/>
        <v>#NUM!</v>
      </c>
      <c r="AD172" s="1">
        <f t="shared" si="28"/>
        <v>1316788</v>
      </c>
      <c r="AE172" t="str">
        <f>IFERROR(VLOOKUP(D172,Bas!A:B,2,0),"")</f>
        <v/>
      </c>
      <c r="AF172" t="str">
        <f t="shared" si="29"/>
        <v>BOTERO DIAZ JUAN GUILLERMOFP-011867-01</v>
      </c>
      <c r="AG172" s="14" t="str">
        <f>(IFERROR(VLOOKUP(AF172,Bas!A:B,2,0),"CXP"))</f>
        <v>CXP</v>
      </c>
    </row>
    <row r="173" spans="1:33" x14ac:dyDescent="0.25">
      <c r="A173" t="s">
        <v>41</v>
      </c>
      <c r="B173">
        <v>901</v>
      </c>
      <c r="C173">
        <v>438493</v>
      </c>
      <c r="D173" t="s">
        <v>2969</v>
      </c>
      <c r="E173" t="s">
        <v>3630</v>
      </c>
      <c r="F173">
        <v>7447638</v>
      </c>
      <c r="G173">
        <v>16925001</v>
      </c>
      <c r="H173">
        <v>3725</v>
      </c>
      <c r="I173" t="s">
        <v>3643</v>
      </c>
      <c r="J173" t="s">
        <v>3644</v>
      </c>
      <c r="K173" s="2">
        <v>45418</v>
      </c>
      <c r="L173" s="2">
        <v>45418</v>
      </c>
      <c r="M173" s="2">
        <v>45477</v>
      </c>
      <c r="N173">
        <v>30</v>
      </c>
      <c r="O173">
        <v>1420331</v>
      </c>
      <c r="P173">
        <v>20240604</v>
      </c>
      <c r="Q173">
        <v>202406</v>
      </c>
      <c r="R173" t="s">
        <v>6382</v>
      </c>
      <c r="S173">
        <v>33</v>
      </c>
      <c r="T173" t="s">
        <v>35</v>
      </c>
      <c r="U173" t="s">
        <v>3359</v>
      </c>
      <c r="V173" s="57" t="e">
        <f t="shared" ca="1" si="20"/>
        <v>#NUM!</v>
      </c>
      <c r="W173" s="1" t="e">
        <f t="shared" ca="1" si="21"/>
        <v>#NUM!</v>
      </c>
      <c r="X173" s="1" t="e">
        <f t="shared" ca="1" si="22"/>
        <v>#NUM!</v>
      </c>
      <c r="Y173" s="1" t="e">
        <f t="shared" ca="1" si="23"/>
        <v>#NUM!</v>
      </c>
      <c r="Z173" s="32" t="e">
        <f t="shared" ca="1" si="24"/>
        <v>#NUM!</v>
      </c>
      <c r="AA173" s="1" t="e">
        <f t="shared" ca="1" si="25"/>
        <v>#NUM!</v>
      </c>
      <c r="AB173" s="1" t="e">
        <f t="shared" ca="1" si="26"/>
        <v>#NUM!</v>
      </c>
      <c r="AC173" s="1" t="e">
        <f t="shared" ca="1" si="27"/>
        <v>#NUM!</v>
      </c>
      <c r="AD173" s="1">
        <f t="shared" si="28"/>
        <v>1420331</v>
      </c>
      <c r="AE173" t="str">
        <f>IFERROR(VLOOKUP(D173,Bas!A:B,2,0),"")</f>
        <v/>
      </c>
      <c r="AF173" t="str">
        <f t="shared" si="29"/>
        <v>BOTERO DIAZ JUAN GUILLERMOFP-012095-01</v>
      </c>
      <c r="AG173" s="14" t="str">
        <f>(IFERROR(VLOOKUP(AF173,Bas!A:B,2,0),"CXP"))</f>
        <v>CXP</v>
      </c>
    </row>
    <row r="174" spans="1:33" x14ac:dyDescent="0.25">
      <c r="A174" t="s">
        <v>41</v>
      </c>
      <c r="B174">
        <v>901</v>
      </c>
      <c r="C174">
        <v>438493</v>
      </c>
      <c r="D174" t="s">
        <v>2969</v>
      </c>
      <c r="E174" t="s">
        <v>3630</v>
      </c>
      <c r="F174">
        <v>7447638</v>
      </c>
      <c r="G174">
        <v>16925001</v>
      </c>
      <c r="H174">
        <v>3744</v>
      </c>
      <c r="I174" t="s">
        <v>3645</v>
      </c>
      <c r="J174" t="s">
        <v>3646</v>
      </c>
      <c r="K174" s="2">
        <v>45426</v>
      </c>
      <c r="L174" s="2">
        <v>45426</v>
      </c>
      <c r="M174" s="2">
        <v>45482</v>
      </c>
      <c r="N174">
        <v>35</v>
      </c>
      <c r="O174">
        <v>2130495</v>
      </c>
      <c r="P174">
        <v>20240604</v>
      </c>
      <c r="Q174">
        <v>202406</v>
      </c>
      <c r="R174" t="s">
        <v>6382</v>
      </c>
      <c r="S174">
        <v>25</v>
      </c>
      <c r="T174" t="s">
        <v>22</v>
      </c>
      <c r="U174" t="s">
        <v>3359</v>
      </c>
      <c r="V174" s="57" t="e">
        <f t="shared" ca="1" si="20"/>
        <v>#NUM!</v>
      </c>
      <c r="W174" s="1" t="e">
        <f t="shared" ca="1" si="21"/>
        <v>#NUM!</v>
      </c>
      <c r="X174" s="1" t="e">
        <f t="shared" ca="1" si="22"/>
        <v>#NUM!</v>
      </c>
      <c r="Y174" s="1" t="e">
        <f t="shared" ca="1" si="23"/>
        <v>#NUM!</v>
      </c>
      <c r="Z174" s="32" t="e">
        <f t="shared" ca="1" si="24"/>
        <v>#NUM!</v>
      </c>
      <c r="AA174" s="1" t="e">
        <f t="shared" ca="1" si="25"/>
        <v>#NUM!</v>
      </c>
      <c r="AB174" s="1" t="e">
        <f t="shared" ca="1" si="26"/>
        <v>#NUM!</v>
      </c>
      <c r="AC174" s="1" t="e">
        <f t="shared" ca="1" si="27"/>
        <v>#NUM!</v>
      </c>
      <c r="AD174" s="1">
        <f t="shared" si="28"/>
        <v>2130495</v>
      </c>
      <c r="AE174" t="str">
        <f>IFERROR(VLOOKUP(D174,Bas!A:B,2,0),"")</f>
        <v/>
      </c>
      <c r="AF174" t="str">
        <f t="shared" si="29"/>
        <v>BOTERO DIAZ JUAN GUILLERMOFP-012217-01</v>
      </c>
      <c r="AG174" s="14" t="str">
        <f>(IFERROR(VLOOKUP(AF174,Bas!A:B,2,0),"CXP"))</f>
        <v>CXP</v>
      </c>
    </row>
    <row r="175" spans="1:33" x14ac:dyDescent="0.25">
      <c r="A175" t="s">
        <v>41</v>
      </c>
      <c r="B175">
        <v>901</v>
      </c>
      <c r="C175">
        <v>901127688</v>
      </c>
      <c r="D175" t="s">
        <v>2970</v>
      </c>
      <c r="E175" t="s">
        <v>3647</v>
      </c>
      <c r="F175">
        <v>7447638</v>
      </c>
      <c r="G175">
        <v>16925001</v>
      </c>
      <c r="H175">
        <v>15543</v>
      </c>
      <c r="I175" t="s">
        <v>3648</v>
      </c>
      <c r="J175" t="s">
        <v>3649</v>
      </c>
      <c r="K175" s="2">
        <v>45370</v>
      </c>
      <c r="L175" s="2">
        <v>45370</v>
      </c>
      <c r="M175" s="2">
        <v>45418</v>
      </c>
      <c r="N175">
        <v>-28</v>
      </c>
      <c r="O175">
        <v>977816</v>
      </c>
      <c r="P175">
        <v>20240604</v>
      </c>
      <c r="Q175">
        <v>202406</v>
      </c>
      <c r="R175" t="s">
        <v>6382</v>
      </c>
      <c r="S175">
        <v>81</v>
      </c>
      <c r="T175" t="s">
        <v>31</v>
      </c>
      <c r="U175" t="s">
        <v>3359</v>
      </c>
      <c r="V175" s="57" t="e">
        <f t="shared" ca="1" si="20"/>
        <v>#NUM!</v>
      </c>
      <c r="W175" s="1" t="e">
        <f t="shared" ca="1" si="21"/>
        <v>#NUM!</v>
      </c>
      <c r="X175" s="1" t="e">
        <f t="shared" ca="1" si="22"/>
        <v>#NUM!</v>
      </c>
      <c r="Y175" s="1" t="e">
        <f t="shared" ca="1" si="23"/>
        <v>#NUM!</v>
      </c>
      <c r="Z175" s="32" t="e">
        <f t="shared" ca="1" si="24"/>
        <v>#NUM!</v>
      </c>
      <c r="AA175" s="1" t="e">
        <f t="shared" ca="1" si="25"/>
        <v>#NUM!</v>
      </c>
      <c r="AB175" s="1" t="e">
        <f t="shared" ca="1" si="26"/>
        <v>#NUM!</v>
      </c>
      <c r="AC175" s="1" t="e">
        <f t="shared" ca="1" si="27"/>
        <v>#NUM!</v>
      </c>
      <c r="AD175" s="1">
        <f t="shared" si="28"/>
        <v>977816</v>
      </c>
      <c r="AE175" t="str">
        <f>IFERROR(VLOOKUP(D175,Bas!A:B,2,0),"")</f>
        <v/>
      </c>
      <c r="AF175" t="str">
        <f t="shared" si="29"/>
        <v>CAFTL SASFP-011217-01</v>
      </c>
      <c r="AG175" s="14" t="str">
        <f>(IFERROR(VLOOKUP(AF175,Bas!A:B,2,0),"CXP"))</f>
        <v>CXP</v>
      </c>
    </row>
    <row r="176" spans="1:33" x14ac:dyDescent="0.25">
      <c r="A176" t="s">
        <v>41</v>
      </c>
      <c r="B176">
        <v>901</v>
      </c>
      <c r="C176">
        <v>901127688</v>
      </c>
      <c r="D176" t="s">
        <v>2970</v>
      </c>
      <c r="E176" t="s">
        <v>3647</v>
      </c>
      <c r="F176">
        <v>7447638</v>
      </c>
      <c r="G176">
        <v>16925001</v>
      </c>
      <c r="H176">
        <v>15616</v>
      </c>
      <c r="I176" t="s">
        <v>3650</v>
      </c>
      <c r="J176" t="s">
        <v>3651</v>
      </c>
      <c r="K176" s="2">
        <v>45370</v>
      </c>
      <c r="L176" s="2">
        <v>45370</v>
      </c>
      <c r="M176" s="2">
        <v>45424</v>
      </c>
      <c r="N176">
        <v>-22</v>
      </c>
      <c r="O176">
        <v>412222</v>
      </c>
      <c r="P176">
        <v>20240604</v>
      </c>
      <c r="Q176">
        <v>202406</v>
      </c>
      <c r="R176" t="s">
        <v>6382</v>
      </c>
      <c r="S176">
        <v>81</v>
      </c>
      <c r="T176" t="s">
        <v>31</v>
      </c>
      <c r="U176" t="s">
        <v>3359</v>
      </c>
      <c r="V176" s="57" t="e">
        <f t="shared" ca="1" si="20"/>
        <v>#NUM!</v>
      </c>
      <c r="W176" s="1" t="e">
        <f t="shared" ca="1" si="21"/>
        <v>#NUM!</v>
      </c>
      <c r="X176" s="1" t="e">
        <f t="shared" ca="1" si="22"/>
        <v>#NUM!</v>
      </c>
      <c r="Y176" s="1" t="e">
        <f t="shared" ca="1" si="23"/>
        <v>#NUM!</v>
      </c>
      <c r="Z176" s="32" t="e">
        <f t="shared" ca="1" si="24"/>
        <v>#NUM!</v>
      </c>
      <c r="AA176" s="1" t="e">
        <f t="shared" ca="1" si="25"/>
        <v>#NUM!</v>
      </c>
      <c r="AB176" s="1" t="e">
        <f t="shared" ca="1" si="26"/>
        <v>#NUM!</v>
      </c>
      <c r="AC176" s="1" t="e">
        <f t="shared" ca="1" si="27"/>
        <v>#NUM!</v>
      </c>
      <c r="AD176" s="1">
        <f t="shared" si="28"/>
        <v>412222</v>
      </c>
      <c r="AE176" t="str">
        <f>IFERROR(VLOOKUP(D176,Bas!A:B,2,0),"")</f>
        <v/>
      </c>
      <c r="AF176" t="str">
        <f t="shared" si="29"/>
        <v>CAFTL SASFP-011220-01</v>
      </c>
      <c r="AG176" s="14" t="str">
        <f>(IFERROR(VLOOKUP(AF176,Bas!A:B,2,0),"CXP"))</f>
        <v>CXP</v>
      </c>
    </row>
    <row r="177" spans="1:33" x14ac:dyDescent="0.25">
      <c r="A177" t="s">
        <v>41</v>
      </c>
      <c r="B177">
        <v>901</v>
      </c>
      <c r="C177">
        <v>901127688</v>
      </c>
      <c r="D177" t="s">
        <v>2970</v>
      </c>
      <c r="E177" t="s">
        <v>3647</v>
      </c>
      <c r="F177">
        <v>7447638</v>
      </c>
      <c r="G177">
        <v>16925001</v>
      </c>
      <c r="H177">
        <v>15608</v>
      </c>
      <c r="I177" t="s">
        <v>3652</v>
      </c>
      <c r="J177" t="s">
        <v>3653</v>
      </c>
      <c r="K177" s="2">
        <v>45370</v>
      </c>
      <c r="L177" s="2">
        <v>45370</v>
      </c>
      <c r="M177" s="2">
        <v>45424</v>
      </c>
      <c r="N177">
        <v>-22</v>
      </c>
      <c r="O177">
        <v>282797</v>
      </c>
      <c r="P177">
        <v>20240604</v>
      </c>
      <c r="Q177">
        <v>202406</v>
      </c>
      <c r="R177" t="s">
        <v>6382</v>
      </c>
      <c r="S177">
        <v>81</v>
      </c>
      <c r="T177" t="s">
        <v>31</v>
      </c>
      <c r="U177" t="s">
        <v>3359</v>
      </c>
      <c r="V177" s="57" t="e">
        <f t="shared" ca="1" si="20"/>
        <v>#NUM!</v>
      </c>
      <c r="W177" s="1" t="e">
        <f t="shared" ca="1" si="21"/>
        <v>#NUM!</v>
      </c>
      <c r="X177" s="1" t="e">
        <f t="shared" ca="1" si="22"/>
        <v>#NUM!</v>
      </c>
      <c r="Y177" s="1" t="e">
        <f t="shared" ca="1" si="23"/>
        <v>#NUM!</v>
      </c>
      <c r="Z177" s="32" t="e">
        <f t="shared" ca="1" si="24"/>
        <v>#NUM!</v>
      </c>
      <c r="AA177" s="1" t="e">
        <f t="shared" ca="1" si="25"/>
        <v>#NUM!</v>
      </c>
      <c r="AB177" s="1" t="e">
        <f t="shared" ca="1" si="26"/>
        <v>#NUM!</v>
      </c>
      <c r="AC177" s="1" t="e">
        <f t="shared" ca="1" si="27"/>
        <v>#NUM!</v>
      </c>
      <c r="AD177" s="1">
        <f t="shared" si="28"/>
        <v>282797</v>
      </c>
      <c r="AE177" t="str">
        <f>IFERROR(VLOOKUP(D177,Bas!A:B,2,0),"")</f>
        <v/>
      </c>
      <c r="AF177" t="str">
        <f t="shared" si="29"/>
        <v>CAFTL SASFP-011222-01</v>
      </c>
      <c r="AG177" s="14" t="str">
        <f>(IFERROR(VLOOKUP(AF177,Bas!A:B,2,0),"CXP"))</f>
        <v>CXP</v>
      </c>
    </row>
    <row r="178" spans="1:33" x14ac:dyDescent="0.25">
      <c r="A178" t="s">
        <v>41</v>
      </c>
      <c r="B178">
        <v>901</v>
      </c>
      <c r="C178">
        <v>901127688</v>
      </c>
      <c r="D178" t="s">
        <v>2970</v>
      </c>
      <c r="E178" t="s">
        <v>3647</v>
      </c>
      <c r="F178">
        <v>7447638</v>
      </c>
      <c r="G178">
        <v>16925001</v>
      </c>
      <c r="H178">
        <v>15609</v>
      </c>
      <c r="I178" t="s">
        <v>3654</v>
      </c>
      <c r="J178" t="s">
        <v>3655</v>
      </c>
      <c r="K178" s="2">
        <v>45372</v>
      </c>
      <c r="L178" s="2">
        <v>45372</v>
      </c>
      <c r="M178" s="2">
        <v>45424</v>
      </c>
      <c r="N178">
        <v>-22</v>
      </c>
      <c r="O178">
        <v>282797</v>
      </c>
      <c r="P178">
        <v>20240604</v>
      </c>
      <c r="Q178">
        <v>202406</v>
      </c>
      <c r="R178" t="s">
        <v>6382</v>
      </c>
      <c r="S178">
        <v>79</v>
      </c>
      <c r="T178" t="s">
        <v>31</v>
      </c>
      <c r="U178" t="s">
        <v>3359</v>
      </c>
      <c r="V178" s="57" t="e">
        <f t="shared" ca="1" si="20"/>
        <v>#NUM!</v>
      </c>
      <c r="W178" s="1" t="e">
        <f t="shared" ca="1" si="21"/>
        <v>#NUM!</v>
      </c>
      <c r="X178" s="1" t="e">
        <f t="shared" ca="1" si="22"/>
        <v>#NUM!</v>
      </c>
      <c r="Y178" s="1" t="e">
        <f t="shared" ca="1" si="23"/>
        <v>#NUM!</v>
      </c>
      <c r="Z178" s="32" t="e">
        <f t="shared" ca="1" si="24"/>
        <v>#NUM!</v>
      </c>
      <c r="AA178" s="1" t="e">
        <f t="shared" ca="1" si="25"/>
        <v>#NUM!</v>
      </c>
      <c r="AB178" s="1" t="e">
        <f t="shared" ca="1" si="26"/>
        <v>#NUM!</v>
      </c>
      <c r="AC178" s="1" t="e">
        <f t="shared" ca="1" si="27"/>
        <v>#NUM!</v>
      </c>
      <c r="AD178" s="1">
        <f t="shared" si="28"/>
        <v>282797</v>
      </c>
      <c r="AE178" t="str">
        <f>IFERROR(VLOOKUP(D178,Bas!A:B,2,0),"")</f>
        <v/>
      </c>
      <c r="AF178" t="str">
        <f t="shared" si="29"/>
        <v>CAFTL SASFP-011225-01</v>
      </c>
      <c r="AG178" s="14" t="str">
        <f>(IFERROR(VLOOKUP(AF178,Bas!A:B,2,0),"CXP"))</f>
        <v>CXP</v>
      </c>
    </row>
    <row r="179" spans="1:33" x14ac:dyDescent="0.25">
      <c r="A179" t="s">
        <v>41</v>
      </c>
      <c r="B179">
        <v>901</v>
      </c>
      <c r="C179">
        <v>901127688</v>
      </c>
      <c r="D179" t="s">
        <v>2970</v>
      </c>
      <c r="E179" t="s">
        <v>3647</v>
      </c>
      <c r="F179">
        <v>7447638</v>
      </c>
      <c r="G179">
        <v>16925001</v>
      </c>
      <c r="H179">
        <v>15610</v>
      </c>
      <c r="I179" t="s">
        <v>3656</v>
      </c>
      <c r="J179" t="s">
        <v>3657</v>
      </c>
      <c r="K179" s="2">
        <v>45372</v>
      </c>
      <c r="L179" s="2">
        <v>45372</v>
      </c>
      <c r="M179" s="2">
        <v>45424</v>
      </c>
      <c r="N179">
        <v>-22</v>
      </c>
      <c r="O179">
        <v>282797</v>
      </c>
      <c r="P179">
        <v>20240604</v>
      </c>
      <c r="Q179">
        <v>202406</v>
      </c>
      <c r="R179" t="s">
        <v>6382</v>
      </c>
      <c r="S179">
        <v>79</v>
      </c>
      <c r="T179" t="s">
        <v>31</v>
      </c>
      <c r="U179" t="s">
        <v>3359</v>
      </c>
      <c r="V179" s="57" t="e">
        <f t="shared" ca="1" si="20"/>
        <v>#NUM!</v>
      </c>
      <c r="W179" s="1" t="e">
        <f t="shared" ca="1" si="21"/>
        <v>#NUM!</v>
      </c>
      <c r="X179" s="1" t="e">
        <f t="shared" ca="1" si="22"/>
        <v>#NUM!</v>
      </c>
      <c r="Y179" s="1" t="e">
        <f t="shared" ca="1" si="23"/>
        <v>#NUM!</v>
      </c>
      <c r="Z179" s="32" t="e">
        <f t="shared" ca="1" si="24"/>
        <v>#NUM!</v>
      </c>
      <c r="AA179" s="1" t="e">
        <f t="shared" ca="1" si="25"/>
        <v>#NUM!</v>
      </c>
      <c r="AB179" s="1" t="e">
        <f t="shared" ca="1" si="26"/>
        <v>#NUM!</v>
      </c>
      <c r="AC179" s="1" t="e">
        <f t="shared" ca="1" si="27"/>
        <v>#NUM!</v>
      </c>
      <c r="AD179" s="1">
        <f t="shared" si="28"/>
        <v>282797</v>
      </c>
      <c r="AE179" t="str">
        <f>IFERROR(VLOOKUP(D179,Bas!A:B,2,0),"")</f>
        <v/>
      </c>
      <c r="AF179" t="str">
        <f t="shared" si="29"/>
        <v>CAFTL SASFP-011226-01</v>
      </c>
      <c r="AG179" s="14" t="str">
        <f>(IFERROR(VLOOKUP(AF179,Bas!A:B,2,0),"CXP"))</f>
        <v>CXP</v>
      </c>
    </row>
    <row r="180" spans="1:33" x14ac:dyDescent="0.25">
      <c r="A180" t="s">
        <v>41</v>
      </c>
      <c r="B180">
        <v>901</v>
      </c>
      <c r="C180">
        <v>901127688</v>
      </c>
      <c r="D180" t="s">
        <v>2970</v>
      </c>
      <c r="E180" t="s">
        <v>3647</v>
      </c>
      <c r="F180">
        <v>7447638</v>
      </c>
      <c r="G180">
        <v>16925001</v>
      </c>
      <c r="H180">
        <v>15611</v>
      </c>
      <c r="I180" t="s">
        <v>3658</v>
      </c>
      <c r="J180" t="s">
        <v>3659</v>
      </c>
      <c r="K180" s="2">
        <v>45372</v>
      </c>
      <c r="L180" s="2">
        <v>45372</v>
      </c>
      <c r="M180" s="2">
        <v>45424</v>
      </c>
      <c r="N180">
        <v>-22</v>
      </c>
      <c r="O180">
        <v>282797</v>
      </c>
      <c r="P180">
        <v>20240604</v>
      </c>
      <c r="Q180">
        <v>202406</v>
      </c>
      <c r="R180" t="s">
        <v>6382</v>
      </c>
      <c r="S180">
        <v>79</v>
      </c>
      <c r="T180" t="s">
        <v>31</v>
      </c>
      <c r="U180" t="s">
        <v>3359</v>
      </c>
      <c r="V180" s="57" t="e">
        <f t="shared" ca="1" si="20"/>
        <v>#NUM!</v>
      </c>
      <c r="W180" s="1" t="e">
        <f t="shared" ca="1" si="21"/>
        <v>#NUM!</v>
      </c>
      <c r="X180" s="1" t="e">
        <f t="shared" ca="1" si="22"/>
        <v>#NUM!</v>
      </c>
      <c r="Y180" s="1" t="e">
        <f t="shared" ca="1" si="23"/>
        <v>#NUM!</v>
      </c>
      <c r="Z180" s="32" t="e">
        <f t="shared" ca="1" si="24"/>
        <v>#NUM!</v>
      </c>
      <c r="AA180" s="1" t="e">
        <f t="shared" ca="1" si="25"/>
        <v>#NUM!</v>
      </c>
      <c r="AB180" s="1" t="e">
        <f t="shared" ca="1" si="26"/>
        <v>#NUM!</v>
      </c>
      <c r="AC180" s="1" t="e">
        <f t="shared" ca="1" si="27"/>
        <v>#NUM!</v>
      </c>
      <c r="AD180" s="1">
        <f t="shared" si="28"/>
        <v>282797</v>
      </c>
      <c r="AE180" t="str">
        <f>IFERROR(VLOOKUP(D180,Bas!A:B,2,0),"")</f>
        <v/>
      </c>
      <c r="AF180" t="str">
        <f t="shared" si="29"/>
        <v>CAFTL SASFP-011227-01</v>
      </c>
      <c r="AG180" s="14" t="str">
        <f>(IFERROR(VLOOKUP(AF180,Bas!A:B,2,0),"CXP"))</f>
        <v>CXP</v>
      </c>
    </row>
    <row r="181" spans="1:33" x14ac:dyDescent="0.25">
      <c r="A181" t="s">
        <v>41</v>
      </c>
      <c r="B181">
        <v>901</v>
      </c>
      <c r="C181">
        <v>901127688</v>
      </c>
      <c r="D181" t="s">
        <v>2970</v>
      </c>
      <c r="E181" t="s">
        <v>3647</v>
      </c>
      <c r="F181">
        <v>7447638</v>
      </c>
      <c r="G181">
        <v>16925001</v>
      </c>
      <c r="H181">
        <v>15612</v>
      </c>
      <c r="I181" t="s">
        <v>3660</v>
      </c>
      <c r="J181" t="s">
        <v>3661</v>
      </c>
      <c r="K181" s="2">
        <v>45372</v>
      </c>
      <c r="L181" s="2">
        <v>45372</v>
      </c>
      <c r="M181" s="2">
        <v>45424</v>
      </c>
      <c r="N181">
        <v>-22</v>
      </c>
      <c r="O181">
        <v>412222</v>
      </c>
      <c r="P181">
        <v>20240604</v>
      </c>
      <c r="Q181">
        <v>202406</v>
      </c>
      <c r="R181" t="s">
        <v>6382</v>
      </c>
      <c r="S181">
        <v>79</v>
      </c>
      <c r="T181" t="s">
        <v>31</v>
      </c>
      <c r="U181" t="s">
        <v>3359</v>
      </c>
      <c r="V181" s="57" t="e">
        <f t="shared" ca="1" si="20"/>
        <v>#NUM!</v>
      </c>
      <c r="W181" s="1" t="e">
        <f t="shared" ca="1" si="21"/>
        <v>#NUM!</v>
      </c>
      <c r="X181" s="1" t="e">
        <f t="shared" ca="1" si="22"/>
        <v>#NUM!</v>
      </c>
      <c r="Y181" s="1" t="e">
        <f t="shared" ca="1" si="23"/>
        <v>#NUM!</v>
      </c>
      <c r="Z181" s="32" t="e">
        <f t="shared" ca="1" si="24"/>
        <v>#NUM!</v>
      </c>
      <c r="AA181" s="1" t="e">
        <f t="shared" ca="1" si="25"/>
        <v>#NUM!</v>
      </c>
      <c r="AB181" s="1" t="e">
        <f t="shared" ca="1" si="26"/>
        <v>#NUM!</v>
      </c>
      <c r="AC181" s="1" t="e">
        <f t="shared" ca="1" si="27"/>
        <v>#NUM!</v>
      </c>
      <c r="AD181" s="1">
        <f t="shared" si="28"/>
        <v>412222</v>
      </c>
      <c r="AE181" t="str">
        <f>IFERROR(VLOOKUP(D181,Bas!A:B,2,0),"")</f>
        <v/>
      </c>
      <c r="AF181" t="str">
        <f t="shared" si="29"/>
        <v>CAFTL SASFP-011228-01</v>
      </c>
      <c r="AG181" s="14" t="str">
        <f>(IFERROR(VLOOKUP(AF181,Bas!A:B,2,0),"CXP"))</f>
        <v>CXP</v>
      </c>
    </row>
    <row r="182" spans="1:33" x14ac:dyDescent="0.25">
      <c r="A182" t="s">
        <v>41</v>
      </c>
      <c r="B182">
        <v>901</v>
      </c>
      <c r="C182">
        <v>901127688</v>
      </c>
      <c r="D182" t="s">
        <v>2970</v>
      </c>
      <c r="E182" t="s">
        <v>3647</v>
      </c>
      <c r="F182">
        <v>7447638</v>
      </c>
      <c r="G182">
        <v>16925001</v>
      </c>
      <c r="H182">
        <v>15617</v>
      </c>
      <c r="I182" t="s">
        <v>3662</v>
      </c>
      <c r="J182" t="s">
        <v>3663</v>
      </c>
      <c r="K182" s="2">
        <v>45373</v>
      </c>
      <c r="L182" s="2">
        <v>45373</v>
      </c>
      <c r="M182" s="2">
        <v>45424</v>
      </c>
      <c r="N182">
        <v>-22</v>
      </c>
      <c r="O182">
        <v>412022</v>
      </c>
      <c r="P182">
        <v>20240604</v>
      </c>
      <c r="Q182">
        <v>202406</v>
      </c>
      <c r="R182" t="s">
        <v>6382</v>
      </c>
      <c r="S182">
        <v>78</v>
      </c>
      <c r="T182" t="s">
        <v>31</v>
      </c>
      <c r="U182" t="s">
        <v>3359</v>
      </c>
      <c r="V182" s="57" t="e">
        <f t="shared" ca="1" si="20"/>
        <v>#NUM!</v>
      </c>
      <c r="W182" s="1" t="e">
        <f t="shared" ca="1" si="21"/>
        <v>#NUM!</v>
      </c>
      <c r="X182" s="1" t="e">
        <f t="shared" ca="1" si="22"/>
        <v>#NUM!</v>
      </c>
      <c r="Y182" s="1" t="e">
        <f t="shared" ca="1" si="23"/>
        <v>#NUM!</v>
      </c>
      <c r="Z182" s="32" t="e">
        <f t="shared" ca="1" si="24"/>
        <v>#NUM!</v>
      </c>
      <c r="AA182" s="1" t="e">
        <f t="shared" ca="1" si="25"/>
        <v>#NUM!</v>
      </c>
      <c r="AB182" s="1" t="e">
        <f t="shared" ca="1" si="26"/>
        <v>#NUM!</v>
      </c>
      <c r="AC182" s="1" t="e">
        <f t="shared" ca="1" si="27"/>
        <v>#NUM!</v>
      </c>
      <c r="AD182" s="1">
        <f t="shared" si="28"/>
        <v>412022</v>
      </c>
      <c r="AE182" t="str">
        <f>IFERROR(VLOOKUP(D182,Bas!A:B,2,0),"")</f>
        <v/>
      </c>
      <c r="AF182" t="str">
        <f t="shared" si="29"/>
        <v>CAFTL SASFP-011301-01</v>
      </c>
      <c r="AG182" s="14" t="str">
        <f>(IFERROR(VLOOKUP(AF182,Bas!A:B,2,0),"CXP"))</f>
        <v>CXP</v>
      </c>
    </row>
    <row r="183" spans="1:33" x14ac:dyDescent="0.25">
      <c r="A183" t="s">
        <v>41</v>
      </c>
      <c r="B183">
        <v>901</v>
      </c>
      <c r="C183">
        <v>901127688</v>
      </c>
      <c r="D183" t="s">
        <v>2970</v>
      </c>
      <c r="E183" t="s">
        <v>3647</v>
      </c>
      <c r="F183">
        <v>7447638</v>
      </c>
      <c r="G183">
        <v>16925001</v>
      </c>
      <c r="H183">
        <v>15621</v>
      </c>
      <c r="I183" t="s">
        <v>3664</v>
      </c>
      <c r="J183" t="s">
        <v>3665</v>
      </c>
      <c r="K183" s="2">
        <v>45373</v>
      </c>
      <c r="L183" s="2">
        <v>45373</v>
      </c>
      <c r="M183" s="2">
        <v>45424</v>
      </c>
      <c r="N183">
        <v>-22</v>
      </c>
      <c r="O183">
        <v>292186</v>
      </c>
      <c r="P183">
        <v>20240604</v>
      </c>
      <c r="Q183">
        <v>202406</v>
      </c>
      <c r="R183" t="s">
        <v>6382</v>
      </c>
      <c r="S183">
        <v>78</v>
      </c>
      <c r="T183" t="s">
        <v>31</v>
      </c>
      <c r="U183" t="s">
        <v>3359</v>
      </c>
      <c r="V183" s="57" t="e">
        <f t="shared" ca="1" si="20"/>
        <v>#NUM!</v>
      </c>
      <c r="W183" s="1" t="e">
        <f t="shared" ca="1" si="21"/>
        <v>#NUM!</v>
      </c>
      <c r="X183" s="1" t="e">
        <f t="shared" ca="1" si="22"/>
        <v>#NUM!</v>
      </c>
      <c r="Y183" s="1" t="e">
        <f t="shared" ca="1" si="23"/>
        <v>#NUM!</v>
      </c>
      <c r="Z183" s="32" t="e">
        <f t="shared" ca="1" si="24"/>
        <v>#NUM!</v>
      </c>
      <c r="AA183" s="1" t="e">
        <f t="shared" ca="1" si="25"/>
        <v>#NUM!</v>
      </c>
      <c r="AB183" s="1" t="e">
        <f t="shared" ca="1" si="26"/>
        <v>#NUM!</v>
      </c>
      <c r="AC183" s="1" t="e">
        <f t="shared" ca="1" si="27"/>
        <v>#NUM!</v>
      </c>
      <c r="AD183" s="1">
        <f t="shared" si="28"/>
        <v>292186</v>
      </c>
      <c r="AE183" t="str">
        <f>IFERROR(VLOOKUP(D183,Bas!A:B,2,0),"")</f>
        <v/>
      </c>
      <c r="AF183" t="str">
        <f t="shared" si="29"/>
        <v>CAFTL SASFP-011302-01</v>
      </c>
      <c r="AG183" s="14" t="str">
        <f>(IFERROR(VLOOKUP(AF183,Bas!A:B,2,0),"CXP"))</f>
        <v>CXP</v>
      </c>
    </row>
    <row r="184" spans="1:33" x14ac:dyDescent="0.25">
      <c r="A184" t="s">
        <v>41</v>
      </c>
      <c r="B184">
        <v>901</v>
      </c>
      <c r="C184">
        <v>901127688</v>
      </c>
      <c r="D184" t="s">
        <v>2970</v>
      </c>
      <c r="E184" t="s">
        <v>3647</v>
      </c>
      <c r="F184">
        <v>7447638</v>
      </c>
      <c r="G184">
        <v>16925001</v>
      </c>
      <c r="H184">
        <v>15613</v>
      </c>
      <c r="I184" t="s">
        <v>3666</v>
      </c>
      <c r="J184" t="s">
        <v>3667</v>
      </c>
      <c r="K184" s="2">
        <v>45377</v>
      </c>
      <c r="L184" s="2">
        <v>45377</v>
      </c>
      <c r="M184" s="2">
        <v>45424</v>
      </c>
      <c r="N184">
        <v>-22</v>
      </c>
      <c r="O184">
        <v>45654</v>
      </c>
      <c r="P184">
        <v>20240604</v>
      </c>
      <c r="Q184">
        <v>202406</v>
      </c>
      <c r="R184" t="s">
        <v>6382</v>
      </c>
      <c r="S184">
        <v>74</v>
      </c>
      <c r="T184" t="s">
        <v>31</v>
      </c>
      <c r="U184" t="s">
        <v>3359</v>
      </c>
      <c r="V184" s="57" t="e">
        <f t="shared" ca="1" si="20"/>
        <v>#NUM!</v>
      </c>
      <c r="W184" s="1" t="e">
        <f t="shared" ca="1" si="21"/>
        <v>#NUM!</v>
      </c>
      <c r="X184" s="1" t="e">
        <f t="shared" ca="1" si="22"/>
        <v>#NUM!</v>
      </c>
      <c r="Y184" s="1" t="e">
        <f t="shared" ca="1" si="23"/>
        <v>#NUM!</v>
      </c>
      <c r="Z184" s="32" t="e">
        <f t="shared" ca="1" si="24"/>
        <v>#NUM!</v>
      </c>
      <c r="AA184" s="1" t="e">
        <f t="shared" ca="1" si="25"/>
        <v>#NUM!</v>
      </c>
      <c r="AB184" s="1" t="e">
        <f t="shared" ca="1" si="26"/>
        <v>#NUM!</v>
      </c>
      <c r="AC184" s="1" t="e">
        <f t="shared" ca="1" si="27"/>
        <v>#NUM!</v>
      </c>
      <c r="AD184" s="1">
        <f t="shared" si="28"/>
        <v>45654</v>
      </c>
      <c r="AE184" t="str">
        <f>IFERROR(VLOOKUP(D184,Bas!A:B,2,0),"")</f>
        <v/>
      </c>
      <c r="AF184" t="str">
        <f t="shared" si="29"/>
        <v>CAFTL SASFP-011341-01</v>
      </c>
      <c r="AG184" s="14" t="str">
        <f>(IFERROR(VLOOKUP(AF184,Bas!A:B,2,0),"CXP"))</f>
        <v>CXP</v>
      </c>
    </row>
    <row r="185" spans="1:33" x14ac:dyDescent="0.25">
      <c r="A185" t="s">
        <v>41</v>
      </c>
      <c r="B185">
        <v>901</v>
      </c>
      <c r="C185">
        <v>901127688</v>
      </c>
      <c r="D185" t="s">
        <v>2970</v>
      </c>
      <c r="E185" t="s">
        <v>3647</v>
      </c>
      <c r="F185">
        <v>7447638</v>
      </c>
      <c r="G185">
        <v>16925001</v>
      </c>
      <c r="H185">
        <v>15747</v>
      </c>
      <c r="I185" t="s">
        <v>3668</v>
      </c>
      <c r="J185" t="s">
        <v>3669</v>
      </c>
      <c r="K185" s="2">
        <v>45378</v>
      </c>
      <c r="L185" s="2">
        <v>45378</v>
      </c>
      <c r="M185" s="2">
        <v>45438</v>
      </c>
      <c r="N185">
        <v>-8</v>
      </c>
      <c r="O185">
        <v>412221</v>
      </c>
      <c r="P185">
        <v>20240604</v>
      </c>
      <c r="Q185">
        <v>202406</v>
      </c>
      <c r="R185" t="s">
        <v>6382</v>
      </c>
      <c r="S185">
        <v>73</v>
      </c>
      <c r="T185" t="s">
        <v>31</v>
      </c>
      <c r="U185" t="s">
        <v>3359</v>
      </c>
      <c r="V185" s="57" t="e">
        <f t="shared" ca="1" si="20"/>
        <v>#NUM!</v>
      </c>
      <c r="W185" s="1" t="e">
        <f t="shared" ca="1" si="21"/>
        <v>#NUM!</v>
      </c>
      <c r="X185" s="1" t="e">
        <f t="shared" ca="1" si="22"/>
        <v>#NUM!</v>
      </c>
      <c r="Y185" s="1" t="e">
        <f t="shared" ca="1" si="23"/>
        <v>#NUM!</v>
      </c>
      <c r="Z185" s="32" t="e">
        <f t="shared" ca="1" si="24"/>
        <v>#NUM!</v>
      </c>
      <c r="AA185" s="1" t="e">
        <f t="shared" ca="1" si="25"/>
        <v>#NUM!</v>
      </c>
      <c r="AB185" s="1" t="e">
        <f t="shared" ca="1" si="26"/>
        <v>#NUM!</v>
      </c>
      <c r="AC185" s="1" t="e">
        <f t="shared" ca="1" si="27"/>
        <v>#NUM!</v>
      </c>
      <c r="AD185" s="1">
        <f t="shared" si="28"/>
        <v>412221</v>
      </c>
      <c r="AE185" t="str">
        <f>IFERROR(VLOOKUP(D185,Bas!A:B,2,0),"")</f>
        <v/>
      </c>
      <c r="AF185" t="str">
        <f t="shared" si="29"/>
        <v>CAFTL SASFP-011467-01</v>
      </c>
      <c r="AG185" s="14" t="str">
        <f>(IFERROR(VLOOKUP(AF185,Bas!A:B,2,0),"CXP"))</f>
        <v>CXP</v>
      </c>
    </row>
    <row r="186" spans="1:33" x14ac:dyDescent="0.25">
      <c r="A186" t="s">
        <v>41</v>
      </c>
      <c r="B186">
        <v>901</v>
      </c>
      <c r="C186">
        <v>901127688</v>
      </c>
      <c r="D186" t="s">
        <v>2970</v>
      </c>
      <c r="E186" t="s">
        <v>3647</v>
      </c>
      <c r="F186">
        <v>7447638</v>
      </c>
      <c r="G186">
        <v>16925001</v>
      </c>
      <c r="H186">
        <v>15614</v>
      </c>
      <c r="I186" t="s">
        <v>3670</v>
      </c>
      <c r="J186" t="s">
        <v>3671</v>
      </c>
      <c r="K186" s="2">
        <v>45378</v>
      </c>
      <c r="L186" s="2">
        <v>45378</v>
      </c>
      <c r="M186" s="2">
        <v>45424</v>
      </c>
      <c r="N186">
        <v>-22</v>
      </c>
      <c r="O186">
        <v>412222</v>
      </c>
      <c r="P186">
        <v>20240604</v>
      </c>
      <c r="Q186">
        <v>202406</v>
      </c>
      <c r="R186" t="s">
        <v>6382</v>
      </c>
      <c r="S186">
        <v>73</v>
      </c>
      <c r="T186" t="s">
        <v>31</v>
      </c>
      <c r="U186" t="s">
        <v>3359</v>
      </c>
      <c r="V186" s="57" t="e">
        <f t="shared" ca="1" si="20"/>
        <v>#NUM!</v>
      </c>
      <c r="W186" s="1" t="e">
        <f t="shared" ca="1" si="21"/>
        <v>#NUM!</v>
      </c>
      <c r="X186" s="1" t="e">
        <f t="shared" ca="1" si="22"/>
        <v>#NUM!</v>
      </c>
      <c r="Y186" s="1" t="e">
        <f t="shared" ca="1" si="23"/>
        <v>#NUM!</v>
      </c>
      <c r="Z186" s="32" t="e">
        <f t="shared" ca="1" si="24"/>
        <v>#NUM!</v>
      </c>
      <c r="AA186" s="1" t="e">
        <f t="shared" ca="1" si="25"/>
        <v>#NUM!</v>
      </c>
      <c r="AB186" s="1" t="e">
        <f t="shared" ca="1" si="26"/>
        <v>#NUM!</v>
      </c>
      <c r="AC186" s="1" t="e">
        <f t="shared" ca="1" si="27"/>
        <v>#NUM!</v>
      </c>
      <c r="AD186" s="1">
        <f t="shared" si="28"/>
        <v>412222</v>
      </c>
      <c r="AE186" t="str">
        <f>IFERROR(VLOOKUP(D186,Bas!A:B,2,0),"")</f>
        <v/>
      </c>
      <c r="AF186" t="str">
        <f t="shared" si="29"/>
        <v>CAFTL SASFP-011482-01</v>
      </c>
      <c r="AG186" s="14" t="str">
        <f>(IFERROR(VLOOKUP(AF186,Bas!A:B,2,0),"CXP"))</f>
        <v>CXP</v>
      </c>
    </row>
    <row r="187" spans="1:33" x14ac:dyDescent="0.25">
      <c r="A187" t="s">
        <v>41</v>
      </c>
      <c r="B187">
        <v>901</v>
      </c>
      <c r="C187">
        <v>901127688</v>
      </c>
      <c r="D187" t="s">
        <v>2970</v>
      </c>
      <c r="E187" t="s">
        <v>3647</v>
      </c>
      <c r="F187">
        <v>7447638</v>
      </c>
      <c r="G187">
        <v>16925001</v>
      </c>
      <c r="H187">
        <v>15781</v>
      </c>
      <c r="I187" t="s">
        <v>3672</v>
      </c>
      <c r="J187" t="s">
        <v>3673</v>
      </c>
      <c r="K187" s="2">
        <v>45391</v>
      </c>
      <c r="L187" s="2">
        <v>45391</v>
      </c>
      <c r="M187" s="2">
        <v>45445</v>
      </c>
      <c r="N187">
        <v>-2</v>
      </c>
      <c r="O187">
        <v>412222</v>
      </c>
      <c r="P187">
        <v>20240604</v>
      </c>
      <c r="Q187">
        <v>202406</v>
      </c>
      <c r="R187" t="s">
        <v>6382</v>
      </c>
      <c r="S187">
        <v>60</v>
      </c>
      <c r="T187" t="s">
        <v>35</v>
      </c>
      <c r="U187" t="s">
        <v>3359</v>
      </c>
      <c r="V187" s="57" t="e">
        <f t="shared" ca="1" si="20"/>
        <v>#NUM!</v>
      </c>
      <c r="W187" s="1" t="e">
        <f t="shared" ca="1" si="21"/>
        <v>#NUM!</v>
      </c>
      <c r="X187" s="1" t="e">
        <f t="shared" ca="1" si="22"/>
        <v>#NUM!</v>
      </c>
      <c r="Y187" s="1" t="e">
        <f t="shared" ca="1" si="23"/>
        <v>#NUM!</v>
      </c>
      <c r="Z187" s="32" t="e">
        <f t="shared" ca="1" si="24"/>
        <v>#NUM!</v>
      </c>
      <c r="AA187" s="1" t="e">
        <f t="shared" ca="1" si="25"/>
        <v>#NUM!</v>
      </c>
      <c r="AB187" s="1" t="e">
        <f t="shared" ca="1" si="26"/>
        <v>#NUM!</v>
      </c>
      <c r="AC187" s="1" t="e">
        <f t="shared" ca="1" si="27"/>
        <v>#NUM!</v>
      </c>
      <c r="AD187" s="1">
        <f t="shared" si="28"/>
        <v>412222</v>
      </c>
      <c r="AE187" t="str">
        <f>IFERROR(VLOOKUP(D187,Bas!A:B,2,0),"")</f>
        <v/>
      </c>
      <c r="AF187" t="str">
        <f t="shared" si="29"/>
        <v>CAFTL SASFP-011610-01</v>
      </c>
      <c r="AG187" s="14" t="str">
        <f>(IFERROR(VLOOKUP(AF187,Bas!A:B,2,0),"CXP"))</f>
        <v>CXP</v>
      </c>
    </row>
    <row r="188" spans="1:33" x14ac:dyDescent="0.25">
      <c r="A188" t="s">
        <v>41</v>
      </c>
      <c r="B188">
        <v>901</v>
      </c>
      <c r="C188">
        <v>901127688</v>
      </c>
      <c r="D188" t="s">
        <v>2970</v>
      </c>
      <c r="E188" t="s">
        <v>3647</v>
      </c>
      <c r="F188">
        <v>7447638</v>
      </c>
      <c r="G188">
        <v>16925001</v>
      </c>
      <c r="H188">
        <v>15776</v>
      </c>
      <c r="I188" t="s">
        <v>3674</v>
      </c>
      <c r="J188" t="s">
        <v>3675</v>
      </c>
      <c r="K188" s="2">
        <v>45391</v>
      </c>
      <c r="L188" s="2">
        <v>45391</v>
      </c>
      <c r="M188" s="2">
        <v>45445</v>
      </c>
      <c r="N188">
        <v>-2</v>
      </c>
      <c r="O188">
        <v>412222</v>
      </c>
      <c r="P188">
        <v>20240604</v>
      </c>
      <c r="Q188">
        <v>202406</v>
      </c>
      <c r="R188" t="s">
        <v>6382</v>
      </c>
      <c r="S188">
        <v>60</v>
      </c>
      <c r="T188" t="s">
        <v>35</v>
      </c>
      <c r="U188" t="s">
        <v>3359</v>
      </c>
      <c r="V188" s="57" t="e">
        <f t="shared" ca="1" si="20"/>
        <v>#NUM!</v>
      </c>
      <c r="W188" s="1" t="e">
        <f t="shared" ca="1" si="21"/>
        <v>#NUM!</v>
      </c>
      <c r="X188" s="1" t="e">
        <f t="shared" ca="1" si="22"/>
        <v>#NUM!</v>
      </c>
      <c r="Y188" s="1" t="e">
        <f t="shared" ca="1" si="23"/>
        <v>#NUM!</v>
      </c>
      <c r="Z188" s="32" t="e">
        <f t="shared" ca="1" si="24"/>
        <v>#NUM!</v>
      </c>
      <c r="AA188" s="1" t="e">
        <f t="shared" ca="1" si="25"/>
        <v>#NUM!</v>
      </c>
      <c r="AB188" s="1" t="e">
        <f t="shared" ca="1" si="26"/>
        <v>#NUM!</v>
      </c>
      <c r="AC188" s="1" t="e">
        <f t="shared" ca="1" si="27"/>
        <v>#NUM!</v>
      </c>
      <c r="AD188" s="1">
        <f t="shared" si="28"/>
        <v>412222</v>
      </c>
      <c r="AE188" t="str">
        <f>IFERROR(VLOOKUP(D188,Bas!A:B,2,0),"")</f>
        <v/>
      </c>
      <c r="AF188" t="str">
        <f t="shared" si="29"/>
        <v>CAFTL SASFP-011611-01</v>
      </c>
      <c r="AG188" s="14" t="str">
        <f>(IFERROR(VLOOKUP(AF188,Bas!A:B,2,0),"CXP"))</f>
        <v>CXP</v>
      </c>
    </row>
    <row r="189" spans="1:33" x14ac:dyDescent="0.25">
      <c r="A189" t="s">
        <v>41</v>
      </c>
      <c r="B189">
        <v>901</v>
      </c>
      <c r="C189">
        <v>901127688</v>
      </c>
      <c r="D189" t="s">
        <v>2970</v>
      </c>
      <c r="E189" t="s">
        <v>3647</v>
      </c>
      <c r="F189">
        <v>7447638</v>
      </c>
      <c r="G189">
        <v>16925001</v>
      </c>
      <c r="H189">
        <v>15775</v>
      </c>
      <c r="I189" t="s">
        <v>3676</v>
      </c>
      <c r="J189" t="s">
        <v>3677</v>
      </c>
      <c r="K189" s="2">
        <v>45391</v>
      </c>
      <c r="L189" s="2">
        <v>45391</v>
      </c>
      <c r="M189" s="2">
        <v>45445</v>
      </c>
      <c r="N189">
        <v>-2</v>
      </c>
      <c r="O189">
        <v>412222</v>
      </c>
      <c r="P189">
        <v>20240604</v>
      </c>
      <c r="Q189">
        <v>202406</v>
      </c>
      <c r="R189" t="s">
        <v>6382</v>
      </c>
      <c r="S189">
        <v>60</v>
      </c>
      <c r="T189" t="s">
        <v>35</v>
      </c>
      <c r="U189" t="s">
        <v>3359</v>
      </c>
      <c r="V189" s="57" t="e">
        <f t="shared" ca="1" si="20"/>
        <v>#NUM!</v>
      </c>
      <c r="W189" s="1" t="e">
        <f t="shared" ca="1" si="21"/>
        <v>#NUM!</v>
      </c>
      <c r="X189" s="1" t="e">
        <f t="shared" ca="1" si="22"/>
        <v>#NUM!</v>
      </c>
      <c r="Y189" s="1" t="e">
        <f t="shared" ca="1" si="23"/>
        <v>#NUM!</v>
      </c>
      <c r="Z189" s="32" t="e">
        <f t="shared" ca="1" si="24"/>
        <v>#NUM!</v>
      </c>
      <c r="AA189" s="1" t="e">
        <f t="shared" ca="1" si="25"/>
        <v>#NUM!</v>
      </c>
      <c r="AB189" s="1" t="e">
        <f t="shared" ca="1" si="26"/>
        <v>#NUM!</v>
      </c>
      <c r="AC189" s="1" t="e">
        <f t="shared" ca="1" si="27"/>
        <v>#NUM!</v>
      </c>
      <c r="AD189" s="1">
        <f t="shared" si="28"/>
        <v>412222</v>
      </c>
      <c r="AE189" t="str">
        <f>IFERROR(VLOOKUP(D189,Bas!A:B,2,0),"")</f>
        <v/>
      </c>
      <c r="AF189" t="str">
        <f t="shared" si="29"/>
        <v>CAFTL SASFP-011612-01</v>
      </c>
      <c r="AG189" s="14" t="str">
        <f>(IFERROR(VLOOKUP(AF189,Bas!A:B,2,0),"CXP"))</f>
        <v>CXP</v>
      </c>
    </row>
    <row r="190" spans="1:33" x14ac:dyDescent="0.25">
      <c r="A190" t="s">
        <v>41</v>
      </c>
      <c r="B190">
        <v>901</v>
      </c>
      <c r="C190">
        <v>901127688</v>
      </c>
      <c r="D190" t="s">
        <v>2970</v>
      </c>
      <c r="E190" t="s">
        <v>3647</v>
      </c>
      <c r="F190">
        <v>7447638</v>
      </c>
      <c r="G190">
        <v>16925001</v>
      </c>
      <c r="H190">
        <v>15773</v>
      </c>
      <c r="I190" t="s">
        <v>3678</v>
      </c>
      <c r="J190" t="s">
        <v>3679</v>
      </c>
      <c r="K190" s="2">
        <v>45391</v>
      </c>
      <c r="L190" s="2">
        <v>45391</v>
      </c>
      <c r="M190" s="2">
        <v>45445</v>
      </c>
      <c r="N190">
        <v>-2</v>
      </c>
      <c r="O190">
        <v>412222</v>
      </c>
      <c r="P190">
        <v>20240604</v>
      </c>
      <c r="Q190">
        <v>202406</v>
      </c>
      <c r="R190" t="s">
        <v>6382</v>
      </c>
      <c r="S190">
        <v>60</v>
      </c>
      <c r="T190" t="s">
        <v>35</v>
      </c>
      <c r="U190" t="s">
        <v>3359</v>
      </c>
      <c r="V190" s="57" t="e">
        <f t="shared" ca="1" si="20"/>
        <v>#NUM!</v>
      </c>
      <c r="W190" s="1" t="e">
        <f t="shared" ca="1" si="21"/>
        <v>#NUM!</v>
      </c>
      <c r="X190" s="1" t="e">
        <f t="shared" ca="1" si="22"/>
        <v>#NUM!</v>
      </c>
      <c r="Y190" s="1" t="e">
        <f t="shared" ca="1" si="23"/>
        <v>#NUM!</v>
      </c>
      <c r="Z190" s="32" t="e">
        <f t="shared" ca="1" si="24"/>
        <v>#NUM!</v>
      </c>
      <c r="AA190" s="1" t="e">
        <f t="shared" ca="1" si="25"/>
        <v>#NUM!</v>
      </c>
      <c r="AB190" s="1" t="e">
        <f t="shared" ca="1" si="26"/>
        <v>#NUM!</v>
      </c>
      <c r="AC190" s="1" t="e">
        <f t="shared" ca="1" si="27"/>
        <v>#NUM!</v>
      </c>
      <c r="AD190" s="1">
        <f t="shared" si="28"/>
        <v>412222</v>
      </c>
      <c r="AE190" t="str">
        <f>IFERROR(VLOOKUP(D190,Bas!A:B,2,0),"")</f>
        <v/>
      </c>
      <c r="AF190" t="str">
        <f t="shared" si="29"/>
        <v>CAFTL SASFP-011613-01</v>
      </c>
      <c r="AG190" s="14" t="str">
        <f>(IFERROR(VLOOKUP(AF190,Bas!A:B,2,0),"CXP"))</f>
        <v>CXP</v>
      </c>
    </row>
    <row r="191" spans="1:33" x14ac:dyDescent="0.25">
      <c r="A191" t="s">
        <v>41</v>
      </c>
      <c r="B191">
        <v>901</v>
      </c>
      <c r="C191">
        <v>901127688</v>
      </c>
      <c r="D191" t="s">
        <v>2970</v>
      </c>
      <c r="E191" t="s">
        <v>3647</v>
      </c>
      <c r="F191">
        <v>7447638</v>
      </c>
      <c r="G191">
        <v>16925001</v>
      </c>
      <c r="H191">
        <v>15772</v>
      </c>
      <c r="I191" t="s">
        <v>3680</v>
      </c>
      <c r="J191" t="s">
        <v>3681</v>
      </c>
      <c r="K191" s="2">
        <v>45391</v>
      </c>
      <c r="L191" s="2">
        <v>45391</v>
      </c>
      <c r="M191" s="2">
        <v>45445</v>
      </c>
      <c r="N191">
        <v>-2</v>
      </c>
      <c r="O191">
        <v>412222</v>
      </c>
      <c r="P191">
        <v>20240604</v>
      </c>
      <c r="Q191">
        <v>202406</v>
      </c>
      <c r="R191" t="s">
        <v>6382</v>
      </c>
      <c r="S191">
        <v>60</v>
      </c>
      <c r="T191" t="s">
        <v>35</v>
      </c>
      <c r="U191" t="s">
        <v>3359</v>
      </c>
      <c r="V191" s="57" t="e">
        <f t="shared" ca="1" si="20"/>
        <v>#NUM!</v>
      </c>
      <c r="W191" s="1" t="e">
        <f t="shared" ca="1" si="21"/>
        <v>#NUM!</v>
      </c>
      <c r="X191" s="1" t="e">
        <f t="shared" ca="1" si="22"/>
        <v>#NUM!</v>
      </c>
      <c r="Y191" s="1" t="e">
        <f t="shared" ca="1" si="23"/>
        <v>#NUM!</v>
      </c>
      <c r="Z191" s="32" t="e">
        <f t="shared" ca="1" si="24"/>
        <v>#NUM!</v>
      </c>
      <c r="AA191" s="1" t="e">
        <f t="shared" ca="1" si="25"/>
        <v>#NUM!</v>
      </c>
      <c r="AB191" s="1" t="e">
        <f t="shared" ca="1" si="26"/>
        <v>#NUM!</v>
      </c>
      <c r="AC191" s="1" t="e">
        <f t="shared" ca="1" si="27"/>
        <v>#NUM!</v>
      </c>
      <c r="AD191" s="1">
        <f t="shared" si="28"/>
        <v>412222</v>
      </c>
      <c r="AE191" t="str">
        <f>IFERROR(VLOOKUP(D191,Bas!A:B,2,0),"")</f>
        <v/>
      </c>
      <c r="AF191" t="str">
        <f t="shared" si="29"/>
        <v>CAFTL SASFP-011614-01</v>
      </c>
      <c r="AG191" s="14" t="str">
        <f>(IFERROR(VLOOKUP(AF191,Bas!A:B,2,0),"CXP"))</f>
        <v>CXP</v>
      </c>
    </row>
    <row r="192" spans="1:33" x14ac:dyDescent="0.25">
      <c r="A192" t="s">
        <v>41</v>
      </c>
      <c r="B192">
        <v>901</v>
      </c>
      <c r="C192">
        <v>901127688</v>
      </c>
      <c r="D192" t="s">
        <v>2970</v>
      </c>
      <c r="E192" t="s">
        <v>3647</v>
      </c>
      <c r="F192">
        <v>7447638</v>
      </c>
      <c r="G192">
        <v>16925001</v>
      </c>
      <c r="H192">
        <v>15770</v>
      </c>
      <c r="I192" t="s">
        <v>3682</v>
      </c>
      <c r="J192" t="s">
        <v>3683</v>
      </c>
      <c r="K192" s="2">
        <v>45391</v>
      </c>
      <c r="L192" s="2">
        <v>45391</v>
      </c>
      <c r="M192" s="2">
        <v>45444</v>
      </c>
      <c r="N192">
        <v>-3</v>
      </c>
      <c r="O192">
        <v>412222</v>
      </c>
      <c r="P192">
        <v>20240604</v>
      </c>
      <c r="Q192">
        <v>202406</v>
      </c>
      <c r="R192" t="s">
        <v>6382</v>
      </c>
      <c r="S192">
        <v>60</v>
      </c>
      <c r="T192" t="s">
        <v>35</v>
      </c>
      <c r="U192" t="s">
        <v>3359</v>
      </c>
      <c r="V192" s="57" t="e">
        <f t="shared" ca="1" si="20"/>
        <v>#NUM!</v>
      </c>
      <c r="W192" s="1" t="e">
        <f t="shared" ca="1" si="21"/>
        <v>#NUM!</v>
      </c>
      <c r="X192" s="1" t="e">
        <f t="shared" ca="1" si="22"/>
        <v>#NUM!</v>
      </c>
      <c r="Y192" s="1" t="e">
        <f t="shared" ca="1" si="23"/>
        <v>#NUM!</v>
      </c>
      <c r="Z192" s="32" t="e">
        <f t="shared" ca="1" si="24"/>
        <v>#NUM!</v>
      </c>
      <c r="AA192" s="1" t="e">
        <f t="shared" ca="1" si="25"/>
        <v>#NUM!</v>
      </c>
      <c r="AB192" s="1" t="e">
        <f t="shared" ca="1" si="26"/>
        <v>#NUM!</v>
      </c>
      <c r="AC192" s="1" t="e">
        <f t="shared" ca="1" si="27"/>
        <v>#NUM!</v>
      </c>
      <c r="AD192" s="1">
        <f t="shared" si="28"/>
        <v>412222</v>
      </c>
      <c r="AE192" t="str">
        <f>IFERROR(VLOOKUP(D192,Bas!A:B,2,0),"")</f>
        <v/>
      </c>
      <c r="AF192" t="str">
        <f t="shared" si="29"/>
        <v>CAFTL SASFP-011615-01</v>
      </c>
      <c r="AG192" s="14" t="str">
        <f>(IFERROR(VLOOKUP(AF192,Bas!A:B,2,0),"CXP"))</f>
        <v>CXP</v>
      </c>
    </row>
    <row r="193" spans="1:33" x14ac:dyDescent="0.25">
      <c r="A193" t="s">
        <v>41</v>
      </c>
      <c r="B193">
        <v>901</v>
      </c>
      <c r="C193">
        <v>901127688</v>
      </c>
      <c r="D193" t="s">
        <v>2970</v>
      </c>
      <c r="E193" t="s">
        <v>3647</v>
      </c>
      <c r="F193">
        <v>7447638</v>
      </c>
      <c r="G193">
        <v>16925001</v>
      </c>
      <c r="H193">
        <v>15769</v>
      </c>
      <c r="I193" t="s">
        <v>3684</v>
      </c>
      <c r="J193" t="s">
        <v>3685</v>
      </c>
      <c r="K193" s="2">
        <v>45391</v>
      </c>
      <c r="L193" s="2">
        <v>45391</v>
      </c>
      <c r="M193" s="2">
        <v>45444</v>
      </c>
      <c r="N193">
        <v>-3</v>
      </c>
      <c r="O193">
        <v>282797</v>
      </c>
      <c r="P193">
        <v>20240604</v>
      </c>
      <c r="Q193">
        <v>202406</v>
      </c>
      <c r="R193" t="s">
        <v>6382</v>
      </c>
      <c r="S193">
        <v>60</v>
      </c>
      <c r="T193" t="s">
        <v>35</v>
      </c>
      <c r="U193" t="s">
        <v>3359</v>
      </c>
      <c r="V193" s="57" t="e">
        <f t="shared" ca="1" si="20"/>
        <v>#NUM!</v>
      </c>
      <c r="W193" s="1" t="e">
        <f t="shared" ca="1" si="21"/>
        <v>#NUM!</v>
      </c>
      <c r="X193" s="1" t="e">
        <f t="shared" ca="1" si="22"/>
        <v>#NUM!</v>
      </c>
      <c r="Y193" s="1" t="e">
        <f t="shared" ca="1" si="23"/>
        <v>#NUM!</v>
      </c>
      <c r="Z193" s="32" t="e">
        <f t="shared" ca="1" si="24"/>
        <v>#NUM!</v>
      </c>
      <c r="AA193" s="1" t="e">
        <f t="shared" ca="1" si="25"/>
        <v>#NUM!</v>
      </c>
      <c r="AB193" s="1" t="e">
        <f t="shared" ca="1" si="26"/>
        <v>#NUM!</v>
      </c>
      <c r="AC193" s="1" t="e">
        <f t="shared" ca="1" si="27"/>
        <v>#NUM!</v>
      </c>
      <c r="AD193" s="1">
        <f t="shared" si="28"/>
        <v>282797</v>
      </c>
      <c r="AE193" t="str">
        <f>IFERROR(VLOOKUP(D193,Bas!A:B,2,0),"")</f>
        <v/>
      </c>
      <c r="AF193" t="str">
        <f t="shared" si="29"/>
        <v>CAFTL SASFP-011616-01</v>
      </c>
      <c r="AG193" s="14" t="str">
        <f>(IFERROR(VLOOKUP(AF193,Bas!A:B,2,0),"CXP"))</f>
        <v>CXP</v>
      </c>
    </row>
    <row r="194" spans="1:33" x14ac:dyDescent="0.25">
      <c r="A194" t="s">
        <v>41</v>
      </c>
      <c r="B194">
        <v>901</v>
      </c>
      <c r="C194">
        <v>901127688</v>
      </c>
      <c r="D194" t="s">
        <v>2970</v>
      </c>
      <c r="E194" t="s">
        <v>3647</v>
      </c>
      <c r="F194">
        <v>7447638</v>
      </c>
      <c r="G194">
        <v>16925001</v>
      </c>
      <c r="H194">
        <v>15768</v>
      </c>
      <c r="I194" t="s">
        <v>3686</v>
      </c>
      <c r="J194" t="s">
        <v>3687</v>
      </c>
      <c r="K194" s="2">
        <v>45391</v>
      </c>
      <c r="L194" s="2">
        <v>45391</v>
      </c>
      <c r="M194" s="2">
        <v>45444</v>
      </c>
      <c r="N194">
        <v>-3</v>
      </c>
      <c r="O194">
        <v>412222</v>
      </c>
      <c r="P194">
        <v>20240604</v>
      </c>
      <c r="Q194">
        <v>202406</v>
      </c>
      <c r="R194" t="s">
        <v>6382</v>
      </c>
      <c r="S194">
        <v>60</v>
      </c>
      <c r="T194" t="s">
        <v>35</v>
      </c>
      <c r="U194" t="s">
        <v>3359</v>
      </c>
      <c r="V194" s="57" t="e">
        <f t="shared" ca="1" si="20"/>
        <v>#NUM!</v>
      </c>
      <c r="W194" s="1" t="e">
        <f t="shared" ca="1" si="21"/>
        <v>#NUM!</v>
      </c>
      <c r="X194" s="1" t="e">
        <f t="shared" ca="1" si="22"/>
        <v>#NUM!</v>
      </c>
      <c r="Y194" s="1" t="e">
        <f t="shared" ca="1" si="23"/>
        <v>#NUM!</v>
      </c>
      <c r="Z194" s="32" t="e">
        <f t="shared" ca="1" si="24"/>
        <v>#NUM!</v>
      </c>
      <c r="AA194" s="1" t="e">
        <f t="shared" ca="1" si="25"/>
        <v>#NUM!</v>
      </c>
      <c r="AB194" s="1" t="e">
        <f t="shared" ca="1" si="26"/>
        <v>#NUM!</v>
      </c>
      <c r="AC194" s="1" t="e">
        <f t="shared" ca="1" si="27"/>
        <v>#NUM!</v>
      </c>
      <c r="AD194" s="1">
        <f t="shared" si="28"/>
        <v>412222</v>
      </c>
      <c r="AE194" t="str">
        <f>IFERROR(VLOOKUP(D194,Bas!A:B,2,0),"")</f>
        <v/>
      </c>
      <c r="AF194" t="str">
        <f t="shared" si="29"/>
        <v>CAFTL SASFP-011617-01</v>
      </c>
      <c r="AG194" s="14" t="str">
        <f>(IFERROR(VLOOKUP(AF194,Bas!A:B,2,0),"CXP"))</f>
        <v>CXP</v>
      </c>
    </row>
    <row r="195" spans="1:33" x14ac:dyDescent="0.25">
      <c r="A195" t="s">
        <v>41</v>
      </c>
      <c r="B195">
        <v>901</v>
      </c>
      <c r="C195">
        <v>901127688</v>
      </c>
      <c r="D195" t="s">
        <v>2970</v>
      </c>
      <c r="E195" t="s">
        <v>3647</v>
      </c>
      <c r="F195">
        <v>7447638</v>
      </c>
      <c r="G195">
        <v>16925001</v>
      </c>
      <c r="H195">
        <v>15851</v>
      </c>
      <c r="I195" t="s">
        <v>3688</v>
      </c>
      <c r="J195" t="s">
        <v>3689</v>
      </c>
      <c r="K195" s="2">
        <v>45401</v>
      </c>
      <c r="L195" s="2">
        <v>45401</v>
      </c>
      <c r="M195" s="2">
        <v>45453</v>
      </c>
      <c r="N195">
        <v>6</v>
      </c>
      <c r="O195">
        <v>412222</v>
      </c>
      <c r="P195">
        <v>20240604</v>
      </c>
      <c r="Q195">
        <v>202406</v>
      </c>
      <c r="R195" t="s">
        <v>6382</v>
      </c>
      <c r="S195">
        <v>50</v>
      </c>
      <c r="T195" t="s">
        <v>35</v>
      </c>
      <c r="U195" t="s">
        <v>3359</v>
      </c>
      <c r="V195" s="57" t="e">
        <f t="shared" ca="1" si="20"/>
        <v>#NUM!</v>
      </c>
      <c r="W195" s="1" t="e">
        <f t="shared" ca="1" si="21"/>
        <v>#NUM!</v>
      </c>
      <c r="X195" s="1" t="e">
        <f t="shared" ca="1" si="22"/>
        <v>#NUM!</v>
      </c>
      <c r="Y195" s="1" t="e">
        <f t="shared" ca="1" si="23"/>
        <v>#NUM!</v>
      </c>
      <c r="Z195" s="32" t="e">
        <f t="shared" ca="1" si="24"/>
        <v>#NUM!</v>
      </c>
      <c r="AA195" s="1" t="e">
        <f t="shared" ca="1" si="25"/>
        <v>#NUM!</v>
      </c>
      <c r="AB195" s="1" t="e">
        <f t="shared" ca="1" si="26"/>
        <v>#NUM!</v>
      </c>
      <c r="AC195" s="1" t="e">
        <f t="shared" ca="1" si="27"/>
        <v>#NUM!</v>
      </c>
      <c r="AD195" s="1">
        <f t="shared" si="28"/>
        <v>412222</v>
      </c>
      <c r="AE195" t="str">
        <f>IFERROR(VLOOKUP(D195,Bas!A:B,2,0),"")</f>
        <v/>
      </c>
      <c r="AF195" t="str">
        <f t="shared" si="29"/>
        <v>CAFTL SASFP-011817-01</v>
      </c>
      <c r="AG195" s="14" t="str">
        <f>(IFERROR(VLOOKUP(AF195,Bas!A:B,2,0),"CXP"))</f>
        <v>CXP</v>
      </c>
    </row>
    <row r="196" spans="1:33" x14ac:dyDescent="0.25">
      <c r="A196" t="s">
        <v>41</v>
      </c>
      <c r="B196">
        <v>901</v>
      </c>
      <c r="C196">
        <v>901127688</v>
      </c>
      <c r="D196" t="s">
        <v>2970</v>
      </c>
      <c r="E196" t="s">
        <v>3647</v>
      </c>
      <c r="F196">
        <v>7447638</v>
      </c>
      <c r="G196">
        <v>16925001</v>
      </c>
      <c r="H196">
        <v>15863</v>
      </c>
      <c r="I196" t="s">
        <v>3690</v>
      </c>
      <c r="J196" t="s">
        <v>3691</v>
      </c>
      <c r="K196" s="2">
        <v>45401</v>
      </c>
      <c r="L196" s="2">
        <v>45401</v>
      </c>
      <c r="M196" s="2">
        <v>45453</v>
      </c>
      <c r="N196">
        <v>6</v>
      </c>
      <c r="O196">
        <v>371906</v>
      </c>
      <c r="P196">
        <v>20240604</v>
      </c>
      <c r="Q196">
        <v>202406</v>
      </c>
      <c r="R196" t="s">
        <v>6382</v>
      </c>
      <c r="S196">
        <v>50</v>
      </c>
      <c r="T196" t="s">
        <v>35</v>
      </c>
      <c r="U196" t="s">
        <v>3359</v>
      </c>
      <c r="V196" s="57" t="e">
        <f t="shared" ca="1" si="20"/>
        <v>#NUM!</v>
      </c>
      <c r="W196" s="1" t="e">
        <f t="shared" ca="1" si="21"/>
        <v>#NUM!</v>
      </c>
      <c r="X196" s="1" t="e">
        <f t="shared" ca="1" si="22"/>
        <v>#NUM!</v>
      </c>
      <c r="Y196" s="1" t="e">
        <f t="shared" ca="1" si="23"/>
        <v>#NUM!</v>
      </c>
      <c r="Z196" s="32" t="e">
        <f t="shared" ca="1" si="24"/>
        <v>#NUM!</v>
      </c>
      <c r="AA196" s="1" t="e">
        <f t="shared" ca="1" si="25"/>
        <v>#NUM!</v>
      </c>
      <c r="AB196" s="1" t="e">
        <f t="shared" ca="1" si="26"/>
        <v>#NUM!</v>
      </c>
      <c r="AC196" s="1" t="e">
        <f t="shared" ca="1" si="27"/>
        <v>#NUM!</v>
      </c>
      <c r="AD196" s="1">
        <f t="shared" si="28"/>
        <v>371906</v>
      </c>
      <c r="AE196" t="str">
        <f>IFERROR(VLOOKUP(D196,Bas!A:B,2,0),"")</f>
        <v/>
      </c>
      <c r="AF196" t="str">
        <f t="shared" si="29"/>
        <v>CAFTL SASFP-011818-01</v>
      </c>
      <c r="AG196" s="14" t="str">
        <f>(IFERROR(VLOOKUP(AF196,Bas!A:B,2,0),"CXP"))</f>
        <v>CXP</v>
      </c>
    </row>
    <row r="197" spans="1:33" x14ac:dyDescent="0.25">
      <c r="A197" t="s">
        <v>41</v>
      </c>
      <c r="B197">
        <v>901</v>
      </c>
      <c r="C197">
        <v>901127688</v>
      </c>
      <c r="D197" t="s">
        <v>2970</v>
      </c>
      <c r="E197" t="s">
        <v>3647</v>
      </c>
      <c r="F197">
        <v>7447638</v>
      </c>
      <c r="G197">
        <v>16925001</v>
      </c>
      <c r="H197">
        <v>16000</v>
      </c>
      <c r="I197" t="s">
        <v>3692</v>
      </c>
      <c r="J197" t="s">
        <v>3693</v>
      </c>
      <c r="K197" s="2">
        <v>45408</v>
      </c>
      <c r="L197" s="2">
        <v>45408</v>
      </c>
      <c r="M197" s="2">
        <v>45468</v>
      </c>
      <c r="N197">
        <v>21</v>
      </c>
      <c r="O197">
        <v>1236666</v>
      </c>
      <c r="P197">
        <v>20240604</v>
      </c>
      <c r="Q197">
        <v>202406</v>
      </c>
      <c r="R197" t="s">
        <v>6382</v>
      </c>
      <c r="S197">
        <v>43</v>
      </c>
      <c r="T197" t="s">
        <v>35</v>
      </c>
      <c r="U197" t="s">
        <v>3359</v>
      </c>
      <c r="V197" s="57" t="e">
        <f t="shared" ca="1" si="20"/>
        <v>#NUM!</v>
      </c>
      <c r="W197" s="1" t="e">
        <f t="shared" ca="1" si="21"/>
        <v>#NUM!</v>
      </c>
      <c r="X197" s="1" t="e">
        <f t="shared" ca="1" si="22"/>
        <v>#NUM!</v>
      </c>
      <c r="Y197" s="1" t="e">
        <f t="shared" ca="1" si="23"/>
        <v>#NUM!</v>
      </c>
      <c r="Z197" s="32" t="e">
        <f t="shared" ca="1" si="24"/>
        <v>#NUM!</v>
      </c>
      <c r="AA197" s="1" t="e">
        <f t="shared" ca="1" si="25"/>
        <v>#NUM!</v>
      </c>
      <c r="AB197" s="1" t="e">
        <f t="shared" ca="1" si="26"/>
        <v>#NUM!</v>
      </c>
      <c r="AC197" s="1" t="e">
        <f t="shared" ca="1" si="27"/>
        <v>#NUM!</v>
      </c>
      <c r="AD197" s="1">
        <f t="shared" si="28"/>
        <v>1236666</v>
      </c>
      <c r="AE197" t="str">
        <f>IFERROR(VLOOKUP(D197,Bas!A:B,2,0),"")</f>
        <v/>
      </c>
      <c r="AF197" t="str">
        <f t="shared" si="29"/>
        <v>CAFTL SASFP-011902-01</v>
      </c>
      <c r="AG197" s="14" t="str">
        <f>(IFERROR(VLOOKUP(AF197,Bas!A:B,2,0),"CXP"))</f>
        <v>CXP</v>
      </c>
    </row>
    <row r="198" spans="1:33" x14ac:dyDescent="0.25">
      <c r="A198" t="s">
        <v>41</v>
      </c>
      <c r="B198">
        <v>901</v>
      </c>
      <c r="C198">
        <v>901127688</v>
      </c>
      <c r="D198" t="s">
        <v>2970</v>
      </c>
      <c r="E198" t="s">
        <v>3647</v>
      </c>
      <c r="F198">
        <v>7447638</v>
      </c>
      <c r="G198">
        <v>16925001</v>
      </c>
      <c r="H198">
        <v>16023</v>
      </c>
      <c r="I198" t="s">
        <v>3694</v>
      </c>
      <c r="J198" t="s">
        <v>3695</v>
      </c>
      <c r="K198" s="2">
        <v>45421</v>
      </c>
      <c r="L198" s="2">
        <v>45421</v>
      </c>
      <c r="M198" s="2">
        <v>45475</v>
      </c>
      <c r="N198">
        <v>28</v>
      </c>
      <c r="O198">
        <v>412222</v>
      </c>
      <c r="P198">
        <v>20240604</v>
      </c>
      <c r="Q198">
        <v>202406</v>
      </c>
      <c r="R198" t="s">
        <v>6382</v>
      </c>
      <c r="S198">
        <v>30</v>
      </c>
      <c r="T198" t="s">
        <v>22</v>
      </c>
      <c r="U198" t="s">
        <v>3359</v>
      </c>
      <c r="V198" s="57" t="e">
        <f t="shared" ref="V198:V259" ca="1" si="30">+_xlfn.DAYS($V$8,L198)</f>
        <v>#NUM!</v>
      </c>
      <c r="W198" s="1" t="e">
        <f t="shared" ref="W198:W259" ca="1" si="31">+IF(AND(V198&gt;=0,V198&lt;=30),AD198,0)</f>
        <v>#NUM!</v>
      </c>
      <c r="X198" s="1" t="e">
        <f t="shared" ref="X198:X259" ca="1" si="32">+IF(AND(V198&gt;=31,V198&lt;=60),AD198,0)</f>
        <v>#NUM!</v>
      </c>
      <c r="Y198" s="1" t="e">
        <f t="shared" ref="Y198:Y259" ca="1" si="33">+IF(AND(V198&gt;=61,V198&lt;=90),AD198,0)</f>
        <v>#NUM!</v>
      </c>
      <c r="Z198" s="32" t="e">
        <f t="shared" ref="Z198:Z259" ca="1" si="34">+IF(AND(V198&gt;=91,V198&lt;=120),AD198,0)</f>
        <v>#NUM!</v>
      </c>
      <c r="AA198" s="1" t="e">
        <f t="shared" ref="AA198:AA259" ca="1" si="35">+IF(AND(V198&gt;=121,V198&lt;=180),AD198,0)</f>
        <v>#NUM!</v>
      </c>
      <c r="AB198" s="1" t="e">
        <f t="shared" ref="AB198:AB259" ca="1" si="36">+IF(AND(V198&gt;=181,V198&lt;=360),AD198,0)</f>
        <v>#NUM!</v>
      </c>
      <c r="AC198" s="1" t="e">
        <f t="shared" ref="AC198:AC259" ca="1" si="37">+IF(AND(V198&gt;360),AD198,0)</f>
        <v>#NUM!</v>
      </c>
      <c r="AD198" s="1">
        <f t="shared" ref="AD198:AD259" si="38">+O198</f>
        <v>412222</v>
      </c>
      <c r="AE198" t="str">
        <f>IFERROR(VLOOKUP(D198,Bas!A:B,2,0),"")</f>
        <v/>
      </c>
      <c r="AF198" t="str">
        <f t="shared" si="29"/>
        <v>CAFTL SASFP-012170-01</v>
      </c>
      <c r="AG198" s="14" t="str">
        <f>(IFERROR(VLOOKUP(AF198,Bas!A:B,2,0),"CXP"))</f>
        <v>CXP</v>
      </c>
    </row>
    <row r="199" spans="1:33" x14ac:dyDescent="0.25">
      <c r="A199" t="s">
        <v>41</v>
      </c>
      <c r="B199">
        <v>901</v>
      </c>
      <c r="C199">
        <v>901127688</v>
      </c>
      <c r="D199" t="s">
        <v>2970</v>
      </c>
      <c r="E199" t="s">
        <v>3647</v>
      </c>
      <c r="F199">
        <v>7447638</v>
      </c>
      <c r="G199">
        <v>16925001</v>
      </c>
      <c r="H199">
        <v>16024</v>
      </c>
      <c r="I199" t="s">
        <v>3696</v>
      </c>
      <c r="J199" t="s">
        <v>3697</v>
      </c>
      <c r="K199" s="2">
        <v>45421</v>
      </c>
      <c r="L199" s="2">
        <v>45421</v>
      </c>
      <c r="M199" s="2">
        <v>45475</v>
      </c>
      <c r="N199">
        <v>28</v>
      </c>
      <c r="O199">
        <v>412222</v>
      </c>
      <c r="P199">
        <v>20240604</v>
      </c>
      <c r="Q199">
        <v>202406</v>
      </c>
      <c r="R199" t="s">
        <v>6382</v>
      </c>
      <c r="S199">
        <v>30</v>
      </c>
      <c r="T199" t="s">
        <v>22</v>
      </c>
      <c r="U199" t="s">
        <v>3359</v>
      </c>
      <c r="V199" s="57" t="e">
        <f t="shared" ca="1" si="30"/>
        <v>#NUM!</v>
      </c>
      <c r="W199" s="1" t="e">
        <f t="shared" ca="1" si="31"/>
        <v>#NUM!</v>
      </c>
      <c r="X199" s="1" t="e">
        <f t="shared" ca="1" si="32"/>
        <v>#NUM!</v>
      </c>
      <c r="Y199" s="1" t="e">
        <f t="shared" ca="1" si="33"/>
        <v>#NUM!</v>
      </c>
      <c r="Z199" s="32" t="e">
        <f t="shared" ca="1" si="34"/>
        <v>#NUM!</v>
      </c>
      <c r="AA199" s="1" t="e">
        <f t="shared" ca="1" si="35"/>
        <v>#NUM!</v>
      </c>
      <c r="AB199" s="1" t="e">
        <f t="shared" ca="1" si="36"/>
        <v>#NUM!</v>
      </c>
      <c r="AC199" s="1" t="e">
        <f t="shared" ca="1" si="37"/>
        <v>#NUM!</v>
      </c>
      <c r="AD199" s="1">
        <f t="shared" si="38"/>
        <v>412222</v>
      </c>
      <c r="AE199" t="str">
        <f>IFERROR(VLOOKUP(D199,Bas!A:B,2,0),"")</f>
        <v/>
      </c>
      <c r="AF199" t="str">
        <f t="shared" ref="AF199:AF260" si="39">+CONCATENATE(D199,I199)</f>
        <v>CAFTL SASFP-012172-01</v>
      </c>
      <c r="AG199" s="14" t="str">
        <f>(IFERROR(VLOOKUP(AF199,Bas!A:B,2,0),"CXP"))</f>
        <v>CXP</v>
      </c>
    </row>
    <row r="200" spans="1:33" x14ac:dyDescent="0.25">
      <c r="A200" t="s">
        <v>41</v>
      </c>
      <c r="B200">
        <v>901</v>
      </c>
      <c r="C200">
        <v>901127688</v>
      </c>
      <c r="D200" t="s">
        <v>2970</v>
      </c>
      <c r="E200" t="s">
        <v>3647</v>
      </c>
      <c r="F200">
        <v>7447638</v>
      </c>
      <c r="G200">
        <v>16925001</v>
      </c>
      <c r="H200">
        <v>16020</v>
      </c>
      <c r="I200" t="s">
        <v>3698</v>
      </c>
      <c r="J200" t="s">
        <v>3699</v>
      </c>
      <c r="K200" s="2">
        <v>45421</v>
      </c>
      <c r="L200" s="2">
        <v>45421</v>
      </c>
      <c r="M200" s="2">
        <v>45475</v>
      </c>
      <c r="N200">
        <v>28</v>
      </c>
      <c r="O200">
        <v>412222</v>
      </c>
      <c r="P200">
        <v>20240604</v>
      </c>
      <c r="Q200">
        <v>202406</v>
      </c>
      <c r="R200" t="s">
        <v>6382</v>
      </c>
      <c r="S200">
        <v>30</v>
      </c>
      <c r="T200" t="s">
        <v>22</v>
      </c>
      <c r="U200" t="s">
        <v>3359</v>
      </c>
      <c r="V200" s="57" t="e">
        <f t="shared" ca="1" si="30"/>
        <v>#NUM!</v>
      </c>
      <c r="W200" s="1" t="e">
        <f t="shared" ca="1" si="31"/>
        <v>#NUM!</v>
      </c>
      <c r="X200" s="1" t="e">
        <f t="shared" ca="1" si="32"/>
        <v>#NUM!</v>
      </c>
      <c r="Y200" s="1" t="e">
        <f t="shared" ca="1" si="33"/>
        <v>#NUM!</v>
      </c>
      <c r="Z200" s="32" t="e">
        <f t="shared" ca="1" si="34"/>
        <v>#NUM!</v>
      </c>
      <c r="AA200" s="1" t="e">
        <f t="shared" ca="1" si="35"/>
        <v>#NUM!</v>
      </c>
      <c r="AB200" s="1" t="e">
        <f t="shared" ca="1" si="36"/>
        <v>#NUM!</v>
      </c>
      <c r="AC200" s="1" t="e">
        <f t="shared" ca="1" si="37"/>
        <v>#NUM!</v>
      </c>
      <c r="AD200" s="1">
        <f t="shared" si="38"/>
        <v>412222</v>
      </c>
      <c r="AE200" t="str">
        <f>IFERROR(VLOOKUP(D200,Bas!A:B,2,0),"")</f>
        <v/>
      </c>
      <c r="AF200" t="str">
        <f t="shared" si="39"/>
        <v>CAFTL SASFP-012174-01</v>
      </c>
      <c r="AG200" s="14" t="str">
        <f>(IFERROR(VLOOKUP(AF200,Bas!A:B,2,0),"CXP"))</f>
        <v>CXP</v>
      </c>
    </row>
    <row r="201" spans="1:33" x14ac:dyDescent="0.25">
      <c r="A201" t="s">
        <v>41</v>
      </c>
      <c r="B201">
        <v>901</v>
      </c>
      <c r="C201">
        <v>901127688</v>
      </c>
      <c r="D201" t="s">
        <v>2970</v>
      </c>
      <c r="E201" t="s">
        <v>3647</v>
      </c>
      <c r="F201">
        <v>7447638</v>
      </c>
      <c r="G201">
        <v>16925001</v>
      </c>
      <c r="H201">
        <v>16132</v>
      </c>
      <c r="I201" t="s">
        <v>3700</v>
      </c>
      <c r="J201" t="s">
        <v>3701</v>
      </c>
      <c r="K201" s="2">
        <v>45428</v>
      </c>
      <c r="L201" s="2">
        <v>45428</v>
      </c>
      <c r="M201" s="2">
        <v>45487</v>
      </c>
      <c r="N201">
        <v>40</v>
      </c>
      <c r="O201">
        <v>412222</v>
      </c>
      <c r="P201">
        <v>20240604</v>
      </c>
      <c r="Q201">
        <v>202406</v>
      </c>
      <c r="R201" t="s">
        <v>6382</v>
      </c>
      <c r="S201">
        <v>23</v>
      </c>
      <c r="T201" t="s">
        <v>22</v>
      </c>
      <c r="U201" t="s">
        <v>3359</v>
      </c>
      <c r="V201" s="57" t="e">
        <f t="shared" ca="1" si="30"/>
        <v>#NUM!</v>
      </c>
      <c r="W201" s="1" t="e">
        <f t="shared" ca="1" si="31"/>
        <v>#NUM!</v>
      </c>
      <c r="X201" s="1" t="e">
        <f t="shared" ca="1" si="32"/>
        <v>#NUM!</v>
      </c>
      <c r="Y201" s="1" t="e">
        <f t="shared" ca="1" si="33"/>
        <v>#NUM!</v>
      </c>
      <c r="Z201" s="32" t="e">
        <f t="shared" ca="1" si="34"/>
        <v>#NUM!</v>
      </c>
      <c r="AA201" s="1" t="e">
        <f t="shared" ca="1" si="35"/>
        <v>#NUM!</v>
      </c>
      <c r="AB201" s="1" t="e">
        <f t="shared" ca="1" si="36"/>
        <v>#NUM!</v>
      </c>
      <c r="AC201" s="1" t="e">
        <f t="shared" ca="1" si="37"/>
        <v>#NUM!</v>
      </c>
      <c r="AD201" s="1">
        <f t="shared" si="38"/>
        <v>412222</v>
      </c>
      <c r="AE201" t="str">
        <f>IFERROR(VLOOKUP(D201,Bas!A:B,2,0),"")</f>
        <v/>
      </c>
      <c r="AF201" t="str">
        <f t="shared" si="39"/>
        <v>CAFTL SASFP-012320-01</v>
      </c>
      <c r="AG201" s="14" t="str">
        <f>(IFERROR(VLOOKUP(AF201,Bas!A:B,2,0),"CXP"))</f>
        <v>CXP</v>
      </c>
    </row>
    <row r="202" spans="1:33" x14ac:dyDescent="0.25">
      <c r="A202" t="s">
        <v>41</v>
      </c>
      <c r="B202">
        <v>901</v>
      </c>
      <c r="C202">
        <v>901127688</v>
      </c>
      <c r="D202" t="s">
        <v>2970</v>
      </c>
      <c r="E202" t="s">
        <v>3647</v>
      </c>
      <c r="F202">
        <v>7447638</v>
      </c>
      <c r="G202">
        <v>16925001</v>
      </c>
      <c r="H202">
        <v>16134</v>
      </c>
      <c r="I202" t="s">
        <v>3702</v>
      </c>
      <c r="J202" t="s">
        <v>3703</v>
      </c>
      <c r="K202" s="2">
        <v>45428</v>
      </c>
      <c r="L202" s="2">
        <v>45428</v>
      </c>
      <c r="M202" s="2">
        <v>45487</v>
      </c>
      <c r="N202">
        <v>40</v>
      </c>
      <c r="O202">
        <v>282797</v>
      </c>
      <c r="P202">
        <v>20240604</v>
      </c>
      <c r="Q202">
        <v>202406</v>
      </c>
      <c r="R202" t="s">
        <v>6382</v>
      </c>
      <c r="S202">
        <v>23</v>
      </c>
      <c r="T202" t="s">
        <v>22</v>
      </c>
      <c r="U202" t="s">
        <v>3359</v>
      </c>
      <c r="V202" s="57" t="e">
        <f t="shared" ca="1" si="30"/>
        <v>#NUM!</v>
      </c>
      <c r="W202" s="1" t="e">
        <f t="shared" ca="1" si="31"/>
        <v>#NUM!</v>
      </c>
      <c r="X202" s="1" t="e">
        <f t="shared" ca="1" si="32"/>
        <v>#NUM!</v>
      </c>
      <c r="Y202" s="1" t="e">
        <f t="shared" ca="1" si="33"/>
        <v>#NUM!</v>
      </c>
      <c r="Z202" s="32" t="e">
        <f t="shared" ca="1" si="34"/>
        <v>#NUM!</v>
      </c>
      <c r="AA202" s="1" t="e">
        <f t="shared" ca="1" si="35"/>
        <v>#NUM!</v>
      </c>
      <c r="AB202" s="1" t="e">
        <f t="shared" ca="1" si="36"/>
        <v>#NUM!</v>
      </c>
      <c r="AC202" s="1" t="e">
        <f t="shared" ca="1" si="37"/>
        <v>#NUM!</v>
      </c>
      <c r="AD202" s="1">
        <f t="shared" si="38"/>
        <v>282797</v>
      </c>
      <c r="AE202" t="str">
        <f>IFERROR(VLOOKUP(D202,Bas!A:B,2,0),"")</f>
        <v/>
      </c>
      <c r="AF202" t="str">
        <f t="shared" si="39"/>
        <v>CAFTL SASFP-012321-01</v>
      </c>
      <c r="AG202" s="14" t="str">
        <f>(IFERROR(VLOOKUP(AF202,Bas!A:B,2,0),"CXP"))</f>
        <v>CXP</v>
      </c>
    </row>
    <row r="203" spans="1:33" x14ac:dyDescent="0.25">
      <c r="A203" t="s">
        <v>41</v>
      </c>
      <c r="B203">
        <v>901</v>
      </c>
      <c r="C203">
        <v>901127688</v>
      </c>
      <c r="D203" t="s">
        <v>2970</v>
      </c>
      <c r="E203" t="s">
        <v>3647</v>
      </c>
      <c r="F203">
        <v>7447638</v>
      </c>
      <c r="G203">
        <v>16925001</v>
      </c>
      <c r="H203">
        <v>16025</v>
      </c>
      <c r="I203" t="s">
        <v>3704</v>
      </c>
      <c r="J203" t="s">
        <v>3705</v>
      </c>
      <c r="K203" s="2">
        <v>45428</v>
      </c>
      <c r="L203" s="2">
        <v>45428</v>
      </c>
      <c r="M203" s="2">
        <v>45475</v>
      </c>
      <c r="N203">
        <v>28</v>
      </c>
      <c r="O203">
        <v>412222</v>
      </c>
      <c r="P203">
        <v>20240604</v>
      </c>
      <c r="Q203">
        <v>202406</v>
      </c>
      <c r="R203" t="s">
        <v>6382</v>
      </c>
      <c r="S203">
        <v>23</v>
      </c>
      <c r="T203" t="s">
        <v>22</v>
      </c>
      <c r="U203" t="s">
        <v>3359</v>
      </c>
      <c r="V203" s="57" t="e">
        <f t="shared" ca="1" si="30"/>
        <v>#NUM!</v>
      </c>
      <c r="W203" s="1" t="e">
        <f t="shared" ca="1" si="31"/>
        <v>#NUM!</v>
      </c>
      <c r="X203" s="1" t="e">
        <f t="shared" ca="1" si="32"/>
        <v>#NUM!</v>
      </c>
      <c r="Y203" s="1" t="e">
        <f t="shared" ca="1" si="33"/>
        <v>#NUM!</v>
      </c>
      <c r="Z203" s="32" t="e">
        <f t="shared" ca="1" si="34"/>
        <v>#NUM!</v>
      </c>
      <c r="AA203" s="1" t="e">
        <f t="shared" ca="1" si="35"/>
        <v>#NUM!</v>
      </c>
      <c r="AB203" s="1" t="e">
        <f t="shared" ca="1" si="36"/>
        <v>#NUM!</v>
      </c>
      <c r="AC203" s="1" t="e">
        <f t="shared" ca="1" si="37"/>
        <v>#NUM!</v>
      </c>
      <c r="AD203" s="1">
        <f t="shared" si="38"/>
        <v>412222</v>
      </c>
      <c r="AE203" t="str">
        <f>IFERROR(VLOOKUP(D203,Bas!A:B,2,0),"")</f>
        <v/>
      </c>
      <c r="AF203" t="str">
        <f t="shared" si="39"/>
        <v>CAFTL SASFP-012323-01</v>
      </c>
      <c r="AG203" s="14" t="str">
        <f>(IFERROR(VLOOKUP(AF203,Bas!A:B,2,0),"CXP"))</f>
        <v>CXP</v>
      </c>
    </row>
    <row r="204" spans="1:33" x14ac:dyDescent="0.25">
      <c r="A204" t="s">
        <v>41</v>
      </c>
      <c r="B204">
        <v>901</v>
      </c>
      <c r="C204">
        <v>901127688</v>
      </c>
      <c r="D204" t="s">
        <v>2970</v>
      </c>
      <c r="E204" t="s">
        <v>3647</v>
      </c>
      <c r="F204">
        <v>7447638</v>
      </c>
      <c r="G204">
        <v>16925001</v>
      </c>
      <c r="H204">
        <v>16210</v>
      </c>
      <c r="I204" t="s">
        <v>6430</v>
      </c>
      <c r="J204" t="s">
        <v>6431</v>
      </c>
      <c r="K204" s="2">
        <v>45439</v>
      </c>
      <c r="L204" s="2">
        <v>45439</v>
      </c>
      <c r="M204" s="2">
        <v>45494</v>
      </c>
      <c r="N204">
        <v>47</v>
      </c>
      <c r="O204">
        <v>282797</v>
      </c>
      <c r="P204">
        <v>20240604</v>
      </c>
      <c r="Q204">
        <v>202406</v>
      </c>
      <c r="R204" t="s">
        <v>6382</v>
      </c>
      <c r="S204">
        <v>12</v>
      </c>
      <c r="T204" t="s">
        <v>22</v>
      </c>
      <c r="U204" t="s">
        <v>3359</v>
      </c>
      <c r="V204" s="57" t="e">
        <f t="shared" ca="1" si="30"/>
        <v>#NUM!</v>
      </c>
      <c r="W204" s="1" t="e">
        <f t="shared" ca="1" si="31"/>
        <v>#NUM!</v>
      </c>
      <c r="X204" s="1" t="e">
        <f t="shared" ca="1" si="32"/>
        <v>#NUM!</v>
      </c>
      <c r="Y204" s="1" t="e">
        <f t="shared" ca="1" si="33"/>
        <v>#NUM!</v>
      </c>
      <c r="Z204" s="32" t="e">
        <f t="shared" ca="1" si="34"/>
        <v>#NUM!</v>
      </c>
      <c r="AA204" s="1" t="e">
        <f t="shared" ca="1" si="35"/>
        <v>#NUM!</v>
      </c>
      <c r="AB204" s="1" t="e">
        <f t="shared" ca="1" si="36"/>
        <v>#NUM!</v>
      </c>
      <c r="AC204" s="1" t="e">
        <f t="shared" ca="1" si="37"/>
        <v>#NUM!</v>
      </c>
      <c r="AD204" s="1">
        <f t="shared" si="38"/>
        <v>282797</v>
      </c>
      <c r="AE204" t="str">
        <f>IFERROR(VLOOKUP(D204,Bas!A:B,2,0),"")</f>
        <v/>
      </c>
      <c r="AF204" t="str">
        <f t="shared" si="39"/>
        <v>CAFTL SASFP-012454-01</v>
      </c>
      <c r="AG204" s="14" t="str">
        <f>(IFERROR(VLOOKUP(AF204,Bas!A:B,2,0),"CXP"))</f>
        <v>CXP</v>
      </c>
    </row>
    <row r="205" spans="1:33" x14ac:dyDescent="0.25">
      <c r="A205" t="s">
        <v>41</v>
      </c>
      <c r="B205">
        <v>901</v>
      </c>
      <c r="C205">
        <v>901127688</v>
      </c>
      <c r="D205" t="s">
        <v>2970</v>
      </c>
      <c r="E205" t="s">
        <v>3647</v>
      </c>
      <c r="F205">
        <v>7447638</v>
      </c>
      <c r="G205">
        <v>16925001</v>
      </c>
      <c r="H205">
        <v>16211</v>
      </c>
      <c r="I205" t="s">
        <v>6432</v>
      </c>
      <c r="J205" t="s">
        <v>6433</v>
      </c>
      <c r="K205" s="2">
        <v>45439</v>
      </c>
      <c r="L205" s="2">
        <v>45439</v>
      </c>
      <c r="M205" s="2">
        <v>45494</v>
      </c>
      <c r="N205">
        <v>47</v>
      </c>
      <c r="O205">
        <v>412222</v>
      </c>
      <c r="P205">
        <v>20240604</v>
      </c>
      <c r="Q205">
        <v>202406</v>
      </c>
      <c r="R205" t="s">
        <v>6382</v>
      </c>
      <c r="S205">
        <v>12</v>
      </c>
      <c r="T205" t="s">
        <v>22</v>
      </c>
      <c r="U205" t="s">
        <v>3359</v>
      </c>
      <c r="V205" s="57" t="e">
        <f t="shared" ca="1" si="30"/>
        <v>#NUM!</v>
      </c>
      <c r="W205" s="1" t="e">
        <f t="shared" ca="1" si="31"/>
        <v>#NUM!</v>
      </c>
      <c r="X205" s="1" t="e">
        <f t="shared" ca="1" si="32"/>
        <v>#NUM!</v>
      </c>
      <c r="Y205" s="1" t="e">
        <f t="shared" ca="1" si="33"/>
        <v>#NUM!</v>
      </c>
      <c r="Z205" s="32" t="e">
        <f t="shared" ca="1" si="34"/>
        <v>#NUM!</v>
      </c>
      <c r="AA205" s="1" t="e">
        <f t="shared" ca="1" si="35"/>
        <v>#NUM!</v>
      </c>
      <c r="AB205" s="1" t="e">
        <f t="shared" ca="1" si="36"/>
        <v>#NUM!</v>
      </c>
      <c r="AC205" s="1" t="e">
        <f t="shared" ca="1" si="37"/>
        <v>#NUM!</v>
      </c>
      <c r="AD205" s="1">
        <f t="shared" si="38"/>
        <v>412222</v>
      </c>
      <c r="AE205" t="str">
        <f>IFERROR(VLOOKUP(D205,Bas!A:B,2,0),"")</f>
        <v/>
      </c>
      <c r="AF205" t="str">
        <f t="shared" si="39"/>
        <v>CAFTL SASFP-012455-01</v>
      </c>
      <c r="AG205" s="14" t="str">
        <f>(IFERROR(VLOOKUP(AF205,Bas!A:B,2,0),"CXP"))</f>
        <v>CXP</v>
      </c>
    </row>
    <row r="206" spans="1:33" x14ac:dyDescent="0.25">
      <c r="A206" t="s">
        <v>41</v>
      </c>
      <c r="B206">
        <v>901</v>
      </c>
      <c r="C206">
        <v>860007336</v>
      </c>
      <c r="D206" t="s">
        <v>2971</v>
      </c>
      <c r="E206" t="s">
        <v>3706</v>
      </c>
      <c r="F206">
        <v>7447638</v>
      </c>
      <c r="G206">
        <v>16925001</v>
      </c>
      <c r="H206">
        <v>32515178</v>
      </c>
      <c r="I206" t="s">
        <v>6434</v>
      </c>
      <c r="J206" t="s">
        <v>6435</v>
      </c>
      <c r="K206" s="2">
        <v>45442</v>
      </c>
      <c r="L206" s="2">
        <v>45442</v>
      </c>
      <c r="M206" s="2">
        <v>45482</v>
      </c>
      <c r="N206">
        <v>35</v>
      </c>
      <c r="O206">
        <v>50870000</v>
      </c>
      <c r="P206">
        <v>20240604</v>
      </c>
      <c r="Q206">
        <v>202406</v>
      </c>
      <c r="R206" t="s">
        <v>6382</v>
      </c>
      <c r="S206">
        <v>9</v>
      </c>
      <c r="T206" t="s">
        <v>22</v>
      </c>
      <c r="U206" t="s">
        <v>3359</v>
      </c>
      <c r="V206" s="57" t="e">
        <f t="shared" ca="1" si="30"/>
        <v>#NUM!</v>
      </c>
      <c r="W206" s="1" t="e">
        <f t="shared" ca="1" si="31"/>
        <v>#NUM!</v>
      </c>
      <c r="X206" s="1" t="e">
        <f t="shared" ca="1" si="32"/>
        <v>#NUM!</v>
      </c>
      <c r="Y206" s="1" t="e">
        <f t="shared" ca="1" si="33"/>
        <v>#NUM!</v>
      </c>
      <c r="Z206" s="32" t="e">
        <f t="shared" ca="1" si="34"/>
        <v>#NUM!</v>
      </c>
      <c r="AA206" s="1" t="e">
        <f t="shared" ca="1" si="35"/>
        <v>#NUM!</v>
      </c>
      <c r="AB206" s="1" t="e">
        <f t="shared" ca="1" si="36"/>
        <v>#NUM!</v>
      </c>
      <c r="AC206" s="1" t="e">
        <f t="shared" ca="1" si="37"/>
        <v>#NUM!</v>
      </c>
      <c r="AD206" s="1">
        <f t="shared" si="38"/>
        <v>50870000</v>
      </c>
      <c r="AE206" t="str">
        <f>IFERROR(VLOOKUP(D206,Bas!A:B,2,0),"")</f>
        <v/>
      </c>
      <c r="AF206" t="str">
        <f t="shared" si="39"/>
        <v>CAJA COLOMBIANA DE SUBSIDIO FAMILIAR COLSUBSIDIODS-000731-01</v>
      </c>
      <c r="AG206" s="14" t="str">
        <f>(IFERROR(VLOOKUP(AF206,Bas!A:B,2,0),"CXP"))</f>
        <v>CXP</v>
      </c>
    </row>
    <row r="207" spans="1:33" x14ac:dyDescent="0.25">
      <c r="A207" t="s">
        <v>41</v>
      </c>
      <c r="B207">
        <v>901</v>
      </c>
      <c r="C207">
        <v>860007336</v>
      </c>
      <c r="D207" t="s">
        <v>2971</v>
      </c>
      <c r="E207" t="s">
        <v>3706</v>
      </c>
      <c r="F207">
        <v>7447638</v>
      </c>
      <c r="G207">
        <v>16925001</v>
      </c>
      <c r="H207">
        <v>1742929</v>
      </c>
      <c r="I207" t="s">
        <v>3707</v>
      </c>
      <c r="J207" t="s">
        <v>3708</v>
      </c>
      <c r="K207" s="2">
        <v>45422</v>
      </c>
      <c r="L207" s="2">
        <v>45422</v>
      </c>
      <c r="M207" s="2">
        <v>45476</v>
      </c>
      <c r="N207">
        <v>29</v>
      </c>
      <c r="O207">
        <v>2720000</v>
      </c>
      <c r="P207">
        <v>20240604</v>
      </c>
      <c r="Q207">
        <v>202406</v>
      </c>
      <c r="R207" t="s">
        <v>6382</v>
      </c>
      <c r="S207">
        <v>29</v>
      </c>
      <c r="T207" t="s">
        <v>22</v>
      </c>
      <c r="U207" t="s">
        <v>3359</v>
      </c>
      <c r="V207" s="57" t="e">
        <f t="shared" ca="1" si="30"/>
        <v>#NUM!</v>
      </c>
      <c r="W207" s="1" t="e">
        <f t="shared" ca="1" si="31"/>
        <v>#NUM!</v>
      </c>
      <c r="X207" s="1" t="e">
        <f t="shared" ca="1" si="32"/>
        <v>#NUM!</v>
      </c>
      <c r="Y207" s="1" t="e">
        <f t="shared" ca="1" si="33"/>
        <v>#NUM!</v>
      </c>
      <c r="Z207" s="32" t="e">
        <f t="shared" ca="1" si="34"/>
        <v>#NUM!</v>
      </c>
      <c r="AA207" s="1" t="e">
        <f t="shared" ca="1" si="35"/>
        <v>#NUM!</v>
      </c>
      <c r="AB207" s="1" t="e">
        <f t="shared" ca="1" si="36"/>
        <v>#NUM!</v>
      </c>
      <c r="AC207" s="1" t="e">
        <f t="shared" ca="1" si="37"/>
        <v>#NUM!</v>
      </c>
      <c r="AD207" s="1">
        <f t="shared" si="38"/>
        <v>2720000</v>
      </c>
      <c r="AE207" t="str">
        <f>IFERROR(VLOOKUP(D207,Bas!A:B,2,0),"")</f>
        <v/>
      </c>
      <c r="AF207" t="str">
        <f t="shared" si="39"/>
        <v>CAJA COLOMBIANA DE SUBSIDIO FAMILIAR COLSUBSIDIOFP-012184-01</v>
      </c>
      <c r="AG207" s="14" t="str">
        <f>(IFERROR(VLOOKUP(AF207,Bas!A:B,2,0),"CXP"))</f>
        <v>CXP</v>
      </c>
    </row>
    <row r="208" spans="1:33" x14ac:dyDescent="0.25">
      <c r="A208" t="s">
        <v>41</v>
      </c>
      <c r="B208">
        <v>901</v>
      </c>
      <c r="C208">
        <v>805004875</v>
      </c>
      <c r="D208" t="s">
        <v>137</v>
      </c>
      <c r="E208" t="s">
        <v>3709</v>
      </c>
      <c r="F208">
        <v>7447638</v>
      </c>
      <c r="G208">
        <v>16925001</v>
      </c>
      <c r="H208">
        <v>94540</v>
      </c>
      <c r="I208" t="s">
        <v>3710</v>
      </c>
      <c r="J208" t="s">
        <v>3711</v>
      </c>
      <c r="K208" s="2">
        <v>45392</v>
      </c>
      <c r="L208" s="2">
        <v>45392</v>
      </c>
      <c r="M208" s="2">
        <v>45451</v>
      </c>
      <c r="N208">
        <v>4</v>
      </c>
      <c r="O208">
        <v>5862090</v>
      </c>
      <c r="P208">
        <v>20240604</v>
      </c>
      <c r="Q208">
        <v>202406</v>
      </c>
      <c r="R208" t="s">
        <v>6382</v>
      </c>
      <c r="S208">
        <v>59</v>
      </c>
      <c r="T208" t="s">
        <v>35</v>
      </c>
      <c r="U208" t="s">
        <v>3359</v>
      </c>
      <c r="V208" s="57" t="e">
        <f t="shared" ca="1" si="30"/>
        <v>#NUM!</v>
      </c>
      <c r="W208" s="1" t="e">
        <f t="shared" ca="1" si="31"/>
        <v>#NUM!</v>
      </c>
      <c r="X208" s="1" t="e">
        <f t="shared" ca="1" si="32"/>
        <v>#NUM!</v>
      </c>
      <c r="Y208" s="1" t="e">
        <f t="shared" ca="1" si="33"/>
        <v>#NUM!</v>
      </c>
      <c r="Z208" s="32" t="e">
        <f t="shared" ca="1" si="34"/>
        <v>#NUM!</v>
      </c>
      <c r="AA208" s="1" t="e">
        <f t="shared" ca="1" si="35"/>
        <v>#NUM!</v>
      </c>
      <c r="AB208" s="1" t="e">
        <f t="shared" ca="1" si="36"/>
        <v>#NUM!</v>
      </c>
      <c r="AC208" s="1" t="e">
        <f t="shared" ca="1" si="37"/>
        <v>#NUM!</v>
      </c>
      <c r="AD208" s="1">
        <f t="shared" si="38"/>
        <v>5862090</v>
      </c>
      <c r="AE208" t="str">
        <f>IFERROR(VLOOKUP(D208,Bas!A:B,2,0),"")</f>
        <v/>
      </c>
      <c r="AF208" t="str">
        <f t="shared" si="39"/>
        <v>CALZATODO SAFP-011632-01</v>
      </c>
      <c r="AG208" s="14" t="str">
        <f>(IFERROR(VLOOKUP(AF208,Bas!A:B,2,0),"CXP"))</f>
        <v>CXP</v>
      </c>
    </row>
    <row r="209" spans="1:33" x14ac:dyDescent="0.25">
      <c r="A209" t="s">
        <v>41</v>
      </c>
      <c r="B209">
        <v>901</v>
      </c>
      <c r="C209">
        <v>805004875</v>
      </c>
      <c r="D209" t="s">
        <v>137</v>
      </c>
      <c r="E209" t="s">
        <v>3709</v>
      </c>
      <c r="F209">
        <v>7447638</v>
      </c>
      <c r="G209">
        <v>16925001</v>
      </c>
      <c r="H209">
        <v>94528</v>
      </c>
      <c r="I209" t="s">
        <v>3712</v>
      </c>
      <c r="J209" t="s">
        <v>3713</v>
      </c>
      <c r="K209" s="2">
        <v>45392</v>
      </c>
      <c r="L209" s="2">
        <v>45392</v>
      </c>
      <c r="M209" s="2">
        <v>45451</v>
      </c>
      <c r="N209">
        <v>4</v>
      </c>
      <c r="O209">
        <v>426967</v>
      </c>
      <c r="P209">
        <v>20240604</v>
      </c>
      <c r="Q209">
        <v>202406</v>
      </c>
      <c r="R209" t="s">
        <v>6382</v>
      </c>
      <c r="S209">
        <v>59</v>
      </c>
      <c r="T209" t="s">
        <v>35</v>
      </c>
      <c r="U209" t="s">
        <v>3359</v>
      </c>
      <c r="V209" s="57" t="e">
        <f t="shared" ca="1" si="30"/>
        <v>#NUM!</v>
      </c>
      <c r="W209" s="1" t="e">
        <f t="shared" ca="1" si="31"/>
        <v>#NUM!</v>
      </c>
      <c r="X209" s="1" t="e">
        <f t="shared" ca="1" si="32"/>
        <v>#NUM!</v>
      </c>
      <c r="Y209" s="1" t="e">
        <f t="shared" ca="1" si="33"/>
        <v>#NUM!</v>
      </c>
      <c r="Z209" s="32" t="e">
        <f t="shared" ca="1" si="34"/>
        <v>#NUM!</v>
      </c>
      <c r="AA209" s="1" t="e">
        <f t="shared" ca="1" si="35"/>
        <v>#NUM!</v>
      </c>
      <c r="AB209" s="1" t="e">
        <f t="shared" ca="1" si="36"/>
        <v>#NUM!</v>
      </c>
      <c r="AC209" s="1" t="e">
        <f t="shared" ca="1" si="37"/>
        <v>#NUM!</v>
      </c>
      <c r="AD209" s="1">
        <f t="shared" si="38"/>
        <v>426967</v>
      </c>
      <c r="AE209" t="str">
        <f>IFERROR(VLOOKUP(D209,Bas!A:B,2,0),"")</f>
        <v/>
      </c>
      <c r="AF209" t="str">
        <f t="shared" si="39"/>
        <v>CALZATODO SAFP-011633-01</v>
      </c>
      <c r="AG209" s="14" t="str">
        <f>(IFERROR(VLOOKUP(AF209,Bas!A:B,2,0),"CXP"))</f>
        <v>CXP</v>
      </c>
    </row>
    <row r="210" spans="1:33" x14ac:dyDescent="0.25">
      <c r="A210" t="s">
        <v>41</v>
      </c>
      <c r="B210">
        <v>901</v>
      </c>
      <c r="C210">
        <v>805004875</v>
      </c>
      <c r="D210" t="s">
        <v>137</v>
      </c>
      <c r="E210" t="s">
        <v>3709</v>
      </c>
      <c r="F210">
        <v>7447638</v>
      </c>
      <c r="G210">
        <v>16925001</v>
      </c>
      <c r="H210">
        <v>94546</v>
      </c>
      <c r="I210" t="s">
        <v>3714</v>
      </c>
      <c r="J210" t="s">
        <v>3715</v>
      </c>
      <c r="K210" s="2">
        <v>45400</v>
      </c>
      <c r="L210" s="2">
        <v>45400</v>
      </c>
      <c r="M210" s="2">
        <v>45461</v>
      </c>
      <c r="N210">
        <v>14</v>
      </c>
      <c r="O210">
        <v>450000</v>
      </c>
      <c r="P210">
        <v>20240604</v>
      </c>
      <c r="Q210">
        <v>202406</v>
      </c>
      <c r="R210" t="s">
        <v>6382</v>
      </c>
      <c r="S210">
        <v>51</v>
      </c>
      <c r="T210" t="s">
        <v>35</v>
      </c>
      <c r="U210" t="s">
        <v>3359</v>
      </c>
      <c r="V210" s="57" t="e">
        <f t="shared" ca="1" si="30"/>
        <v>#NUM!</v>
      </c>
      <c r="W210" s="1" t="e">
        <f t="shared" ca="1" si="31"/>
        <v>#NUM!</v>
      </c>
      <c r="X210" s="1" t="e">
        <f t="shared" ca="1" si="32"/>
        <v>#NUM!</v>
      </c>
      <c r="Y210" s="1" t="e">
        <f t="shared" ca="1" si="33"/>
        <v>#NUM!</v>
      </c>
      <c r="Z210" s="32" t="e">
        <f t="shared" ca="1" si="34"/>
        <v>#NUM!</v>
      </c>
      <c r="AA210" s="1" t="e">
        <f t="shared" ca="1" si="35"/>
        <v>#NUM!</v>
      </c>
      <c r="AB210" s="1" t="e">
        <f t="shared" ca="1" si="36"/>
        <v>#NUM!</v>
      </c>
      <c r="AC210" s="1" t="e">
        <f t="shared" ca="1" si="37"/>
        <v>#NUM!</v>
      </c>
      <c r="AD210" s="1">
        <f t="shared" si="38"/>
        <v>450000</v>
      </c>
      <c r="AE210" t="str">
        <f>IFERROR(VLOOKUP(D210,Bas!A:B,2,0),"")</f>
        <v/>
      </c>
      <c r="AF210" t="str">
        <f t="shared" si="39"/>
        <v>CALZATODO SAFP-011794-01</v>
      </c>
      <c r="AG210" s="14" t="str">
        <f>(IFERROR(VLOOKUP(AF210,Bas!A:B,2,0),"CXP"))</f>
        <v>CXP</v>
      </c>
    </row>
    <row r="211" spans="1:33" x14ac:dyDescent="0.25">
      <c r="A211" t="s">
        <v>41</v>
      </c>
      <c r="B211">
        <v>901</v>
      </c>
      <c r="C211">
        <v>805004875</v>
      </c>
      <c r="D211" t="s">
        <v>137</v>
      </c>
      <c r="E211" t="s">
        <v>3709</v>
      </c>
      <c r="F211">
        <v>7447638</v>
      </c>
      <c r="G211">
        <v>16925001</v>
      </c>
      <c r="H211">
        <v>94545</v>
      </c>
      <c r="I211" t="s">
        <v>3716</v>
      </c>
      <c r="J211" t="s">
        <v>3717</v>
      </c>
      <c r="K211" s="2">
        <v>45400</v>
      </c>
      <c r="L211" s="2">
        <v>45400</v>
      </c>
      <c r="M211" s="2">
        <v>45451</v>
      </c>
      <c r="N211">
        <v>4</v>
      </c>
      <c r="O211">
        <v>900000</v>
      </c>
      <c r="P211">
        <v>20240604</v>
      </c>
      <c r="Q211">
        <v>202406</v>
      </c>
      <c r="R211" t="s">
        <v>6382</v>
      </c>
      <c r="S211">
        <v>51</v>
      </c>
      <c r="T211" t="s">
        <v>35</v>
      </c>
      <c r="U211" t="s">
        <v>3359</v>
      </c>
      <c r="V211" s="57" t="e">
        <f t="shared" ca="1" si="30"/>
        <v>#NUM!</v>
      </c>
      <c r="W211" s="1" t="e">
        <f t="shared" ca="1" si="31"/>
        <v>#NUM!</v>
      </c>
      <c r="X211" s="1" t="e">
        <f t="shared" ca="1" si="32"/>
        <v>#NUM!</v>
      </c>
      <c r="Y211" s="1" t="e">
        <f t="shared" ca="1" si="33"/>
        <v>#NUM!</v>
      </c>
      <c r="Z211" s="32" t="e">
        <f t="shared" ca="1" si="34"/>
        <v>#NUM!</v>
      </c>
      <c r="AA211" s="1" t="e">
        <f t="shared" ca="1" si="35"/>
        <v>#NUM!</v>
      </c>
      <c r="AB211" s="1" t="e">
        <f t="shared" ca="1" si="36"/>
        <v>#NUM!</v>
      </c>
      <c r="AC211" s="1" t="e">
        <f t="shared" ca="1" si="37"/>
        <v>#NUM!</v>
      </c>
      <c r="AD211" s="1">
        <f t="shared" si="38"/>
        <v>900000</v>
      </c>
      <c r="AE211" t="str">
        <f>IFERROR(VLOOKUP(D211,Bas!A:B,2,0),"")</f>
        <v/>
      </c>
      <c r="AF211" t="str">
        <f t="shared" si="39"/>
        <v>CALZATODO SAFP-011795-01</v>
      </c>
      <c r="AG211" s="14" t="str">
        <f>(IFERROR(VLOOKUP(AF211,Bas!A:B,2,0),"CXP"))</f>
        <v>CXP</v>
      </c>
    </row>
    <row r="212" spans="1:33" x14ac:dyDescent="0.25">
      <c r="A212" t="s">
        <v>41</v>
      </c>
      <c r="B212">
        <v>901</v>
      </c>
      <c r="C212">
        <v>805004875</v>
      </c>
      <c r="D212" t="s">
        <v>137</v>
      </c>
      <c r="E212" t="s">
        <v>3709</v>
      </c>
      <c r="F212">
        <v>7447638</v>
      </c>
      <c r="G212">
        <v>16925001</v>
      </c>
      <c r="H212">
        <v>95766</v>
      </c>
      <c r="I212" t="s">
        <v>3718</v>
      </c>
      <c r="J212" t="s">
        <v>3719</v>
      </c>
      <c r="K212" s="2">
        <v>45427</v>
      </c>
      <c r="L212" s="2">
        <v>45427</v>
      </c>
      <c r="M212" s="2">
        <v>45482</v>
      </c>
      <c r="N212">
        <v>35</v>
      </c>
      <c r="O212">
        <v>721687</v>
      </c>
      <c r="P212">
        <v>20240604</v>
      </c>
      <c r="Q212">
        <v>202406</v>
      </c>
      <c r="R212" t="s">
        <v>6382</v>
      </c>
      <c r="S212">
        <v>24</v>
      </c>
      <c r="T212" t="s">
        <v>22</v>
      </c>
      <c r="U212" t="s">
        <v>3359</v>
      </c>
      <c r="V212" s="57" t="e">
        <f t="shared" ca="1" si="30"/>
        <v>#NUM!</v>
      </c>
      <c r="W212" s="1" t="e">
        <f t="shared" ca="1" si="31"/>
        <v>#NUM!</v>
      </c>
      <c r="X212" s="1" t="e">
        <f t="shared" ca="1" si="32"/>
        <v>#NUM!</v>
      </c>
      <c r="Y212" s="1" t="e">
        <f t="shared" ca="1" si="33"/>
        <v>#NUM!</v>
      </c>
      <c r="Z212" s="32" t="e">
        <f t="shared" ca="1" si="34"/>
        <v>#NUM!</v>
      </c>
      <c r="AA212" s="1" t="e">
        <f t="shared" ca="1" si="35"/>
        <v>#NUM!</v>
      </c>
      <c r="AB212" s="1" t="e">
        <f t="shared" ca="1" si="36"/>
        <v>#NUM!</v>
      </c>
      <c r="AC212" s="1" t="e">
        <f t="shared" ca="1" si="37"/>
        <v>#NUM!</v>
      </c>
      <c r="AD212" s="1">
        <f t="shared" si="38"/>
        <v>721687</v>
      </c>
      <c r="AE212" t="str">
        <f>IFERROR(VLOOKUP(D212,Bas!A:B,2,0),"")</f>
        <v/>
      </c>
      <c r="AF212" t="str">
        <f t="shared" si="39"/>
        <v>CALZATODO SAFP-012267-01</v>
      </c>
      <c r="AG212" s="14" t="str">
        <f>(IFERROR(VLOOKUP(AF212,Bas!A:B,2,0),"CXP"))</f>
        <v>CXP</v>
      </c>
    </row>
    <row r="213" spans="1:33" x14ac:dyDescent="0.25">
      <c r="A213" t="s">
        <v>41</v>
      </c>
      <c r="B213">
        <v>901</v>
      </c>
      <c r="C213">
        <v>860007322</v>
      </c>
      <c r="D213" t="s">
        <v>2972</v>
      </c>
      <c r="E213" t="s">
        <v>3720</v>
      </c>
      <c r="F213">
        <v>7447638</v>
      </c>
      <c r="G213">
        <v>16925001</v>
      </c>
      <c r="H213">
        <v>6288995</v>
      </c>
      <c r="I213" t="s">
        <v>3721</v>
      </c>
      <c r="J213" t="s">
        <v>6436</v>
      </c>
      <c r="K213" s="2">
        <v>45341</v>
      </c>
      <c r="L213" s="2">
        <v>45341</v>
      </c>
      <c r="M213" s="2">
        <v>45401</v>
      </c>
      <c r="N213">
        <v>-45</v>
      </c>
      <c r="O213">
        <v>7900</v>
      </c>
      <c r="P213">
        <v>20240604</v>
      </c>
      <c r="Q213">
        <v>202406</v>
      </c>
      <c r="R213" t="s">
        <v>6382</v>
      </c>
      <c r="S213">
        <v>110</v>
      </c>
      <c r="T213" t="s">
        <v>52</v>
      </c>
      <c r="U213" t="s">
        <v>3359</v>
      </c>
      <c r="V213" s="57" t="e">
        <f t="shared" ca="1" si="30"/>
        <v>#NUM!</v>
      </c>
      <c r="W213" s="1" t="e">
        <f t="shared" ca="1" si="31"/>
        <v>#NUM!</v>
      </c>
      <c r="X213" s="1" t="e">
        <f t="shared" ca="1" si="32"/>
        <v>#NUM!</v>
      </c>
      <c r="Y213" s="1" t="e">
        <f t="shared" ca="1" si="33"/>
        <v>#NUM!</v>
      </c>
      <c r="Z213" s="32" t="e">
        <f t="shared" ca="1" si="34"/>
        <v>#NUM!</v>
      </c>
      <c r="AA213" s="1" t="e">
        <f t="shared" ca="1" si="35"/>
        <v>#NUM!</v>
      </c>
      <c r="AB213" s="1" t="e">
        <f t="shared" ca="1" si="36"/>
        <v>#NUM!</v>
      </c>
      <c r="AC213" s="1" t="e">
        <f t="shared" ca="1" si="37"/>
        <v>#NUM!</v>
      </c>
      <c r="AD213" s="1">
        <f t="shared" si="38"/>
        <v>7900</v>
      </c>
      <c r="AE213" t="str">
        <f>IFERROR(VLOOKUP(D213,Bas!A:B,2,0),"")</f>
        <v/>
      </c>
      <c r="AF213" t="str">
        <f t="shared" si="39"/>
        <v>CAMARA DE COMERCIO DE BOGOTACC-003304-00</v>
      </c>
      <c r="AG213" s="14" t="str">
        <f>(IFERROR(VLOOKUP(AF213,Bas!A:B,2,0),"CXP"))</f>
        <v>RV</v>
      </c>
    </row>
    <row r="214" spans="1:33" x14ac:dyDescent="0.25">
      <c r="A214" t="s">
        <v>41</v>
      </c>
      <c r="B214">
        <v>901</v>
      </c>
      <c r="C214">
        <v>890311274</v>
      </c>
      <c r="D214" t="s">
        <v>6437</v>
      </c>
      <c r="E214" t="s">
        <v>6438</v>
      </c>
      <c r="F214">
        <v>7447638</v>
      </c>
      <c r="G214">
        <v>16925001</v>
      </c>
      <c r="H214">
        <v>732387</v>
      </c>
      <c r="I214" t="s">
        <v>6439</v>
      </c>
      <c r="J214" t="s">
        <v>6440</v>
      </c>
      <c r="K214" s="2">
        <v>45440</v>
      </c>
      <c r="L214" s="2">
        <v>45440</v>
      </c>
      <c r="M214" s="2">
        <v>45500</v>
      </c>
      <c r="N214">
        <v>53</v>
      </c>
      <c r="O214">
        <v>16374198</v>
      </c>
      <c r="P214">
        <v>20240604</v>
      </c>
      <c r="Q214">
        <v>202406</v>
      </c>
      <c r="R214" t="s">
        <v>6382</v>
      </c>
      <c r="S214">
        <v>11</v>
      </c>
      <c r="T214" t="s">
        <v>22</v>
      </c>
      <c r="U214" t="s">
        <v>3359</v>
      </c>
      <c r="V214" s="57" t="e">
        <f t="shared" ca="1" si="30"/>
        <v>#NUM!</v>
      </c>
      <c r="W214" s="1" t="e">
        <f t="shared" ca="1" si="31"/>
        <v>#NUM!</v>
      </c>
      <c r="X214" s="1" t="e">
        <f t="shared" ca="1" si="32"/>
        <v>#NUM!</v>
      </c>
      <c r="Y214" s="1" t="e">
        <f t="shared" ca="1" si="33"/>
        <v>#NUM!</v>
      </c>
      <c r="Z214" s="32" t="e">
        <f t="shared" ca="1" si="34"/>
        <v>#NUM!</v>
      </c>
      <c r="AA214" s="1" t="e">
        <f t="shared" ca="1" si="35"/>
        <v>#NUM!</v>
      </c>
      <c r="AB214" s="1" t="e">
        <f t="shared" ca="1" si="36"/>
        <v>#NUM!</v>
      </c>
      <c r="AC214" s="1" t="e">
        <f t="shared" ca="1" si="37"/>
        <v>#NUM!</v>
      </c>
      <c r="AD214" s="1">
        <f t="shared" si="38"/>
        <v>16374198</v>
      </c>
      <c r="AE214" t="str">
        <f>IFERROR(VLOOKUP(D214,Bas!A:B,2,0),"")</f>
        <v/>
      </c>
      <c r="AF214" t="str">
        <f t="shared" si="39"/>
        <v>CARVAJAL ESPACIOS SASFP-012548-01</v>
      </c>
      <c r="AG214" s="14" t="str">
        <f>(IFERROR(VLOOKUP(AF214,Bas!A:B,2,0),"CXP"))</f>
        <v>CXP</v>
      </c>
    </row>
    <row r="215" spans="1:33" x14ac:dyDescent="0.25">
      <c r="A215" t="s">
        <v>41</v>
      </c>
      <c r="B215">
        <v>901</v>
      </c>
      <c r="C215">
        <v>19160467</v>
      </c>
      <c r="D215" t="s">
        <v>6441</v>
      </c>
      <c r="E215" t="s">
        <v>6442</v>
      </c>
      <c r="F215">
        <v>7447638</v>
      </c>
      <c r="G215">
        <v>16925001</v>
      </c>
      <c r="H215">
        <v>733</v>
      </c>
      <c r="I215" t="s">
        <v>6443</v>
      </c>
      <c r="K215" s="2">
        <v>45447</v>
      </c>
      <c r="L215" s="2">
        <v>45447</v>
      </c>
      <c r="M215" s="2">
        <v>45448</v>
      </c>
      <c r="N215">
        <v>1</v>
      </c>
      <c r="O215">
        <v>1251463</v>
      </c>
      <c r="P215">
        <v>20240604</v>
      </c>
      <c r="Q215">
        <v>202406</v>
      </c>
      <c r="R215" t="s">
        <v>6382</v>
      </c>
      <c r="S215">
        <v>4</v>
      </c>
      <c r="T215" t="s">
        <v>22</v>
      </c>
      <c r="U215" t="s">
        <v>3359</v>
      </c>
      <c r="V215" s="57" t="e">
        <f t="shared" ca="1" si="30"/>
        <v>#NUM!</v>
      </c>
      <c r="W215" s="1" t="e">
        <f t="shared" ca="1" si="31"/>
        <v>#NUM!</v>
      </c>
      <c r="X215" s="1" t="e">
        <f t="shared" ca="1" si="32"/>
        <v>#NUM!</v>
      </c>
      <c r="Y215" s="1" t="e">
        <f t="shared" ca="1" si="33"/>
        <v>#NUM!</v>
      </c>
      <c r="Z215" s="32" t="e">
        <f t="shared" ca="1" si="34"/>
        <v>#NUM!</v>
      </c>
      <c r="AA215" s="1" t="e">
        <f t="shared" ca="1" si="35"/>
        <v>#NUM!</v>
      </c>
      <c r="AB215" s="1" t="e">
        <f t="shared" ca="1" si="36"/>
        <v>#NUM!</v>
      </c>
      <c r="AC215" s="1" t="e">
        <f t="shared" ca="1" si="37"/>
        <v>#NUM!</v>
      </c>
      <c r="AD215" s="1">
        <f t="shared" si="38"/>
        <v>1251463</v>
      </c>
      <c r="AE215" t="str">
        <f>IFERROR(VLOOKUP(D215,Bas!A:B,2,0),"")</f>
        <v/>
      </c>
      <c r="AF215" t="str">
        <f t="shared" si="39"/>
        <v>CASTRO CUESTA NUMAELDS-000733-00</v>
      </c>
      <c r="AG215" s="14" t="str">
        <f>(IFERROR(VLOOKUP(AF215,Bas!A:B,2,0),"CXP"))</f>
        <v>CXP</v>
      </c>
    </row>
    <row r="216" spans="1:33" x14ac:dyDescent="0.25">
      <c r="A216" t="s">
        <v>41</v>
      </c>
      <c r="B216">
        <v>901</v>
      </c>
      <c r="C216">
        <v>900730034</v>
      </c>
      <c r="D216" t="s">
        <v>2973</v>
      </c>
      <c r="E216" t="s">
        <v>3722</v>
      </c>
      <c r="F216">
        <v>7447638</v>
      </c>
      <c r="G216">
        <v>16925001</v>
      </c>
      <c r="H216">
        <v>5041</v>
      </c>
      <c r="I216" t="s">
        <v>3723</v>
      </c>
      <c r="J216" t="s">
        <v>3724</v>
      </c>
      <c r="K216" s="2">
        <v>45362</v>
      </c>
      <c r="L216" s="2">
        <v>45362</v>
      </c>
      <c r="M216" s="2">
        <v>45419</v>
      </c>
      <c r="N216">
        <v>-27</v>
      </c>
      <c r="O216">
        <v>857150</v>
      </c>
      <c r="P216">
        <v>20240604</v>
      </c>
      <c r="Q216">
        <v>202406</v>
      </c>
      <c r="R216" t="s">
        <v>6382</v>
      </c>
      <c r="S216">
        <v>89</v>
      </c>
      <c r="T216" t="s">
        <v>31</v>
      </c>
      <c r="U216" t="s">
        <v>3359</v>
      </c>
      <c r="V216" s="57" t="e">
        <f t="shared" ca="1" si="30"/>
        <v>#NUM!</v>
      </c>
      <c r="W216" s="1" t="e">
        <f t="shared" ca="1" si="31"/>
        <v>#NUM!</v>
      </c>
      <c r="X216" s="1" t="e">
        <f t="shared" ca="1" si="32"/>
        <v>#NUM!</v>
      </c>
      <c r="Y216" s="1" t="e">
        <f t="shared" ca="1" si="33"/>
        <v>#NUM!</v>
      </c>
      <c r="Z216" s="32" t="e">
        <f t="shared" ca="1" si="34"/>
        <v>#NUM!</v>
      </c>
      <c r="AA216" s="1" t="e">
        <f t="shared" ca="1" si="35"/>
        <v>#NUM!</v>
      </c>
      <c r="AB216" s="1" t="e">
        <f t="shared" ca="1" si="36"/>
        <v>#NUM!</v>
      </c>
      <c r="AC216" s="1" t="e">
        <f t="shared" ca="1" si="37"/>
        <v>#NUM!</v>
      </c>
      <c r="AD216" s="1">
        <f t="shared" si="38"/>
        <v>857150</v>
      </c>
      <c r="AE216" t="str">
        <f>IFERROR(VLOOKUP(D216,Bas!A:B,2,0),"")</f>
        <v/>
      </c>
      <c r="AF216" t="str">
        <f t="shared" si="39"/>
        <v>CAUCHOS BOSA D C SIMA SASFP-011124-01</v>
      </c>
      <c r="AG216" s="14" t="str">
        <f>(IFERROR(VLOOKUP(AF216,Bas!A:B,2,0),"CXP"))</f>
        <v>CXP</v>
      </c>
    </row>
    <row r="217" spans="1:33" x14ac:dyDescent="0.25">
      <c r="A217" t="s">
        <v>41</v>
      </c>
      <c r="B217">
        <v>901</v>
      </c>
      <c r="C217">
        <v>900730034</v>
      </c>
      <c r="D217" t="s">
        <v>2973</v>
      </c>
      <c r="E217" t="s">
        <v>3722</v>
      </c>
      <c r="F217">
        <v>7447638</v>
      </c>
      <c r="G217">
        <v>16925001</v>
      </c>
      <c r="H217">
        <v>5042</v>
      </c>
      <c r="I217" t="s">
        <v>3725</v>
      </c>
      <c r="J217" t="s">
        <v>3726</v>
      </c>
      <c r="K217" s="2">
        <v>45362</v>
      </c>
      <c r="L217" s="2">
        <v>45362</v>
      </c>
      <c r="M217" s="2">
        <v>45419</v>
      </c>
      <c r="N217">
        <v>-27</v>
      </c>
      <c r="O217">
        <v>1283024</v>
      </c>
      <c r="P217">
        <v>20240604</v>
      </c>
      <c r="Q217">
        <v>202406</v>
      </c>
      <c r="R217" t="s">
        <v>6382</v>
      </c>
      <c r="S217">
        <v>89</v>
      </c>
      <c r="T217" t="s">
        <v>31</v>
      </c>
      <c r="U217" t="s">
        <v>3359</v>
      </c>
      <c r="V217" s="57" t="e">
        <f t="shared" ca="1" si="30"/>
        <v>#NUM!</v>
      </c>
      <c r="W217" s="1" t="e">
        <f t="shared" ca="1" si="31"/>
        <v>#NUM!</v>
      </c>
      <c r="X217" s="1" t="e">
        <f t="shared" ca="1" si="32"/>
        <v>#NUM!</v>
      </c>
      <c r="Y217" s="1" t="e">
        <f t="shared" ca="1" si="33"/>
        <v>#NUM!</v>
      </c>
      <c r="Z217" s="32" t="e">
        <f t="shared" ca="1" si="34"/>
        <v>#NUM!</v>
      </c>
      <c r="AA217" s="1" t="e">
        <f t="shared" ca="1" si="35"/>
        <v>#NUM!</v>
      </c>
      <c r="AB217" s="1" t="e">
        <f t="shared" ca="1" si="36"/>
        <v>#NUM!</v>
      </c>
      <c r="AC217" s="1" t="e">
        <f t="shared" ca="1" si="37"/>
        <v>#NUM!</v>
      </c>
      <c r="AD217" s="1">
        <f t="shared" si="38"/>
        <v>1283024</v>
      </c>
      <c r="AE217" t="str">
        <f>IFERROR(VLOOKUP(D217,Bas!A:B,2,0),"")</f>
        <v/>
      </c>
      <c r="AF217" t="str">
        <f t="shared" si="39"/>
        <v>CAUCHOS BOSA D C SIMA SASFP-011131-01</v>
      </c>
      <c r="AG217" s="14" t="str">
        <f>(IFERROR(VLOOKUP(AF217,Bas!A:B,2,0),"CXP"))</f>
        <v>CXP</v>
      </c>
    </row>
    <row r="218" spans="1:33" x14ac:dyDescent="0.25">
      <c r="A218" t="s">
        <v>41</v>
      </c>
      <c r="B218">
        <v>901</v>
      </c>
      <c r="C218">
        <v>900730034</v>
      </c>
      <c r="D218" t="s">
        <v>2973</v>
      </c>
      <c r="E218" t="s">
        <v>3722</v>
      </c>
      <c r="F218">
        <v>7447638</v>
      </c>
      <c r="G218">
        <v>16925001</v>
      </c>
      <c r="H218">
        <v>5043</v>
      </c>
      <c r="I218" t="s">
        <v>3727</v>
      </c>
      <c r="J218" t="s">
        <v>3728</v>
      </c>
      <c r="K218" s="2">
        <v>45362</v>
      </c>
      <c r="L218" s="2">
        <v>45362</v>
      </c>
      <c r="M218" s="2">
        <v>45419</v>
      </c>
      <c r="N218">
        <v>-27</v>
      </c>
      <c r="O218">
        <v>906135</v>
      </c>
      <c r="P218">
        <v>20240604</v>
      </c>
      <c r="Q218">
        <v>202406</v>
      </c>
      <c r="R218" t="s">
        <v>6382</v>
      </c>
      <c r="S218">
        <v>89</v>
      </c>
      <c r="T218" t="s">
        <v>31</v>
      </c>
      <c r="U218" t="s">
        <v>3359</v>
      </c>
      <c r="V218" s="57" t="e">
        <f t="shared" ca="1" si="30"/>
        <v>#NUM!</v>
      </c>
      <c r="W218" s="1" t="e">
        <f t="shared" ca="1" si="31"/>
        <v>#NUM!</v>
      </c>
      <c r="X218" s="1" t="e">
        <f t="shared" ca="1" si="32"/>
        <v>#NUM!</v>
      </c>
      <c r="Y218" s="1" t="e">
        <f t="shared" ca="1" si="33"/>
        <v>#NUM!</v>
      </c>
      <c r="Z218" s="32" t="e">
        <f t="shared" ca="1" si="34"/>
        <v>#NUM!</v>
      </c>
      <c r="AA218" s="1" t="e">
        <f t="shared" ca="1" si="35"/>
        <v>#NUM!</v>
      </c>
      <c r="AB218" s="1" t="e">
        <f t="shared" ca="1" si="36"/>
        <v>#NUM!</v>
      </c>
      <c r="AC218" s="1" t="e">
        <f t="shared" ca="1" si="37"/>
        <v>#NUM!</v>
      </c>
      <c r="AD218" s="1">
        <f t="shared" si="38"/>
        <v>906135</v>
      </c>
      <c r="AE218" t="str">
        <f>IFERROR(VLOOKUP(D218,Bas!A:B,2,0),"")</f>
        <v/>
      </c>
      <c r="AF218" t="str">
        <f t="shared" si="39"/>
        <v>CAUCHOS BOSA D C SIMA SASFP-011132-01</v>
      </c>
      <c r="AG218" s="14" t="str">
        <f>(IFERROR(VLOOKUP(AF218,Bas!A:B,2,0),"CXP"))</f>
        <v>CXP</v>
      </c>
    </row>
    <row r="219" spans="1:33" x14ac:dyDescent="0.25">
      <c r="A219" t="s">
        <v>41</v>
      </c>
      <c r="B219">
        <v>901</v>
      </c>
      <c r="C219">
        <v>900730034</v>
      </c>
      <c r="D219" t="s">
        <v>2973</v>
      </c>
      <c r="E219" t="s">
        <v>3722</v>
      </c>
      <c r="F219">
        <v>7447638</v>
      </c>
      <c r="G219">
        <v>16925001</v>
      </c>
      <c r="H219">
        <v>5219</v>
      </c>
      <c r="I219" t="s">
        <v>3729</v>
      </c>
      <c r="J219" t="s">
        <v>3730</v>
      </c>
      <c r="K219" s="2">
        <v>45427</v>
      </c>
      <c r="L219" s="2">
        <v>45427</v>
      </c>
      <c r="M219" s="2">
        <v>45482</v>
      </c>
      <c r="N219">
        <v>35</v>
      </c>
      <c r="O219">
        <v>1032728</v>
      </c>
      <c r="P219">
        <v>20240604</v>
      </c>
      <c r="Q219">
        <v>202406</v>
      </c>
      <c r="R219" t="s">
        <v>6382</v>
      </c>
      <c r="S219">
        <v>24</v>
      </c>
      <c r="T219" t="s">
        <v>22</v>
      </c>
      <c r="U219" t="s">
        <v>3359</v>
      </c>
      <c r="V219" s="57" t="e">
        <f t="shared" ca="1" si="30"/>
        <v>#NUM!</v>
      </c>
      <c r="W219" s="1" t="e">
        <f t="shared" ca="1" si="31"/>
        <v>#NUM!</v>
      </c>
      <c r="X219" s="1" t="e">
        <f t="shared" ca="1" si="32"/>
        <v>#NUM!</v>
      </c>
      <c r="Y219" s="1" t="e">
        <f t="shared" ca="1" si="33"/>
        <v>#NUM!</v>
      </c>
      <c r="Z219" s="32" t="e">
        <f t="shared" ca="1" si="34"/>
        <v>#NUM!</v>
      </c>
      <c r="AA219" s="1" t="e">
        <f t="shared" ca="1" si="35"/>
        <v>#NUM!</v>
      </c>
      <c r="AB219" s="1" t="e">
        <f t="shared" ca="1" si="36"/>
        <v>#NUM!</v>
      </c>
      <c r="AC219" s="1" t="e">
        <f t="shared" ca="1" si="37"/>
        <v>#NUM!</v>
      </c>
      <c r="AD219" s="1">
        <f t="shared" si="38"/>
        <v>1032728</v>
      </c>
      <c r="AE219" t="str">
        <f>IFERROR(VLOOKUP(D219,Bas!A:B,2,0),"")</f>
        <v/>
      </c>
      <c r="AF219" t="str">
        <f t="shared" si="39"/>
        <v>CAUCHOS BOSA D C SIMA SASFP-012268-01</v>
      </c>
      <c r="AG219" s="14" t="str">
        <f>(IFERROR(VLOOKUP(AF219,Bas!A:B,2,0),"CXP"))</f>
        <v>CXP</v>
      </c>
    </row>
    <row r="220" spans="1:33" x14ac:dyDescent="0.25">
      <c r="A220" t="s">
        <v>41</v>
      </c>
      <c r="B220">
        <v>901</v>
      </c>
      <c r="C220">
        <v>900730034</v>
      </c>
      <c r="D220" t="s">
        <v>2973</v>
      </c>
      <c r="E220" t="s">
        <v>3722</v>
      </c>
      <c r="F220">
        <v>7447638</v>
      </c>
      <c r="G220">
        <v>16925001</v>
      </c>
      <c r="H220">
        <v>5220</v>
      </c>
      <c r="I220" t="s">
        <v>3731</v>
      </c>
      <c r="J220" t="s">
        <v>3732</v>
      </c>
      <c r="K220" s="2">
        <v>45427</v>
      </c>
      <c r="L220" s="2">
        <v>45427</v>
      </c>
      <c r="M220" s="2">
        <v>45482</v>
      </c>
      <c r="N220">
        <v>35</v>
      </c>
      <c r="O220">
        <v>166569</v>
      </c>
      <c r="P220">
        <v>20240604</v>
      </c>
      <c r="Q220">
        <v>202406</v>
      </c>
      <c r="R220" t="s">
        <v>6382</v>
      </c>
      <c r="S220">
        <v>24</v>
      </c>
      <c r="T220" t="s">
        <v>22</v>
      </c>
      <c r="U220" t="s">
        <v>3359</v>
      </c>
      <c r="V220" s="57" t="e">
        <f t="shared" ca="1" si="30"/>
        <v>#NUM!</v>
      </c>
      <c r="W220" s="1" t="e">
        <f t="shared" ca="1" si="31"/>
        <v>#NUM!</v>
      </c>
      <c r="X220" s="1" t="e">
        <f t="shared" ca="1" si="32"/>
        <v>#NUM!</v>
      </c>
      <c r="Y220" s="1" t="e">
        <f t="shared" ca="1" si="33"/>
        <v>#NUM!</v>
      </c>
      <c r="Z220" s="32" t="e">
        <f t="shared" ca="1" si="34"/>
        <v>#NUM!</v>
      </c>
      <c r="AA220" s="1" t="e">
        <f t="shared" ca="1" si="35"/>
        <v>#NUM!</v>
      </c>
      <c r="AB220" s="1" t="e">
        <f t="shared" ca="1" si="36"/>
        <v>#NUM!</v>
      </c>
      <c r="AC220" s="1" t="e">
        <f t="shared" ca="1" si="37"/>
        <v>#NUM!</v>
      </c>
      <c r="AD220" s="1">
        <f t="shared" si="38"/>
        <v>166569</v>
      </c>
      <c r="AE220" t="str">
        <f>IFERROR(VLOOKUP(D220,Bas!A:B,2,0),"")</f>
        <v/>
      </c>
      <c r="AF220" t="str">
        <f t="shared" si="39"/>
        <v>CAUCHOS BOSA D C SIMA SASFP-012269-01</v>
      </c>
      <c r="AG220" s="14" t="str">
        <f>(IFERROR(VLOOKUP(AF220,Bas!A:B,2,0),"CXP"))</f>
        <v>CXP</v>
      </c>
    </row>
    <row r="221" spans="1:33" x14ac:dyDescent="0.25">
      <c r="A221" t="s">
        <v>41</v>
      </c>
      <c r="B221">
        <v>901</v>
      </c>
      <c r="C221">
        <v>900730034</v>
      </c>
      <c r="D221" t="s">
        <v>2973</v>
      </c>
      <c r="E221" t="s">
        <v>3722</v>
      </c>
      <c r="F221">
        <v>7447638</v>
      </c>
      <c r="G221">
        <v>16925001</v>
      </c>
      <c r="H221">
        <v>5221</v>
      </c>
      <c r="I221" t="s">
        <v>3733</v>
      </c>
      <c r="J221" t="s">
        <v>3734</v>
      </c>
      <c r="K221" s="2">
        <v>45427</v>
      </c>
      <c r="L221" s="2">
        <v>45427</v>
      </c>
      <c r="M221" s="2">
        <v>45482</v>
      </c>
      <c r="N221">
        <v>35</v>
      </c>
      <c r="O221">
        <v>999414</v>
      </c>
      <c r="P221">
        <v>20240604</v>
      </c>
      <c r="Q221">
        <v>202406</v>
      </c>
      <c r="R221" t="s">
        <v>6382</v>
      </c>
      <c r="S221">
        <v>24</v>
      </c>
      <c r="T221" t="s">
        <v>22</v>
      </c>
      <c r="U221" t="s">
        <v>3359</v>
      </c>
      <c r="V221" s="57" t="e">
        <f t="shared" ca="1" si="30"/>
        <v>#NUM!</v>
      </c>
      <c r="W221" s="1" t="e">
        <f t="shared" ca="1" si="31"/>
        <v>#NUM!</v>
      </c>
      <c r="X221" s="1" t="e">
        <f t="shared" ca="1" si="32"/>
        <v>#NUM!</v>
      </c>
      <c r="Y221" s="1" t="e">
        <f t="shared" ca="1" si="33"/>
        <v>#NUM!</v>
      </c>
      <c r="Z221" s="32" t="e">
        <f t="shared" ca="1" si="34"/>
        <v>#NUM!</v>
      </c>
      <c r="AA221" s="1" t="e">
        <f t="shared" ca="1" si="35"/>
        <v>#NUM!</v>
      </c>
      <c r="AB221" s="1" t="e">
        <f t="shared" ca="1" si="36"/>
        <v>#NUM!</v>
      </c>
      <c r="AC221" s="1" t="e">
        <f t="shared" ca="1" si="37"/>
        <v>#NUM!</v>
      </c>
      <c r="AD221" s="1">
        <f t="shared" si="38"/>
        <v>999414</v>
      </c>
      <c r="AE221" t="str">
        <f>IFERROR(VLOOKUP(D221,Bas!A:B,2,0),"")</f>
        <v/>
      </c>
      <c r="AF221" t="str">
        <f t="shared" si="39"/>
        <v>CAUCHOS BOSA D C SIMA SASFP-012270-01</v>
      </c>
      <c r="AG221" s="14" t="str">
        <f>(IFERROR(VLOOKUP(AF221,Bas!A:B,2,0),"CXP"))</f>
        <v>CXP</v>
      </c>
    </row>
    <row r="222" spans="1:33" x14ac:dyDescent="0.25">
      <c r="A222" t="s">
        <v>41</v>
      </c>
      <c r="B222">
        <v>901</v>
      </c>
      <c r="C222">
        <v>900730034</v>
      </c>
      <c r="D222" t="s">
        <v>2973</v>
      </c>
      <c r="E222" t="s">
        <v>3722</v>
      </c>
      <c r="F222">
        <v>7447638</v>
      </c>
      <c r="G222">
        <v>16925001</v>
      </c>
      <c r="H222">
        <v>5223</v>
      </c>
      <c r="I222" t="s">
        <v>3735</v>
      </c>
      <c r="J222" t="s">
        <v>3736</v>
      </c>
      <c r="K222" s="2">
        <v>45427</v>
      </c>
      <c r="L222" s="2">
        <v>45427</v>
      </c>
      <c r="M222" s="2">
        <v>45482</v>
      </c>
      <c r="N222">
        <v>35</v>
      </c>
      <c r="O222">
        <v>1299238</v>
      </c>
      <c r="P222">
        <v>20240604</v>
      </c>
      <c r="Q222">
        <v>202406</v>
      </c>
      <c r="R222" t="s">
        <v>6382</v>
      </c>
      <c r="S222">
        <v>24</v>
      </c>
      <c r="T222" t="s">
        <v>22</v>
      </c>
      <c r="U222" t="s">
        <v>3359</v>
      </c>
      <c r="V222" s="57" t="e">
        <f t="shared" ca="1" si="30"/>
        <v>#NUM!</v>
      </c>
      <c r="W222" s="1" t="e">
        <f t="shared" ca="1" si="31"/>
        <v>#NUM!</v>
      </c>
      <c r="X222" s="1" t="e">
        <f t="shared" ca="1" si="32"/>
        <v>#NUM!</v>
      </c>
      <c r="Y222" s="1" t="e">
        <f t="shared" ca="1" si="33"/>
        <v>#NUM!</v>
      </c>
      <c r="Z222" s="32" t="e">
        <f t="shared" ca="1" si="34"/>
        <v>#NUM!</v>
      </c>
      <c r="AA222" s="1" t="e">
        <f t="shared" ca="1" si="35"/>
        <v>#NUM!</v>
      </c>
      <c r="AB222" s="1" t="e">
        <f t="shared" ca="1" si="36"/>
        <v>#NUM!</v>
      </c>
      <c r="AC222" s="1" t="e">
        <f t="shared" ca="1" si="37"/>
        <v>#NUM!</v>
      </c>
      <c r="AD222" s="1">
        <f t="shared" si="38"/>
        <v>1299238</v>
      </c>
      <c r="AE222" t="str">
        <f>IFERROR(VLOOKUP(D222,Bas!A:B,2,0),"")</f>
        <v/>
      </c>
      <c r="AF222" t="str">
        <f t="shared" si="39"/>
        <v>CAUCHOS BOSA D C SIMA SASFP-012271-01</v>
      </c>
      <c r="AG222" s="14" t="str">
        <f>(IFERROR(VLOOKUP(AF222,Bas!A:B,2,0),"CXP"))</f>
        <v>CXP</v>
      </c>
    </row>
    <row r="223" spans="1:33" x14ac:dyDescent="0.25">
      <c r="A223" t="s">
        <v>41</v>
      </c>
      <c r="B223">
        <v>901</v>
      </c>
      <c r="C223">
        <v>900730034</v>
      </c>
      <c r="D223" t="s">
        <v>2973</v>
      </c>
      <c r="E223" t="s">
        <v>3722</v>
      </c>
      <c r="F223">
        <v>7447638</v>
      </c>
      <c r="G223">
        <v>16925001</v>
      </c>
      <c r="H223">
        <v>5224</v>
      </c>
      <c r="I223" t="s">
        <v>3737</v>
      </c>
      <c r="J223" t="s">
        <v>3738</v>
      </c>
      <c r="K223" s="2">
        <v>45427</v>
      </c>
      <c r="L223" s="2">
        <v>45427</v>
      </c>
      <c r="M223" s="2">
        <v>45482</v>
      </c>
      <c r="N223">
        <v>35</v>
      </c>
      <c r="O223">
        <v>1537987</v>
      </c>
      <c r="P223">
        <v>20240604</v>
      </c>
      <c r="Q223">
        <v>202406</v>
      </c>
      <c r="R223" t="s">
        <v>6382</v>
      </c>
      <c r="S223">
        <v>24</v>
      </c>
      <c r="T223" t="s">
        <v>22</v>
      </c>
      <c r="U223" t="s">
        <v>3359</v>
      </c>
      <c r="V223" s="57" t="e">
        <f t="shared" ca="1" si="30"/>
        <v>#NUM!</v>
      </c>
      <c r="W223" s="1" t="e">
        <f t="shared" ca="1" si="31"/>
        <v>#NUM!</v>
      </c>
      <c r="X223" s="1" t="e">
        <f t="shared" ca="1" si="32"/>
        <v>#NUM!</v>
      </c>
      <c r="Y223" s="1" t="e">
        <f t="shared" ca="1" si="33"/>
        <v>#NUM!</v>
      </c>
      <c r="Z223" s="32" t="e">
        <f t="shared" ca="1" si="34"/>
        <v>#NUM!</v>
      </c>
      <c r="AA223" s="1" t="e">
        <f t="shared" ca="1" si="35"/>
        <v>#NUM!</v>
      </c>
      <c r="AB223" s="1" t="e">
        <f t="shared" ca="1" si="36"/>
        <v>#NUM!</v>
      </c>
      <c r="AC223" s="1" t="e">
        <f t="shared" ca="1" si="37"/>
        <v>#NUM!</v>
      </c>
      <c r="AD223" s="1">
        <f t="shared" si="38"/>
        <v>1537987</v>
      </c>
      <c r="AE223" t="str">
        <f>IFERROR(VLOOKUP(D223,Bas!A:B,2,0),"")</f>
        <v/>
      </c>
      <c r="AF223" t="str">
        <f t="shared" si="39"/>
        <v>CAUCHOS BOSA D C SIMA SASFP-012273-01</v>
      </c>
      <c r="AG223" s="14" t="str">
        <f>(IFERROR(VLOOKUP(AF223,Bas!A:B,2,0),"CXP"))</f>
        <v>CXP</v>
      </c>
    </row>
    <row r="224" spans="1:33" x14ac:dyDescent="0.25">
      <c r="A224" t="s">
        <v>41</v>
      </c>
      <c r="B224">
        <v>901</v>
      </c>
      <c r="C224">
        <v>900730034</v>
      </c>
      <c r="D224" t="s">
        <v>2973</v>
      </c>
      <c r="E224" t="s">
        <v>3722</v>
      </c>
      <c r="F224">
        <v>7447638</v>
      </c>
      <c r="G224">
        <v>16925001</v>
      </c>
      <c r="H224">
        <v>5222</v>
      </c>
      <c r="I224" t="s">
        <v>3739</v>
      </c>
      <c r="J224" t="s">
        <v>3740</v>
      </c>
      <c r="K224" s="2">
        <v>45427</v>
      </c>
      <c r="L224" s="2">
        <v>45427</v>
      </c>
      <c r="M224" s="2">
        <v>45482</v>
      </c>
      <c r="N224">
        <v>35</v>
      </c>
      <c r="O224">
        <v>166569</v>
      </c>
      <c r="P224">
        <v>20240604</v>
      </c>
      <c r="Q224">
        <v>202406</v>
      </c>
      <c r="R224" t="s">
        <v>6382</v>
      </c>
      <c r="S224">
        <v>24</v>
      </c>
      <c r="T224" t="s">
        <v>22</v>
      </c>
      <c r="U224" t="s">
        <v>3359</v>
      </c>
      <c r="V224" s="57" t="e">
        <f t="shared" ca="1" si="30"/>
        <v>#NUM!</v>
      </c>
      <c r="W224" s="1" t="e">
        <f t="shared" ca="1" si="31"/>
        <v>#NUM!</v>
      </c>
      <c r="X224" s="1" t="e">
        <f t="shared" ca="1" si="32"/>
        <v>#NUM!</v>
      </c>
      <c r="Y224" s="1" t="e">
        <f t="shared" ca="1" si="33"/>
        <v>#NUM!</v>
      </c>
      <c r="Z224" s="32" t="e">
        <f t="shared" ca="1" si="34"/>
        <v>#NUM!</v>
      </c>
      <c r="AA224" s="1" t="e">
        <f t="shared" ca="1" si="35"/>
        <v>#NUM!</v>
      </c>
      <c r="AB224" s="1" t="e">
        <f t="shared" ca="1" si="36"/>
        <v>#NUM!</v>
      </c>
      <c r="AC224" s="1" t="e">
        <f t="shared" ca="1" si="37"/>
        <v>#NUM!</v>
      </c>
      <c r="AD224" s="1">
        <f t="shared" si="38"/>
        <v>166569</v>
      </c>
      <c r="AE224" t="str">
        <f>IFERROR(VLOOKUP(D224,Bas!A:B,2,0),"")</f>
        <v/>
      </c>
      <c r="AF224" t="str">
        <f t="shared" si="39"/>
        <v>CAUCHOS BOSA D C SIMA SASFP-012275-01</v>
      </c>
      <c r="AG224" s="14" t="str">
        <f>(IFERROR(VLOOKUP(AF224,Bas!A:B,2,0),"CXP"))</f>
        <v>CXP</v>
      </c>
    </row>
    <row r="225" spans="1:33" x14ac:dyDescent="0.25">
      <c r="A225" t="s">
        <v>41</v>
      </c>
      <c r="B225">
        <v>901</v>
      </c>
      <c r="C225">
        <v>900730034</v>
      </c>
      <c r="D225" t="s">
        <v>2973</v>
      </c>
      <c r="E225" t="s">
        <v>3722</v>
      </c>
      <c r="F225">
        <v>7447638</v>
      </c>
      <c r="G225">
        <v>16925001</v>
      </c>
      <c r="H225">
        <v>5264</v>
      </c>
      <c r="I225" t="s">
        <v>6444</v>
      </c>
      <c r="J225" t="s">
        <v>6445</v>
      </c>
      <c r="K225" s="2">
        <v>45439</v>
      </c>
      <c r="L225" s="2">
        <v>45439</v>
      </c>
      <c r="M225" s="2">
        <v>45497</v>
      </c>
      <c r="N225">
        <v>50</v>
      </c>
      <c r="O225">
        <v>566335</v>
      </c>
      <c r="P225">
        <v>20240604</v>
      </c>
      <c r="Q225">
        <v>202406</v>
      </c>
      <c r="R225" t="s">
        <v>6382</v>
      </c>
      <c r="S225">
        <v>12</v>
      </c>
      <c r="T225" t="s">
        <v>22</v>
      </c>
      <c r="U225" t="s">
        <v>3359</v>
      </c>
      <c r="V225" s="57" t="e">
        <f t="shared" ca="1" si="30"/>
        <v>#NUM!</v>
      </c>
      <c r="W225" s="1" t="e">
        <f t="shared" ca="1" si="31"/>
        <v>#NUM!</v>
      </c>
      <c r="X225" s="1" t="e">
        <f t="shared" ca="1" si="32"/>
        <v>#NUM!</v>
      </c>
      <c r="Y225" s="1" t="e">
        <f t="shared" ca="1" si="33"/>
        <v>#NUM!</v>
      </c>
      <c r="Z225" s="32" t="e">
        <f t="shared" ca="1" si="34"/>
        <v>#NUM!</v>
      </c>
      <c r="AA225" s="1" t="e">
        <f t="shared" ca="1" si="35"/>
        <v>#NUM!</v>
      </c>
      <c r="AB225" s="1" t="e">
        <f t="shared" ca="1" si="36"/>
        <v>#NUM!</v>
      </c>
      <c r="AC225" s="1" t="e">
        <f t="shared" ca="1" si="37"/>
        <v>#NUM!</v>
      </c>
      <c r="AD225" s="1">
        <f t="shared" si="38"/>
        <v>566335</v>
      </c>
      <c r="AE225" t="str">
        <f>IFERROR(VLOOKUP(D225,Bas!A:B,2,0),"")</f>
        <v/>
      </c>
      <c r="AF225" t="str">
        <f t="shared" si="39"/>
        <v>CAUCHOS BOSA D C SIMA SASFP-012456-01</v>
      </c>
      <c r="AG225" s="14" t="str">
        <f>(IFERROR(VLOOKUP(AF225,Bas!A:B,2,0),"CXP"))</f>
        <v>CXP</v>
      </c>
    </row>
    <row r="226" spans="1:33" x14ac:dyDescent="0.25">
      <c r="A226" t="s">
        <v>41</v>
      </c>
      <c r="B226">
        <v>901</v>
      </c>
      <c r="C226">
        <v>900588428</v>
      </c>
      <c r="D226" t="s">
        <v>2974</v>
      </c>
      <c r="E226" t="s">
        <v>3741</v>
      </c>
      <c r="F226">
        <v>7447638</v>
      </c>
      <c r="G226">
        <v>16925001</v>
      </c>
      <c r="H226">
        <v>1</v>
      </c>
      <c r="I226" t="s">
        <v>3742</v>
      </c>
      <c r="J226" t="s">
        <v>3743</v>
      </c>
      <c r="K226" s="2">
        <v>45373</v>
      </c>
      <c r="L226" s="2">
        <v>45373</v>
      </c>
      <c r="M226" s="2">
        <v>45433</v>
      </c>
      <c r="N226">
        <v>-13</v>
      </c>
      <c r="O226">
        <v>777176</v>
      </c>
      <c r="P226">
        <v>20240604</v>
      </c>
      <c r="Q226">
        <v>202406</v>
      </c>
      <c r="R226" t="s">
        <v>6382</v>
      </c>
      <c r="S226">
        <v>78</v>
      </c>
      <c r="T226" t="s">
        <v>31</v>
      </c>
      <c r="U226" t="s">
        <v>3359</v>
      </c>
      <c r="V226" s="57" t="e">
        <f t="shared" ca="1" si="30"/>
        <v>#NUM!</v>
      </c>
      <c r="W226" s="1" t="e">
        <f t="shared" ca="1" si="31"/>
        <v>#NUM!</v>
      </c>
      <c r="X226" s="1" t="e">
        <f t="shared" ca="1" si="32"/>
        <v>#NUM!</v>
      </c>
      <c r="Y226" s="1" t="e">
        <f t="shared" ca="1" si="33"/>
        <v>#NUM!</v>
      </c>
      <c r="Z226" s="32" t="e">
        <f t="shared" ca="1" si="34"/>
        <v>#NUM!</v>
      </c>
      <c r="AA226" s="1" t="e">
        <f t="shared" ca="1" si="35"/>
        <v>#NUM!</v>
      </c>
      <c r="AB226" s="1" t="e">
        <f t="shared" ca="1" si="36"/>
        <v>#NUM!</v>
      </c>
      <c r="AC226" s="1" t="e">
        <f t="shared" ca="1" si="37"/>
        <v>#NUM!</v>
      </c>
      <c r="AD226" s="1">
        <f t="shared" si="38"/>
        <v>777176</v>
      </c>
      <c r="AE226" t="str">
        <f>IFERROR(VLOOKUP(D226,Bas!A:B,2,0),"")</f>
        <v/>
      </c>
      <c r="AF226" t="str">
        <f t="shared" si="39"/>
        <v>CHUQUENPLAST S A SFP-011294-01</v>
      </c>
      <c r="AG226" s="14" t="str">
        <f>(IFERROR(VLOOKUP(AF226,Bas!A:B,2,0),"CXP"))</f>
        <v>CXP</v>
      </c>
    </row>
    <row r="227" spans="1:33" x14ac:dyDescent="0.25">
      <c r="A227" t="s">
        <v>41</v>
      </c>
      <c r="B227">
        <v>901</v>
      </c>
      <c r="C227">
        <v>900588428</v>
      </c>
      <c r="D227" t="s">
        <v>2974</v>
      </c>
      <c r="E227" t="s">
        <v>3741</v>
      </c>
      <c r="F227">
        <v>7447638</v>
      </c>
      <c r="G227">
        <v>16925001</v>
      </c>
      <c r="H227">
        <v>2</v>
      </c>
      <c r="I227" t="s">
        <v>3744</v>
      </c>
      <c r="J227" t="s">
        <v>3745</v>
      </c>
      <c r="K227" s="2">
        <v>45373</v>
      </c>
      <c r="L227" s="2">
        <v>45373</v>
      </c>
      <c r="M227" s="2">
        <v>45433</v>
      </c>
      <c r="N227">
        <v>-13</v>
      </c>
      <c r="O227">
        <v>1045130</v>
      </c>
      <c r="P227">
        <v>20240604</v>
      </c>
      <c r="Q227">
        <v>202406</v>
      </c>
      <c r="R227" t="s">
        <v>6382</v>
      </c>
      <c r="S227">
        <v>78</v>
      </c>
      <c r="T227" t="s">
        <v>31</v>
      </c>
      <c r="U227" t="s">
        <v>3359</v>
      </c>
      <c r="V227" s="57" t="e">
        <f t="shared" ca="1" si="30"/>
        <v>#NUM!</v>
      </c>
      <c r="W227" s="1" t="e">
        <f t="shared" ca="1" si="31"/>
        <v>#NUM!</v>
      </c>
      <c r="X227" s="1" t="e">
        <f t="shared" ca="1" si="32"/>
        <v>#NUM!</v>
      </c>
      <c r="Y227" s="1" t="e">
        <f t="shared" ca="1" si="33"/>
        <v>#NUM!</v>
      </c>
      <c r="Z227" s="32" t="e">
        <f t="shared" ca="1" si="34"/>
        <v>#NUM!</v>
      </c>
      <c r="AA227" s="1" t="e">
        <f t="shared" ca="1" si="35"/>
        <v>#NUM!</v>
      </c>
      <c r="AB227" s="1" t="e">
        <f t="shared" ca="1" si="36"/>
        <v>#NUM!</v>
      </c>
      <c r="AC227" s="1" t="e">
        <f t="shared" ca="1" si="37"/>
        <v>#NUM!</v>
      </c>
      <c r="AD227" s="1">
        <f t="shared" si="38"/>
        <v>1045130</v>
      </c>
      <c r="AE227" t="str">
        <f>IFERROR(VLOOKUP(D227,Bas!A:B,2,0),"")</f>
        <v/>
      </c>
      <c r="AF227" t="str">
        <f t="shared" si="39"/>
        <v>CHUQUENPLAST S A SFP-011299-01</v>
      </c>
      <c r="AG227" s="14" t="str">
        <f>(IFERROR(VLOOKUP(AF227,Bas!A:B,2,0),"CXP"))</f>
        <v>CXP</v>
      </c>
    </row>
    <row r="228" spans="1:33" x14ac:dyDescent="0.25">
      <c r="A228" t="s">
        <v>41</v>
      </c>
      <c r="B228">
        <v>901</v>
      </c>
      <c r="C228">
        <v>900588428</v>
      </c>
      <c r="D228" t="s">
        <v>2974</v>
      </c>
      <c r="E228" t="s">
        <v>3741</v>
      </c>
      <c r="F228">
        <v>7447638</v>
      </c>
      <c r="G228">
        <v>16925001</v>
      </c>
      <c r="H228">
        <v>3</v>
      </c>
      <c r="I228" t="s">
        <v>3746</v>
      </c>
      <c r="J228" t="s">
        <v>3747</v>
      </c>
      <c r="K228" s="2">
        <v>45373</v>
      </c>
      <c r="L228" s="2">
        <v>45373</v>
      </c>
      <c r="M228" s="2">
        <v>45433</v>
      </c>
      <c r="N228">
        <v>-13</v>
      </c>
      <c r="O228">
        <v>355789</v>
      </c>
      <c r="P228">
        <v>20240604</v>
      </c>
      <c r="Q228">
        <v>202406</v>
      </c>
      <c r="R228" t="s">
        <v>6382</v>
      </c>
      <c r="S228">
        <v>78</v>
      </c>
      <c r="T228" t="s">
        <v>31</v>
      </c>
      <c r="U228" t="s">
        <v>3359</v>
      </c>
      <c r="V228" s="57" t="e">
        <f t="shared" ca="1" si="30"/>
        <v>#NUM!</v>
      </c>
      <c r="W228" s="1" t="e">
        <f t="shared" ca="1" si="31"/>
        <v>#NUM!</v>
      </c>
      <c r="X228" s="1" t="e">
        <f t="shared" ca="1" si="32"/>
        <v>#NUM!</v>
      </c>
      <c r="Y228" s="1" t="e">
        <f t="shared" ca="1" si="33"/>
        <v>#NUM!</v>
      </c>
      <c r="Z228" s="32" t="e">
        <f t="shared" ca="1" si="34"/>
        <v>#NUM!</v>
      </c>
      <c r="AA228" s="1" t="e">
        <f t="shared" ca="1" si="35"/>
        <v>#NUM!</v>
      </c>
      <c r="AB228" s="1" t="e">
        <f t="shared" ca="1" si="36"/>
        <v>#NUM!</v>
      </c>
      <c r="AC228" s="1" t="e">
        <f t="shared" ca="1" si="37"/>
        <v>#NUM!</v>
      </c>
      <c r="AD228" s="1">
        <f t="shared" si="38"/>
        <v>355789</v>
      </c>
      <c r="AE228" t="str">
        <f>IFERROR(VLOOKUP(D228,Bas!A:B,2,0),"")</f>
        <v/>
      </c>
      <c r="AF228" t="str">
        <f t="shared" si="39"/>
        <v>CHUQUENPLAST S A SFP-011303-01</v>
      </c>
      <c r="AG228" s="14" t="str">
        <f>(IFERROR(VLOOKUP(AF228,Bas!A:B,2,0),"CXP"))</f>
        <v>CXP</v>
      </c>
    </row>
    <row r="229" spans="1:33" x14ac:dyDescent="0.25">
      <c r="A229" t="s">
        <v>41</v>
      </c>
      <c r="B229">
        <v>901</v>
      </c>
      <c r="C229">
        <v>900588428</v>
      </c>
      <c r="D229" t="s">
        <v>2974</v>
      </c>
      <c r="E229" t="s">
        <v>3741</v>
      </c>
      <c r="F229">
        <v>7447638</v>
      </c>
      <c r="G229">
        <v>16925001</v>
      </c>
      <c r="H229">
        <v>5</v>
      </c>
      <c r="I229" t="s">
        <v>3748</v>
      </c>
      <c r="J229" t="s">
        <v>3749</v>
      </c>
      <c r="K229" s="2">
        <v>45373</v>
      </c>
      <c r="L229" s="2">
        <v>45373</v>
      </c>
      <c r="M229" s="2">
        <v>45433</v>
      </c>
      <c r="N229">
        <v>-13</v>
      </c>
      <c r="O229">
        <v>1333096</v>
      </c>
      <c r="P229">
        <v>20240604</v>
      </c>
      <c r="Q229">
        <v>202406</v>
      </c>
      <c r="R229" t="s">
        <v>6382</v>
      </c>
      <c r="S229">
        <v>78</v>
      </c>
      <c r="T229" t="s">
        <v>31</v>
      </c>
      <c r="U229" t="s">
        <v>3359</v>
      </c>
      <c r="V229" s="57" t="e">
        <f t="shared" ca="1" si="30"/>
        <v>#NUM!</v>
      </c>
      <c r="W229" s="1" t="e">
        <f t="shared" ca="1" si="31"/>
        <v>#NUM!</v>
      </c>
      <c r="X229" s="1" t="e">
        <f t="shared" ca="1" si="32"/>
        <v>#NUM!</v>
      </c>
      <c r="Y229" s="1" t="e">
        <f t="shared" ca="1" si="33"/>
        <v>#NUM!</v>
      </c>
      <c r="Z229" s="32" t="e">
        <f t="shared" ca="1" si="34"/>
        <v>#NUM!</v>
      </c>
      <c r="AA229" s="1" t="e">
        <f t="shared" ca="1" si="35"/>
        <v>#NUM!</v>
      </c>
      <c r="AB229" s="1" t="e">
        <f t="shared" ca="1" si="36"/>
        <v>#NUM!</v>
      </c>
      <c r="AC229" s="1" t="e">
        <f t="shared" ca="1" si="37"/>
        <v>#NUM!</v>
      </c>
      <c r="AD229" s="1">
        <f t="shared" si="38"/>
        <v>1333096</v>
      </c>
      <c r="AE229" t="str">
        <f>IFERROR(VLOOKUP(D229,Bas!A:B,2,0),"")</f>
        <v/>
      </c>
      <c r="AF229" t="str">
        <f t="shared" si="39"/>
        <v>CHUQUENPLAST S A SFP-011304-01</v>
      </c>
      <c r="AG229" s="14" t="str">
        <f>(IFERROR(VLOOKUP(AF229,Bas!A:B,2,0),"CXP"))</f>
        <v>CXP</v>
      </c>
    </row>
    <row r="230" spans="1:33" x14ac:dyDescent="0.25">
      <c r="A230" t="s">
        <v>41</v>
      </c>
      <c r="B230">
        <v>901</v>
      </c>
      <c r="C230">
        <v>900588428</v>
      </c>
      <c r="D230" t="s">
        <v>2974</v>
      </c>
      <c r="E230" t="s">
        <v>3741</v>
      </c>
      <c r="F230">
        <v>7447638</v>
      </c>
      <c r="G230">
        <v>16925001</v>
      </c>
      <c r="H230">
        <v>6</v>
      </c>
      <c r="I230" t="s">
        <v>3750</v>
      </c>
      <c r="J230" t="s">
        <v>3751</v>
      </c>
      <c r="K230" s="2">
        <v>45373</v>
      </c>
      <c r="L230" s="2">
        <v>45373</v>
      </c>
      <c r="M230" s="2">
        <v>45433</v>
      </c>
      <c r="N230">
        <v>-13</v>
      </c>
      <c r="O230">
        <v>355789</v>
      </c>
      <c r="P230">
        <v>20240604</v>
      </c>
      <c r="Q230">
        <v>202406</v>
      </c>
      <c r="R230" t="s">
        <v>6382</v>
      </c>
      <c r="S230">
        <v>78</v>
      </c>
      <c r="T230" t="s">
        <v>31</v>
      </c>
      <c r="U230" t="s">
        <v>3359</v>
      </c>
      <c r="V230" s="57" t="e">
        <f t="shared" ca="1" si="30"/>
        <v>#NUM!</v>
      </c>
      <c r="W230" s="1" t="e">
        <f t="shared" ca="1" si="31"/>
        <v>#NUM!</v>
      </c>
      <c r="X230" s="1" t="e">
        <f t="shared" ca="1" si="32"/>
        <v>#NUM!</v>
      </c>
      <c r="Y230" s="1" t="e">
        <f t="shared" ca="1" si="33"/>
        <v>#NUM!</v>
      </c>
      <c r="Z230" s="32" t="e">
        <f t="shared" ca="1" si="34"/>
        <v>#NUM!</v>
      </c>
      <c r="AA230" s="1" t="e">
        <f t="shared" ca="1" si="35"/>
        <v>#NUM!</v>
      </c>
      <c r="AB230" s="1" t="e">
        <f t="shared" ca="1" si="36"/>
        <v>#NUM!</v>
      </c>
      <c r="AC230" s="1" t="e">
        <f t="shared" ca="1" si="37"/>
        <v>#NUM!</v>
      </c>
      <c r="AD230" s="1">
        <f t="shared" si="38"/>
        <v>355789</v>
      </c>
      <c r="AE230" t="str">
        <f>IFERROR(VLOOKUP(D230,Bas!A:B,2,0),"")</f>
        <v/>
      </c>
      <c r="AF230" t="str">
        <f t="shared" si="39"/>
        <v>CHUQUENPLAST S A SFP-011305-01</v>
      </c>
      <c r="AG230" s="14" t="str">
        <f>(IFERROR(VLOOKUP(AF230,Bas!A:B,2,0),"CXP"))</f>
        <v>CXP</v>
      </c>
    </row>
    <row r="231" spans="1:33" x14ac:dyDescent="0.25">
      <c r="A231" t="s">
        <v>41</v>
      </c>
      <c r="B231">
        <v>901</v>
      </c>
      <c r="C231">
        <v>900588428</v>
      </c>
      <c r="D231" t="s">
        <v>2974</v>
      </c>
      <c r="E231" t="s">
        <v>3741</v>
      </c>
      <c r="F231">
        <v>7447638</v>
      </c>
      <c r="G231">
        <v>16925001</v>
      </c>
      <c r="H231">
        <v>7</v>
      </c>
      <c r="I231" t="s">
        <v>3752</v>
      </c>
      <c r="J231" t="s">
        <v>3753</v>
      </c>
      <c r="K231" s="2">
        <v>45373</v>
      </c>
      <c r="L231" s="2">
        <v>45373</v>
      </c>
      <c r="M231" s="2">
        <v>45433</v>
      </c>
      <c r="N231">
        <v>-13</v>
      </c>
      <c r="O231">
        <v>355789</v>
      </c>
      <c r="P231">
        <v>20240604</v>
      </c>
      <c r="Q231">
        <v>202406</v>
      </c>
      <c r="R231" t="s">
        <v>6382</v>
      </c>
      <c r="S231">
        <v>78</v>
      </c>
      <c r="T231" t="s">
        <v>31</v>
      </c>
      <c r="U231" t="s">
        <v>3359</v>
      </c>
      <c r="V231" s="57" t="e">
        <f t="shared" ca="1" si="30"/>
        <v>#NUM!</v>
      </c>
      <c r="W231" s="1" t="e">
        <f t="shared" ca="1" si="31"/>
        <v>#NUM!</v>
      </c>
      <c r="X231" s="1" t="e">
        <f t="shared" ca="1" si="32"/>
        <v>#NUM!</v>
      </c>
      <c r="Y231" s="1" t="e">
        <f t="shared" ca="1" si="33"/>
        <v>#NUM!</v>
      </c>
      <c r="Z231" s="32" t="e">
        <f t="shared" ca="1" si="34"/>
        <v>#NUM!</v>
      </c>
      <c r="AA231" s="1" t="e">
        <f t="shared" ca="1" si="35"/>
        <v>#NUM!</v>
      </c>
      <c r="AB231" s="1" t="e">
        <f t="shared" ca="1" si="36"/>
        <v>#NUM!</v>
      </c>
      <c r="AC231" s="1" t="e">
        <f t="shared" ca="1" si="37"/>
        <v>#NUM!</v>
      </c>
      <c r="AD231" s="1">
        <f t="shared" si="38"/>
        <v>355789</v>
      </c>
      <c r="AE231" t="str">
        <f>IFERROR(VLOOKUP(D231,Bas!A:B,2,0),"")</f>
        <v/>
      </c>
      <c r="AF231" t="str">
        <f t="shared" si="39"/>
        <v>CHUQUENPLAST S A SFP-011306-01</v>
      </c>
      <c r="AG231" s="14" t="str">
        <f>(IFERROR(VLOOKUP(AF231,Bas!A:B,2,0),"CXP"))</f>
        <v>CXP</v>
      </c>
    </row>
    <row r="232" spans="1:33" x14ac:dyDescent="0.25">
      <c r="A232" t="s">
        <v>41</v>
      </c>
      <c r="B232">
        <v>901</v>
      </c>
      <c r="C232">
        <v>900588428</v>
      </c>
      <c r="D232" t="s">
        <v>2974</v>
      </c>
      <c r="E232" t="s">
        <v>3741</v>
      </c>
      <c r="F232">
        <v>7447638</v>
      </c>
      <c r="G232">
        <v>16925001</v>
      </c>
      <c r="H232">
        <v>8</v>
      </c>
      <c r="I232" t="s">
        <v>3754</v>
      </c>
      <c r="J232" t="s">
        <v>3755</v>
      </c>
      <c r="K232" s="2">
        <v>45373</v>
      </c>
      <c r="L232" s="2">
        <v>45373</v>
      </c>
      <c r="M232" s="2">
        <v>45433</v>
      </c>
      <c r="N232">
        <v>-13</v>
      </c>
      <c r="O232">
        <v>239045</v>
      </c>
      <c r="P232">
        <v>20240604</v>
      </c>
      <c r="Q232">
        <v>202406</v>
      </c>
      <c r="R232" t="s">
        <v>6382</v>
      </c>
      <c r="S232">
        <v>78</v>
      </c>
      <c r="T232" t="s">
        <v>31</v>
      </c>
      <c r="U232" t="s">
        <v>3359</v>
      </c>
      <c r="V232" s="57" t="e">
        <f t="shared" ca="1" si="30"/>
        <v>#NUM!</v>
      </c>
      <c r="W232" s="1" t="e">
        <f t="shared" ca="1" si="31"/>
        <v>#NUM!</v>
      </c>
      <c r="X232" s="1" t="e">
        <f t="shared" ca="1" si="32"/>
        <v>#NUM!</v>
      </c>
      <c r="Y232" s="1" t="e">
        <f t="shared" ca="1" si="33"/>
        <v>#NUM!</v>
      </c>
      <c r="Z232" s="32" t="e">
        <f t="shared" ca="1" si="34"/>
        <v>#NUM!</v>
      </c>
      <c r="AA232" s="1" t="e">
        <f t="shared" ca="1" si="35"/>
        <v>#NUM!</v>
      </c>
      <c r="AB232" s="1" t="e">
        <f t="shared" ca="1" si="36"/>
        <v>#NUM!</v>
      </c>
      <c r="AC232" s="1" t="e">
        <f t="shared" ca="1" si="37"/>
        <v>#NUM!</v>
      </c>
      <c r="AD232" s="1">
        <f t="shared" si="38"/>
        <v>239045</v>
      </c>
      <c r="AE232" t="str">
        <f>IFERROR(VLOOKUP(D232,Bas!A:B,2,0),"")</f>
        <v/>
      </c>
      <c r="AF232" t="str">
        <f t="shared" si="39"/>
        <v>CHUQUENPLAST S A SFP-011307-01</v>
      </c>
      <c r="AG232" s="14" t="str">
        <f>(IFERROR(VLOOKUP(AF232,Bas!A:B,2,0),"CXP"))</f>
        <v>CXP</v>
      </c>
    </row>
    <row r="233" spans="1:33" x14ac:dyDescent="0.25">
      <c r="A233" t="s">
        <v>41</v>
      </c>
      <c r="B233">
        <v>901</v>
      </c>
      <c r="C233">
        <v>900588428</v>
      </c>
      <c r="D233" t="s">
        <v>2974</v>
      </c>
      <c r="E233" t="s">
        <v>3741</v>
      </c>
      <c r="F233">
        <v>7447638</v>
      </c>
      <c r="G233">
        <v>16925001</v>
      </c>
      <c r="H233">
        <v>9</v>
      </c>
      <c r="I233" t="s">
        <v>3756</v>
      </c>
      <c r="J233" t="s">
        <v>3757</v>
      </c>
      <c r="K233" s="2">
        <v>45373</v>
      </c>
      <c r="L233" s="2">
        <v>45373</v>
      </c>
      <c r="M233" s="2">
        <v>45433</v>
      </c>
      <c r="N233">
        <v>-13</v>
      </c>
      <c r="O233">
        <v>800525</v>
      </c>
      <c r="P233">
        <v>20240604</v>
      </c>
      <c r="Q233">
        <v>202406</v>
      </c>
      <c r="R233" t="s">
        <v>6382</v>
      </c>
      <c r="S233">
        <v>78</v>
      </c>
      <c r="T233" t="s">
        <v>31</v>
      </c>
      <c r="U233" t="s">
        <v>3359</v>
      </c>
      <c r="V233" s="57" t="e">
        <f t="shared" ca="1" si="30"/>
        <v>#NUM!</v>
      </c>
      <c r="W233" s="1" t="e">
        <f t="shared" ca="1" si="31"/>
        <v>#NUM!</v>
      </c>
      <c r="X233" s="1" t="e">
        <f t="shared" ca="1" si="32"/>
        <v>#NUM!</v>
      </c>
      <c r="Y233" s="1" t="e">
        <f t="shared" ca="1" si="33"/>
        <v>#NUM!</v>
      </c>
      <c r="Z233" s="32" t="e">
        <f t="shared" ca="1" si="34"/>
        <v>#NUM!</v>
      </c>
      <c r="AA233" s="1" t="e">
        <f t="shared" ca="1" si="35"/>
        <v>#NUM!</v>
      </c>
      <c r="AB233" s="1" t="e">
        <f t="shared" ca="1" si="36"/>
        <v>#NUM!</v>
      </c>
      <c r="AC233" s="1" t="e">
        <f t="shared" ca="1" si="37"/>
        <v>#NUM!</v>
      </c>
      <c r="AD233" s="1">
        <f t="shared" si="38"/>
        <v>800525</v>
      </c>
      <c r="AE233" t="str">
        <f>IFERROR(VLOOKUP(D233,Bas!A:B,2,0),"")</f>
        <v/>
      </c>
      <c r="AF233" t="str">
        <f t="shared" si="39"/>
        <v>CHUQUENPLAST S A SFP-011308-01</v>
      </c>
      <c r="AG233" s="14" t="str">
        <f>(IFERROR(VLOOKUP(AF233,Bas!A:B,2,0),"CXP"))</f>
        <v>CXP</v>
      </c>
    </row>
    <row r="234" spans="1:33" x14ac:dyDescent="0.25">
      <c r="A234" t="s">
        <v>41</v>
      </c>
      <c r="B234">
        <v>901</v>
      </c>
      <c r="C234">
        <v>900588428</v>
      </c>
      <c r="D234" t="s">
        <v>2974</v>
      </c>
      <c r="E234" t="s">
        <v>3741</v>
      </c>
      <c r="F234">
        <v>7447638</v>
      </c>
      <c r="G234">
        <v>16925001</v>
      </c>
      <c r="H234">
        <v>10</v>
      </c>
      <c r="I234" t="s">
        <v>3758</v>
      </c>
      <c r="J234" t="s">
        <v>3759</v>
      </c>
      <c r="K234" s="2">
        <v>45373</v>
      </c>
      <c r="L234" s="2">
        <v>45373</v>
      </c>
      <c r="M234" s="2">
        <v>45427</v>
      </c>
      <c r="N234">
        <v>-19</v>
      </c>
      <c r="O234">
        <v>355789</v>
      </c>
      <c r="P234">
        <v>20240604</v>
      </c>
      <c r="Q234">
        <v>202406</v>
      </c>
      <c r="R234" t="s">
        <v>6382</v>
      </c>
      <c r="S234">
        <v>78</v>
      </c>
      <c r="T234" t="s">
        <v>31</v>
      </c>
      <c r="U234" t="s">
        <v>3359</v>
      </c>
      <c r="V234" s="57" t="e">
        <f t="shared" ca="1" si="30"/>
        <v>#NUM!</v>
      </c>
      <c r="W234" s="1" t="e">
        <f t="shared" ca="1" si="31"/>
        <v>#NUM!</v>
      </c>
      <c r="X234" s="1" t="e">
        <f t="shared" ca="1" si="32"/>
        <v>#NUM!</v>
      </c>
      <c r="Y234" s="1" t="e">
        <f t="shared" ca="1" si="33"/>
        <v>#NUM!</v>
      </c>
      <c r="Z234" s="32" t="e">
        <f t="shared" ca="1" si="34"/>
        <v>#NUM!</v>
      </c>
      <c r="AA234" s="1" t="e">
        <f t="shared" ca="1" si="35"/>
        <v>#NUM!</v>
      </c>
      <c r="AB234" s="1" t="e">
        <f t="shared" ca="1" si="36"/>
        <v>#NUM!</v>
      </c>
      <c r="AC234" s="1" t="e">
        <f t="shared" ca="1" si="37"/>
        <v>#NUM!</v>
      </c>
      <c r="AD234" s="1">
        <f t="shared" si="38"/>
        <v>355789</v>
      </c>
      <c r="AE234" t="str">
        <f>IFERROR(VLOOKUP(D234,Bas!A:B,2,0),"")</f>
        <v/>
      </c>
      <c r="AF234" t="str">
        <f t="shared" si="39"/>
        <v>CHUQUENPLAST S A SFP-011309-01</v>
      </c>
      <c r="AG234" s="14" t="str">
        <f>(IFERROR(VLOOKUP(AF234,Bas!A:B,2,0),"CXP"))</f>
        <v>CXP</v>
      </c>
    </row>
    <row r="235" spans="1:33" x14ac:dyDescent="0.25">
      <c r="A235" t="s">
        <v>41</v>
      </c>
      <c r="B235">
        <v>901</v>
      </c>
      <c r="C235">
        <v>900588428</v>
      </c>
      <c r="D235" t="s">
        <v>2974</v>
      </c>
      <c r="E235" t="s">
        <v>3741</v>
      </c>
      <c r="F235">
        <v>7447638</v>
      </c>
      <c r="G235">
        <v>16925001</v>
      </c>
      <c r="H235">
        <v>11</v>
      </c>
      <c r="I235" t="s">
        <v>3760</v>
      </c>
      <c r="J235" t="s">
        <v>3761</v>
      </c>
      <c r="K235" s="2">
        <v>45373</v>
      </c>
      <c r="L235" s="2">
        <v>45373</v>
      </c>
      <c r="M235" s="2">
        <v>45433</v>
      </c>
      <c r="N235">
        <v>-13</v>
      </c>
      <c r="O235">
        <v>1045130</v>
      </c>
      <c r="P235">
        <v>20240604</v>
      </c>
      <c r="Q235">
        <v>202406</v>
      </c>
      <c r="R235" t="s">
        <v>6382</v>
      </c>
      <c r="S235">
        <v>78</v>
      </c>
      <c r="T235" t="s">
        <v>31</v>
      </c>
      <c r="U235" t="s">
        <v>3359</v>
      </c>
      <c r="V235" s="57" t="e">
        <f t="shared" ca="1" si="30"/>
        <v>#NUM!</v>
      </c>
      <c r="W235" s="1" t="e">
        <f t="shared" ca="1" si="31"/>
        <v>#NUM!</v>
      </c>
      <c r="X235" s="1" t="e">
        <f t="shared" ca="1" si="32"/>
        <v>#NUM!</v>
      </c>
      <c r="Y235" s="1" t="e">
        <f t="shared" ca="1" si="33"/>
        <v>#NUM!</v>
      </c>
      <c r="Z235" s="32" t="e">
        <f t="shared" ca="1" si="34"/>
        <v>#NUM!</v>
      </c>
      <c r="AA235" s="1" t="e">
        <f t="shared" ca="1" si="35"/>
        <v>#NUM!</v>
      </c>
      <c r="AB235" s="1" t="e">
        <f t="shared" ca="1" si="36"/>
        <v>#NUM!</v>
      </c>
      <c r="AC235" s="1" t="e">
        <f t="shared" ca="1" si="37"/>
        <v>#NUM!</v>
      </c>
      <c r="AD235" s="1">
        <f t="shared" si="38"/>
        <v>1045130</v>
      </c>
      <c r="AE235" t="str">
        <f>IFERROR(VLOOKUP(D235,Bas!A:B,2,0),"")</f>
        <v/>
      </c>
      <c r="AF235" t="str">
        <f t="shared" si="39"/>
        <v>CHUQUENPLAST S A SFP-011310-01</v>
      </c>
      <c r="AG235" s="14" t="str">
        <f>(IFERROR(VLOOKUP(AF235,Bas!A:B,2,0),"CXP"))</f>
        <v>CXP</v>
      </c>
    </row>
    <row r="236" spans="1:33" x14ac:dyDescent="0.25">
      <c r="A236" t="s">
        <v>41</v>
      </c>
      <c r="B236">
        <v>901</v>
      </c>
      <c r="C236">
        <v>900588428</v>
      </c>
      <c r="D236" t="s">
        <v>2974</v>
      </c>
      <c r="E236" t="s">
        <v>3741</v>
      </c>
      <c r="F236">
        <v>7447638</v>
      </c>
      <c r="G236">
        <v>16925001</v>
      </c>
      <c r="H236">
        <v>14</v>
      </c>
      <c r="I236" t="s">
        <v>3762</v>
      </c>
      <c r="J236" t="s">
        <v>3763</v>
      </c>
      <c r="K236" s="2">
        <v>45377</v>
      </c>
      <c r="L236" s="2">
        <v>45377</v>
      </c>
      <c r="M236" s="2">
        <v>45433</v>
      </c>
      <c r="N236">
        <v>-13</v>
      </c>
      <c r="O236">
        <v>100066</v>
      </c>
      <c r="P236">
        <v>20240604</v>
      </c>
      <c r="Q236">
        <v>202406</v>
      </c>
      <c r="R236" t="s">
        <v>6382</v>
      </c>
      <c r="S236">
        <v>74</v>
      </c>
      <c r="T236" t="s">
        <v>31</v>
      </c>
      <c r="U236" t="s">
        <v>3359</v>
      </c>
      <c r="V236" s="57" t="e">
        <f t="shared" ca="1" si="30"/>
        <v>#NUM!</v>
      </c>
      <c r="W236" s="1" t="e">
        <f t="shared" ca="1" si="31"/>
        <v>#NUM!</v>
      </c>
      <c r="X236" s="1" t="e">
        <f t="shared" ca="1" si="32"/>
        <v>#NUM!</v>
      </c>
      <c r="Y236" s="1" t="e">
        <f t="shared" ca="1" si="33"/>
        <v>#NUM!</v>
      </c>
      <c r="Z236" s="32" t="e">
        <f t="shared" ca="1" si="34"/>
        <v>#NUM!</v>
      </c>
      <c r="AA236" s="1" t="e">
        <f t="shared" ca="1" si="35"/>
        <v>#NUM!</v>
      </c>
      <c r="AB236" s="1" t="e">
        <f t="shared" ca="1" si="36"/>
        <v>#NUM!</v>
      </c>
      <c r="AC236" s="1" t="e">
        <f t="shared" ca="1" si="37"/>
        <v>#NUM!</v>
      </c>
      <c r="AD236" s="1">
        <f t="shared" si="38"/>
        <v>100066</v>
      </c>
      <c r="AE236" t="str">
        <f>IFERROR(VLOOKUP(D236,Bas!A:B,2,0),"")</f>
        <v/>
      </c>
      <c r="AF236" t="str">
        <f t="shared" si="39"/>
        <v>CHUQUENPLAST S A SFP-011342-01</v>
      </c>
      <c r="AG236" s="14" t="str">
        <f>(IFERROR(VLOOKUP(AF236,Bas!A:B,2,0),"CXP"))</f>
        <v>CXP</v>
      </c>
    </row>
    <row r="237" spans="1:33" x14ac:dyDescent="0.25">
      <c r="A237" t="s">
        <v>41</v>
      </c>
      <c r="B237">
        <v>901</v>
      </c>
      <c r="C237">
        <v>900588428</v>
      </c>
      <c r="D237" t="s">
        <v>2974</v>
      </c>
      <c r="E237" t="s">
        <v>3741</v>
      </c>
      <c r="F237">
        <v>7447638</v>
      </c>
      <c r="G237">
        <v>16925001</v>
      </c>
      <c r="H237">
        <v>15</v>
      </c>
      <c r="I237" t="s">
        <v>3764</v>
      </c>
      <c r="J237" t="s">
        <v>3765</v>
      </c>
      <c r="K237" s="2">
        <v>45377</v>
      </c>
      <c r="L237" s="2">
        <v>45377</v>
      </c>
      <c r="M237" s="2">
        <v>45433</v>
      </c>
      <c r="N237">
        <v>-13</v>
      </c>
      <c r="O237">
        <v>643755</v>
      </c>
      <c r="P237">
        <v>20240604</v>
      </c>
      <c r="Q237">
        <v>202406</v>
      </c>
      <c r="R237" t="s">
        <v>6382</v>
      </c>
      <c r="S237">
        <v>74</v>
      </c>
      <c r="T237" t="s">
        <v>31</v>
      </c>
      <c r="U237" t="s">
        <v>3359</v>
      </c>
      <c r="V237" s="57" t="e">
        <f t="shared" ca="1" si="30"/>
        <v>#NUM!</v>
      </c>
      <c r="W237" s="1" t="e">
        <f t="shared" ca="1" si="31"/>
        <v>#NUM!</v>
      </c>
      <c r="X237" s="1" t="e">
        <f t="shared" ca="1" si="32"/>
        <v>#NUM!</v>
      </c>
      <c r="Y237" s="1" t="e">
        <f t="shared" ca="1" si="33"/>
        <v>#NUM!</v>
      </c>
      <c r="Z237" s="32" t="e">
        <f t="shared" ca="1" si="34"/>
        <v>#NUM!</v>
      </c>
      <c r="AA237" s="1" t="e">
        <f t="shared" ca="1" si="35"/>
        <v>#NUM!</v>
      </c>
      <c r="AB237" s="1" t="e">
        <f t="shared" ca="1" si="36"/>
        <v>#NUM!</v>
      </c>
      <c r="AC237" s="1" t="e">
        <f t="shared" ca="1" si="37"/>
        <v>#NUM!</v>
      </c>
      <c r="AD237" s="1">
        <f t="shared" si="38"/>
        <v>643755</v>
      </c>
      <c r="AE237" t="str">
        <f>IFERROR(VLOOKUP(D237,Bas!A:B,2,0),"")</f>
        <v/>
      </c>
      <c r="AF237" t="str">
        <f t="shared" si="39"/>
        <v>CHUQUENPLAST S A SFP-011343-01</v>
      </c>
      <c r="AG237" s="14" t="str">
        <f>(IFERROR(VLOOKUP(AF237,Bas!A:B,2,0),"CXP"))</f>
        <v>CXP</v>
      </c>
    </row>
    <row r="238" spans="1:33" x14ac:dyDescent="0.25">
      <c r="A238" t="s">
        <v>41</v>
      </c>
      <c r="B238">
        <v>901</v>
      </c>
      <c r="C238">
        <v>900588428</v>
      </c>
      <c r="D238" t="s">
        <v>2974</v>
      </c>
      <c r="E238" t="s">
        <v>3741</v>
      </c>
      <c r="F238">
        <v>7447638</v>
      </c>
      <c r="G238">
        <v>16925001</v>
      </c>
      <c r="H238">
        <v>12</v>
      </c>
      <c r="I238" t="s">
        <v>3766</v>
      </c>
      <c r="J238" t="s">
        <v>3767</v>
      </c>
      <c r="K238" s="2">
        <v>45377</v>
      </c>
      <c r="L238" s="2">
        <v>45377</v>
      </c>
      <c r="M238" s="2">
        <v>45433</v>
      </c>
      <c r="N238">
        <v>-13</v>
      </c>
      <c r="O238">
        <v>643755</v>
      </c>
      <c r="P238">
        <v>20240604</v>
      </c>
      <c r="Q238">
        <v>202406</v>
      </c>
      <c r="R238" t="s">
        <v>6382</v>
      </c>
      <c r="S238">
        <v>74</v>
      </c>
      <c r="T238" t="s">
        <v>31</v>
      </c>
      <c r="U238" t="s">
        <v>3359</v>
      </c>
      <c r="V238" s="57" t="e">
        <f t="shared" ca="1" si="30"/>
        <v>#NUM!</v>
      </c>
      <c r="W238" s="1" t="e">
        <f t="shared" ca="1" si="31"/>
        <v>#NUM!</v>
      </c>
      <c r="X238" s="1" t="e">
        <f t="shared" ca="1" si="32"/>
        <v>#NUM!</v>
      </c>
      <c r="Y238" s="1" t="e">
        <f t="shared" ca="1" si="33"/>
        <v>#NUM!</v>
      </c>
      <c r="Z238" s="32" t="e">
        <f t="shared" ca="1" si="34"/>
        <v>#NUM!</v>
      </c>
      <c r="AA238" s="1" t="e">
        <f t="shared" ca="1" si="35"/>
        <v>#NUM!</v>
      </c>
      <c r="AB238" s="1" t="e">
        <f t="shared" ca="1" si="36"/>
        <v>#NUM!</v>
      </c>
      <c r="AC238" s="1" t="e">
        <f t="shared" ca="1" si="37"/>
        <v>#NUM!</v>
      </c>
      <c r="AD238" s="1">
        <f t="shared" si="38"/>
        <v>643755</v>
      </c>
      <c r="AE238" t="str">
        <f>IFERROR(VLOOKUP(D238,Bas!A:B,2,0),"")</f>
        <v/>
      </c>
      <c r="AF238" t="str">
        <f t="shared" si="39"/>
        <v>CHUQUENPLAST S A SFP-011344-01</v>
      </c>
      <c r="AG238" s="14" t="str">
        <f>(IFERROR(VLOOKUP(AF238,Bas!A:B,2,0),"CXP"))</f>
        <v>CXP</v>
      </c>
    </row>
    <row r="239" spans="1:33" x14ac:dyDescent="0.25">
      <c r="A239" t="s">
        <v>41</v>
      </c>
      <c r="B239">
        <v>901</v>
      </c>
      <c r="C239">
        <v>900588428</v>
      </c>
      <c r="D239" t="s">
        <v>2974</v>
      </c>
      <c r="E239" t="s">
        <v>3741</v>
      </c>
      <c r="F239">
        <v>7447638</v>
      </c>
      <c r="G239">
        <v>16925001</v>
      </c>
      <c r="H239">
        <v>16</v>
      </c>
      <c r="I239" t="s">
        <v>3768</v>
      </c>
      <c r="J239" t="s">
        <v>3769</v>
      </c>
      <c r="K239" s="2">
        <v>45377</v>
      </c>
      <c r="L239" s="2">
        <v>45377</v>
      </c>
      <c r="M239" s="2">
        <v>45433</v>
      </c>
      <c r="N239">
        <v>-13</v>
      </c>
      <c r="O239">
        <v>355789</v>
      </c>
      <c r="P239">
        <v>20240604</v>
      </c>
      <c r="Q239">
        <v>202406</v>
      </c>
      <c r="R239" t="s">
        <v>6382</v>
      </c>
      <c r="S239">
        <v>74</v>
      </c>
      <c r="T239" t="s">
        <v>31</v>
      </c>
      <c r="U239" t="s">
        <v>3359</v>
      </c>
      <c r="V239" s="57" t="e">
        <f t="shared" ca="1" si="30"/>
        <v>#NUM!</v>
      </c>
      <c r="W239" s="1" t="e">
        <f t="shared" ca="1" si="31"/>
        <v>#NUM!</v>
      </c>
      <c r="X239" s="1" t="e">
        <f t="shared" ca="1" si="32"/>
        <v>#NUM!</v>
      </c>
      <c r="Y239" s="1" t="e">
        <f t="shared" ca="1" si="33"/>
        <v>#NUM!</v>
      </c>
      <c r="Z239" s="32" t="e">
        <f t="shared" ca="1" si="34"/>
        <v>#NUM!</v>
      </c>
      <c r="AA239" s="1" t="e">
        <f t="shared" ca="1" si="35"/>
        <v>#NUM!</v>
      </c>
      <c r="AB239" s="1" t="e">
        <f t="shared" ca="1" si="36"/>
        <v>#NUM!</v>
      </c>
      <c r="AC239" s="1" t="e">
        <f t="shared" ca="1" si="37"/>
        <v>#NUM!</v>
      </c>
      <c r="AD239" s="1">
        <f t="shared" si="38"/>
        <v>355789</v>
      </c>
      <c r="AE239" t="str">
        <f>IFERROR(VLOOKUP(D239,Bas!A:B,2,0),"")</f>
        <v/>
      </c>
      <c r="AF239" t="str">
        <f t="shared" si="39"/>
        <v>CHUQUENPLAST S A SFP-011345-01</v>
      </c>
      <c r="AG239" s="14" t="str">
        <f>(IFERROR(VLOOKUP(AF239,Bas!A:B,2,0),"CXP"))</f>
        <v>CXP</v>
      </c>
    </row>
    <row r="240" spans="1:33" x14ac:dyDescent="0.25">
      <c r="A240" t="s">
        <v>41</v>
      </c>
      <c r="B240">
        <v>901</v>
      </c>
      <c r="C240">
        <v>900588428</v>
      </c>
      <c r="D240" t="s">
        <v>2974</v>
      </c>
      <c r="E240" t="s">
        <v>3741</v>
      </c>
      <c r="F240">
        <v>7447638</v>
      </c>
      <c r="G240">
        <v>16925001</v>
      </c>
      <c r="H240">
        <v>17</v>
      </c>
      <c r="I240" t="s">
        <v>3770</v>
      </c>
      <c r="J240" t="s">
        <v>3771</v>
      </c>
      <c r="K240" s="2">
        <v>45377</v>
      </c>
      <c r="L240" s="2">
        <v>45377</v>
      </c>
      <c r="M240" s="2">
        <v>45433</v>
      </c>
      <c r="N240">
        <v>-13</v>
      </c>
      <c r="O240">
        <v>671551</v>
      </c>
      <c r="P240">
        <v>20240604</v>
      </c>
      <c r="Q240">
        <v>202406</v>
      </c>
      <c r="R240" t="s">
        <v>6382</v>
      </c>
      <c r="S240">
        <v>74</v>
      </c>
      <c r="T240" t="s">
        <v>31</v>
      </c>
      <c r="U240" t="s">
        <v>3359</v>
      </c>
      <c r="V240" s="57" t="e">
        <f t="shared" ca="1" si="30"/>
        <v>#NUM!</v>
      </c>
      <c r="W240" s="1" t="e">
        <f t="shared" ca="1" si="31"/>
        <v>#NUM!</v>
      </c>
      <c r="X240" s="1" t="e">
        <f t="shared" ca="1" si="32"/>
        <v>#NUM!</v>
      </c>
      <c r="Y240" s="1" t="e">
        <f t="shared" ca="1" si="33"/>
        <v>#NUM!</v>
      </c>
      <c r="Z240" s="32" t="e">
        <f t="shared" ca="1" si="34"/>
        <v>#NUM!</v>
      </c>
      <c r="AA240" s="1" t="e">
        <f t="shared" ca="1" si="35"/>
        <v>#NUM!</v>
      </c>
      <c r="AB240" s="1" t="e">
        <f t="shared" ca="1" si="36"/>
        <v>#NUM!</v>
      </c>
      <c r="AC240" s="1" t="e">
        <f t="shared" ca="1" si="37"/>
        <v>#NUM!</v>
      </c>
      <c r="AD240" s="1">
        <f t="shared" si="38"/>
        <v>671551</v>
      </c>
      <c r="AE240" t="str">
        <f>IFERROR(VLOOKUP(D240,Bas!A:B,2,0),"")</f>
        <v/>
      </c>
      <c r="AF240" t="str">
        <f t="shared" si="39"/>
        <v>CHUQUENPLAST S A SFP-011346-01</v>
      </c>
      <c r="AG240" s="14" t="str">
        <f>(IFERROR(VLOOKUP(AF240,Bas!A:B,2,0),"CXP"))</f>
        <v>CXP</v>
      </c>
    </row>
    <row r="241" spans="1:33" x14ac:dyDescent="0.25">
      <c r="A241" t="s">
        <v>41</v>
      </c>
      <c r="B241">
        <v>901</v>
      </c>
      <c r="C241">
        <v>900588428</v>
      </c>
      <c r="D241" t="s">
        <v>2974</v>
      </c>
      <c r="E241" t="s">
        <v>3741</v>
      </c>
      <c r="F241">
        <v>7447638</v>
      </c>
      <c r="G241">
        <v>16925001</v>
      </c>
      <c r="H241">
        <v>18</v>
      </c>
      <c r="I241" t="s">
        <v>3772</v>
      </c>
      <c r="J241" t="s">
        <v>3773</v>
      </c>
      <c r="K241" s="2">
        <v>45377</v>
      </c>
      <c r="L241" s="2">
        <v>45377</v>
      </c>
      <c r="M241" s="2">
        <v>45433</v>
      </c>
      <c r="N241">
        <v>-13</v>
      </c>
      <c r="O241">
        <v>777176</v>
      </c>
      <c r="P241">
        <v>20240604</v>
      </c>
      <c r="Q241">
        <v>202406</v>
      </c>
      <c r="R241" t="s">
        <v>6382</v>
      </c>
      <c r="S241">
        <v>74</v>
      </c>
      <c r="T241" t="s">
        <v>31</v>
      </c>
      <c r="U241" t="s">
        <v>3359</v>
      </c>
      <c r="V241" s="57" t="e">
        <f t="shared" ca="1" si="30"/>
        <v>#NUM!</v>
      </c>
      <c r="W241" s="1" t="e">
        <f t="shared" ca="1" si="31"/>
        <v>#NUM!</v>
      </c>
      <c r="X241" s="1" t="e">
        <f t="shared" ca="1" si="32"/>
        <v>#NUM!</v>
      </c>
      <c r="Y241" s="1" t="e">
        <f t="shared" ca="1" si="33"/>
        <v>#NUM!</v>
      </c>
      <c r="Z241" s="32" t="e">
        <f t="shared" ca="1" si="34"/>
        <v>#NUM!</v>
      </c>
      <c r="AA241" s="1" t="e">
        <f t="shared" ca="1" si="35"/>
        <v>#NUM!</v>
      </c>
      <c r="AB241" s="1" t="e">
        <f t="shared" ca="1" si="36"/>
        <v>#NUM!</v>
      </c>
      <c r="AC241" s="1" t="e">
        <f t="shared" ca="1" si="37"/>
        <v>#NUM!</v>
      </c>
      <c r="AD241" s="1">
        <f t="shared" si="38"/>
        <v>777176</v>
      </c>
      <c r="AE241" t="str">
        <f>IFERROR(VLOOKUP(D241,Bas!A:B,2,0),"")</f>
        <v/>
      </c>
      <c r="AF241" t="str">
        <f t="shared" si="39"/>
        <v>CHUQUENPLAST S A SFP-011347-01</v>
      </c>
      <c r="AG241" s="14" t="str">
        <f>(IFERROR(VLOOKUP(AF241,Bas!A:B,2,0),"CXP"))</f>
        <v>CXP</v>
      </c>
    </row>
    <row r="242" spans="1:33" x14ac:dyDescent="0.25">
      <c r="A242" t="s">
        <v>41</v>
      </c>
      <c r="B242">
        <v>901</v>
      </c>
      <c r="C242">
        <v>900588428</v>
      </c>
      <c r="D242" t="s">
        <v>2974</v>
      </c>
      <c r="E242" t="s">
        <v>3741</v>
      </c>
      <c r="F242">
        <v>7447638</v>
      </c>
      <c r="G242">
        <v>16925001</v>
      </c>
      <c r="H242">
        <v>19</v>
      </c>
      <c r="I242" t="s">
        <v>3774</v>
      </c>
      <c r="J242" t="s">
        <v>3775</v>
      </c>
      <c r="K242" s="2">
        <v>45377</v>
      </c>
      <c r="L242" s="2">
        <v>45377</v>
      </c>
      <c r="M242" s="2">
        <v>45433</v>
      </c>
      <c r="N242">
        <v>-13</v>
      </c>
      <c r="O242">
        <v>643755</v>
      </c>
      <c r="P242">
        <v>20240604</v>
      </c>
      <c r="Q242">
        <v>202406</v>
      </c>
      <c r="R242" t="s">
        <v>6382</v>
      </c>
      <c r="S242">
        <v>74</v>
      </c>
      <c r="T242" t="s">
        <v>31</v>
      </c>
      <c r="U242" t="s">
        <v>3359</v>
      </c>
      <c r="V242" s="57" t="e">
        <f t="shared" ca="1" si="30"/>
        <v>#NUM!</v>
      </c>
      <c r="W242" s="1" t="e">
        <f t="shared" ca="1" si="31"/>
        <v>#NUM!</v>
      </c>
      <c r="X242" s="1" t="e">
        <f t="shared" ca="1" si="32"/>
        <v>#NUM!</v>
      </c>
      <c r="Y242" s="1" t="e">
        <f t="shared" ca="1" si="33"/>
        <v>#NUM!</v>
      </c>
      <c r="Z242" s="32" t="e">
        <f t="shared" ca="1" si="34"/>
        <v>#NUM!</v>
      </c>
      <c r="AA242" s="1" t="e">
        <f t="shared" ca="1" si="35"/>
        <v>#NUM!</v>
      </c>
      <c r="AB242" s="1" t="e">
        <f t="shared" ca="1" si="36"/>
        <v>#NUM!</v>
      </c>
      <c r="AC242" s="1" t="e">
        <f t="shared" ca="1" si="37"/>
        <v>#NUM!</v>
      </c>
      <c r="AD242" s="1">
        <f t="shared" si="38"/>
        <v>643755</v>
      </c>
      <c r="AE242" t="str">
        <f>IFERROR(VLOOKUP(D242,Bas!A:B,2,0),"")</f>
        <v/>
      </c>
      <c r="AF242" t="str">
        <f t="shared" si="39"/>
        <v>CHUQUENPLAST S A SFP-011348-01</v>
      </c>
      <c r="AG242" s="14" t="str">
        <f>(IFERROR(VLOOKUP(AF242,Bas!A:B,2,0),"CXP"))</f>
        <v>CXP</v>
      </c>
    </row>
    <row r="243" spans="1:33" x14ac:dyDescent="0.25">
      <c r="A243" t="s">
        <v>41</v>
      </c>
      <c r="B243">
        <v>901</v>
      </c>
      <c r="C243">
        <v>900588428</v>
      </c>
      <c r="D243" t="s">
        <v>2974</v>
      </c>
      <c r="E243" t="s">
        <v>3741</v>
      </c>
      <c r="F243">
        <v>7447638</v>
      </c>
      <c r="G243">
        <v>16925001</v>
      </c>
      <c r="H243">
        <v>20</v>
      </c>
      <c r="I243" t="s">
        <v>3776</v>
      </c>
      <c r="J243" t="s">
        <v>3777</v>
      </c>
      <c r="K243" s="2">
        <v>45377</v>
      </c>
      <c r="L243" s="2">
        <v>45377</v>
      </c>
      <c r="M243" s="2">
        <v>45433</v>
      </c>
      <c r="N243">
        <v>-13</v>
      </c>
      <c r="O243">
        <v>643755</v>
      </c>
      <c r="P243">
        <v>20240604</v>
      </c>
      <c r="Q243">
        <v>202406</v>
      </c>
      <c r="R243" t="s">
        <v>6382</v>
      </c>
      <c r="S243">
        <v>74</v>
      </c>
      <c r="T243" t="s">
        <v>31</v>
      </c>
      <c r="U243" t="s">
        <v>3359</v>
      </c>
      <c r="V243" s="57" t="e">
        <f t="shared" ca="1" si="30"/>
        <v>#NUM!</v>
      </c>
      <c r="W243" s="1" t="e">
        <f t="shared" ca="1" si="31"/>
        <v>#NUM!</v>
      </c>
      <c r="X243" s="1" t="e">
        <f t="shared" ca="1" si="32"/>
        <v>#NUM!</v>
      </c>
      <c r="Y243" s="1" t="e">
        <f t="shared" ca="1" si="33"/>
        <v>#NUM!</v>
      </c>
      <c r="Z243" s="32" t="e">
        <f t="shared" ca="1" si="34"/>
        <v>#NUM!</v>
      </c>
      <c r="AA243" s="1" t="e">
        <f t="shared" ca="1" si="35"/>
        <v>#NUM!</v>
      </c>
      <c r="AB243" s="1" t="e">
        <f t="shared" ca="1" si="36"/>
        <v>#NUM!</v>
      </c>
      <c r="AC243" s="1" t="e">
        <f t="shared" ca="1" si="37"/>
        <v>#NUM!</v>
      </c>
      <c r="AD243" s="1">
        <f t="shared" si="38"/>
        <v>643755</v>
      </c>
      <c r="AE243" t="str">
        <f>IFERROR(VLOOKUP(D243,Bas!A:B,2,0),"")</f>
        <v/>
      </c>
      <c r="AF243" t="str">
        <f t="shared" si="39"/>
        <v>CHUQUENPLAST S A SFP-011349-01</v>
      </c>
      <c r="AG243" s="14" t="str">
        <f>(IFERROR(VLOOKUP(AF243,Bas!A:B,2,0),"CXP"))</f>
        <v>CXP</v>
      </c>
    </row>
    <row r="244" spans="1:33" x14ac:dyDescent="0.25">
      <c r="A244" t="s">
        <v>41</v>
      </c>
      <c r="B244">
        <v>901</v>
      </c>
      <c r="C244">
        <v>900588428</v>
      </c>
      <c r="D244" t="s">
        <v>2974</v>
      </c>
      <c r="E244" t="s">
        <v>3741</v>
      </c>
      <c r="F244">
        <v>7447638</v>
      </c>
      <c r="G244">
        <v>16925001</v>
      </c>
      <c r="H244">
        <v>21</v>
      </c>
      <c r="I244" t="s">
        <v>3778</v>
      </c>
      <c r="J244" t="s">
        <v>3779</v>
      </c>
      <c r="K244" s="2">
        <v>45377</v>
      </c>
      <c r="L244" s="2">
        <v>45377</v>
      </c>
      <c r="M244" s="2">
        <v>45433</v>
      </c>
      <c r="N244">
        <v>-13</v>
      </c>
      <c r="O244">
        <v>689341</v>
      </c>
      <c r="P244">
        <v>20240604</v>
      </c>
      <c r="Q244">
        <v>202406</v>
      </c>
      <c r="R244" t="s">
        <v>6382</v>
      </c>
      <c r="S244">
        <v>74</v>
      </c>
      <c r="T244" t="s">
        <v>31</v>
      </c>
      <c r="U244" t="s">
        <v>3359</v>
      </c>
      <c r="V244" s="57" t="e">
        <f t="shared" ca="1" si="30"/>
        <v>#NUM!</v>
      </c>
      <c r="W244" s="1" t="e">
        <f t="shared" ca="1" si="31"/>
        <v>#NUM!</v>
      </c>
      <c r="X244" s="1" t="e">
        <f t="shared" ca="1" si="32"/>
        <v>#NUM!</v>
      </c>
      <c r="Y244" s="1" t="e">
        <f t="shared" ca="1" si="33"/>
        <v>#NUM!</v>
      </c>
      <c r="Z244" s="32" t="e">
        <f t="shared" ca="1" si="34"/>
        <v>#NUM!</v>
      </c>
      <c r="AA244" s="1" t="e">
        <f t="shared" ca="1" si="35"/>
        <v>#NUM!</v>
      </c>
      <c r="AB244" s="1" t="e">
        <f t="shared" ca="1" si="36"/>
        <v>#NUM!</v>
      </c>
      <c r="AC244" s="1" t="e">
        <f t="shared" ca="1" si="37"/>
        <v>#NUM!</v>
      </c>
      <c r="AD244" s="1">
        <f t="shared" si="38"/>
        <v>689341</v>
      </c>
      <c r="AE244" t="str">
        <f>IFERROR(VLOOKUP(D244,Bas!A:B,2,0),"")</f>
        <v/>
      </c>
      <c r="AF244" t="str">
        <f t="shared" si="39"/>
        <v>CHUQUENPLAST S A SFP-011350-01</v>
      </c>
      <c r="AG244" s="14" t="str">
        <f>(IFERROR(VLOOKUP(AF244,Bas!A:B,2,0),"CXP"))</f>
        <v>CXP</v>
      </c>
    </row>
    <row r="245" spans="1:33" x14ac:dyDescent="0.25">
      <c r="A245" t="s">
        <v>41</v>
      </c>
      <c r="B245">
        <v>901</v>
      </c>
      <c r="C245">
        <v>900588428</v>
      </c>
      <c r="D245" t="s">
        <v>2974</v>
      </c>
      <c r="E245" t="s">
        <v>3741</v>
      </c>
      <c r="F245">
        <v>7447638</v>
      </c>
      <c r="G245">
        <v>16925001</v>
      </c>
      <c r="H245">
        <v>22</v>
      </c>
      <c r="I245" t="s">
        <v>3780</v>
      </c>
      <c r="J245" t="s">
        <v>3781</v>
      </c>
      <c r="K245" s="2">
        <v>45377</v>
      </c>
      <c r="L245" s="2">
        <v>45377</v>
      </c>
      <c r="M245" s="2">
        <v>45433</v>
      </c>
      <c r="N245">
        <v>-13</v>
      </c>
      <c r="O245">
        <v>689341</v>
      </c>
      <c r="P245">
        <v>20240604</v>
      </c>
      <c r="Q245">
        <v>202406</v>
      </c>
      <c r="R245" t="s">
        <v>6382</v>
      </c>
      <c r="S245">
        <v>74</v>
      </c>
      <c r="T245" t="s">
        <v>31</v>
      </c>
      <c r="U245" t="s">
        <v>3359</v>
      </c>
      <c r="V245" s="57" t="e">
        <f t="shared" ca="1" si="30"/>
        <v>#NUM!</v>
      </c>
      <c r="W245" s="1" t="e">
        <f t="shared" ca="1" si="31"/>
        <v>#NUM!</v>
      </c>
      <c r="X245" s="1" t="e">
        <f t="shared" ca="1" si="32"/>
        <v>#NUM!</v>
      </c>
      <c r="Y245" s="1" t="e">
        <f t="shared" ca="1" si="33"/>
        <v>#NUM!</v>
      </c>
      <c r="Z245" s="32" t="e">
        <f t="shared" ca="1" si="34"/>
        <v>#NUM!</v>
      </c>
      <c r="AA245" s="1" t="e">
        <f t="shared" ca="1" si="35"/>
        <v>#NUM!</v>
      </c>
      <c r="AB245" s="1" t="e">
        <f t="shared" ca="1" si="36"/>
        <v>#NUM!</v>
      </c>
      <c r="AC245" s="1" t="e">
        <f t="shared" ca="1" si="37"/>
        <v>#NUM!</v>
      </c>
      <c r="AD245" s="1">
        <f t="shared" si="38"/>
        <v>689341</v>
      </c>
      <c r="AE245" t="str">
        <f>IFERROR(VLOOKUP(D245,Bas!A:B,2,0),"")</f>
        <v/>
      </c>
      <c r="AF245" t="str">
        <f t="shared" si="39"/>
        <v>CHUQUENPLAST S A SFP-011351-01</v>
      </c>
      <c r="AG245" s="14" t="str">
        <f>(IFERROR(VLOOKUP(AF245,Bas!A:B,2,0),"CXP"))</f>
        <v>CXP</v>
      </c>
    </row>
    <row r="246" spans="1:33" x14ac:dyDescent="0.25">
      <c r="A246" t="s">
        <v>41</v>
      </c>
      <c r="B246">
        <v>901</v>
      </c>
      <c r="C246">
        <v>900588428</v>
      </c>
      <c r="D246" t="s">
        <v>2974</v>
      </c>
      <c r="E246" t="s">
        <v>3741</v>
      </c>
      <c r="F246">
        <v>7447638</v>
      </c>
      <c r="G246">
        <v>16925001</v>
      </c>
      <c r="H246">
        <v>23</v>
      </c>
      <c r="I246" t="s">
        <v>3782</v>
      </c>
      <c r="J246" t="s">
        <v>3783</v>
      </c>
      <c r="K246" s="2">
        <v>45377</v>
      </c>
      <c r="L246" s="2">
        <v>45377</v>
      </c>
      <c r="M246" s="2">
        <v>45433</v>
      </c>
      <c r="N246">
        <v>-13</v>
      </c>
      <c r="O246">
        <v>489210</v>
      </c>
      <c r="P246">
        <v>20240604</v>
      </c>
      <c r="Q246">
        <v>202406</v>
      </c>
      <c r="R246" t="s">
        <v>6382</v>
      </c>
      <c r="S246">
        <v>74</v>
      </c>
      <c r="T246" t="s">
        <v>31</v>
      </c>
      <c r="U246" t="s">
        <v>3359</v>
      </c>
      <c r="V246" s="57" t="e">
        <f t="shared" ca="1" si="30"/>
        <v>#NUM!</v>
      </c>
      <c r="W246" s="1" t="e">
        <f t="shared" ca="1" si="31"/>
        <v>#NUM!</v>
      </c>
      <c r="X246" s="1" t="e">
        <f t="shared" ca="1" si="32"/>
        <v>#NUM!</v>
      </c>
      <c r="Y246" s="1" t="e">
        <f t="shared" ca="1" si="33"/>
        <v>#NUM!</v>
      </c>
      <c r="Z246" s="32" t="e">
        <f t="shared" ca="1" si="34"/>
        <v>#NUM!</v>
      </c>
      <c r="AA246" s="1" t="e">
        <f t="shared" ca="1" si="35"/>
        <v>#NUM!</v>
      </c>
      <c r="AB246" s="1" t="e">
        <f t="shared" ca="1" si="36"/>
        <v>#NUM!</v>
      </c>
      <c r="AC246" s="1" t="e">
        <f t="shared" ca="1" si="37"/>
        <v>#NUM!</v>
      </c>
      <c r="AD246" s="1">
        <f t="shared" si="38"/>
        <v>489210</v>
      </c>
      <c r="AE246" t="str">
        <f>IFERROR(VLOOKUP(D246,Bas!A:B,2,0),"")</f>
        <v/>
      </c>
      <c r="AF246" t="str">
        <f t="shared" si="39"/>
        <v>CHUQUENPLAST S A SFP-011352-01</v>
      </c>
      <c r="AG246" s="14" t="str">
        <f>(IFERROR(VLOOKUP(AF246,Bas!A:B,2,0),"CXP"))</f>
        <v>CXP</v>
      </c>
    </row>
    <row r="247" spans="1:33" x14ac:dyDescent="0.25">
      <c r="A247" t="s">
        <v>41</v>
      </c>
      <c r="B247">
        <v>901</v>
      </c>
      <c r="C247">
        <v>900588428</v>
      </c>
      <c r="D247" t="s">
        <v>2974</v>
      </c>
      <c r="E247" t="s">
        <v>3741</v>
      </c>
      <c r="F247">
        <v>7447638</v>
      </c>
      <c r="G247">
        <v>16925001</v>
      </c>
      <c r="H247">
        <v>24</v>
      </c>
      <c r="I247" t="s">
        <v>3784</v>
      </c>
      <c r="J247" t="s">
        <v>3785</v>
      </c>
      <c r="K247" s="2">
        <v>45384</v>
      </c>
      <c r="L247" s="2">
        <v>45384</v>
      </c>
      <c r="M247" s="2">
        <v>45444</v>
      </c>
      <c r="N247">
        <v>-3</v>
      </c>
      <c r="O247">
        <v>355789</v>
      </c>
      <c r="P247">
        <v>20240604</v>
      </c>
      <c r="Q247">
        <v>202406</v>
      </c>
      <c r="R247" t="s">
        <v>6382</v>
      </c>
      <c r="S247">
        <v>67</v>
      </c>
      <c r="T247" t="s">
        <v>31</v>
      </c>
      <c r="U247" t="s">
        <v>3359</v>
      </c>
      <c r="V247" s="57" t="e">
        <f t="shared" ca="1" si="30"/>
        <v>#NUM!</v>
      </c>
      <c r="W247" s="1" t="e">
        <f t="shared" ca="1" si="31"/>
        <v>#NUM!</v>
      </c>
      <c r="X247" s="1" t="e">
        <f t="shared" ca="1" si="32"/>
        <v>#NUM!</v>
      </c>
      <c r="Y247" s="1" t="e">
        <f t="shared" ca="1" si="33"/>
        <v>#NUM!</v>
      </c>
      <c r="Z247" s="32" t="e">
        <f t="shared" ca="1" si="34"/>
        <v>#NUM!</v>
      </c>
      <c r="AA247" s="1" t="e">
        <f t="shared" ca="1" si="35"/>
        <v>#NUM!</v>
      </c>
      <c r="AB247" s="1" t="e">
        <f t="shared" ca="1" si="36"/>
        <v>#NUM!</v>
      </c>
      <c r="AC247" s="1" t="e">
        <f t="shared" ca="1" si="37"/>
        <v>#NUM!</v>
      </c>
      <c r="AD247" s="1">
        <f t="shared" si="38"/>
        <v>355789</v>
      </c>
      <c r="AE247" t="str">
        <f>IFERROR(VLOOKUP(D247,Bas!A:B,2,0),"")</f>
        <v/>
      </c>
      <c r="AF247" t="str">
        <f t="shared" si="39"/>
        <v>CHUQUENPLAST S A SFP-011492-01</v>
      </c>
      <c r="AG247" s="14" t="str">
        <f>(IFERROR(VLOOKUP(AF247,Bas!A:B,2,0),"CXP"))</f>
        <v>CXP</v>
      </c>
    </row>
    <row r="248" spans="1:33" x14ac:dyDescent="0.25">
      <c r="A248" t="s">
        <v>41</v>
      </c>
      <c r="B248">
        <v>901</v>
      </c>
      <c r="C248">
        <v>900588428</v>
      </c>
      <c r="D248" t="s">
        <v>2974</v>
      </c>
      <c r="E248" t="s">
        <v>3741</v>
      </c>
      <c r="F248">
        <v>7447638</v>
      </c>
      <c r="G248">
        <v>16925001</v>
      </c>
      <c r="H248">
        <v>27</v>
      </c>
      <c r="I248" t="s">
        <v>3786</v>
      </c>
      <c r="J248" t="s">
        <v>3787</v>
      </c>
      <c r="K248" s="2">
        <v>45391</v>
      </c>
      <c r="L248" s="2">
        <v>45391</v>
      </c>
      <c r="M248" s="2">
        <v>45447</v>
      </c>
      <c r="N248">
        <v>0</v>
      </c>
      <c r="O248">
        <v>777176</v>
      </c>
      <c r="P248">
        <v>20240604</v>
      </c>
      <c r="Q248">
        <v>202406</v>
      </c>
      <c r="R248" t="s">
        <v>6382</v>
      </c>
      <c r="S248">
        <v>60</v>
      </c>
      <c r="T248" t="s">
        <v>35</v>
      </c>
      <c r="U248" t="s">
        <v>3359</v>
      </c>
      <c r="V248" s="57" t="e">
        <f t="shared" ca="1" si="30"/>
        <v>#NUM!</v>
      </c>
      <c r="W248" s="1" t="e">
        <f t="shared" ca="1" si="31"/>
        <v>#NUM!</v>
      </c>
      <c r="X248" s="1" t="e">
        <f t="shared" ca="1" si="32"/>
        <v>#NUM!</v>
      </c>
      <c r="Y248" s="1" t="e">
        <f t="shared" ca="1" si="33"/>
        <v>#NUM!</v>
      </c>
      <c r="Z248" s="32" t="e">
        <f t="shared" ca="1" si="34"/>
        <v>#NUM!</v>
      </c>
      <c r="AA248" s="1" t="e">
        <f t="shared" ca="1" si="35"/>
        <v>#NUM!</v>
      </c>
      <c r="AB248" s="1" t="e">
        <f t="shared" ca="1" si="36"/>
        <v>#NUM!</v>
      </c>
      <c r="AC248" s="1" t="e">
        <f t="shared" ca="1" si="37"/>
        <v>#NUM!</v>
      </c>
      <c r="AD248" s="1">
        <f t="shared" si="38"/>
        <v>777176</v>
      </c>
      <c r="AE248" t="str">
        <f>IFERROR(VLOOKUP(D248,Bas!A:B,2,0),"")</f>
        <v/>
      </c>
      <c r="AF248" t="str">
        <f t="shared" si="39"/>
        <v>CHUQUENPLAST S A SFP-011600-01</v>
      </c>
      <c r="AG248" s="14" t="str">
        <f>(IFERROR(VLOOKUP(AF248,Bas!A:B,2,0),"CXP"))</f>
        <v>CXP</v>
      </c>
    </row>
    <row r="249" spans="1:33" x14ac:dyDescent="0.25">
      <c r="A249" t="s">
        <v>41</v>
      </c>
      <c r="B249">
        <v>901</v>
      </c>
      <c r="C249">
        <v>900588428</v>
      </c>
      <c r="D249" t="s">
        <v>2974</v>
      </c>
      <c r="E249" t="s">
        <v>3741</v>
      </c>
      <c r="F249">
        <v>7447638</v>
      </c>
      <c r="G249">
        <v>16925001</v>
      </c>
      <c r="H249">
        <v>26</v>
      </c>
      <c r="I249" t="s">
        <v>3788</v>
      </c>
      <c r="J249" t="s">
        <v>3789</v>
      </c>
      <c r="K249" s="2">
        <v>45391</v>
      </c>
      <c r="L249" s="2">
        <v>45391</v>
      </c>
      <c r="M249" s="2">
        <v>45447</v>
      </c>
      <c r="N249">
        <v>0</v>
      </c>
      <c r="O249">
        <v>643755</v>
      </c>
      <c r="P249">
        <v>20240604</v>
      </c>
      <c r="Q249">
        <v>202406</v>
      </c>
      <c r="R249" t="s">
        <v>6382</v>
      </c>
      <c r="S249">
        <v>60</v>
      </c>
      <c r="T249" t="s">
        <v>35</v>
      </c>
      <c r="U249" t="s">
        <v>3359</v>
      </c>
      <c r="V249" s="57" t="e">
        <f t="shared" ca="1" si="30"/>
        <v>#NUM!</v>
      </c>
      <c r="W249" s="1" t="e">
        <f t="shared" ca="1" si="31"/>
        <v>#NUM!</v>
      </c>
      <c r="X249" s="1" t="e">
        <f t="shared" ca="1" si="32"/>
        <v>#NUM!</v>
      </c>
      <c r="Y249" s="1" t="e">
        <f t="shared" ca="1" si="33"/>
        <v>#NUM!</v>
      </c>
      <c r="Z249" s="32" t="e">
        <f t="shared" ca="1" si="34"/>
        <v>#NUM!</v>
      </c>
      <c r="AA249" s="1" t="e">
        <f t="shared" ca="1" si="35"/>
        <v>#NUM!</v>
      </c>
      <c r="AB249" s="1" t="e">
        <f t="shared" ca="1" si="36"/>
        <v>#NUM!</v>
      </c>
      <c r="AC249" s="1" t="e">
        <f t="shared" ca="1" si="37"/>
        <v>#NUM!</v>
      </c>
      <c r="AD249" s="1">
        <f t="shared" si="38"/>
        <v>643755</v>
      </c>
      <c r="AE249" t="str">
        <f>IFERROR(VLOOKUP(D249,Bas!A:B,2,0),"")</f>
        <v/>
      </c>
      <c r="AF249" t="str">
        <f t="shared" si="39"/>
        <v>CHUQUENPLAST S A SFP-011601-01</v>
      </c>
      <c r="AG249" s="14" t="str">
        <f>(IFERROR(VLOOKUP(AF249,Bas!A:B,2,0),"CXP"))</f>
        <v>CXP</v>
      </c>
    </row>
    <row r="250" spans="1:33" x14ac:dyDescent="0.25">
      <c r="A250" t="s">
        <v>41</v>
      </c>
      <c r="B250">
        <v>901</v>
      </c>
      <c r="C250">
        <v>900588428</v>
      </c>
      <c r="D250" t="s">
        <v>2974</v>
      </c>
      <c r="E250" t="s">
        <v>3741</v>
      </c>
      <c r="F250">
        <v>7447638</v>
      </c>
      <c r="G250">
        <v>16925001</v>
      </c>
      <c r="H250">
        <v>25</v>
      </c>
      <c r="I250" t="s">
        <v>3790</v>
      </c>
      <c r="J250" t="s">
        <v>3791</v>
      </c>
      <c r="K250" s="2">
        <v>45391</v>
      </c>
      <c r="L250" s="2">
        <v>45391</v>
      </c>
      <c r="M250" s="2">
        <v>45447</v>
      </c>
      <c r="N250">
        <v>0</v>
      </c>
      <c r="O250">
        <v>643755</v>
      </c>
      <c r="P250">
        <v>20240604</v>
      </c>
      <c r="Q250">
        <v>202406</v>
      </c>
      <c r="R250" t="s">
        <v>6382</v>
      </c>
      <c r="S250">
        <v>60</v>
      </c>
      <c r="T250" t="s">
        <v>35</v>
      </c>
      <c r="U250" t="s">
        <v>3359</v>
      </c>
      <c r="V250" s="57" t="e">
        <f t="shared" ca="1" si="30"/>
        <v>#NUM!</v>
      </c>
      <c r="W250" s="1" t="e">
        <f t="shared" ca="1" si="31"/>
        <v>#NUM!</v>
      </c>
      <c r="X250" s="1" t="e">
        <f t="shared" ca="1" si="32"/>
        <v>#NUM!</v>
      </c>
      <c r="Y250" s="1" t="e">
        <f t="shared" ca="1" si="33"/>
        <v>#NUM!</v>
      </c>
      <c r="Z250" s="32" t="e">
        <f t="shared" ca="1" si="34"/>
        <v>#NUM!</v>
      </c>
      <c r="AA250" s="1" t="e">
        <f t="shared" ca="1" si="35"/>
        <v>#NUM!</v>
      </c>
      <c r="AB250" s="1" t="e">
        <f t="shared" ca="1" si="36"/>
        <v>#NUM!</v>
      </c>
      <c r="AC250" s="1" t="e">
        <f t="shared" ca="1" si="37"/>
        <v>#NUM!</v>
      </c>
      <c r="AD250" s="1">
        <f t="shared" si="38"/>
        <v>643755</v>
      </c>
      <c r="AE250" t="str">
        <f>IFERROR(VLOOKUP(D250,Bas!A:B,2,0),"")</f>
        <v/>
      </c>
      <c r="AF250" t="str">
        <f t="shared" si="39"/>
        <v>CHUQUENPLAST S A SFP-011602-01</v>
      </c>
      <c r="AG250" s="14" t="str">
        <f>(IFERROR(VLOOKUP(AF250,Bas!A:B,2,0),"CXP"))</f>
        <v>CXP</v>
      </c>
    </row>
    <row r="251" spans="1:33" x14ac:dyDescent="0.25">
      <c r="A251" t="s">
        <v>41</v>
      </c>
      <c r="B251">
        <v>901</v>
      </c>
      <c r="C251">
        <v>900588428</v>
      </c>
      <c r="D251" t="s">
        <v>2974</v>
      </c>
      <c r="E251" t="s">
        <v>3741</v>
      </c>
      <c r="F251">
        <v>7447638</v>
      </c>
      <c r="G251">
        <v>16925001</v>
      </c>
      <c r="H251">
        <v>30</v>
      </c>
      <c r="I251" t="s">
        <v>3792</v>
      </c>
      <c r="J251" t="s">
        <v>3793</v>
      </c>
      <c r="K251" s="2">
        <v>45391</v>
      </c>
      <c r="L251" s="2">
        <v>45391</v>
      </c>
      <c r="M251" s="2">
        <v>45447</v>
      </c>
      <c r="N251">
        <v>0</v>
      </c>
      <c r="O251">
        <v>777176</v>
      </c>
      <c r="P251">
        <v>20240604</v>
      </c>
      <c r="Q251">
        <v>202406</v>
      </c>
      <c r="R251" t="s">
        <v>6382</v>
      </c>
      <c r="S251">
        <v>60</v>
      </c>
      <c r="T251" t="s">
        <v>35</v>
      </c>
      <c r="U251" t="s">
        <v>3359</v>
      </c>
      <c r="V251" s="57" t="e">
        <f t="shared" ca="1" si="30"/>
        <v>#NUM!</v>
      </c>
      <c r="W251" s="1" t="e">
        <f t="shared" ca="1" si="31"/>
        <v>#NUM!</v>
      </c>
      <c r="X251" s="1" t="e">
        <f t="shared" ca="1" si="32"/>
        <v>#NUM!</v>
      </c>
      <c r="Y251" s="1" t="e">
        <f t="shared" ca="1" si="33"/>
        <v>#NUM!</v>
      </c>
      <c r="Z251" s="32" t="e">
        <f t="shared" ca="1" si="34"/>
        <v>#NUM!</v>
      </c>
      <c r="AA251" s="1" t="e">
        <f t="shared" ca="1" si="35"/>
        <v>#NUM!</v>
      </c>
      <c r="AB251" s="1" t="e">
        <f t="shared" ca="1" si="36"/>
        <v>#NUM!</v>
      </c>
      <c r="AC251" s="1" t="e">
        <f t="shared" ca="1" si="37"/>
        <v>#NUM!</v>
      </c>
      <c r="AD251" s="1">
        <f t="shared" si="38"/>
        <v>777176</v>
      </c>
      <c r="AE251" t="str">
        <f>IFERROR(VLOOKUP(D251,Bas!A:B,2,0),"")</f>
        <v/>
      </c>
      <c r="AF251" t="str">
        <f t="shared" si="39"/>
        <v>CHUQUENPLAST S A SFP-011603-01</v>
      </c>
      <c r="AG251" s="14" t="str">
        <f>(IFERROR(VLOOKUP(AF251,Bas!A:B,2,0),"CXP"))</f>
        <v>CXP</v>
      </c>
    </row>
    <row r="252" spans="1:33" x14ac:dyDescent="0.25">
      <c r="A252" t="s">
        <v>41</v>
      </c>
      <c r="B252">
        <v>901</v>
      </c>
      <c r="C252">
        <v>900588428</v>
      </c>
      <c r="D252" t="s">
        <v>2974</v>
      </c>
      <c r="E252" t="s">
        <v>3741</v>
      </c>
      <c r="F252">
        <v>7447638</v>
      </c>
      <c r="G252">
        <v>16925001</v>
      </c>
      <c r="H252">
        <v>33</v>
      </c>
      <c r="I252" t="s">
        <v>3794</v>
      </c>
      <c r="J252" t="s">
        <v>3795</v>
      </c>
      <c r="K252" s="2">
        <v>45391</v>
      </c>
      <c r="L252" s="2">
        <v>45391</v>
      </c>
      <c r="M252" s="2">
        <v>45447</v>
      </c>
      <c r="N252">
        <v>0</v>
      </c>
      <c r="O252">
        <v>355789</v>
      </c>
      <c r="P252">
        <v>20240604</v>
      </c>
      <c r="Q252">
        <v>202406</v>
      </c>
      <c r="R252" t="s">
        <v>6382</v>
      </c>
      <c r="S252">
        <v>60</v>
      </c>
      <c r="T252" t="s">
        <v>35</v>
      </c>
      <c r="U252" t="s">
        <v>3359</v>
      </c>
      <c r="V252" s="57" t="e">
        <f t="shared" ca="1" si="30"/>
        <v>#NUM!</v>
      </c>
      <c r="W252" s="1" t="e">
        <f t="shared" ca="1" si="31"/>
        <v>#NUM!</v>
      </c>
      <c r="X252" s="1" t="e">
        <f t="shared" ca="1" si="32"/>
        <v>#NUM!</v>
      </c>
      <c r="Y252" s="1" t="e">
        <f t="shared" ca="1" si="33"/>
        <v>#NUM!</v>
      </c>
      <c r="Z252" s="32" t="e">
        <f t="shared" ca="1" si="34"/>
        <v>#NUM!</v>
      </c>
      <c r="AA252" s="1" t="e">
        <f t="shared" ca="1" si="35"/>
        <v>#NUM!</v>
      </c>
      <c r="AB252" s="1" t="e">
        <f t="shared" ca="1" si="36"/>
        <v>#NUM!</v>
      </c>
      <c r="AC252" s="1" t="e">
        <f t="shared" ca="1" si="37"/>
        <v>#NUM!</v>
      </c>
      <c r="AD252" s="1">
        <f t="shared" si="38"/>
        <v>355789</v>
      </c>
      <c r="AE252" t="str">
        <f>IFERROR(VLOOKUP(D252,Bas!A:B,2,0),"")</f>
        <v/>
      </c>
      <c r="AF252" t="str">
        <f t="shared" si="39"/>
        <v>CHUQUENPLAST S A SFP-011618-01</v>
      </c>
      <c r="AG252" s="14" t="str">
        <f>(IFERROR(VLOOKUP(AF252,Bas!A:B,2,0),"CXP"))</f>
        <v>CXP</v>
      </c>
    </row>
    <row r="253" spans="1:33" x14ac:dyDescent="0.25">
      <c r="A253" t="s">
        <v>41</v>
      </c>
      <c r="B253">
        <v>901</v>
      </c>
      <c r="C253">
        <v>900588428</v>
      </c>
      <c r="D253" t="s">
        <v>2974</v>
      </c>
      <c r="E253" t="s">
        <v>3741</v>
      </c>
      <c r="F253">
        <v>7447638</v>
      </c>
      <c r="G253">
        <v>16925001</v>
      </c>
      <c r="H253">
        <v>32</v>
      </c>
      <c r="I253" t="s">
        <v>3796</v>
      </c>
      <c r="J253" t="s">
        <v>3797</v>
      </c>
      <c r="K253" s="2">
        <v>45391</v>
      </c>
      <c r="L253" s="2">
        <v>45391</v>
      </c>
      <c r="M253" s="2">
        <v>45447</v>
      </c>
      <c r="N253">
        <v>0</v>
      </c>
      <c r="O253">
        <v>355789</v>
      </c>
      <c r="P253">
        <v>20240604</v>
      </c>
      <c r="Q253">
        <v>202406</v>
      </c>
      <c r="R253" t="s">
        <v>6382</v>
      </c>
      <c r="S253">
        <v>60</v>
      </c>
      <c r="T253" t="s">
        <v>35</v>
      </c>
      <c r="U253" t="s">
        <v>3359</v>
      </c>
      <c r="V253" s="57" t="e">
        <f t="shared" ca="1" si="30"/>
        <v>#NUM!</v>
      </c>
      <c r="W253" s="1" t="e">
        <f t="shared" ca="1" si="31"/>
        <v>#NUM!</v>
      </c>
      <c r="X253" s="1" t="e">
        <f t="shared" ca="1" si="32"/>
        <v>#NUM!</v>
      </c>
      <c r="Y253" s="1" t="e">
        <f t="shared" ca="1" si="33"/>
        <v>#NUM!</v>
      </c>
      <c r="Z253" s="32" t="e">
        <f t="shared" ca="1" si="34"/>
        <v>#NUM!</v>
      </c>
      <c r="AA253" s="1" t="e">
        <f t="shared" ca="1" si="35"/>
        <v>#NUM!</v>
      </c>
      <c r="AB253" s="1" t="e">
        <f t="shared" ca="1" si="36"/>
        <v>#NUM!</v>
      </c>
      <c r="AC253" s="1" t="e">
        <f t="shared" ca="1" si="37"/>
        <v>#NUM!</v>
      </c>
      <c r="AD253" s="1">
        <f t="shared" si="38"/>
        <v>355789</v>
      </c>
      <c r="AE253" t="str">
        <f>IFERROR(VLOOKUP(D253,Bas!A:B,2,0),"")</f>
        <v/>
      </c>
      <c r="AF253" t="str">
        <f t="shared" si="39"/>
        <v>CHUQUENPLAST S A SFP-011619-01</v>
      </c>
      <c r="AG253" s="14" t="str">
        <f>(IFERROR(VLOOKUP(AF253,Bas!A:B,2,0),"CXP"))</f>
        <v>CXP</v>
      </c>
    </row>
    <row r="254" spans="1:33" x14ac:dyDescent="0.25">
      <c r="A254" t="s">
        <v>41</v>
      </c>
      <c r="B254">
        <v>901</v>
      </c>
      <c r="C254">
        <v>900588428</v>
      </c>
      <c r="D254" t="s">
        <v>2974</v>
      </c>
      <c r="E254" t="s">
        <v>3741</v>
      </c>
      <c r="F254">
        <v>7447638</v>
      </c>
      <c r="G254">
        <v>16925001</v>
      </c>
      <c r="H254">
        <v>31</v>
      </c>
      <c r="I254" t="s">
        <v>3798</v>
      </c>
      <c r="J254" t="s">
        <v>3799</v>
      </c>
      <c r="K254" s="2">
        <v>45391</v>
      </c>
      <c r="L254" s="2">
        <v>45391</v>
      </c>
      <c r="M254" s="2">
        <v>45447</v>
      </c>
      <c r="N254">
        <v>0</v>
      </c>
      <c r="O254">
        <v>643755</v>
      </c>
      <c r="P254">
        <v>20240604</v>
      </c>
      <c r="Q254">
        <v>202406</v>
      </c>
      <c r="R254" t="s">
        <v>6382</v>
      </c>
      <c r="S254">
        <v>60</v>
      </c>
      <c r="T254" t="s">
        <v>35</v>
      </c>
      <c r="U254" t="s">
        <v>3359</v>
      </c>
      <c r="V254" s="57" t="e">
        <f t="shared" ca="1" si="30"/>
        <v>#NUM!</v>
      </c>
      <c r="W254" s="1" t="e">
        <f t="shared" ca="1" si="31"/>
        <v>#NUM!</v>
      </c>
      <c r="X254" s="1" t="e">
        <f t="shared" ca="1" si="32"/>
        <v>#NUM!</v>
      </c>
      <c r="Y254" s="1" t="e">
        <f t="shared" ca="1" si="33"/>
        <v>#NUM!</v>
      </c>
      <c r="Z254" s="32" t="e">
        <f t="shared" ca="1" si="34"/>
        <v>#NUM!</v>
      </c>
      <c r="AA254" s="1" t="e">
        <f t="shared" ca="1" si="35"/>
        <v>#NUM!</v>
      </c>
      <c r="AB254" s="1" t="e">
        <f t="shared" ca="1" si="36"/>
        <v>#NUM!</v>
      </c>
      <c r="AC254" s="1" t="e">
        <f t="shared" ca="1" si="37"/>
        <v>#NUM!</v>
      </c>
      <c r="AD254" s="1">
        <f t="shared" si="38"/>
        <v>643755</v>
      </c>
      <c r="AE254" t="str">
        <f>IFERROR(VLOOKUP(D254,Bas!A:B,2,0),"")</f>
        <v/>
      </c>
      <c r="AF254" t="str">
        <f t="shared" si="39"/>
        <v>CHUQUENPLAST S A SFP-011620-01</v>
      </c>
      <c r="AG254" s="14" t="str">
        <f>(IFERROR(VLOOKUP(AF254,Bas!A:B,2,0),"CXP"))</f>
        <v>CXP</v>
      </c>
    </row>
    <row r="255" spans="1:33" x14ac:dyDescent="0.25">
      <c r="A255" t="s">
        <v>41</v>
      </c>
      <c r="B255">
        <v>901</v>
      </c>
      <c r="C255">
        <v>900588428</v>
      </c>
      <c r="D255" t="s">
        <v>2974</v>
      </c>
      <c r="E255" t="s">
        <v>3741</v>
      </c>
      <c r="F255">
        <v>7447638</v>
      </c>
      <c r="G255">
        <v>16925001</v>
      </c>
      <c r="H255">
        <v>29</v>
      </c>
      <c r="I255" t="s">
        <v>3800</v>
      </c>
      <c r="J255" t="s">
        <v>3801</v>
      </c>
      <c r="K255" s="2">
        <v>45391</v>
      </c>
      <c r="L255" s="2">
        <v>45391</v>
      </c>
      <c r="M255" s="2">
        <v>45447</v>
      </c>
      <c r="N255">
        <v>0</v>
      </c>
      <c r="O255">
        <v>643755</v>
      </c>
      <c r="P255">
        <v>20240604</v>
      </c>
      <c r="Q255">
        <v>202406</v>
      </c>
      <c r="R255" t="s">
        <v>6382</v>
      </c>
      <c r="S255">
        <v>60</v>
      </c>
      <c r="T255" t="s">
        <v>35</v>
      </c>
      <c r="U255" t="s">
        <v>3359</v>
      </c>
      <c r="V255" s="57" t="e">
        <f t="shared" ca="1" si="30"/>
        <v>#NUM!</v>
      </c>
      <c r="W255" s="1" t="e">
        <f t="shared" ca="1" si="31"/>
        <v>#NUM!</v>
      </c>
      <c r="X255" s="1" t="e">
        <f t="shared" ca="1" si="32"/>
        <v>#NUM!</v>
      </c>
      <c r="Y255" s="1" t="e">
        <f t="shared" ca="1" si="33"/>
        <v>#NUM!</v>
      </c>
      <c r="Z255" s="32" t="e">
        <f t="shared" ca="1" si="34"/>
        <v>#NUM!</v>
      </c>
      <c r="AA255" s="1" t="e">
        <f t="shared" ca="1" si="35"/>
        <v>#NUM!</v>
      </c>
      <c r="AB255" s="1" t="e">
        <f t="shared" ca="1" si="36"/>
        <v>#NUM!</v>
      </c>
      <c r="AC255" s="1" t="e">
        <f t="shared" ca="1" si="37"/>
        <v>#NUM!</v>
      </c>
      <c r="AD255" s="1">
        <f t="shared" si="38"/>
        <v>643755</v>
      </c>
      <c r="AE255" t="str">
        <f>IFERROR(VLOOKUP(D255,Bas!A:B,2,0),"")</f>
        <v/>
      </c>
      <c r="AF255" t="str">
        <f t="shared" si="39"/>
        <v>CHUQUENPLAST S A SFP-011621-01</v>
      </c>
      <c r="AG255" s="14" t="str">
        <f>(IFERROR(VLOOKUP(AF255,Bas!A:B,2,0),"CXP"))</f>
        <v>CXP</v>
      </c>
    </row>
    <row r="256" spans="1:33" x14ac:dyDescent="0.25">
      <c r="A256" t="s">
        <v>41</v>
      </c>
      <c r="B256">
        <v>901</v>
      </c>
      <c r="C256">
        <v>900588428</v>
      </c>
      <c r="D256" t="s">
        <v>2974</v>
      </c>
      <c r="E256" t="s">
        <v>3741</v>
      </c>
      <c r="F256">
        <v>7447638</v>
      </c>
      <c r="G256">
        <v>16925001</v>
      </c>
      <c r="H256">
        <v>28</v>
      </c>
      <c r="I256" t="s">
        <v>3802</v>
      </c>
      <c r="J256" t="s">
        <v>3803</v>
      </c>
      <c r="K256" s="2">
        <v>45391</v>
      </c>
      <c r="L256" s="2">
        <v>45391</v>
      </c>
      <c r="M256" s="2">
        <v>45447</v>
      </c>
      <c r="N256">
        <v>0</v>
      </c>
      <c r="O256">
        <v>287966</v>
      </c>
      <c r="P256">
        <v>20240604</v>
      </c>
      <c r="Q256">
        <v>202406</v>
      </c>
      <c r="R256" t="s">
        <v>6382</v>
      </c>
      <c r="S256">
        <v>60</v>
      </c>
      <c r="T256" t="s">
        <v>35</v>
      </c>
      <c r="U256" t="s">
        <v>3359</v>
      </c>
      <c r="V256" s="57" t="e">
        <f t="shared" ca="1" si="30"/>
        <v>#NUM!</v>
      </c>
      <c r="W256" s="1" t="e">
        <f t="shared" ca="1" si="31"/>
        <v>#NUM!</v>
      </c>
      <c r="X256" s="1" t="e">
        <f t="shared" ca="1" si="32"/>
        <v>#NUM!</v>
      </c>
      <c r="Y256" s="1" t="e">
        <f t="shared" ca="1" si="33"/>
        <v>#NUM!</v>
      </c>
      <c r="Z256" s="32" t="e">
        <f t="shared" ca="1" si="34"/>
        <v>#NUM!</v>
      </c>
      <c r="AA256" s="1" t="e">
        <f t="shared" ca="1" si="35"/>
        <v>#NUM!</v>
      </c>
      <c r="AB256" s="1" t="e">
        <f t="shared" ca="1" si="36"/>
        <v>#NUM!</v>
      </c>
      <c r="AC256" s="1" t="e">
        <f t="shared" ca="1" si="37"/>
        <v>#NUM!</v>
      </c>
      <c r="AD256" s="1">
        <f t="shared" si="38"/>
        <v>287966</v>
      </c>
      <c r="AE256" t="str">
        <f>IFERROR(VLOOKUP(D256,Bas!A:B,2,0),"")</f>
        <v/>
      </c>
      <c r="AF256" t="str">
        <f t="shared" si="39"/>
        <v>CHUQUENPLAST S A SFP-011622-01</v>
      </c>
      <c r="AG256" s="14" t="str">
        <f>(IFERROR(VLOOKUP(AF256,Bas!A:B,2,0),"CXP"))</f>
        <v>CXP</v>
      </c>
    </row>
    <row r="257" spans="1:33" x14ac:dyDescent="0.25">
      <c r="A257" t="s">
        <v>41</v>
      </c>
      <c r="B257">
        <v>901</v>
      </c>
      <c r="C257">
        <v>900588428</v>
      </c>
      <c r="D257" t="s">
        <v>2974</v>
      </c>
      <c r="E257" t="s">
        <v>3741</v>
      </c>
      <c r="F257">
        <v>7447638</v>
      </c>
      <c r="G257">
        <v>16925001</v>
      </c>
      <c r="H257">
        <v>34</v>
      </c>
      <c r="I257" t="s">
        <v>3804</v>
      </c>
      <c r="J257" t="s">
        <v>3805</v>
      </c>
      <c r="K257" s="2">
        <v>45392</v>
      </c>
      <c r="L257" s="2">
        <v>45392</v>
      </c>
      <c r="M257" s="2">
        <v>45447</v>
      </c>
      <c r="N257">
        <v>0</v>
      </c>
      <c r="O257">
        <v>977307</v>
      </c>
      <c r="P257">
        <v>20240604</v>
      </c>
      <c r="Q257">
        <v>202406</v>
      </c>
      <c r="R257" t="s">
        <v>6382</v>
      </c>
      <c r="S257">
        <v>59</v>
      </c>
      <c r="T257" t="s">
        <v>35</v>
      </c>
      <c r="U257" t="s">
        <v>3359</v>
      </c>
      <c r="V257" s="57" t="e">
        <f t="shared" ca="1" si="30"/>
        <v>#NUM!</v>
      </c>
      <c r="W257" s="1" t="e">
        <f t="shared" ca="1" si="31"/>
        <v>#NUM!</v>
      </c>
      <c r="X257" s="1" t="e">
        <f t="shared" ca="1" si="32"/>
        <v>#NUM!</v>
      </c>
      <c r="Y257" s="1" t="e">
        <f t="shared" ca="1" si="33"/>
        <v>#NUM!</v>
      </c>
      <c r="Z257" s="32" t="e">
        <f t="shared" ca="1" si="34"/>
        <v>#NUM!</v>
      </c>
      <c r="AA257" s="1" t="e">
        <f t="shared" ca="1" si="35"/>
        <v>#NUM!</v>
      </c>
      <c r="AB257" s="1" t="e">
        <f t="shared" ca="1" si="36"/>
        <v>#NUM!</v>
      </c>
      <c r="AC257" s="1" t="e">
        <f t="shared" ca="1" si="37"/>
        <v>#NUM!</v>
      </c>
      <c r="AD257" s="1">
        <f t="shared" si="38"/>
        <v>977307</v>
      </c>
      <c r="AE257" t="str">
        <f>IFERROR(VLOOKUP(D257,Bas!A:B,2,0),"")</f>
        <v/>
      </c>
      <c r="AF257" t="str">
        <f t="shared" si="39"/>
        <v>CHUQUENPLAST S A SFP-011634-01</v>
      </c>
      <c r="AG257" s="14" t="str">
        <f>(IFERROR(VLOOKUP(AF257,Bas!A:B,2,0),"CXP"))</f>
        <v>CXP</v>
      </c>
    </row>
    <row r="258" spans="1:33" x14ac:dyDescent="0.25">
      <c r="A258" t="s">
        <v>41</v>
      </c>
      <c r="B258">
        <v>901</v>
      </c>
      <c r="C258">
        <v>900588428</v>
      </c>
      <c r="D258" t="s">
        <v>2974</v>
      </c>
      <c r="E258" t="s">
        <v>3741</v>
      </c>
      <c r="F258">
        <v>7447638</v>
      </c>
      <c r="G258">
        <v>16925001</v>
      </c>
      <c r="H258">
        <v>35</v>
      </c>
      <c r="I258" t="s">
        <v>3806</v>
      </c>
      <c r="J258" t="s">
        <v>3807</v>
      </c>
      <c r="K258" s="2">
        <v>45392</v>
      </c>
      <c r="L258" s="2">
        <v>45392</v>
      </c>
      <c r="M258" s="2">
        <v>45447</v>
      </c>
      <c r="N258">
        <v>0</v>
      </c>
      <c r="O258">
        <v>287966</v>
      </c>
      <c r="P258">
        <v>20240604</v>
      </c>
      <c r="Q258">
        <v>202406</v>
      </c>
      <c r="R258" t="s">
        <v>6382</v>
      </c>
      <c r="S258">
        <v>59</v>
      </c>
      <c r="T258" t="s">
        <v>35</v>
      </c>
      <c r="U258" t="s">
        <v>3359</v>
      </c>
      <c r="V258" s="57" t="e">
        <f t="shared" ca="1" si="30"/>
        <v>#NUM!</v>
      </c>
      <c r="W258" s="1" t="e">
        <f t="shared" ca="1" si="31"/>
        <v>#NUM!</v>
      </c>
      <c r="X258" s="1" t="e">
        <f t="shared" ca="1" si="32"/>
        <v>#NUM!</v>
      </c>
      <c r="Y258" s="1" t="e">
        <f t="shared" ca="1" si="33"/>
        <v>#NUM!</v>
      </c>
      <c r="Z258" s="32" t="e">
        <f t="shared" ca="1" si="34"/>
        <v>#NUM!</v>
      </c>
      <c r="AA258" s="1" t="e">
        <f t="shared" ca="1" si="35"/>
        <v>#NUM!</v>
      </c>
      <c r="AB258" s="1" t="e">
        <f t="shared" ca="1" si="36"/>
        <v>#NUM!</v>
      </c>
      <c r="AC258" s="1" t="e">
        <f t="shared" ca="1" si="37"/>
        <v>#NUM!</v>
      </c>
      <c r="AD258" s="1">
        <f t="shared" si="38"/>
        <v>287966</v>
      </c>
      <c r="AE258" t="str">
        <f>IFERROR(VLOOKUP(D258,Bas!A:B,2,0),"")</f>
        <v/>
      </c>
      <c r="AF258" t="str">
        <f t="shared" si="39"/>
        <v>CHUQUENPLAST S A SFP-011635-01</v>
      </c>
      <c r="AG258" s="14" t="str">
        <f>(IFERROR(VLOOKUP(AF258,Bas!A:B,2,0),"CXP"))</f>
        <v>CXP</v>
      </c>
    </row>
    <row r="259" spans="1:33" x14ac:dyDescent="0.25">
      <c r="A259" t="s">
        <v>41</v>
      </c>
      <c r="B259">
        <v>901</v>
      </c>
      <c r="C259">
        <v>900588428</v>
      </c>
      <c r="D259" t="s">
        <v>2974</v>
      </c>
      <c r="E259" t="s">
        <v>3741</v>
      </c>
      <c r="F259">
        <v>7447638</v>
      </c>
      <c r="G259">
        <v>16925001</v>
      </c>
      <c r="H259">
        <v>36</v>
      </c>
      <c r="I259" t="s">
        <v>3808</v>
      </c>
      <c r="J259" t="s">
        <v>3809</v>
      </c>
      <c r="K259" s="2">
        <v>45399</v>
      </c>
      <c r="L259" s="2">
        <v>45399</v>
      </c>
      <c r="M259" s="2">
        <v>45458</v>
      </c>
      <c r="N259">
        <v>11</v>
      </c>
      <c r="O259">
        <v>689341</v>
      </c>
      <c r="P259">
        <v>20240604</v>
      </c>
      <c r="Q259">
        <v>202406</v>
      </c>
      <c r="R259" t="s">
        <v>6382</v>
      </c>
      <c r="S259">
        <v>52</v>
      </c>
      <c r="T259" t="s">
        <v>35</v>
      </c>
      <c r="U259" t="s">
        <v>3359</v>
      </c>
      <c r="V259" s="57" t="e">
        <f t="shared" ca="1" si="30"/>
        <v>#NUM!</v>
      </c>
      <c r="W259" s="1" t="e">
        <f t="shared" ca="1" si="31"/>
        <v>#NUM!</v>
      </c>
      <c r="X259" s="1" t="e">
        <f t="shared" ca="1" si="32"/>
        <v>#NUM!</v>
      </c>
      <c r="Y259" s="1" t="e">
        <f t="shared" ca="1" si="33"/>
        <v>#NUM!</v>
      </c>
      <c r="Z259" s="32" t="e">
        <f t="shared" ca="1" si="34"/>
        <v>#NUM!</v>
      </c>
      <c r="AA259" s="1" t="e">
        <f t="shared" ca="1" si="35"/>
        <v>#NUM!</v>
      </c>
      <c r="AB259" s="1" t="e">
        <f t="shared" ca="1" si="36"/>
        <v>#NUM!</v>
      </c>
      <c r="AC259" s="1" t="e">
        <f t="shared" ca="1" si="37"/>
        <v>#NUM!</v>
      </c>
      <c r="AD259" s="1">
        <f t="shared" si="38"/>
        <v>689341</v>
      </c>
      <c r="AE259" t="str">
        <f>IFERROR(VLOOKUP(D259,Bas!A:B,2,0),"")</f>
        <v/>
      </c>
      <c r="AF259" t="str">
        <f t="shared" si="39"/>
        <v>CHUQUENPLAST S A SFP-011773-01</v>
      </c>
      <c r="AG259" s="14" t="str">
        <f>(IFERROR(VLOOKUP(AF259,Bas!A:B,2,0),"CXP"))</f>
        <v>CXP</v>
      </c>
    </row>
    <row r="260" spans="1:33" x14ac:dyDescent="0.25">
      <c r="A260" t="s">
        <v>41</v>
      </c>
      <c r="B260">
        <v>901</v>
      </c>
      <c r="C260">
        <v>900588428</v>
      </c>
      <c r="D260" t="s">
        <v>2974</v>
      </c>
      <c r="E260" t="s">
        <v>3741</v>
      </c>
      <c r="F260">
        <v>7447638</v>
      </c>
      <c r="G260">
        <v>16925001</v>
      </c>
      <c r="H260">
        <v>37</v>
      </c>
      <c r="I260" t="s">
        <v>3810</v>
      </c>
      <c r="J260" t="s">
        <v>3811</v>
      </c>
      <c r="K260" s="2">
        <v>45399</v>
      </c>
      <c r="L260" s="2">
        <v>45399</v>
      </c>
      <c r="M260" s="2">
        <v>45458</v>
      </c>
      <c r="N260">
        <v>11</v>
      </c>
      <c r="O260">
        <v>355789</v>
      </c>
      <c r="P260">
        <v>20240604</v>
      </c>
      <c r="Q260">
        <v>202406</v>
      </c>
      <c r="R260" t="s">
        <v>6382</v>
      </c>
      <c r="S260">
        <v>52</v>
      </c>
      <c r="T260" t="s">
        <v>35</v>
      </c>
      <c r="U260" t="s">
        <v>3359</v>
      </c>
      <c r="V260" s="57" t="e">
        <f t="shared" ref="V260:V323" ca="1" si="40">+_xlfn.DAYS($V$8,L260)</f>
        <v>#NUM!</v>
      </c>
      <c r="W260" s="1" t="e">
        <f t="shared" ref="W260:W323" ca="1" si="41">+IF(AND(V260&gt;=0,V260&lt;=30),AD260,0)</f>
        <v>#NUM!</v>
      </c>
      <c r="X260" s="1" t="e">
        <f t="shared" ref="X260:X323" ca="1" si="42">+IF(AND(V260&gt;=31,V260&lt;=60),AD260,0)</f>
        <v>#NUM!</v>
      </c>
      <c r="Y260" s="1" t="e">
        <f t="shared" ref="Y260:Y323" ca="1" si="43">+IF(AND(V260&gt;=61,V260&lt;=90),AD260,0)</f>
        <v>#NUM!</v>
      </c>
      <c r="Z260" s="32" t="e">
        <f t="shared" ref="Z260:Z323" ca="1" si="44">+IF(AND(V260&gt;=91,V260&lt;=120),AD260,0)</f>
        <v>#NUM!</v>
      </c>
      <c r="AA260" s="1" t="e">
        <f t="shared" ref="AA260:AA323" ca="1" si="45">+IF(AND(V260&gt;=121,V260&lt;=180),AD260,0)</f>
        <v>#NUM!</v>
      </c>
      <c r="AB260" s="1" t="e">
        <f t="shared" ref="AB260:AB323" ca="1" si="46">+IF(AND(V260&gt;=181,V260&lt;=360),AD260,0)</f>
        <v>#NUM!</v>
      </c>
      <c r="AC260" s="1" t="e">
        <f t="shared" ref="AC260:AC323" ca="1" si="47">+IF(AND(V260&gt;360),AD260,0)</f>
        <v>#NUM!</v>
      </c>
      <c r="AD260" s="1">
        <f t="shared" ref="AD260:AD323" si="48">+O260</f>
        <v>355789</v>
      </c>
      <c r="AE260" t="str">
        <f>IFERROR(VLOOKUP(D260,Bas!A:B,2,0),"")</f>
        <v/>
      </c>
      <c r="AF260" t="str">
        <f t="shared" si="39"/>
        <v>CHUQUENPLAST S A SFP-011774-01</v>
      </c>
      <c r="AG260" s="14" t="str">
        <f>(IFERROR(VLOOKUP(AF260,Bas!A:B,2,0),"CXP"))</f>
        <v>CXP</v>
      </c>
    </row>
    <row r="261" spans="1:33" x14ac:dyDescent="0.25">
      <c r="A261" t="s">
        <v>41</v>
      </c>
      <c r="B261">
        <v>901</v>
      </c>
      <c r="C261">
        <v>900588428</v>
      </c>
      <c r="D261" t="s">
        <v>2974</v>
      </c>
      <c r="E261" t="s">
        <v>3741</v>
      </c>
      <c r="F261">
        <v>7447638</v>
      </c>
      <c r="G261">
        <v>16925001</v>
      </c>
      <c r="H261">
        <v>38</v>
      </c>
      <c r="I261" t="s">
        <v>3812</v>
      </c>
      <c r="J261" t="s">
        <v>3813</v>
      </c>
      <c r="K261" s="2">
        <v>45399</v>
      </c>
      <c r="L261" s="2">
        <v>45399</v>
      </c>
      <c r="M261" s="2">
        <v>45458</v>
      </c>
      <c r="N261">
        <v>11</v>
      </c>
      <c r="O261">
        <v>766057</v>
      </c>
      <c r="P261">
        <v>20240604</v>
      </c>
      <c r="Q261">
        <v>202406</v>
      </c>
      <c r="R261" t="s">
        <v>6382</v>
      </c>
      <c r="S261">
        <v>52</v>
      </c>
      <c r="T261" t="s">
        <v>35</v>
      </c>
      <c r="U261" t="s">
        <v>3359</v>
      </c>
      <c r="V261" s="57" t="e">
        <f t="shared" ca="1" si="40"/>
        <v>#NUM!</v>
      </c>
      <c r="W261" s="1" t="e">
        <f t="shared" ca="1" si="41"/>
        <v>#NUM!</v>
      </c>
      <c r="X261" s="1" t="e">
        <f t="shared" ca="1" si="42"/>
        <v>#NUM!</v>
      </c>
      <c r="Y261" s="1" t="e">
        <f t="shared" ca="1" si="43"/>
        <v>#NUM!</v>
      </c>
      <c r="Z261" s="32" t="e">
        <f t="shared" ca="1" si="44"/>
        <v>#NUM!</v>
      </c>
      <c r="AA261" s="1" t="e">
        <f t="shared" ca="1" si="45"/>
        <v>#NUM!</v>
      </c>
      <c r="AB261" s="1" t="e">
        <f t="shared" ca="1" si="46"/>
        <v>#NUM!</v>
      </c>
      <c r="AC261" s="1" t="e">
        <f t="shared" ca="1" si="47"/>
        <v>#NUM!</v>
      </c>
      <c r="AD261" s="1">
        <f t="shared" si="48"/>
        <v>766057</v>
      </c>
      <c r="AE261" t="str">
        <f>IFERROR(VLOOKUP(D261,Bas!A:B,2,0),"")</f>
        <v/>
      </c>
      <c r="AF261" t="str">
        <f t="shared" ref="AF261:AF324" si="49">+CONCATENATE(D261,I261)</f>
        <v>CHUQUENPLAST S A SFP-011775-01</v>
      </c>
      <c r="AG261" s="14" t="str">
        <f>(IFERROR(VLOOKUP(AF261,Bas!A:B,2,0),"CXP"))</f>
        <v>CXP</v>
      </c>
    </row>
    <row r="262" spans="1:33" x14ac:dyDescent="0.25">
      <c r="A262" t="s">
        <v>41</v>
      </c>
      <c r="B262">
        <v>901</v>
      </c>
      <c r="C262">
        <v>900588428</v>
      </c>
      <c r="D262" t="s">
        <v>2974</v>
      </c>
      <c r="E262" t="s">
        <v>3741</v>
      </c>
      <c r="F262">
        <v>7447638</v>
      </c>
      <c r="G262">
        <v>16925001</v>
      </c>
      <c r="H262">
        <v>39</v>
      </c>
      <c r="I262" t="s">
        <v>3814</v>
      </c>
      <c r="J262" t="s">
        <v>3815</v>
      </c>
      <c r="K262" s="2">
        <v>45399</v>
      </c>
      <c r="L262" s="2">
        <v>45399</v>
      </c>
      <c r="M262" s="2">
        <v>45458</v>
      </c>
      <c r="N262">
        <v>11</v>
      </c>
      <c r="O262">
        <v>643755</v>
      </c>
      <c r="P262">
        <v>20240604</v>
      </c>
      <c r="Q262">
        <v>202406</v>
      </c>
      <c r="R262" t="s">
        <v>6382</v>
      </c>
      <c r="S262">
        <v>52</v>
      </c>
      <c r="T262" t="s">
        <v>35</v>
      </c>
      <c r="U262" t="s">
        <v>3359</v>
      </c>
      <c r="V262" s="57" t="e">
        <f t="shared" ca="1" si="40"/>
        <v>#NUM!</v>
      </c>
      <c r="W262" s="1" t="e">
        <f t="shared" ca="1" si="41"/>
        <v>#NUM!</v>
      </c>
      <c r="X262" s="1" t="e">
        <f t="shared" ca="1" si="42"/>
        <v>#NUM!</v>
      </c>
      <c r="Y262" s="1" t="e">
        <f t="shared" ca="1" si="43"/>
        <v>#NUM!</v>
      </c>
      <c r="Z262" s="32" t="e">
        <f t="shared" ca="1" si="44"/>
        <v>#NUM!</v>
      </c>
      <c r="AA262" s="1" t="e">
        <f t="shared" ca="1" si="45"/>
        <v>#NUM!</v>
      </c>
      <c r="AB262" s="1" t="e">
        <f t="shared" ca="1" si="46"/>
        <v>#NUM!</v>
      </c>
      <c r="AC262" s="1" t="e">
        <f t="shared" ca="1" si="47"/>
        <v>#NUM!</v>
      </c>
      <c r="AD262" s="1">
        <f t="shared" si="48"/>
        <v>643755</v>
      </c>
      <c r="AE262" t="str">
        <f>IFERROR(VLOOKUP(D262,Bas!A:B,2,0),"")</f>
        <v/>
      </c>
      <c r="AF262" t="str">
        <f t="shared" si="49"/>
        <v>CHUQUENPLAST S A SFP-011776-01</v>
      </c>
      <c r="AG262" s="14" t="str">
        <f>(IFERROR(VLOOKUP(AF262,Bas!A:B,2,0),"CXP"))</f>
        <v>CXP</v>
      </c>
    </row>
    <row r="263" spans="1:33" x14ac:dyDescent="0.25">
      <c r="A263" t="s">
        <v>41</v>
      </c>
      <c r="B263">
        <v>901</v>
      </c>
      <c r="C263">
        <v>900588428</v>
      </c>
      <c r="D263" t="s">
        <v>2974</v>
      </c>
      <c r="E263" t="s">
        <v>3741</v>
      </c>
      <c r="F263">
        <v>7447638</v>
      </c>
      <c r="G263">
        <v>16925001</v>
      </c>
      <c r="H263">
        <v>40</v>
      </c>
      <c r="I263" t="s">
        <v>3816</v>
      </c>
      <c r="J263" t="s">
        <v>3817</v>
      </c>
      <c r="K263" s="2">
        <v>45399</v>
      </c>
      <c r="L263" s="2">
        <v>45399</v>
      </c>
      <c r="M263" s="2">
        <v>45458</v>
      </c>
      <c r="N263">
        <v>11</v>
      </c>
      <c r="O263">
        <v>771617</v>
      </c>
      <c r="P263">
        <v>20240604</v>
      </c>
      <c r="Q263">
        <v>202406</v>
      </c>
      <c r="R263" t="s">
        <v>6382</v>
      </c>
      <c r="S263">
        <v>52</v>
      </c>
      <c r="T263" t="s">
        <v>35</v>
      </c>
      <c r="U263" t="s">
        <v>3359</v>
      </c>
      <c r="V263" s="57" t="e">
        <f t="shared" ca="1" si="40"/>
        <v>#NUM!</v>
      </c>
      <c r="W263" s="1" t="e">
        <f t="shared" ca="1" si="41"/>
        <v>#NUM!</v>
      </c>
      <c r="X263" s="1" t="e">
        <f t="shared" ca="1" si="42"/>
        <v>#NUM!</v>
      </c>
      <c r="Y263" s="1" t="e">
        <f t="shared" ca="1" si="43"/>
        <v>#NUM!</v>
      </c>
      <c r="Z263" s="32" t="e">
        <f t="shared" ca="1" si="44"/>
        <v>#NUM!</v>
      </c>
      <c r="AA263" s="1" t="e">
        <f t="shared" ca="1" si="45"/>
        <v>#NUM!</v>
      </c>
      <c r="AB263" s="1" t="e">
        <f t="shared" ca="1" si="46"/>
        <v>#NUM!</v>
      </c>
      <c r="AC263" s="1" t="e">
        <f t="shared" ca="1" si="47"/>
        <v>#NUM!</v>
      </c>
      <c r="AD263" s="1">
        <f t="shared" si="48"/>
        <v>771617</v>
      </c>
      <c r="AE263" t="str">
        <f>IFERROR(VLOOKUP(D263,Bas!A:B,2,0),"")</f>
        <v/>
      </c>
      <c r="AF263" t="str">
        <f t="shared" si="49"/>
        <v>CHUQUENPLAST S A SFP-011777-01</v>
      </c>
      <c r="AG263" s="14" t="str">
        <f>(IFERROR(VLOOKUP(AF263,Bas!A:B,2,0),"CXP"))</f>
        <v>CXP</v>
      </c>
    </row>
    <row r="264" spans="1:33" x14ac:dyDescent="0.25">
      <c r="A264" t="s">
        <v>41</v>
      </c>
      <c r="B264">
        <v>901</v>
      </c>
      <c r="C264">
        <v>900588428</v>
      </c>
      <c r="D264" t="s">
        <v>2974</v>
      </c>
      <c r="E264" t="s">
        <v>3741</v>
      </c>
      <c r="F264">
        <v>7447638</v>
      </c>
      <c r="G264">
        <v>16925001</v>
      </c>
      <c r="H264">
        <v>41</v>
      </c>
      <c r="I264" t="s">
        <v>3818</v>
      </c>
      <c r="J264" t="s">
        <v>3819</v>
      </c>
      <c r="K264" s="2">
        <v>45399</v>
      </c>
      <c r="L264" s="2">
        <v>45399</v>
      </c>
      <c r="M264" s="2">
        <v>45458</v>
      </c>
      <c r="N264">
        <v>11</v>
      </c>
      <c r="O264">
        <v>489210</v>
      </c>
      <c r="P264">
        <v>20240604</v>
      </c>
      <c r="Q264">
        <v>202406</v>
      </c>
      <c r="R264" t="s">
        <v>6382</v>
      </c>
      <c r="S264">
        <v>52</v>
      </c>
      <c r="T264" t="s">
        <v>35</v>
      </c>
      <c r="U264" t="s">
        <v>3359</v>
      </c>
      <c r="V264" s="57" t="e">
        <f t="shared" ca="1" si="40"/>
        <v>#NUM!</v>
      </c>
      <c r="W264" s="1" t="e">
        <f t="shared" ca="1" si="41"/>
        <v>#NUM!</v>
      </c>
      <c r="X264" s="1" t="e">
        <f t="shared" ca="1" si="42"/>
        <v>#NUM!</v>
      </c>
      <c r="Y264" s="1" t="e">
        <f t="shared" ca="1" si="43"/>
        <v>#NUM!</v>
      </c>
      <c r="Z264" s="32" t="e">
        <f t="shared" ca="1" si="44"/>
        <v>#NUM!</v>
      </c>
      <c r="AA264" s="1" t="e">
        <f t="shared" ca="1" si="45"/>
        <v>#NUM!</v>
      </c>
      <c r="AB264" s="1" t="e">
        <f t="shared" ca="1" si="46"/>
        <v>#NUM!</v>
      </c>
      <c r="AC264" s="1" t="e">
        <f t="shared" ca="1" si="47"/>
        <v>#NUM!</v>
      </c>
      <c r="AD264" s="1">
        <f t="shared" si="48"/>
        <v>489210</v>
      </c>
      <c r="AE264" t="str">
        <f>IFERROR(VLOOKUP(D264,Bas!A:B,2,0),"")</f>
        <v/>
      </c>
      <c r="AF264" t="str">
        <f t="shared" si="49"/>
        <v>CHUQUENPLAST S A SFP-011778-01</v>
      </c>
      <c r="AG264" s="14" t="str">
        <f>(IFERROR(VLOOKUP(AF264,Bas!A:B,2,0),"CXP"))</f>
        <v>CXP</v>
      </c>
    </row>
    <row r="265" spans="1:33" x14ac:dyDescent="0.25">
      <c r="A265" t="s">
        <v>41</v>
      </c>
      <c r="B265">
        <v>901</v>
      </c>
      <c r="C265">
        <v>900588428</v>
      </c>
      <c r="D265" t="s">
        <v>2974</v>
      </c>
      <c r="E265" t="s">
        <v>3741</v>
      </c>
      <c r="F265">
        <v>7447638</v>
      </c>
      <c r="G265">
        <v>16925001</v>
      </c>
      <c r="H265">
        <v>42</v>
      </c>
      <c r="I265" t="s">
        <v>3820</v>
      </c>
      <c r="J265" t="s">
        <v>3821</v>
      </c>
      <c r="K265" s="2">
        <v>45399</v>
      </c>
      <c r="L265" s="2">
        <v>45399</v>
      </c>
      <c r="M265" s="2">
        <v>45458</v>
      </c>
      <c r="N265">
        <v>11</v>
      </c>
      <c r="O265">
        <v>355789</v>
      </c>
      <c r="P265">
        <v>20240604</v>
      </c>
      <c r="Q265">
        <v>202406</v>
      </c>
      <c r="R265" t="s">
        <v>6382</v>
      </c>
      <c r="S265">
        <v>52</v>
      </c>
      <c r="T265" t="s">
        <v>35</v>
      </c>
      <c r="U265" t="s">
        <v>3359</v>
      </c>
      <c r="V265" s="57" t="e">
        <f t="shared" ca="1" si="40"/>
        <v>#NUM!</v>
      </c>
      <c r="W265" s="1" t="e">
        <f t="shared" ca="1" si="41"/>
        <v>#NUM!</v>
      </c>
      <c r="X265" s="1" t="e">
        <f t="shared" ca="1" si="42"/>
        <v>#NUM!</v>
      </c>
      <c r="Y265" s="1" t="e">
        <f t="shared" ca="1" si="43"/>
        <v>#NUM!</v>
      </c>
      <c r="Z265" s="32" t="e">
        <f t="shared" ca="1" si="44"/>
        <v>#NUM!</v>
      </c>
      <c r="AA265" s="1" t="e">
        <f t="shared" ca="1" si="45"/>
        <v>#NUM!</v>
      </c>
      <c r="AB265" s="1" t="e">
        <f t="shared" ca="1" si="46"/>
        <v>#NUM!</v>
      </c>
      <c r="AC265" s="1" t="e">
        <f t="shared" ca="1" si="47"/>
        <v>#NUM!</v>
      </c>
      <c r="AD265" s="1">
        <f t="shared" si="48"/>
        <v>355789</v>
      </c>
      <c r="AE265" t="str">
        <f>IFERROR(VLOOKUP(D265,Bas!A:B,2,0),"")</f>
        <v/>
      </c>
      <c r="AF265" t="str">
        <f t="shared" si="49"/>
        <v>CHUQUENPLAST S A SFP-011779-01</v>
      </c>
      <c r="AG265" s="14" t="str">
        <f>(IFERROR(VLOOKUP(AF265,Bas!A:B,2,0),"CXP"))</f>
        <v>CXP</v>
      </c>
    </row>
    <row r="266" spans="1:33" x14ac:dyDescent="0.25">
      <c r="A266" t="s">
        <v>41</v>
      </c>
      <c r="B266">
        <v>901</v>
      </c>
      <c r="C266">
        <v>900588428</v>
      </c>
      <c r="D266" t="s">
        <v>2974</v>
      </c>
      <c r="E266" t="s">
        <v>3741</v>
      </c>
      <c r="F266">
        <v>7447638</v>
      </c>
      <c r="G266">
        <v>16925001</v>
      </c>
      <c r="H266">
        <v>43</v>
      </c>
      <c r="I266" t="s">
        <v>3822</v>
      </c>
      <c r="J266" t="s">
        <v>3823</v>
      </c>
      <c r="K266" s="2">
        <v>45406</v>
      </c>
      <c r="L266" s="2">
        <v>45406</v>
      </c>
      <c r="M266" s="2">
        <v>45462</v>
      </c>
      <c r="N266">
        <v>15</v>
      </c>
      <c r="O266">
        <v>4654162</v>
      </c>
      <c r="P266">
        <v>20240604</v>
      </c>
      <c r="Q266">
        <v>202406</v>
      </c>
      <c r="R266" t="s">
        <v>6382</v>
      </c>
      <c r="S266">
        <v>45</v>
      </c>
      <c r="T266" t="s">
        <v>35</v>
      </c>
      <c r="U266" t="s">
        <v>3359</v>
      </c>
      <c r="V266" s="57" t="e">
        <f t="shared" ca="1" si="40"/>
        <v>#NUM!</v>
      </c>
      <c r="W266" s="1" t="e">
        <f t="shared" ca="1" si="41"/>
        <v>#NUM!</v>
      </c>
      <c r="X266" s="1" t="e">
        <f t="shared" ca="1" si="42"/>
        <v>#NUM!</v>
      </c>
      <c r="Y266" s="1" t="e">
        <f t="shared" ca="1" si="43"/>
        <v>#NUM!</v>
      </c>
      <c r="Z266" s="32" t="e">
        <f t="shared" ca="1" si="44"/>
        <v>#NUM!</v>
      </c>
      <c r="AA266" s="1" t="e">
        <f t="shared" ca="1" si="45"/>
        <v>#NUM!</v>
      </c>
      <c r="AB266" s="1" t="e">
        <f t="shared" ca="1" si="46"/>
        <v>#NUM!</v>
      </c>
      <c r="AC266" s="1" t="e">
        <f t="shared" ca="1" si="47"/>
        <v>#NUM!</v>
      </c>
      <c r="AD266" s="1">
        <f t="shared" si="48"/>
        <v>4654162</v>
      </c>
      <c r="AE266" t="str">
        <f>IFERROR(VLOOKUP(D266,Bas!A:B,2,0),"")</f>
        <v/>
      </c>
      <c r="AF266" t="str">
        <f t="shared" si="49"/>
        <v>CHUQUENPLAST S A SFP-011876-01</v>
      </c>
      <c r="AG266" s="14" t="str">
        <f>(IFERROR(VLOOKUP(AF266,Bas!A:B,2,0),"CXP"))</f>
        <v>CXP</v>
      </c>
    </row>
    <row r="267" spans="1:33" x14ac:dyDescent="0.25">
      <c r="A267" t="s">
        <v>41</v>
      </c>
      <c r="B267">
        <v>901</v>
      </c>
      <c r="C267">
        <v>900588428</v>
      </c>
      <c r="D267" t="s">
        <v>2974</v>
      </c>
      <c r="E267" t="s">
        <v>3741</v>
      </c>
      <c r="F267">
        <v>7447638</v>
      </c>
      <c r="G267">
        <v>16925001</v>
      </c>
      <c r="H267">
        <v>46</v>
      </c>
      <c r="I267" t="s">
        <v>3824</v>
      </c>
      <c r="J267" t="s">
        <v>3825</v>
      </c>
      <c r="K267" s="2">
        <v>45408</v>
      </c>
      <c r="L267" s="2">
        <v>45408</v>
      </c>
      <c r="M267" s="2">
        <v>45466</v>
      </c>
      <c r="N267">
        <v>19</v>
      </c>
      <c r="O267">
        <v>689341</v>
      </c>
      <c r="P267">
        <v>20240604</v>
      </c>
      <c r="Q267">
        <v>202406</v>
      </c>
      <c r="R267" t="s">
        <v>6382</v>
      </c>
      <c r="S267">
        <v>43</v>
      </c>
      <c r="T267" t="s">
        <v>35</v>
      </c>
      <c r="U267" t="s">
        <v>3359</v>
      </c>
      <c r="V267" s="57" t="e">
        <f t="shared" ca="1" si="40"/>
        <v>#NUM!</v>
      </c>
      <c r="W267" s="1" t="e">
        <f t="shared" ca="1" si="41"/>
        <v>#NUM!</v>
      </c>
      <c r="X267" s="1" t="e">
        <f t="shared" ca="1" si="42"/>
        <v>#NUM!</v>
      </c>
      <c r="Y267" s="1" t="e">
        <f t="shared" ca="1" si="43"/>
        <v>#NUM!</v>
      </c>
      <c r="Z267" s="32" t="e">
        <f t="shared" ca="1" si="44"/>
        <v>#NUM!</v>
      </c>
      <c r="AA267" s="1" t="e">
        <f t="shared" ca="1" si="45"/>
        <v>#NUM!</v>
      </c>
      <c r="AB267" s="1" t="e">
        <f t="shared" ca="1" si="46"/>
        <v>#NUM!</v>
      </c>
      <c r="AC267" s="1" t="e">
        <f t="shared" ca="1" si="47"/>
        <v>#NUM!</v>
      </c>
      <c r="AD267" s="1">
        <f t="shared" si="48"/>
        <v>689341</v>
      </c>
      <c r="AE267" t="str">
        <f>IFERROR(VLOOKUP(D267,Bas!A:B,2,0),"")</f>
        <v/>
      </c>
      <c r="AF267" t="str">
        <f t="shared" si="49"/>
        <v>CHUQUENPLAST S A SFP-011916-01</v>
      </c>
      <c r="AG267" s="14" t="str">
        <f>(IFERROR(VLOOKUP(AF267,Bas!A:B,2,0),"CXP"))</f>
        <v>CXP</v>
      </c>
    </row>
    <row r="268" spans="1:33" x14ac:dyDescent="0.25">
      <c r="A268" t="s">
        <v>41</v>
      </c>
      <c r="B268">
        <v>901</v>
      </c>
      <c r="C268">
        <v>900588428</v>
      </c>
      <c r="D268" t="s">
        <v>2974</v>
      </c>
      <c r="E268" t="s">
        <v>3741</v>
      </c>
      <c r="F268">
        <v>7447638</v>
      </c>
      <c r="G268">
        <v>16925001</v>
      </c>
      <c r="H268">
        <v>45</v>
      </c>
      <c r="I268" t="s">
        <v>3826</v>
      </c>
      <c r="J268" t="s">
        <v>3827</v>
      </c>
      <c r="K268" s="2">
        <v>45408</v>
      </c>
      <c r="L268" s="2">
        <v>45408</v>
      </c>
      <c r="M268" s="2">
        <v>45466</v>
      </c>
      <c r="N268">
        <v>19</v>
      </c>
      <c r="O268">
        <v>689341</v>
      </c>
      <c r="P268">
        <v>20240604</v>
      </c>
      <c r="Q268">
        <v>202406</v>
      </c>
      <c r="R268" t="s">
        <v>6382</v>
      </c>
      <c r="S268">
        <v>43</v>
      </c>
      <c r="T268" t="s">
        <v>35</v>
      </c>
      <c r="U268" t="s">
        <v>3359</v>
      </c>
      <c r="V268" s="57" t="e">
        <f t="shared" ca="1" si="40"/>
        <v>#NUM!</v>
      </c>
      <c r="W268" s="1" t="e">
        <f t="shared" ca="1" si="41"/>
        <v>#NUM!</v>
      </c>
      <c r="X268" s="1" t="e">
        <f t="shared" ca="1" si="42"/>
        <v>#NUM!</v>
      </c>
      <c r="Y268" s="1" t="e">
        <f t="shared" ca="1" si="43"/>
        <v>#NUM!</v>
      </c>
      <c r="Z268" s="32" t="e">
        <f t="shared" ca="1" si="44"/>
        <v>#NUM!</v>
      </c>
      <c r="AA268" s="1" t="e">
        <f t="shared" ca="1" si="45"/>
        <v>#NUM!</v>
      </c>
      <c r="AB268" s="1" t="e">
        <f t="shared" ca="1" si="46"/>
        <v>#NUM!</v>
      </c>
      <c r="AC268" s="1" t="e">
        <f t="shared" ca="1" si="47"/>
        <v>#NUM!</v>
      </c>
      <c r="AD268" s="1">
        <f t="shared" si="48"/>
        <v>689341</v>
      </c>
      <c r="AE268" t="str">
        <f>IFERROR(VLOOKUP(D268,Bas!A:B,2,0),"")</f>
        <v/>
      </c>
      <c r="AF268" t="str">
        <f t="shared" si="49"/>
        <v>CHUQUENPLAST S A SFP-011917-01</v>
      </c>
      <c r="AG268" s="14" t="str">
        <f>(IFERROR(VLOOKUP(AF268,Bas!A:B,2,0),"CXP"))</f>
        <v>CXP</v>
      </c>
    </row>
    <row r="269" spans="1:33" x14ac:dyDescent="0.25">
      <c r="A269" t="s">
        <v>41</v>
      </c>
      <c r="B269">
        <v>901</v>
      </c>
      <c r="C269">
        <v>900588428</v>
      </c>
      <c r="D269" t="s">
        <v>2974</v>
      </c>
      <c r="E269" t="s">
        <v>3741</v>
      </c>
      <c r="F269">
        <v>7447638</v>
      </c>
      <c r="G269">
        <v>16925001</v>
      </c>
      <c r="H269">
        <v>44</v>
      </c>
      <c r="I269" t="s">
        <v>3828</v>
      </c>
      <c r="J269" t="s">
        <v>3829</v>
      </c>
      <c r="K269" s="2">
        <v>45408</v>
      </c>
      <c r="L269" s="2">
        <v>45408</v>
      </c>
      <c r="M269" s="2">
        <v>45466</v>
      </c>
      <c r="N269">
        <v>19</v>
      </c>
      <c r="O269">
        <v>689341</v>
      </c>
      <c r="P269">
        <v>20240604</v>
      </c>
      <c r="Q269">
        <v>202406</v>
      </c>
      <c r="R269" t="s">
        <v>6382</v>
      </c>
      <c r="S269">
        <v>43</v>
      </c>
      <c r="T269" t="s">
        <v>35</v>
      </c>
      <c r="U269" t="s">
        <v>3359</v>
      </c>
      <c r="V269" s="57" t="e">
        <f t="shared" ca="1" si="40"/>
        <v>#NUM!</v>
      </c>
      <c r="W269" s="1" t="e">
        <f t="shared" ca="1" si="41"/>
        <v>#NUM!</v>
      </c>
      <c r="X269" s="1" t="e">
        <f t="shared" ca="1" si="42"/>
        <v>#NUM!</v>
      </c>
      <c r="Y269" s="1" t="e">
        <f t="shared" ca="1" si="43"/>
        <v>#NUM!</v>
      </c>
      <c r="Z269" s="32" t="e">
        <f t="shared" ca="1" si="44"/>
        <v>#NUM!</v>
      </c>
      <c r="AA269" s="1" t="e">
        <f t="shared" ca="1" si="45"/>
        <v>#NUM!</v>
      </c>
      <c r="AB269" s="1" t="e">
        <f t="shared" ca="1" si="46"/>
        <v>#NUM!</v>
      </c>
      <c r="AC269" s="1" t="e">
        <f t="shared" ca="1" si="47"/>
        <v>#NUM!</v>
      </c>
      <c r="AD269" s="1">
        <f t="shared" si="48"/>
        <v>689341</v>
      </c>
      <c r="AE269" t="str">
        <f>IFERROR(VLOOKUP(D269,Bas!A:B,2,0),"")</f>
        <v/>
      </c>
      <c r="AF269" t="str">
        <f t="shared" si="49"/>
        <v>CHUQUENPLAST S A SFP-011918-01</v>
      </c>
      <c r="AG269" s="14" t="str">
        <f>(IFERROR(VLOOKUP(AF269,Bas!A:B,2,0),"CXP"))</f>
        <v>CXP</v>
      </c>
    </row>
    <row r="270" spans="1:33" x14ac:dyDescent="0.25">
      <c r="A270" t="s">
        <v>41</v>
      </c>
      <c r="B270">
        <v>901</v>
      </c>
      <c r="C270">
        <v>900588428</v>
      </c>
      <c r="D270" t="s">
        <v>2974</v>
      </c>
      <c r="E270" t="s">
        <v>3741</v>
      </c>
      <c r="F270">
        <v>7447638</v>
      </c>
      <c r="G270">
        <v>16925001</v>
      </c>
      <c r="H270">
        <v>56</v>
      </c>
      <c r="I270" t="s">
        <v>3830</v>
      </c>
      <c r="J270" t="s">
        <v>3831</v>
      </c>
      <c r="K270" s="2">
        <v>45420</v>
      </c>
      <c r="L270" s="2">
        <v>45420</v>
      </c>
      <c r="M270" s="2">
        <v>45476</v>
      </c>
      <c r="N270">
        <v>29</v>
      </c>
      <c r="O270">
        <v>689341</v>
      </c>
      <c r="P270">
        <v>20240604</v>
      </c>
      <c r="Q270">
        <v>202406</v>
      </c>
      <c r="R270" t="s">
        <v>6382</v>
      </c>
      <c r="S270">
        <v>31</v>
      </c>
      <c r="T270" t="s">
        <v>22</v>
      </c>
      <c r="U270" t="s">
        <v>3359</v>
      </c>
      <c r="V270" s="57" t="e">
        <f t="shared" ca="1" si="40"/>
        <v>#NUM!</v>
      </c>
      <c r="W270" s="1" t="e">
        <f t="shared" ca="1" si="41"/>
        <v>#NUM!</v>
      </c>
      <c r="X270" s="1" t="e">
        <f t="shared" ca="1" si="42"/>
        <v>#NUM!</v>
      </c>
      <c r="Y270" s="1" t="e">
        <f t="shared" ca="1" si="43"/>
        <v>#NUM!</v>
      </c>
      <c r="Z270" s="32" t="e">
        <f t="shared" ca="1" si="44"/>
        <v>#NUM!</v>
      </c>
      <c r="AA270" s="1" t="e">
        <f t="shared" ca="1" si="45"/>
        <v>#NUM!</v>
      </c>
      <c r="AB270" s="1" t="e">
        <f t="shared" ca="1" si="46"/>
        <v>#NUM!</v>
      </c>
      <c r="AC270" s="1" t="e">
        <f t="shared" ca="1" si="47"/>
        <v>#NUM!</v>
      </c>
      <c r="AD270" s="1">
        <f t="shared" si="48"/>
        <v>689341</v>
      </c>
      <c r="AE270" t="str">
        <f>IFERROR(VLOOKUP(D270,Bas!A:B,2,0),"")</f>
        <v/>
      </c>
      <c r="AF270" t="str">
        <f t="shared" si="49"/>
        <v>CHUQUENPLAST S A SFP-012128-01</v>
      </c>
      <c r="AG270" s="14" t="str">
        <f>(IFERROR(VLOOKUP(AF270,Bas!A:B,2,0),"CXP"))</f>
        <v>CXP</v>
      </c>
    </row>
    <row r="271" spans="1:33" x14ac:dyDescent="0.25">
      <c r="A271" t="s">
        <v>41</v>
      </c>
      <c r="B271">
        <v>901</v>
      </c>
      <c r="C271">
        <v>900588428</v>
      </c>
      <c r="D271" t="s">
        <v>2974</v>
      </c>
      <c r="E271" t="s">
        <v>3741</v>
      </c>
      <c r="F271">
        <v>7447638</v>
      </c>
      <c r="G271">
        <v>16925001</v>
      </c>
      <c r="H271">
        <v>55</v>
      </c>
      <c r="I271" t="s">
        <v>3832</v>
      </c>
      <c r="J271" t="s">
        <v>3833</v>
      </c>
      <c r="K271" s="2">
        <v>45420</v>
      </c>
      <c r="L271" s="2">
        <v>45420</v>
      </c>
      <c r="M271" s="2">
        <v>45476</v>
      </c>
      <c r="N271">
        <v>29</v>
      </c>
      <c r="O271">
        <v>489210</v>
      </c>
      <c r="P271">
        <v>20240604</v>
      </c>
      <c r="Q271">
        <v>202406</v>
      </c>
      <c r="R271" t="s">
        <v>6382</v>
      </c>
      <c r="S271">
        <v>31</v>
      </c>
      <c r="T271" t="s">
        <v>22</v>
      </c>
      <c r="U271" t="s">
        <v>3359</v>
      </c>
      <c r="V271" s="57" t="e">
        <f t="shared" ca="1" si="40"/>
        <v>#NUM!</v>
      </c>
      <c r="W271" s="1" t="e">
        <f t="shared" ca="1" si="41"/>
        <v>#NUM!</v>
      </c>
      <c r="X271" s="1" t="e">
        <f t="shared" ca="1" si="42"/>
        <v>#NUM!</v>
      </c>
      <c r="Y271" s="1" t="e">
        <f t="shared" ca="1" si="43"/>
        <v>#NUM!</v>
      </c>
      <c r="Z271" s="32" t="e">
        <f t="shared" ca="1" si="44"/>
        <v>#NUM!</v>
      </c>
      <c r="AA271" s="1" t="e">
        <f t="shared" ca="1" si="45"/>
        <v>#NUM!</v>
      </c>
      <c r="AB271" s="1" t="e">
        <f t="shared" ca="1" si="46"/>
        <v>#NUM!</v>
      </c>
      <c r="AC271" s="1" t="e">
        <f t="shared" ca="1" si="47"/>
        <v>#NUM!</v>
      </c>
      <c r="AD271" s="1">
        <f t="shared" si="48"/>
        <v>489210</v>
      </c>
      <c r="AE271" t="str">
        <f>IFERROR(VLOOKUP(D271,Bas!A:B,2,0),"")</f>
        <v/>
      </c>
      <c r="AF271" t="str">
        <f t="shared" si="49"/>
        <v>CHUQUENPLAST S A SFP-012129-01</v>
      </c>
      <c r="AG271" s="14" t="str">
        <f>(IFERROR(VLOOKUP(AF271,Bas!A:B,2,0),"CXP"))</f>
        <v>CXP</v>
      </c>
    </row>
    <row r="272" spans="1:33" x14ac:dyDescent="0.25">
      <c r="A272" t="s">
        <v>41</v>
      </c>
      <c r="B272">
        <v>901</v>
      </c>
      <c r="C272">
        <v>900588428</v>
      </c>
      <c r="D272" t="s">
        <v>2974</v>
      </c>
      <c r="E272" t="s">
        <v>3741</v>
      </c>
      <c r="F272">
        <v>7447638</v>
      </c>
      <c r="G272">
        <v>16925001</v>
      </c>
      <c r="H272">
        <v>54</v>
      </c>
      <c r="I272" t="s">
        <v>3834</v>
      </c>
      <c r="J272" t="s">
        <v>3835</v>
      </c>
      <c r="K272" s="2">
        <v>45420</v>
      </c>
      <c r="L272" s="2">
        <v>45420</v>
      </c>
      <c r="M272" s="2">
        <v>45476</v>
      </c>
      <c r="N272">
        <v>29</v>
      </c>
      <c r="O272">
        <v>689341</v>
      </c>
      <c r="P272">
        <v>20240604</v>
      </c>
      <c r="Q272">
        <v>202406</v>
      </c>
      <c r="R272" t="s">
        <v>6382</v>
      </c>
      <c r="S272">
        <v>31</v>
      </c>
      <c r="T272" t="s">
        <v>22</v>
      </c>
      <c r="U272" t="s">
        <v>3359</v>
      </c>
      <c r="V272" s="57" t="e">
        <f t="shared" ca="1" si="40"/>
        <v>#NUM!</v>
      </c>
      <c r="W272" s="1" t="e">
        <f t="shared" ca="1" si="41"/>
        <v>#NUM!</v>
      </c>
      <c r="X272" s="1" t="e">
        <f t="shared" ca="1" si="42"/>
        <v>#NUM!</v>
      </c>
      <c r="Y272" s="1" t="e">
        <f t="shared" ca="1" si="43"/>
        <v>#NUM!</v>
      </c>
      <c r="Z272" s="32" t="e">
        <f t="shared" ca="1" si="44"/>
        <v>#NUM!</v>
      </c>
      <c r="AA272" s="1" t="e">
        <f t="shared" ca="1" si="45"/>
        <v>#NUM!</v>
      </c>
      <c r="AB272" s="1" t="e">
        <f t="shared" ca="1" si="46"/>
        <v>#NUM!</v>
      </c>
      <c r="AC272" s="1" t="e">
        <f t="shared" ca="1" si="47"/>
        <v>#NUM!</v>
      </c>
      <c r="AD272" s="1">
        <f t="shared" si="48"/>
        <v>689341</v>
      </c>
      <c r="AE272" t="str">
        <f>IFERROR(VLOOKUP(D272,Bas!A:B,2,0),"")</f>
        <v/>
      </c>
      <c r="AF272" t="str">
        <f t="shared" si="49"/>
        <v>CHUQUENPLAST S A SFP-012130-01</v>
      </c>
      <c r="AG272" s="14" t="str">
        <f>(IFERROR(VLOOKUP(AF272,Bas!A:B,2,0),"CXP"))</f>
        <v>CXP</v>
      </c>
    </row>
    <row r="273" spans="1:33" x14ac:dyDescent="0.25">
      <c r="A273" t="s">
        <v>41</v>
      </c>
      <c r="B273">
        <v>901</v>
      </c>
      <c r="C273">
        <v>900588428</v>
      </c>
      <c r="D273" t="s">
        <v>2974</v>
      </c>
      <c r="E273" t="s">
        <v>3741</v>
      </c>
      <c r="F273">
        <v>7447638</v>
      </c>
      <c r="G273">
        <v>16925001</v>
      </c>
      <c r="H273">
        <v>53</v>
      </c>
      <c r="I273" t="s">
        <v>3836</v>
      </c>
      <c r="J273" t="s">
        <v>3837</v>
      </c>
      <c r="K273" s="2">
        <v>45420</v>
      </c>
      <c r="L273" s="2">
        <v>45420</v>
      </c>
      <c r="M273" s="2">
        <v>45476</v>
      </c>
      <c r="N273">
        <v>29</v>
      </c>
      <c r="O273">
        <v>355789</v>
      </c>
      <c r="P273">
        <v>20240604</v>
      </c>
      <c r="Q273">
        <v>202406</v>
      </c>
      <c r="R273" t="s">
        <v>6382</v>
      </c>
      <c r="S273">
        <v>31</v>
      </c>
      <c r="T273" t="s">
        <v>22</v>
      </c>
      <c r="U273" t="s">
        <v>3359</v>
      </c>
      <c r="V273" s="57" t="e">
        <f t="shared" ca="1" si="40"/>
        <v>#NUM!</v>
      </c>
      <c r="W273" s="1" t="e">
        <f t="shared" ca="1" si="41"/>
        <v>#NUM!</v>
      </c>
      <c r="X273" s="1" t="e">
        <f t="shared" ca="1" si="42"/>
        <v>#NUM!</v>
      </c>
      <c r="Y273" s="1" t="e">
        <f t="shared" ca="1" si="43"/>
        <v>#NUM!</v>
      </c>
      <c r="Z273" s="32" t="e">
        <f t="shared" ca="1" si="44"/>
        <v>#NUM!</v>
      </c>
      <c r="AA273" s="1" t="e">
        <f t="shared" ca="1" si="45"/>
        <v>#NUM!</v>
      </c>
      <c r="AB273" s="1" t="e">
        <f t="shared" ca="1" si="46"/>
        <v>#NUM!</v>
      </c>
      <c r="AC273" s="1" t="e">
        <f t="shared" ca="1" si="47"/>
        <v>#NUM!</v>
      </c>
      <c r="AD273" s="1">
        <f t="shared" si="48"/>
        <v>355789</v>
      </c>
      <c r="AE273" t="str">
        <f>IFERROR(VLOOKUP(D273,Bas!A:B,2,0),"")</f>
        <v/>
      </c>
      <c r="AF273" t="str">
        <f t="shared" si="49"/>
        <v>CHUQUENPLAST S A SFP-012131-01</v>
      </c>
      <c r="AG273" s="14" t="str">
        <f>(IFERROR(VLOOKUP(AF273,Bas!A:B,2,0),"CXP"))</f>
        <v>CXP</v>
      </c>
    </row>
    <row r="274" spans="1:33" x14ac:dyDescent="0.25">
      <c r="A274" t="s">
        <v>41</v>
      </c>
      <c r="B274">
        <v>901</v>
      </c>
      <c r="C274">
        <v>900588428</v>
      </c>
      <c r="D274" t="s">
        <v>2974</v>
      </c>
      <c r="E274" t="s">
        <v>3741</v>
      </c>
      <c r="F274">
        <v>7447638</v>
      </c>
      <c r="G274">
        <v>16925001</v>
      </c>
      <c r="H274">
        <v>52</v>
      </c>
      <c r="I274" t="s">
        <v>3838</v>
      </c>
      <c r="J274" t="s">
        <v>3839</v>
      </c>
      <c r="K274" s="2">
        <v>45420</v>
      </c>
      <c r="L274" s="2">
        <v>45420</v>
      </c>
      <c r="M274" s="2">
        <v>45476</v>
      </c>
      <c r="N274">
        <v>29</v>
      </c>
      <c r="O274">
        <v>643755</v>
      </c>
      <c r="P274">
        <v>20240604</v>
      </c>
      <c r="Q274">
        <v>202406</v>
      </c>
      <c r="R274" t="s">
        <v>6382</v>
      </c>
      <c r="S274">
        <v>31</v>
      </c>
      <c r="T274" t="s">
        <v>22</v>
      </c>
      <c r="U274" t="s">
        <v>3359</v>
      </c>
      <c r="V274" s="57" t="e">
        <f t="shared" ca="1" si="40"/>
        <v>#NUM!</v>
      </c>
      <c r="W274" s="1" t="e">
        <f t="shared" ca="1" si="41"/>
        <v>#NUM!</v>
      </c>
      <c r="X274" s="1" t="e">
        <f t="shared" ca="1" si="42"/>
        <v>#NUM!</v>
      </c>
      <c r="Y274" s="1" t="e">
        <f t="shared" ca="1" si="43"/>
        <v>#NUM!</v>
      </c>
      <c r="Z274" s="32" t="e">
        <f t="shared" ca="1" si="44"/>
        <v>#NUM!</v>
      </c>
      <c r="AA274" s="1" t="e">
        <f t="shared" ca="1" si="45"/>
        <v>#NUM!</v>
      </c>
      <c r="AB274" s="1" t="e">
        <f t="shared" ca="1" si="46"/>
        <v>#NUM!</v>
      </c>
      <c r="AC274" s="1" t="e">
        <f t="shared" ca="1" si="47"/>
        <v>#NUM!</v>
      </c>
      <c r="AD274" s="1">
        <f t="shared" si="48"/>
        <v>643755</v>
      </c>
      <c r="AE274" t="str">
        <f>IFERROR(VLOOKUP(D274,Bas!A:B,2,0),"")</f>
        <v/>
      </c>
      <c r="AF274" t="str">
        <f t="shared" si="49"/>
        <v>CHUQUENPLAST S A SFP-012132-01</v>
      </c>
      <c r="AG274" s="14" t="str">
        <f>(IFERROR(VLOOKUP(AF274,Bas!A:B,2,0),"CXP"))</f>
        <v>CXP</v>
      </c>
    </row>
    <row r="275" spans="1:33" x14ac:dyDescent="0.25">
      <c r="A275" t="s">
        <v>41</v>
      </c>
      <c r="B275">
        <v>901</v>
      </c>
      <c r="C275">
        <v>900588428</v>
      </c>
      <c r="D275" t="s">
        <v>2974</v>
      </c>
      <c r="E275" t="s">
        <v>3741</v>
      </c>
      <c r="F275">
        <v>7447638</v>
      </c>
      <c r="G275">
        <v>16925001</v>
      </c>
      <c r="H275">
        <v>51</v>
      </c>
      <c r="I275" t="s">
        <v>3840</v>
      </c>
      <c r="J275" t="s">
        <v>3841</v>
      </c>
      <c r="K275" s="2">
        <v>45420</v>
      </c>
      <c r="L275" s="2">
        <v>45420</v>
      </c>
      <c r="M275" s="2">
        <v>45475</v>
      </c>
      <c r="N275">
        <v>28</v>
      </c>
      <c r="O275">
        <v>355789</v>
      </c>
      <c r="P275">
        <v>20240604</v>
      </c>
      <c r="Q275">
        <v>202406</v>
      </c>
      <c r="R275" t="s">
        <v>6382</v>
      </c>
      <c r="S275">
        <v>31</v>
      </c>
      <c r="T275" t="s">
        <v>22</v>
      </c>
      <c r="U275" t="s">
        <v>3359</v>
      </c>
      <c r="V275" s="57" t="e">
        <f t="shared" ca="1" si="40"/>
        <v>#NUM!</v>
      </c>
      <c r="W275" s="1" t="e">
        <f t="shared" ca="1" si="41"/>
        <v>#NUM!</v>
      </c>
      <c r="X275" s="1" t="e">
        <f t="shared" ca="1" si="42"/>
        <v>#NUM!</v>
      </c>
      <c r="Y275" s="1" t="e">
        <f t="shared" ca="1" si="43"/>
        <v>#NUM!</v>
      </c>
      <c r="Z275" s="32" t="e">
        <f t="shared" ca="1" si="44"/>
        <v>#NUM!</v>
      </c>
      <c r="AA275" s="1" t="e">
        <f t="shared" ca="1" si="45"/>
        <v>#NUM!</v>
      </c>
      <c r="AB275" s="1" t="e">
        <f t="shared" ca="1" si="46"/>
        <v>#NUM!</v>
      </c>
      <c r="AC275" s="1" t="e">
        <f t="shared" ca="1" si="47"/>
        <v>#NUM!</v>
      </c>
      <c r="AD275" s="1">
        <f t="shared" si="48"/>
        <v>355789</v>
      </c>
      <c r="AE275" t="str">
        <f>IFERROR(VLOOKUP(D275,Bas!A:B,2,0),"")</f>
        <v/>
      </c>
      <c r="AF275" t="str">
        <f t="shared" si="49"/>
        <v>CHUQUENPLAST S A SFP-012133-01</v>
      </c>
      <c r="AG275" s="14" t="str">
        <f>(IFERROR(VLOOKUP(AF275,Bas!A:B,2,0),"CXP"))</f>
        <v>CXP</v>
      </c>
    </row>
    <row r="276" spans="1:33" x14ac:dyDescent="0.25">
      <c r="A276" t="s">
        <v>41</v>
      </c>
      <c r="B276">
        <v>901</v>
      </c>
      <c r="C276">
        <v>900588428</v>
      </c>
      <c r="D276" t="s">
        <v>2974</v>
      </c>
      <c r="E276" t="s">
        <v>3741</v>
      </c>
      <c r="F276">
        <v>7447638</v>
      </c>
      <c r="G276">
        <v>16925001</v>
      </c>
      <c r="H276">
        <v>50</v>
      </c>
      <c r="I276" t="s">
        <v>3842</v>
      </c>
      <c r="J276" t="s">
        <v>3843</v>
      </c>
      <c r="K276" s="2">
        <v>45420</v>
      </c>
      <c r="L276" s="2">
        <v>45420</v>
      </c>
      <c r="M276" s="2">
        <v>45475</v>
      </c>
      <c r="N276">
        <v>28</v>
      </c>
      <c r="O276">
        <v>689341</v>
      </c>
      <c r="P276">
        <v>20240604</v>
      </c>
      <c r="Q276">
        <v>202406</v>
      </c>
      <c r="R276" t="s">
        <v>6382</v>
      </c>
      <c r="S276">
        <v>31</v>
      </c>
      <c r="T276" t="s">
        <v>22</v>
      </c>
      <c r="U276" t="s">
        <v>3359</v>
      </c>
      <c r="V276" s="57" t="e">
        <f t="shared" ca="1" si="40"/>
        <v>#NUM!</v>
      </c>
      <c r="W276" s="1" t="e">
        <f t="shared" ca="1" si="41"/>
        <v>#NUM!</v>
      </c>
      <c r="X276" s="1" t="e">
        <f t="shared" ca="1" si="42"/>
        <v>#NUM!</v>
      </c>
      <c r="Y276" s="1" t="e">
        <f t="shared" ca="1" si="43"/>
        <v>#NUM!</v>
      </c>
      <c r="Z276" s="32" t="e">
        <f t="shared" ca="1" si="44"/>
        <v>#NUM!</v>
      </c>
      <c r="AA276" s="1" t="e">
        <f t="shared" ca="1" si="45"/>
        <v>#NUM!</v>
      </c>
      <c r="AB276" s="1" t="e">
        <f t="shared" ca="1" si="46"/>
        <v>#NUM!</v>
      </c>
      <c r="AC276" s="1" t="e">
        <f t="shared" ca="1" si="47"/>
        <v>#NUM!</v>
      </c>
      <c r="AD276" s="1">
        <f t="shared" si="48"/>
        <v>689341</v>
      </c>
      <c r="AE276" t="str">
        <f>IFERROR(VLOOKUP(D276,Bas!A:B,2,0),"")</f>
        <v/>
      </c>
      <c r="AF276" t="str">
        <f t="shared" si="49"/>
        <v>CHUQUENPLAST S A SFP-012134-01</v>
      </c>
      <c r="AG276" s="14" t="str">
        <f>(IFERROR(VLOOKUP(AF276,Bas!A:B,2,0),"CXP"))</f>
        <v>CXP</v>
      </c>
    </row>
    <row r="277" spans="1:33" x14ac:dyDescent="0.25">
      <c r="A277" t="s">
        <v>41</v>
      </c>
      <c r="B277">
        <v>901</v>
      </c>
      <c r="C277">
        <v>900588428</v>
      </c>
      <c r="D277" t="s">
        <v>2974</v>
      </c>
      <c r="E277" t="s">
        <v>3741</v>
      </c>
      <c r="F277">
        <v>7447638</v>
      </c>
      <c r="G277">
        <v>16925001</v>
      </c>
      <c r="H277">
        <v>49</v>
      </c>
      <c r="I277" t="s">
        <v>3844</v>
      </c>
      <c r="J277" t="s">
        <v>3845</v>
      </c>
      <c r="K277" s="2">
        <v>45420</v>
      </c>
      <c r="L277" s="2">
        <v>45420</v>
      </c>
      <c r="M277" s="2">
        <v>45475</v>
      </c>
      <c r="N277">
        <v>28</v>
      </c>
      <c r="O277">
        <v>689341</v>
      </c>
      <c r="P277">
        <v>20240604</v>
      </c>
      <c r="Q277">
        <v>202406</v>
      </c>
      <c r="R277" t="s">
        <v>6382</v>
      </c>
      <c r="S277">
        <v>31</v>
      </c>
      <c r="T277" t="s">
        <v>22</v>
      </c>
      <c r="U277" t="s">
        <v>3359</v>
      </c>
      <c r="V277" s="57" t="e">
        <f t="shared" ca="1" si="40"/>
        <v>#NUM!</v>
      </c>
      <c r="W277" s="1" t="e">
        <f t="shared" ca="1" si="41"/>
        <v>#NUM!</v>
      </c>
      <c r="X277" s="1" t="e">
        <f t="shared" ca="1" si="42"/>
        <v>#NUM!</v>
      </c>
      <c r="Y277" s="1" t="e">
        <f t="shared" ca="1" si="43"/>
        <v>#NUM!</v>
      </c>
      <c r="Z277" s="32" t="e">
        <f t="shared" ca="1" si="44"/>
        <v>#NUM!</v>
      </c>
      <c r="AA277" s="1" t="e">
        <f t="shared" ca="1" si="45"/>
        <v>#NUM!</v>
      </c>
      <c r="AB277" s="1" t="e">
        <f t="shared" ca="1" si="46"/>
        <v>#NUM!</v>
      </c>
      <c r="AC277" s="1" t="e">
        <f t="shared" ca="1" si="47"/>
        <v>#NUM!</v>
      </c>
      <c r="AD277" s="1">
        <f t="shared" si="48"/>
        <v>689341</v>
      </c>
      <c r="AE277" t="str">
        <f>IFERROR(VLOOKUP(D277,Bas!A:B,2,0),"")</f>
        <v/>
      </c>
      <c r="AF277" t="str">
        <f t="shared" si="49"/>
        <v>CHUQUENPLAST S A SFP-012136-01</v>
      </c>
      <c r="AG277" s="14" t="str">
        <f>(IFERROR(VLOOKUP(AF277,Bas!A:B,2,0),"CXP"))</f>
        <v>CXP</v>
      </c>
    </row>
    <row r="278" spans="1:33" x14ac:dyDescent="0.25">
      <c r="A278" t="s">
        <v>41</v>
      </c>
      <c r="B278">
        <v>901</v>
      </c>
      <c r="C278">
        <v>900588428</v>
      </c>
      <c r="D278" t="s">
        <v>2974</v>
      </c>
      <c r="E278" t="s">
        <v>3741</v>
      </c>
      <c r="F278">
        <v>7447638</v>
      </c>
      <c r="G278">
        <v>16925001</v>
      </c>
      <c r="H278">
        <v>48</v>
      </c>
      <c r="I278" t="s">
        <v>3846</v>
      </c>
      <c r="J278" t="s">
        <v>3847</v>
      </c>
      <c r="K278" s="2">
        <v>45420</v>
      </c>
      <c r="L278" s="2">
        <v>45420</v>
      </c>
      <c r="M278" s="2">
        <v>45475</v>
      </c>
      <c r="N278">
        <v>28</v>
      </c>
      <c r="O278">
        <v>355789</v>
      </c>
      <c r="P278">
        <v>20240604</v>
      </c>
      <c r="Q278">
        <v>202406</v>
      </c>
      <c r="R278" t="s">
        <v>6382</v>
      </c>
      <c r="S278">
        <v>31</v>
      </c>
      <c r="T278" t="s">
        <v>22</v>
      </c>
      <c r="U278" t="s">
        <v>3359</v>
      </c>
      <c r="V278" s="57" t="e">
        <f t="shared" ca="1" si="40"/>
        <v>#NUM!</v>
      </c>
      <c r="W278" s="1" t="e">
        <f t="shared" ca="1" si="41"/>
        <v>#NUM!</v>
      </c>
      <c r="X278" s="1" t="e">
        <f t="shared" ca="1" si="42"/>
        <v>#NUM!</v>
      </c>
      <c r="Y278" s="1" t="e">
        <f t="shared" ca="1" si="43"/>
        <v>#NUM!</v>
      </c>
      <c r="Z278" s="32" t="e">
        <f t="shared" ca="1" si="44"/>
        <v>#NUM!</v>
      </c>
      <c r="AA278" s="1" t="e">
        <f t="shared" ca="1" si="45"/>
        <v>#NUM!</v>
      </c>
      <c r="AB278" s="1" t="e">
        <f t="shared" ca="1" si="46"/>
        <v>#NUM!</v>
      </c>
      <c r="AC278" s="1" t="e">
        <f t="shared" ca="1" si="47"/>
        <v>#NUM!</v>
      </c>
      <c r="AD278" s="1">
        <f t="shared" si="48"/>
        <v>355789</v>
      </c>
      <c r="AE278" t="str">
        <f>IFERROR(VLOOKUP(D278,Bas!A:B,2,0),"")</f>
        <v/>
      </c>
      <c r="AF278" t="str">
        <f t="shared" si="49"/>
        <v>CHUQUENPLAST S A SFP-012137-01</v>
      </c>
      <c r="AG278" s="14" t="str">
        <f>(IFERROR(VLOOKUP(AF278,Bas!A:B,2,0),"CXP"))</f>
        <v>CXP</v>
      </c>
    </row>
    <row r="279" spans="1:33" x14ac:dyDescent="0.25">
      <c r="A279" t="s">
        <v>41</v>
      </c>
      <c r="B279">
        <v>901</v>
      </c>
      <c r="C279">
        <v>900588428</v>
      </c>
      <c r="D279" t="s">
        <v>2974</v>
      </c>
      <c r="E279" t="s">
        <v>3741</v>
      </c>
      <c r="F279">
        <v>7447638</v>
      </c>
      <c r="G279">
        <v>16925001</v>
      </c>
      <c r="H279">
        <v>47</v>
      </c>
      <c r="I279" t="s">
        <v>3848</v>
      </c>
      <c r="J279" t="s">
        <v>3849</v>
      </c>
      <c r="K279" s="2">
        <v>45420</v>
      </c>
      <c r="L279" s="2">
        <v>45420</v>
      </c>
      <c r="M279" s="2">
        <v>45475</v>
      </c>
      <c r="N279">
        <v>28</v>
      </c>
      <c r="O279">
        <v>383584</v>
      </c>
      <c r="P279">
        <v>20240604</v>
      </c>
      <c r="Q279">
        <v>202406</v>
      </c>
      <c r="R279" t="s">
        <v>6382</v>
      </c>
      <c r="S279">
        <v>31</v>
      </c>
      <c r="T279" t="s">
        <v>22</v>
      </c>
      <c r="U279" t="s">
        <v>3359</v>
      </c>
      <c r="V279" s="57" t="e">
        <f t="shared" ca="1" si="40"/>
        <v>#NUM!</v>
      </c>
      <c r="W279" s="1" t="e">
        <f t="shared" ca="1" si="41"/>
        <v>#NUM!</v>
      </c>
      <c r="X279" s="1" t="e">
        <f t="shared" ca="1" si="42"/>
        <v>#NUM!</v>
      </c>
      <c r="Y279" s="1" t="e">
        <f t="shared" ca="1" si="43"/>
        <v>#NUM!</v>
      </c>
      <c r="Z279" s="32" t="e">
        <f t="shared" ca="1" si="44"/>
        <v>#NUM!</v>
      </c>
      <c r="AA279" s="1" t="e">
        <f t="shared" ca="1" si="45"/>
        <v>#NUM!</v>
      </c>
      <c r="AB279" s="1" t="e">
        <f t="shared" ca="1" si="46"/>
        <v>#NUM!</v>
      </c>
      <c r="AC279" s="1" t="e">
        <f t="shared" ca="1" si="47"/>
        <v>#NUM!</v>
      </c>
      <c r="AD279" s="1">
        <f t="shared" si="48"/>
        <v>383584</v>
      </c>
      <c r="AE279" t="str">
        <f>IFERROR(VLOOKUP(D279,Bas!A:B,2,0),"")</f>
        <v/>
      </c>
      <c r="AF279" t="str">
        <f t="shared" si="49"/>
        <v>CHUQUENPLAST S A SFP-012138-01</v>
      </c>
      <c r="AG279" s="14" t="str">
        <f>(IFERROR(VLOOKUP(AF279,Bas!A:B,2,0),"CXP"))</f>
        <v>CXP</v>
      </c>
    </row>
    <row r="280" spans="1:33" x14ac:dyDescent="0.25">
      <c r="A280" t="s">
        <v>41</v>
      </c>
      <c r="B280">
        <v>901</v>
      </c>
      <c r="C280">
        <v>900588428</v>
      </c>
      <c r="D280" t="s">
        <v>2974</v>
      </c>
      <c r="E280" t="s">
        <v>3741</v>
      </c>
      <c r="F280">
        <v>7447638</v>
      </c>
      <c r="G280">
        <v>16925001</v>
      </c>
      <c r="H280">
        <v>62</v>
      </c>
      <c r="I280" t="s">
        <v>3850</v>
      </c>
      <c r="J280" t="s">
        <v>3851</v>
      </c>
      <c r="K280" s="2">
        <v>45426</v>
      </c>
      <c r="L280" s="2">
        <v>45426</v>
      </c>
      <c r="M280" s="2">
        <v>45482</v>
      </c>
      <c r="N280">
        <v>35</v>
      </c>
      <c r="O280">
        <v>766057</v>
      </c>
      <c r="P280">
        <v>20240604</v>
      </c>
      <c r="Q280">
        <v>202406</v>
      </c>
      <c r="R280" t="s">
        <v>6382</v>
      </c>
      <c r="S280">
        <v>25</v>
      </c>
      <c r="T280" t="s">
        <v>22</v>
      </c>
      <c r="U280" t="s">
        <v>3359</v>
      </c>
      <c r="V280" s="57" t="e">
        <f t="shared" ca="1" si="40"/>
        <v>#NUM!</v>
      </c>
      <c r="W280" s="1" t="e">
        <f t="shared" ca="1" si="41"/>
        <v>#NUM!</v>
      </c>
      <c r="X280" s="1" t="e">
        <f t="shared" ca="1" si="42"/>
        <v>#NUM!</v>
      </c>
      <c r="Y280" s="1" t="e">
        <f t="shared" ca="1" si="43"/>
        <v>#NUM!</v>
      </c>
      <c r="Z280" s="32" t="e">
        <f t="shared" ca="1" si="44"/>
        <v>#NUM!</v>
      </c>
      <c r="AA280" s="1" t="e">
        <f t="shared" ca="1" si="45"/>
        <v>#NUM!</v>
      </c>
      <c r="AB280" s="1" t="e">
        <f t="shared" ca="1" si="46"/>
        <v>#NUM!</v>
      </c>
      <c r="AC280" s="1" t="e">
        <f t="shared" ca="1" si="47"/>
        <v>#NUM!</v>
      </c>
      <c r="AD280" s="1">
        <f t="shared" si="48"/>
        <v>766057</v>
      </c>
      <c r="AE280" t="str">
        <f>IFERROR(VLOOKUP(D280,Bas!A:B,2,0),"")</f>
        <v/>
      </c>
      <c r="AF280" t="str">
        <f t="shared" si="49"/>
        <v>CHUQUENPLAST S A SFP-012261-01</v>
      </c>
      <c r="AG280" s="14" t="str">
        <f>(IFERROR(VLOOKUP(AF280,Bas!A:B,2,0),"CXP"))</f>
        <v>CXP</v>
      </c>
    </row>
    <row r="281" spans="1:33" x14ac:dyDescent="0.25">
      <c r="A281" t="s">
        <v>41</v>
      </c>
      <c r="B281">
        <v>901</v>
      </c>
      <c r="C281">
        <v>900588428</v>
      </c>
      <c r="D281" t="s">
        <v>2974</v>
      </c>
      <c r="E281" t="s">
        <v>3741</v>
      </c>
      <c r="F281">
        <v>7447638</v>
      </c>
      <c r="G281">
        <v>16925001</v>
      </c>
      <c r="H281">
        <v>61</v>
      </c>
      <c r="I281" t="s">
        <v>3852</v>
      </c>
      <c r="J281" t="s">
        <v>3853</v>
      </c>
      <c r="K281" s="2">
        <v>45426</v>
      </c>
      <c r="L281" s="2">
        <v>45426</v>
      </c>
      <c r="M281" s="2">
        <v>45482</v>
      </c>
      <c r="N281">
        <v>35</v>
      </c>
      <c r="O281">
        <v>643755</v>
      </c>
      <c r="P281">
        <v>20240604</v>
      </c>
      <c r="Q281">
        <v>202406</v>
      </c>
      <c r="R281" t="s">
        <v>6382</v>
      </c>
      <c r="S281">
        <v>25</v>
      </c>
      <c r="T281" t="s">
        <v>22</v>
      </c>
      <c r="U281" t="s">
        <v>3359</v>
      </c>
      <c r="V281" s="57" t="e">
        <f t="shared" ca="1" si="40"/>
        <v>#NUM!</v>
      </c>
      <c r="W281" s="1" t="e">
        <f t="shared" ca="1" si="41"/>
        <v>#NUM!</v>
      </c>
      <c r="X281" s="1" t="e">
        <f t="shared" ca="1" si="42"/>
        <v>#NUM!</v>
      </c>
      <c r="Y281" s="1" t="e">
        <f t="shared" ca="1" si="43"/>
        <v>#NUM!</v>
      </c>
      <c r="Z281" s="32" t="e">
        <f t="shared" ca="1" si="44"/>
        <v>#NUM!</v>
      </c>
      <c r="AA281" s="1" t="e">
        <f t="shared" ca="1" si="45"/>
        <v>#NUM!</v>
      </c>
      <c r="AB281" s="1" t="e">
        <f t="shared" ca="1" si="46"/>
        <v>#NUM!</v>
      </c>
      <c r="AC281" s="1" t="e">
        <f t="shared" ca="1" si="47"/>
        <v>#NUM!</v>
      </c>
      <c r="AD281" s="1">
        <f t="shared" si="48"/>
        <v>643755</v>
      </c>
      <c r="AE281" t="str">
        <f>IFERROR(VLOOKUP(D281,Bas!A:B,2,0),"")</f>
        <v/>
      </c>
      <c r="AF281" t="str">
        <f t="shared" si="49"/>
        <v>CHUQUENPLAST S A SFP-012262-01</v>
      </c>
      <c r="AG281" s="14" t="str">
        <f>(IFERROR(VLOOKUP(AF281,Bas!A:B,2,0),"CXP"))</f>
        <v>CXP</v>
      </c>
    </row>
    <row r="282" spans="1:33" x14ac:dyDescent="0.25">
      <c r="A282" t="s">
        <v>41</v>
      </c>
      <c r="B282">
        <v>901</v>
      </c>
      <c r="C282">
        <v>900588428</v>
      </c>
      <c r="D282" t="s">
        <v>2974</v>
      </c>
      <c r="E282" t="s">
        <v>3741</v>
      </c>
      <c r="F282">
        <v>7447638</v>
      </c>
      <c r="G282">
        <v>16925001</v>
      </c>
      <c r="H282">
        <v>60</v>
      </c>
      <c r="I282" t="s">
        <v>3854</v>
      </c>
      <c r="J282" t="s">
        <v>3855</v>
      </c>
      <c r="K282" s="2">
        <v>45426</v>
      </c>
      <c r="L282" s="2">
        <v>45426</v>
      </c>
      <c r="M282" s="2">
        <v>45482</v>
      </c>
      <c r="N282">
        <v>35</v>
      </c>
      <c r="O282">
        <v>689341</v>
      </c>
      <c r="P282">
        <v>20240604</v>
      </c>
      <c r="Q282">
        <v>202406</v>
      </c>
      <c r="R282" t="s">
        <v>6382</v>
      </c>
      <c r="S282">
        <v>25</v>
      </c>
      <c r="T282" t="s">
        <v>22</v>
      </c>
      <c r="U282" t="s">
        <v>3359</v>
      </c>
      <c r="V282" s="57" t="e">
        <f t="shared" ca="1" si="40"/>
        <v>#NUM!</v>
      </c>
      <c r="W282" s="1" t="e">
        <f t="shared" ca="1" si="41"/>
        <v>#NUM!</v>
      </c>
      <c r="X282" s="1" t="e">
        <f t="shared" ca="1" si="42"/>
        <v>#NUM!</v>
      </c>
      <c r="Y282" s="1" t="e">
        <f t="shared" ca="1" si="43"/>
        <v>#NUM!</v>
      </c>
      <c r="Z282" s="32" t="e">
        <f t="shared" ca="1" si="44"/>
        <v>#NUM!</v>
      </c>
      <c r="AA282" s="1" t="e">
        <f t="shared" ca="1" si="45"/>
        <v>#NUM!</v>
      </c>
      <c r="AB282" s="1" t="e">
        <f t="shared" ca="1" si="46"/>
        <v>#NUM!</v>
      </c>
      <c r="AC282" s="1" t="e">
        <f t="shared" ca="1" si="47"/>
        <v>#NUM!</v>
      </c>
      <c r="AD282" s="1">
        <f t="shared" si="48"/>
        <v>689341</v>
      </c>
      <c r="AE282" t="str">
        <f>IFERROR(VLOOKUP(D282,Bas!A:B,2,0),"")</f>
        <v/>
      </c>
      <c r="AF282" t="str">
        <f t="shared" si="49"/>
        <v>CHUQUENPLAST S A SFP-012263-01</v>
      </c>
      <c r="AG282" s="14" t="str">
        <f>(IFERROR(VLOOKUP(AF282,Bas!A:B,2,0),"CXP"))</f>
        <v>CXP</v>
      </c>
    </row>
    <row r="283" spans="1:33" x14ac:dyDescent="0.25">
      <c r="A283" t="s">
        <v>41</v>
      </c>
      <c r="B283">
        <v>901</v>
      </c>
      <c r="C283">
        <v>900588428</v>
      </c>
      <c r="D283" t="s">
        <v>2974</v>
      </c>
      <c r="E283" t="s">
        <v>3741</v>
      </c>
      <c r="F283">
        <v>7447638</v>
      </c>
      <c r="G283">
        <v>16925001</v>
      </c>
      <c r="H283">
        <v>59</v>
      </c>
      <c r="I283" t="s">
        <v>3856</v>
      </c>
      <c r="J283" t="s">
        <v>3857</v>
      </c>
      <c r="K283" s="2">
        <v>45426</v>
      </c>
      <c r="L283" s="2">
        <v>45426</v>
      </c>
      <c r="M283" s="2">
        <v>45482</v>
      </c>
      <c r="N283">
        <v>35</v>
      </c>
      <c r="O283">
        <v>643755</v>
      </c>
      <c r="P283">
        <v>20240604</v>
      </c>
      <c r="Q283">
        <v>202406</v>
      </c>
      <c r="R283" t="s">
        <v>6382</v>
      </c>
      <c r="S283">
        <v>25</v>
      </c>
      <c r="T283" t="s">
        <v>22</v>
      </c>
      <c r="U283" t="s">
        <v>3359</v>
      </c>
      <c r="V283" s="57" t="e">
        <f t="shared" ca="1" si="40"/>
        <v>#NUM!</v>
      </c>
      <c r="W283" s="1" t="e">
        <f t="shared" ca="1" si="41"/>
        <v>#NUM!</v>
      </c>
      <c r="X283" s="1" t="e">
        <f t="shared" ca="1" si="42"/>
        <v>#NUM!</v>
      </c>
      <c r="Y283" s="1" t="e">
        <f t="shared" ca="1" si="43"/>
        <v>#NUM!</v>
      </c>
      <c r="Z283" s="32" t="e">
        <f t="shared" ca="1" si="44"/>
        <v>#NUM!</v>
      </c>
      <c r="AA283" s="1" t="e">
        <f t="shared" ca="1" si="45"/>
        <v>#NUM!</v>
      </c>
      <c r="AB283" s="1" t="e">
        <f t="shared" ca="1" si="46"/>
        <v>#NUM!</v>
      </c>
      <c r="AC283" s="1" t="e">
        <f t="shared" ca="1" si="47"/>
        <v>#NUM!</v>
      </c>
      <c r="AD283" s="1">
        <f t="shared" si="48"/>
        <v>643755</v>
      </c>
      <c r="AE283" t="str">
        <f>IFERROR(VLOOKUP(D283,Bas!A:B,2,0),"")</f>
        <v/>
      </c>
      <c r="AF283" t="str">
        <f t="shared" si="49"/>
        <v>CHUQUENPLAST S A SFP-012264-01</v>
      </c>
      <c r="AG283" s="14" t="str">
        <f>(IFERROR(VLOOKUP(AF283,Bas!A:B,2,0),"CXP"))</f>
        <v>CXP</v>
      </c>
    </row>
    <row r="284" spans="1:33" x14ac:dyDescent="0.25">
      <c r="A284" t="s">
        <v>41</v>
      </c>
      <c r="B284">
        <v>901</v>
      </c>
      <c r="C284">
        <v>900588428</v>
      </c>
      <c r="D284" t="s">
        <v>2974</v>
      </c>
      <c r="E284" t="s">
        <v>3741</v>
      </c>
      <c r="F284">
        <v>7447638</v>
      </c>
      <c r="G284">
        <v>16925001</v>
      </c>
      <c r="H284">
        <v>58</v>
      </c>
      <c r="I284" t="s">
        <v>3858</v>
      </c>
      <c r="J284" t="s">
        <v>3859</v>
      </c>
      <c r="K284" s="2">
        <v>45426</v>
      </c>
      <c r="L284" s="2">
        <v>45426</v>
      </c>
      <c r="M284" s="2">
        <v>45482</v>
      </c>
      <c r="N284">
        <v>35</v>
      </c>
      <c r="O284">
        <v>689341</v>
      </c>
      <c r="P284">
        <v>20240604</v>
      </c>
      <c r="Q284">
        <v>202406</v>
      </c>
      <c r="R284" t="s">
        <v>6382</v>
      </c>
      <c r="S284">
        <v>25</v>
      </c>
      <c r="T284" t="s">
        <v>22</v>
      </c>
      <c r="U284" t="s">
        <v>3359</v>
      </c>
      <c r="V284" s="57" t="e">
        <f t="shared" ca="1" si="40"/>
        <v>#NUM!</v>
      </c>
      <c r="W284" s="1" t="e">
        <f t="shared" ca="1" si="41"/>
        <v>#NUM!</v>
      </c>
      <c r="X284" s="1" t="e">
        <f t="shared" ca="1" si="42"/>
        <v>#NUM!</v>
      </c>
      <c r="Y284" s="1" t="e">
        <f t="shared" ca="1" si="43"/>
        <v>#NUM!</v>
      </c>
      <c r="Z284" s="32" t="e">
        <f t="shared" ca="1" si="44"/>
        <v>#NUM!</v>
      </c>
      <c r="AA284" s="1" t="e">
        <f t="shared" ca="1" si="45"/>
        <v>#NUM!</v>
      </c>
      <c r="AB284" s="1" t="e">
        <f t="shared" ca="1" si="46"/>
        <v>#NUM!</v>
      </c>
      <c r="AC284" s="1" t="e">
        <f t="shared" ca="1" si="47"/>
        <v>#NUM!</v>
      </c>
      <c r="AD284" s="1">
        <f t="shared" si="48"/>
        <v>689341</v>
      </c>
      <c r="AE284" t="str">
        <f>IFERROR(VLOOKUP(D284,Bas!A:B,2,0),"")</f>
        <v/>
      </c>
      <c r="AF284" t="str">
        <f t="shared" si="49"/>
        <v>CHUQUENPLAST S A SFP-012265-01</v>
      </c>
      <c r="AG284" s="14" t="str">
        <f>(IFERROR(VLOOKUP(AF284,Bas!A:B,2,0),"CXP"))</f>
        <v>CXP</v>
      </c>
    </row>
    <row r="285" spans="1:33" x14ac:dyDescent="0.25">
      <c r="A285" t="s">
        <v>41</v>
      </c>
      <c r="B285">
        <v>901</v>
      </c>
      <c r="C285">
        <v>900588428</v>
      </c>
      <c r="D285" t="s">
        <v>2974</v>
      </c>
      <c r="E285" t="s">
        <v>3741</v>
      </c>
      <c r="F285">
        <v>7447638</v>
      </c>
      <c r="G285">
        <v>16925001</v>
      </c>
      <c r="H285">
        <v>57</v>
      </c>
      <c r="I285" t="s">
        <v>3860</v>
      </c>
      <c r="J285" t="s">
        <v>3861</v>
      </c>
      <c r="K285" s="2">
        <v>45426</v>
      </c>
      <c r="L285" s="2">
        <v>45426</v>
      </c>
      <c r="M285" s="2">
        <v>45482</v>
      </c>
      <c r="N285">
        <v>35</v>
      </c>
      <c r="O285">
        <v>643755</v>
      </c>
      <c r="P285">
        <v>20240604</v>
      </c>
      <c r="Q285">
        <v>202406</v>
      </c>
      <c r="R285" t="s">
        <v>6382</v>
      </c>
      <c r="S285">
        <v>25</v>
      </c>
      <c r="T285" t="s">
        <v>22</v>
      </c>
      <c r="U285" t="s">
        <v>3359</v>
      </c>
      <c r="V285" s="57" t="e">
        <f t="shared" ca="1" si="40"/>
        <v>#NUM!</v>
      </c>
      <c r="W285" s="1" t="e">
        <f t="shared" ca="1" si="41"/>
        <v>#NUM!</v>
      </c>
      <c r="X285" s="1" t="e">
        <f t="shared" ca="1" si="42"/>
        <v>#NUM!</v>
      </c>
      <c r="Y285" s="1" t="e">
        <f t="shared" ca="1" si="43"/>
        <v>#NUM!</v>
      </c>
      <c r="Z285" s="32" t="e">
        <f t="shared" ca="1" si="44"/>
        <v>#NUM!</v>
      </c>
      <c r="AA285" s="1" t="e">
        <f t="shared" ca="1" si="45"/>
        <v>#NUM!</v>
      </c>
      <c r="AB285" s="1" t="e">
        <f t="shared" ca="1" si="46"/>
        <v>#NUM!</v>
      </c>
      <c r="AC285" s="1" t="e">
        <f t="shared" ca="1" si="47"/>
        <v>#NUM!</v>
      </c>
      <c r="AD285" s="1">
        <f t="shared" si="48"/>
        <v>643755</v>
      </c>
      <c r="AE285" t="str">
        <f>IFERROR(VLOOKUP(D285,Bas!A:B,2,0),"")</f>
        <v/>
      </c>
      <c r="AF285" t="str">
        <f t="shared" si="49"/>
        <v>CHUQUENPLAST S A SFP-012266-01</v>
      </c>
      <c r="AG285" s="14" t="str">
        <f>(IFERROR(VLOOKUP(AF285,Bas!A:B,2,0),"CXP"))</f>
        <v>CXP</v>
      </c>
    </row>
    <row r="286" spans="1:33" x14ac:dyDescent="0.25">
      <c r="A286" t="s">
        <v>41</v>
      </c>
      <c r="B286">
        <v>901</v>
      </c>
      <c r="C286">
        <v>900588428</v>
      </c>
      <c r="D286" t="s">
        <v>2974</v>
      </c>
      <c r="E286" t="s">
        <v>3741</v>
      </c>
      <c r="F286">
        <v>7447638</v>
      </c>
      <c r="G286">
        <v>16925001</v>
      </c>
      <c r="H286">
        <v>65</v>
      </c>
      <c r="I286" t="s">
        <v>6446</v>
      </c>
      <c r="J286" t="s">
        <v>6447</v>
      </c>
      <c r="K286" s="2">
        <v>45439</v>
      </c>
      <c r="L286" s="2">
        <v>45439</v>
      </c>
      <c r="M286" s="2">
        <v>45496</v>
      </c>
      <c r="N286">
        <v>49</v>
      </c>
      <c r="O286">
        <v>1822305</v>
      </c>
      <c r="P286">
        <v>20240604</v>
      </c>
      <c r="Q286">
        <v>202406</v>
      </c>
      <c r="R286" t="s">
        <v>6382</v>
      </c>
      <c r="S286">
        <v>12</v>
      </c>
      <c r="T286" t="s">
        <v>22</v>
      </c>
      <c r="U286" t="s">
        <v>3359</v>
      </c>
      <c r="V286" s="57" t="e">
        <f t="shared" ca="1" si="40"/>
        <v>#NUM!</v>
      </c>
      <c r="W286" s="1" t="e">
        <f t="shared" ca="1" si="41"/>
        <v>#NUM!</v>
      </c>
      <c r="X286" s="1" t="e">
        <f t="shared" ca="1" si="42"/>
        <v>#NUM!</v>
      </c>
      <c r="Y286" s="1" t="e">
        <f t="shared" ca="1" si="43"/>
        <v>#NUM!</v>
      </c>
      <c r="Z286" s="32" t="e">
        <f t="shared" ca="1" si="44"/>
        <v>#NUM!</v>
      </c>
      <c r="AA286" s="1" t="e">
        <f t="shared" ca="1" si="45"/>
        <v>#NUM!</v>
      </c>
      <c r="AB286" s="1" t="e">
        <f t="shared" ca="1" si="46"/>
        <v>#NUM!</v>
      </c>
      <c r="AC286" s="1" t="e">
        <f t="shared" ca="1" si="47"/>
        <v>#NUM!</v>
      </c>
      <c r="AD286" s="1">
        <f t="shared" si="48"/>
        <v>1822305</v>
      </c>
      <c r="AE286" t="str">
        <f>IFERROR(VLOOKUP(D286,Bas!A:B,2,0),"")</f>
        <v/>
      </c>
      <c r="AF286" t="str">
        <f t="shared" si="49"/>
        <v>CHUQUENPLAST S A SFP-012477-01</v>
      </c>
      <c r="AG286" s="14" t="str">
        <f>(IFERROR(VLOOKUP(AF286,Bas!A:B,2,0),"CXP"))</f>
        <v>CXP</v>
      </c>
    </row>
    <row r="287" spans="1:33" x14ac:dyDescent="0.25">
      <c r="A287" t="s">
        <v>41</v>
      </c>
      <c r="B287">
        <v>901</v>
      </c>
      <c r="C287">
        <v>900588428</v>
      </c>
      <c r="D287" t="s">
        <v>2974</v>
      </c>
      <c r="E287" t="s">
        <v>3741</v>
      </c>
      <c r="F287">
        <v>7447638</v>
      </c>
      <c r="G287">
        <v>16925001</v>
      </c>
      <c r="H287">
        <v>64</v>
      </c>
      <c r="I287" t="s">
        <v>6448</v>
      </c>
      <c r="J287" t="s">
        <v>6449</v>
      </c>
      <c r="K287" s="2">
        <v>45439</v>
      </c>
      <c r="L287" s="2">
        <v>45439</v>
      </c>
      <c r="M287" s="2">
        <v>45495</v>
      </c>
      <c r="N287">
        <v>48</v>
      </c>
      <c r="O287">
        <v>1010662</v>
      </c>
      <c r="P287">
        <v>20240604</v>
      </c>
      <c r="Q287">
        <v>202406</v>
      </c>
      <c r="R287" t="s">
        <v>6382</v>
      </c>
      <c r="S287">
        <v>12</v>
      </c>
      <c r="T287" t="s">
        <v>22</v>
      </c>
      <c r="U287" t="s">
        <v>3359</v>
      </c>
      <c r="V287" s="57" t="e">
        <f t="shared" ca="1" si="40"/>
        <v>#NUM!</v>
      </c>
      <c r="W287" s="1" t="e">
        <f t="shared" ca="1" si="41"/>
        <v>#NUM!</v>
      </c>
      <c r="X287" s="1" t="e">
        <f t="shared" ca="1" si="42"/>
        <v>#NUM!</v>
      </c>
      <c r="Y287" s="1" t="e">
        <f t="shared" ca="1" si="43"/>
        <v>#NUM!</v>
      </c>
      <c r="Z287" s="32" t="e">
        <f t="shared" ca="1" si="44"/>
        <v>#NUM!</v>
      </c>
      <c r="AA287" s="1" t="e">
        <f t="shared" ca="1" si="45"/>
        <v>#NUM!</v>
      </c>
      <c r="AB287" s="1" t="e">
        <f t="shared" ca="1" si="46"/>
        <v>#NUM!</v>
      </c>
      <c r="AC287" s="1" t="e">
        <f t="shared" ca="1" si="47"/>
        <v>#NUM!</v>
      </c>
      <c r="AD287" s="1">
        <f t="shared" si="48"/>
        <v>1010662</v>
      </c>
      <c r="AE287" t="str">
        <f>IFERROR(VLOOKUP(D287,Bas!A:B,2,0),"")</f>
        <v/>
      </c>
      <c r="AF287" t="str">
        <f t="shared" si="49"/>
        <v>CHUQUENPLAST S A SFP-012478-01</v>
      </c>
      <c r="AG287" s="14" t="str">
        <f>(IFERROR(VLOOKUP(AF287,Bas!A:B,2,0),"CXP"))</f>
        <v>CXP</v>
      </c>
    </row>
    <row r="288" spans="1:33" x14ac:dyDescent="0.25">
      <c r="A288" t="s">
        <v>41</v>
      </c>
      <c r="B288">
        <v>901</v>
      </c>
      <c r="C288">
        <v>900588428</v>
      </c>
      <c r="D288" t="s">
        <v>2974</v>
      </c>
      <c r="E288" t="s">
        <v>3741</v>
      </c>
      <c r="F288">
        <v>7447638</v>
      </c>
      <c r="G288">
        <v>16925001</v>
      </c>
      <c r="H288">
        <v>66</v>
      </c>
      <c r="I288" t="s">
        <v>6450</v>
      </c>
      <c r="J288" t="s">
        <v>6451</v>
      </c>
      <c r="K288" s="2">
        <v>45439</v>
      </c>
      <c r="L288" s="2">
        <v>45439</v>
      </c>
      <c r="M288" s="2">
        <v>45496</v>
      </c>
      <c r="N288">
        <v>49</v>
      </c>
      <c r="O288">
        <v>1845654</v>
      </c>
      <c r="P288">
        <v>20240604</v>
      </c>
      <c r="Q288">
        <v>202406</v>
      </c>
      <c r="R288" t="s">
        <v>6382</v>
      </c>
      <c r="S288">
        <v>12</v>
      </c>
      <c r="T288" t="s">
        <v>22</v>
      </c>
      <c r="U288" t="s">
        <v>3359</v>
      </c>
      <c r="V288" s="57" t="e">
        <f t="shared" ca="1" si="40"/>
        <v>#NUM!</v>
      </c>
      <c r="W288" s="1" t="e">
        <f t="shared" ca="1" si="41"/>
        <v>#NUM!</v>
      </c>
      <c r="X288" s="1" t="e">
        <f t="shared" ca="1" si="42"/>
        <v>#NUM!</v>
      </c>
      <c r="Y288" s="1" t="e">
        <f t="shared" ca="1" si="43"/>
        <v>#NUM!</v>
      </c>
      <c r="Z288" s="32" t="e">
        <f t="shared" ca="1" si="44"/>
        <v>#NUM!</v>
      </c>
      <c r="AA288" s="1" t="e">
        <f t="shared" ca="1" si="45"/>
        <v>#NUM!</v>
      </c>
      <c r="AB288" s="1" t="e">
        <f t="shared" ca="1" si="46"/>
        <v>#NUM!</v>
      </c>
      <c r="AC288" s="1" t="e">
        <f t="shared" ca="1" si="47"/>
        <v>#NUM!</v>
      </c>
      <c r="AD288" s="1">
        <f t="shared" si="48"/>
        <v>1845654</v>
      </c>
      <c r="AE288" t="str">
        <f>IFERROR(VLOOKUP(D288,Bas!A:B,2,0),"")</f>
        <v/>
      </c>
      <c r="AF288" t="str">
        <f t="shared" si="49"/>
        <v>CHUQUENPLAST S A SFP-012479-01</v>
      </c>
      <c r="AG288" s="14" t="str">
        <f>(IFERROR(VLOOKUP(AF288,Bas!A:B,2,0),"CXP"))</f>
        <v>CXP</v>
      </c>
    </row>
    <row r="289" spans="1:33" x14ac:dyDescent="0.25">
      <c r="A289" t="s">
        <v>41</v>
      </c>
      <c r="B289">
        <v>901</v>
      </c>
      <c r="C289">
        <v>900588428</v>
      </c>
      <c r="D289" t="s">
        <v>2974</v>
      </c>
      <c r="E289" t="s">
        <v>3741</v>
      </c>
      <c r="F289">
        <v>7447638</v>
      </c>
      <c r="G289">
        <v>16925001</v>
      </c>
      <c r="H289">
        <v>68</v>
      </c>
      <c r="I289" t="s">
        <v>6452</v>
      </c>
      <c r="J289" t="s">
        <v>6453</v>
      </c>
      <c r="K289" s="2">
        <v>45440</v>
      </c>
      <c r="L289" s="2">
        <v>45440</v>
      </c>
      <c r="M289" s="2">
        <v>45500</v>
      </c>
      <c r="N289">
        <v>53</v>
      </c>
      <c r="O289">
        <v>2265930</v>
      </c>
      <c r="P289">
        <v>20240604</v>
      </c>
      <c r="Q289">
        <v>202406</v>
      </c>
      <c r="R289" t="s">
        <v>6382</v>
      </c>
      <c r="S289">
        <v>11</v>
      </c>
      <c r="T289" t="s">
        <v>22</v>
      </c>
      <c r="U289" t="s">
        <v>3359</v>
      </c>
      <c r="V289" s="57" t="e">
        <f t="shared" ca="1" si="40"/>
        <v>#NUM!</v>
      </c>
      <c r="W289" s="1" t="e">
        <f t="shared" ca="1" si="41"/>
        <v>#NUM!</v>
      </c>
      <c r="X289" s="1" t="e">
        <f t="shared" ca="1" si="42"/>
        <v>#NUM!</v>
      </c>
      <c r="Y289" s="1" t="e">
        <f t="shared" ca="1" si="43"/>
        <v>#NUM!</v>
      </c>
      <c r="Z289" s="32" t="e">
        <f t="shared" ca="1" si="44"/>
        <v>#NUM!</v>
      </c>
      <c r="AA289" s="1" t="e">
        <f t="shared" ca="1" si="45"/>
        <v>#NUM!</v>
      </c>
      <c r="AB289" s="1" t="e">
        <f t="shared" ca="1" si="46"/>
        <v>#NUM!</v>
      </c>
      <c r="AC289" s="1" t="e">
        <f t="shared" ca="1" si="47"/>
        <v>#NUM!</v>
      </c>
      <c r="AD289" s="1">
        <f t="shared" si="48"/>
        <v>2265930</v>
      </c>
      <c r="AE289" t="str">
        <f>IFERROR(VLOOKUP(D289,Bas!A:B,2,0),"")</f>
        <v/>
      </c>
      <c r="AF289" t="str">
        <f t="shared" si="49"/>
        <v>CHUQUENPLAST S A SFP-012485-01</v>
      </c>
      <c r="AG289" s="14" t="str">
        <f>(IFERROR(VLOOKUP(AF289,Bas!A:B,2,0),"CXP"))</f>
        <v>CXP</v>
      </c>
    </row>
    <row r="290" spans="1:33" x14ac:dyDescent="0.25">
      <c r="A290" t="s">
        <v>41</v>
      </c>
      <c r="B290">
        <v>901</v>
      </c>
      <c r="C290">
        <v>900588428</v>
      </c>
      <c r="D290" t="s">
        <v>2974</v>
      </c>
      <c r="E290" t="s">
        <v>3741</v>
      </c>
      <c r="F290">
        <v>7447638</v>
      </c>
      <c r="G290">
        <v>16925001</v>
      </c>
      <c r="H290">
        <v>70</v>
      </c>
      <c r="I290" t="s">
        <v>6454</v>
      </c>
      <c r="J290" t="s">
        <v>6455</v>
      </c>
      <c r="K290" s="2">
        <v>45443</v>
      </c>
      <c r="L290" s="2">
        <v>45443</v>
      </c>
      <c r="M290" s="2">
        <v>45503</v>
      </c>
      <c r="N290">
        <v>56</v>
      </c>
      <c r="O290">
        <v>1760042</v>
      </c>
      <c r="P290">
        <v>20240604</v>
      </c>
      <c r="Q290">
        <v>202406</v>
      </c>
      <c r="R290" t="s">
        <v>6382</v>
      </c>
      <c r="S290">
        <v>8</v>
      </c>
      <c r="T290" t="s">
        <v>22</v>
      </c>
      <c r="U290" t="s">
        <v>3359</v>
      </c>
      <c r="V290" s="57" t="e">
        <f t="shared" ca="1" si="40"/>
        <v>#NUM!</v>
      </c>
      <c r="W290" s="1" t="e">
        <f t="shared" ca="1" si="41"/>
        <v>#NUM!</v>
      </c>
      <c r="X290" s="1" t="e">
        <f t="shared" ca="1" si="42"/>
        <v>#NUM!</v>
      </c>
      <c r="Y290" s="1" t="e">
        <f t="shared" ca="1" si="43"/>
        <v>#NUM!</v>
      </c>
      <c r="Z290" s="32" t="e">
        <f t="shared" ca="1" si="44"/>
        <v>#NUM!</v>
      </c>
      <c r="AA290" s="1" t="e">
        <f t="shared" ca="1" si="45"/>
        <v>#NUM!</v>
      </c>
      <c r="AB290" s="1" t="e">
        <f t="shared" ca="1" si="46"/>
        <v>#NUM!</v>
      </c>
      <c r="AC290" s="1" t="e">
        <f t="shared" ca="1" si="47"/>
        <v>#NUM!</v>
      </c>
      <c r="AD290" s="1">
        <f t="shared" si="48"/>
        <v>1760042</v>
      </c>
      <c r="AE290" t="str">
        <f>IFERROR(VLOOKUP(D290,Bas!A:B,2,0),"")</f>
        <v/>
      </c>
      <c r="AF290" t="str">
        <f t="shared" si="49"/>
        <v>CHUQUENPLAST S A SFP-012624-01</v>
      </c>
      <c r="AG290" s="14" t="str">
        <f>(IFERROR(VLOOKUP(AF290,Bas!A:B,2,0),"CXP"))</f>
        <v>CXP</v>
      </c>
    </row>
    <row r="291" spans="1:33" x14ac:dyDescent="0.25">
      <c r="A291" t="s">
        <v>41</v>
      </c>
      <c r="B291">
        <v>901</v>
      </c>
      <c r="C291">
        <v>830122566</v>
      </c>
      <c r="D291" t="s">
        <v>62</v>
      </c>
      <c r="E291" t="s">
        <v>3862</v>
      </c>
      <c r="F291">
        <v>7447638</v>
      </c>
      <c r="G291">
        <v>16925001</v>
      </c>
      <c r="H291">
        <v>17116093</v>
      </c>
      <c r="I291" t="s">
        <v>3863</v>
      </c>
      <c r="J291" t="s">
        <v>3864</v>
      </c>
      <c r="K291" s="2">
        <v>45322</v>
      </c>
      <c r="L291" s="2">
        <v>45322</v>
      </c>
      <c r="M291" s="2">
        <v>45324</v>
      </c>
      <c r="N291">
        <v>-122</v>
      </c>
      <c r="O291">
        <v>8000</v>
      </c>
      <c r="P291">
        <v>20240604</v>
      </c>
      <c r="Q291">
        <v>202406</v>
      </c>
      <c r="R291" t="s">
        <v>6382</v>
      </c>
      <c r="S291">
        <v>129</v>
      </c>
      <c r="T291" t="s">
        <v>25</v>
      </c>
      <c r="U291" t="s">
        <v>3359</v>
      </c>
      <c r="V291" s="57" t="e">
        <f t="shared" ca="1" si="40"/>
        <v>#NUM!</v>
      </c>
      <c r="W291" s="1" t="e">
        <f t="shared" ca="1" si="41"/>
        <v>#NUM!</v>
      </c>
      <c r="X291" s="1" t="e">
        <f t="shared" ca="1" si="42"/>
        <v>#NUM!</v>
      </c>
      <c r="Y291" s="1" t="e">
        <f t="shared" ca="1" si="43"/>
        <v>#NUM!</v>
      </c>
      <c r="Z291" s="32" t="e">
        <f t="shared" ca="1" si="44"/>
        <v>#NUM!</v>
      </c>
      <c r="AA291" s="1" t="e">
        <f t="shared" ca="1" si="45"/>
        <v>#NUM!</v>
      </c>
      <c r="AB291" s="1" t="e">
        <f t="shared" ca="1" si="46"/>
        <v>#NUM!</v>
      </c>
      <c r="AC291" s="1" t="e">
        <f t="shared" ca="1" si="47"/>
        <v>#NUM!</v>
      </c>
      <c r="AD291" s="1">
        <f t="shared" si="48"/>
        <v>8000</v>
      </c>
      <c r="AE291" t="str">
        <f>IFERROR(VLOOKUP(D291,Bas!A:B,2,0),"")</f>
        <v/>
      </c>
      <c r="AF291" t="str">
        <f t="shared" si="49"/>
        <v>COLOMBIA TELECOMUNICACIONES SA ESPCC-003205-00</v>
      </c>
      <c r="AG291" s="14" t="str">
        <f>(IFERROR(VLOOKUP(AF291,Bas!A:B,2,0),"CXP"))</f>
        <v>RV</v>
      </c>
    </row>
    <row r="292" spans="1:33" x14ac:dyDescent="0.25">
      <c r="A292" t="s">
        <v>41</v>
      </c>
      <c r="B292">
        <v>901</v>
      </c>
      <c r="C292">
        <v>830122566</v>
      </c>
      <c r="D292" t="s">
        <v>62</v>
      </c>
      <c r="E292" t="s">
        <v>3862</v>
      </c>
      <c r="F292">
        <v>7447638</v>
      </c>
      <c r="G292">
        <v>16925001</v>
      </c>
      <c r="H292">
        <v>242552268</v>
      </c>
      <c r="I292" t="s">
        <v>6456</v>
      </c>
      <c r="K292" s="2">
        <v>45447</v>
      </c>
      <c r="L292" s="2">
        <v>45447</v>
      </c>
      <c r="M292" s="2">
        <v>45448</v>
      </c>
      <c r="N292">
        <v>1</v>
      </c>
      <c r="O292">
        <v>8733404</v>
      </c>
      <c r="P292">
        <v>20240604</v>
      </c>
      <c r="Q292">
        <v>202406</v>
      </c>
      <c r="R292" t="s">
        <v>6382</v>
      </c>
      <c r="S292">
        <v>4</v>
      </c>
      <c r="T292" t="s">
        <v>22</v>
      </c>
      <c r="U292" t="s">
        <v>3359</v>
      </c>
      <c r="V292" s="57" t="e">
        <f t="shared" ca="1" si="40"/>
        <v>#NUM!</v>
      </c>
      <c r="W292" s="1" t="e">
        <f t="shared" ca="1" si="41"/>
        <v>#NUM!</v>
      </c>
      <c r="X292" s="1" t="e">
        <f t="shared" ca="1" si="42"/>
        <v>#NUM!</v>
      </c>
      <c r="Y292" s="1" t="e">
        <f t="shared" ca="1" si="43"/>
        <v>#NUM!</v>
      </c>
      <c r="Z292" s="32" t="e">
        <f t="shared" ca="1" si="44"/>
        <v>#NUM!</v>
      </c>
      <c r="AA292" s="1" t="e">
        <f t="shared" ca="1" si="45"/>
        <v>#NUM!</v>
      </c>
      <c r="AB292" s="1" t="e">
        <f t="shared" ca="1" si="46"/>
        <v>#NUM!</v>
      </c>
      <c r="AC292" s="1" t="e">
        <f t="shared" ca="1" si="47"/>
        <v>#NUM!</v>
      </c>
      <c r="AD292" s="1">
        <f t="shared" si="48"/>
        <v>8733404</v>
      </c>
      <c r="AE292" t="str">
        <f>IFERROR(VLOOKUP(D292,Bas!A:B,2,0),"")</f>
        <v/>
      </c>
      <c r="AF292" t="str">
        <f t="shared" si="49"/>
        <v>COLOMBIA TELECOMUNICACIONES SA ESPCC-003727-00</v>
      </c>
      <c r="AG292" s="14" t="str">
        <f>(IFERROR(VLOOKUP(AF292,Bas!A:B,2,0),"CXP"))</f>
        <v>RV</v>
      </c>
    </row>
    <row r="293" spans="1:33" x14ac:dyDescent="0.25">
      <c r="A293" t="s">
        <v>41</v>
      </c>
      <c r="B293">
        <v>901</v>
      </c>
      <c r="C293">
        <v>800249704</v>
      </c>
      <c r="D293" t="s">
        <v>6457</v>
      </c>
      <c r="E293" t="s">
        <v>6458</v>
      </c>
      <c r="F293">
        <v>7447638</v>
      </c>
      <c r="G293">
        <v>16925001</v>
      </c>
      <c r="H293">
        <v>30912</v>
      </c>
      <c r="I293" t="s">
        <v>6459</v>
      </c>
      <c r="J293" t="s">
        <v>6460</v>
      </c>
      <c r="K293" s="2">
        <v>45439</v>
      </c>
      <c r="L293" s="2">
        <v>45439</v>
      </c>
      <c r="M293" s="2">
        <v>45483</v>
      </c>
      <c r="N293">
        <v>36</v>
      </c>
      <c r="O293">
        <v>6039086</v>
      </c>
      <c r="P293">
        <v>20240604</v>
      </c>
      <c r="Q293">
        <v>202406</v>
      </c>
      <c r="R293" t="s">
        <v>6382</v>
      </c>
      <c r="S293">
        <v>12</v>
      </c>
      <c r="T293" t="s">
        <v>22</v>
      </c>
      <c r="U293" t="s">
        <v>3359</v>
      </c>
      <c r="V293" s="57" t="e">
        <f t="shared" ca="1" si="40"/>
        <v>#NUM!</v>
      </c>
      <c r="W293" s="1" t="e">
        <f t="shared" ca="1" si="41"/>
        <v>#NUM!</v>
      </c>
      <c r="X293" s="1" t="e">
        <f t="shared" ca="1" si="42"/>
        <v>#NUM!</v>
      </c>
      <c r="Y293" s="1" t="e">
        <f t="shared" ca="1" si="43"/>
        <v>#NUM!</v>
      </c>
      <c r="Z293" s="32" t="e">
        <f t="shared" ca="1" si="44"/>
        <v>#NUM!</v>
      </c>
      <c r="AA293" s="1" t="e">
        <f t="shared" ca="1" si="45"/>
        <v>#NUM!</v>
      </c>
      <c r="AB293" s="1" t="e">
        <f t="shared" ca="1" si="46"/>
        <v>#NUM!</v>
      </c>
      <c r="AC293" s="1" t="e">
        <f t="shared" ca="1" si="47"/>
        <v>#NUM!</v>
      </c>
      <c r="AD293" s="1">
        <f t="shared" si="48"/>
        <v>6039086</v>
      </c>
      <c r="AE293" t="str">
        <f>IFERROR(VLOOKUP(D293,Bas!A:B,2,0),"")</f>
        <v/>
      </c>
      <c r="AF293" t="str">
        <f t="shared" si="49"/>
        <v>COLWAGEN S A SFP-012457-01</v>
      </c>
      <c r="AG293" s="14" t="str">
        <f>(IFERROR(VLOOKUP(AF293,Bas!A:B,2,0),"CXP"))</f>
        <v>CXP</v>
      </c>
    </row>
    <row r="294" spans="1:33" x14ac:dyDescent="0.25">
      <c r="A294" t="s">
        <v>41</v>
      </c>
      <c r="B294">
        <v>901</v>
      </c>
      <c r="C294">
        <v>890903024</v>
      </c>
      <c r="D294" t="s">
        <v>70</v>
      </c>
      <c r="E294" t="s">
        <v>3865</v>
      </c>
      <c r="F294">
        <v>7447638</v>
      </c>
      <c r="G294">
        <v>16925001</v>
      </c>
      <c r="H294">
        <v>1004718</v>
      </c>
      <c r="I294" t="s">
        <v>3866</v>
      </c>
      <c r="J294" t="s">
        <v>3867</v>
      </c>
      <c r="K294" s="2">
        <v>45356</v>
      </c>
      <c r="L294" s="2">
        <v>45356</v>
      </c>
      <c r="M294" s="2">
        <v>45416</v>
      </c>
      <c r="N294">
        <v>-30</v>
      </c>
      <c r="O294">
        <v>971421</v>
      </c>
      <c r="P294">
        <v>20240604</v>
      </c>
      <c r="Q294">
        <v>202406</v>
      </c>
      <c r="R294" t="s">
        <v>6382</v>
      </c>
      <c r="S294">
        <v>95</v>
      </c>
      <c r="T294" t="s">
        <v>52</v>
      </c>
      <c r="U294" t="s">
        <v>3359</v>
      </c>
      <c r="V294" s="57" t="e">
        <f t="shared" ca="1" si="40"/>
        <v>#NUM!</v>
      </c>
      <c r="W294" s="1" t="e">
        <f t="shared" ca="1" si="41"/>
        <v>#NUM!</v>
      </c>
      <c r="X294" s="1" t="e">
        <f t="shared" ca="1" si="42"/>
        <v>#NUM!</v>
      </c>
      <c r="Y294" s="1" t="e">
        <f t="shared" ca="1" si="43"/>
        <v>#NUM!</v>
      </c>
      <c r="Z294" s="32" t="e">
        <f t="shared" ca="1" si="44"/>
        <v>#NUM!</v>
      </c>
      <c r="AA294" s="1" t="e">
        <f t="shared" ca="1" si="45"/>
        <v>#NUM!</v>
      </c>
      <c r="AB294" s="1" t="e">
        <f t="shared" ca="1" si="46"/>
        <v>#NUM!</v>
      </c>
      <c r="AC294" s="1" t="e">
        <f t="shared" ca="1" si="47"/>
        <v>#NUM!</v>
      </c>
      <c r="AD294" s="1">
        <f t="shared" si="48"/>
        <v>971421</v>
      </c>
      <c r="AE294" t="str">
        <f>IFERROR(VLOOKUP(D294,Bas!A:B,2,0),"")</f>
        <v/>
      </c>
      <c r="AF294" t="str">
        <f t="shared" si="49"/>
        <v>COMERCIAL INTERNACIONAL DE EQUIPOS Y MAQUINARIA SFP-011018-01</v>
      </c>
      <c r="AG294" s="14" t="str">
        <f>(IFERROR(VLOOKUP(AF294,Bas!A:B,2,0),"CXP"))</f>
        <v>CXP</v>
      </c>
    </row>
    <row r="295" spans="1:33" x14ac:dyDescent="0.25">
      <c r="A295" t="s">
        <v>41</v>
      </c>
      <c r="B295">
        <v>901</v>
      </c>
      <c r="C295">
        <v>890903024</v>
      </c>
      <c r="D295" t="s">
        <v>70</v>
      </c>
      <c r="E295" t="s">
        <v>3865</v>
      </c>
      <c r="F295">
        <v>7447638</v>
      </c>
      <c r="G295">
        <v>16925001</v>
      </c>
      <c r="H295">
        <v>1004717</v>
      </c>
      <c r="I295" t="s">
        <v>3868</v>
      </c>
      <c r="J295" t="s">
        <v>3869</v>
      </c>
      <c r="K295" s="2">
        <v>45356</v>
      </c>
      <c r="L295" s="2">
        <v>45356</v>
      </c>
      <c r="M295" s="2">
        <v>45416</v>
      </c>
      <c r="N295">
        <v>-30</v>
      </c>
      <c r="O295">
        <v>1825888</v>
      </c>
      <c r="P295">
        <v>20240604</v>
      </c>
      <c r="Q295">
        <v>202406</v>
      </c>
      <c r="R295" t="s">
        <v>6382</v>
      </c>
      <c r="S295">
        <v>95</v>
      </c>
      <c r="T295" t="s">
        <v>52</v>
      </c>
      <c r="U295" t="s">
        <v>3359</v>
      </c>
      <c r="V295" s="57" t="e">
        <f t="shared" ca="1" si="40"/>
        <v>#NUM!</v>
      </c>
      <c r="W295" s="1" t="e">
        <f t="shared" ca="1" si="41"/>
        <v>#NUM!</v>
      </c>
      <c r="X295" s="1" t="e">
        <f t="shared" ca="1" si="42"/>
        <v>#NUM!</v>
      </c>
      <c r="Y295" s="1" t="e">
        <f t="shared" ca="1" si="43"/>
        <v>#NUM!</v>
      </c>
      <c r="Z295" s="32" t="e">
        <f t="shared" ca="1" si="44"/>
        <v>#NUM!</v>
      </c>
      <c r="AA295" s="1" t="e">
        <f t="shared" ca="1" si="45"/>
        <v>#NUM!</v>
      </c>
      <c r="AB295" s="1" t="e">
        <f t="shared" ca="1" si="46"/>
        <v>#NUM!</v>
      </c>
      <c r="AC295" s="1" t="e">
        <f t="shared" ca="1" si="47"/>
        <v>#NUM!</v>
      </c>
      <c r="AD295" s="1">
        <f t="shared" si="48"/>
        <v>1825888</v>
      </c>
      <c r="AE295" t="str">
        <f>IFERROR(VLOOKUP(D295,Bas!A:B,2,0),"")</f>
        <v/>
      </c>
      <c r="AF295" t="str">
        <f t="shared" si="49"/>
        <v>COMERCIAL INTERNACIONAL DE EQUIPOS Y MAQUINARIA SFP-011019-01</v>
      </c>
      <c r="AG295" s="14" t="str">
        <f>(IFERROR(VLOOKUP(AF295,Bas!A:B,2,0),"CXP"))</f>
        <v>CXP</v>
      </c>
    </row>
    <row r="296" spans="1:33" x14ac:dyDescent="0.25">
      <c r="A296" t="s">
        <v>41</v>
      </c>
      <c r="B296">
        <v>901</v>
      </c>
      <c r="C296">
        <v>890903024</v>
      </c>
      <c r="D296" t="s">
        <v>70</v>
      </c>
      <c r="E296" t="s">
        <v>3865</v>
      </c>
      <c r="F296">
        <v>7447638</v>
      </c>
      <c r="G296">
        <v>16925001</v>
      </c>
      <c r="H296">
        <v>1004712</v>
      </c>
      <c r="I296" t="s">
        <v>3870</v>
      </c>
      <c r="J296" t="s">
        <v>3871</v>
      </c>
      <c r="K296" s="2">
        <v>45356</v>
      </c>
      <c r="L296" s="2">
        <v>45356</v>
      </c>
      <c r="M296" s="2">
        <v>45416</v>
      </c>
      <c r="N296">
        <v>-30</v>
      </c>
      <c r="O296">
        <v>505807</v>
      </c>
      <c r="P296">
        <v>20240604</v>
      </c>
      <c r="Q296">
        <v>202406</v>
      </c>
      <c r="R296" t="s">
        <v>6382</v>
      </c>
      <c r="S296">
        <v>95</v>
      </c>
      <c r="T296" t="s">
        <v>52</v>
      </c>
      <c r="U296" t="s">
        <v>3359</v>
      </c>
      <c r="V296" s="57" t="e">
        <f t="shared" ca="1" si="40"/>
        <v>#NUM!</v>
      </c>
      <c r="W296" s="1" t="e">
        <f t="shared" ca="1" si="41"/>
        <v>#NUM!</v>
      </c>
      <c r="X296" s="1" t="e">
        <f t="shared" ca="1" si="42"/>
        <v>#NUM!</v>
      </c>
      <c r="Y296" s="1" t="e">
        <f t="shared" ca="1" si="43"/>
        <v>#NUM!</v>
      </c>
      <c r="Z296" s="32" t="e">
        <f t="shared" ca="1" si="44"/>
        <v>#NUM!</v>
      </c>
      <c r="AA296" s="1" t="e">
        <f t="shared" ca="1" si="45"/>
        <v>#NUM!</v>
      </c>
      <c r="AB296" s="1" t="e">
        <f t="shared" ca="1" si="46"/>
        <v>#NUM!</v>
      </c>
      <c r="AC296" s="1" t="e">
        <f t="shared" ca="1" si="47"/>
        <v>#NUM!</v>
      </c>
      <c r="AD296" s="1">
        <f t="shared" si="48"/>
        <v>505807</v>
      </c>
      <c r="AE296" t="str">
        <f>IFERROR(VLOOKUP(D296,Bas!A:B,2,0),"")</f>
        <v/>
      </c>
      <c r="AF296" t="str">
        <f t="shared" si="49"/>
        <v>COMERCIAL INTERNACIONAL DE EQUIPOS Y MAQUINARIA SFP-011020-01</v>
      </c>
      <c r="AG296" s="14" t="str">
        <f>(IFERROR(VLOOKUP(AF296,Bas!A:B,2,0),"CXP"))</f>
        <v>CXP</v>
      </c>
    </row>
    <row r="297" spans="1:33" x14ac:dyDescent="0.25">
      <c r="A297" t="s">
        <v>41</v>
      </c>
      <c r="B297">
        <v>901</v>
      </c>
      <c r="C297">
        <v>890903024</v>
      </c>
      <c r="D297" t="s">
        <v>70</v>
      </c>
      <c r="E297" t="s">
        <v>3865</v>
      </c>
      <c r="F297">
        <v>7447638</v>
      </c>
      <c r="G297">
        <v>16925001</v>
      </c>
      <c r="H297">
        <v>1004719</v>
      </c>
      <c r="I297" t="s">
        <v>3872</v>
      </c>
      <c r="J297" t="s">
        <v>3873</v>
      </c>
      <c r="K297" s="2">
        <v>45356</v>
      </c>
      <c r="L297" s="2">
        <v>45356</v>
      </c>
      <c r="M297" s="2">
        <v>45417</v>
      </c>
      <c r="N297">
        <v>-29</v>
      </c>
      <c r="O297">
        <v>1401630</v>
      </c>
      <c r="P297">
        <v>20240604</v>
      </c>
      <c r="Q297">
        <v>202406</v>
      </c>
      <c r="R297" t="s">
        <v>6382</v>
      </c>
      <c r="S297">
        <v>95</v>
      </c>
      <c r="T297" t="s">
        <v>52</v>
      </c>
      <c r="U297" t="s">
        <v>3359</v>
      </c>
      <c r="V297" s="57" t="e">
        <f t="shared" ca="1" si="40"/>
        <v>#NUM!</v>
      </c>
      <c r="W297" s="1" t="e">
        <f t="shared" ca="1" si="41"/>
        <v>#NUM!</v>
      </c>
      <c r="X297" s="1" t="e">
        <f t="shared" ca="1" si="42"/>
        <v>#NUM!</v>
      </c>
      <c r="Y297" s="1" t="e">
        <f t="shared" ca="1" si="43"/>
        <v>#NUM!</v>
      </c>
      <c r="Z297" s="32" t="e">
        <f t="shared" ca="1" si="44"/>
        <v>#NUM!</v>
      </c>
      <c r="AA297" s="1" t="e">
        <f t="shared" ca="1" si="45"/>
        <v>#NUM!</v>
      </c>
      <c r="AB297" s="1" t="e">
        <f t="shared" ca="1" si="46"/>
        <v>#NUM!</v>
      </c>
      <c r="AC297" s="1" t="e">
        <f t="shared" ca="1" si="47"/>
        <v>#NUM!</v>
      </c>
      <c r="AD297" s="1">
        <f t="shared" si="48"/>
        <v>1401630</v>
      </c>
      <c r="AE297" t="str">
        <f>IFERROR(VLOOKUP(D297,Bas!A:B,2,0),"")</f>
        <v/>
      </c>
      <c r="AF297" t="str">
        <f t="shared" si="49"/>
        <v>COMERCIAL INTERNACIONAL DE EQUIPOS Y MAQUINARIA SFP-011021-01</v>
      </c>
      <c r="AG297" s="14" t="str">
        <f>(IFERROR(VLOOKUP(AF297,Bas!A:B,2,0),"CXP"))</f>
        <v>CXP</v>
      </c>
    </row>
    <row r="298" spans="1:33" x14ac:dyDescent="0.25">
      <c r="A298" t="s">
        <v>41</v>
      </c>
      <c r="B298">
        <v>901</v>
      </c>
      <c r="C298">
        <v>890903024</v>
      </c>
      <c r="D298" t="s">
        <v>70</v>
      </c>
      <c r="E298" t="s">
        <v>3865</v>
      </c>
      <c r="F298">
        <v>7447638</v>
      </c>
      <c r="G298">
        <v>16925001</v>
      </c>
      <c r="H298">
        <v>1004698</v>
      </c>
      <c r="I298" t="s">
        <v>3874</v>
      </c>
      <c r="J298" t="s">
        <v>3875</v>
      </c>
      <c r="K298" s="2">
        <v>45356</v>
      </c>
      <c r="L298" s="2">
        <v>45356</v>
      </c>
      <c r="M298" s="2">
        <v>45416</v>
      </c>
      <c r="N298">
        <v>-30</v>
      </c>
      <c r="O298">
        <v>339553</v>
      </c>
      <c r="P298">
        <v>20240604</v>
      </c>
      <c r="Q298">
        <v>202406</v>
      </c>
      <c r="R298" t="s">
        <v>6382</v>
      </c>
      <c r="S298">
        <v>95</v>
      </c>
      <c r="T298" t="s">
        <v>52</v>
      </c>
      <c r="U298" t="s">
        <v>3359</v>
      </c>
      <c r="V298" s="57" t="e">
        <f t="shared" ca="1" si="40"/>
        <v>#NUM!</v>
      </c>
      <c r="W298" s="1" t="e">
        <f t="shared" ca="1" si="41"/>
        <v>#NUM!</v>
      </c>
      <c r="X298" s="1" t="e">
        <f t="shared" ca="1" si="42"/>
        <v>#NUM!</v>
      </c>
      <c r="Y298" s="1" t="e">
        <f t="shared" ca="1" si="43"/>
        <v>#NUM!</v>
      </c>
      <c r="Z298" s="32" t="e">
        <f t="shared" ca="1" si="44"/>
        <v>#NUM!</v>
      </c>
      <c r="AA298" s="1" t="e">
        <f t="shared" ca="1" si="45"/>
        <v>#NUM!</v>
      </c>
      <c r="AB298" s="1" t="e">
        <f t="shared" ca="1" si="46"/>
        <v>#NUM!</v>
      </c>
      <c r="AC298" s="1" t="e">
        <f t="shared" ca="1" si="47"/>
        <v>#NUM!</v>
      </c>
      <c r="AD298" s="1">
        <f t="shared" si="48"/>
        <v>339553</v>
      </c>
      <c r="AE298" t="str">
        <f>IFERROR(VLOOKUP(D298,Bas!A:B,2,0),"")</f>
        <v/>
      </c>
      <c r="AF298" t="str">
        <f t="shared" si="49"/>
        <v>COMERCIAL INTERNACIONAL DE EQUIPOS Y MAQUINARIA SFP-011022-01</v>
      </c>
      <c r="AG298" s="14" t="str">
        <f>(IFERROR(VLOOKUP(AF298,Bas!A:B,2,0),"CXP"))</f>
        <v>CXP</v>
      </c>
    </row>
    <row r="299" spans="1:33" x14ac:dyDescent="0.25">
      <c r="A299" t="s">
        <v>41</v>
      </c>
      <c r="B299">
        <v>901</v>
      </c>
      <c r="C299">
        <v>890903024</v>
      </c>
      <c r="D299" t="s">
        <v>70</v>
      </c>
      <c r="E299" t="s">
        <v>3865</v>
      </c>
      <c r="F299">
        <v>7447638</v>
      </c>
      <c r="G299">
        <v>16925001</v>
      </c>
      <c r="H299">
        <v>1004716</v>
      </c>
      <c r="I299" t="s">
        <v>3876</v>
      </c>
      <c r="J299" t="s">
        <v>3877</v>
      </c>
      <c r="K299" s="2">
        <v>45356</v>
      </c>
      <c r="L299" s="2">
        <v>45356</v>
      </c>
      <c r="M299" s="2">
        <v>45416</v>
      </c>
      <c r="N299">
        <v>-30</v>
      </c>
      <c r="O299">
        <v>339553</v>
      </c>
      <c r="P299">
        <v>20240604</v>
      </c>
      <c r="Q299">
        <v>202406</v>
      </c>
      <c r="R299" t="s">
        <v>6382</v>
      </c>
      <c r="S299">
        <v>95</v>
      </c>
      <c r="T299" t="s">
        <v>52</v>
      </c>
      <c r="U299" t="s">
        <v>3359</v>
      </c>
      <c r="V299" s="57" t="e">
        <f t="shared" ca="1" si="40"/>
        <v>#NUM!</v>
      </c>
      <c r="W299" s="1" t="e">
        <f t="shared" ca="1" si="41"/>
        <v>#NUM!</v>
      </c>
      <c r="X299" s="1" t="e">
        <f t="shared" ca="1" si="42"/>
        <v>#NUM!</v>
      </c>
      <c r="Y299" s="1" t="e">
        <f t="shared" ca="1" si="43"/>
        <v>#NUM!</v>
      </c>
      <c r="Z299" s="32" t="e">
        <f t="shared" ca="1" si="44"/>
        <v>#NUM!</v>
      </c>
      <c r="AA299" s="1" t="e">
        <f t="shared" ca="1" si="45"/>
        <v>#NUM!</v>
      </c>
      <c r="AB299" s="1" t="e">
        <f t="shared" ca="1" si="46"/>
        <v>#NUM!</v>
      </c>
      <c r="AC299" s="1" t="e">
        <f t="shared" ca="1" si="47"/>
        <v>#NUM!</v>
      </c>
      <c r="AD299" s="1">
        <f t="shared" si="48"/>
        <v>339553</v>
      </c>
      <c r="AE299" t="str">
        <f>IFERROR(VLOOKUP(D299,Bas!A:B,2,0),"")</f>
        <v/>
      </c>
      <c r="AF299" t="str">
        <f t="shared" si="49"/>
        <v>COMERCIAL INTERNACIONAL DE EQUIPOS Y MAQUINARIA SFP-011023-01</v>
      </c>
      <c r="AG299" s="14" t="str">
        <f>(IFERROR(VLOOKUP(AF299,Bas!A:B,2,0),"CXP"))</f>
        <v>CXP</v>
      </c>
    </row>
    <row r="300" spans="1:33" x14ac:dyDescent="0.25">
      <c r="A300" t="s">
        <v>41</v>
      </c>
      <c r="B300">
        <v>901</v>
      </c>
      <c r="C300">
        <v>890903024</v>
      </c>
      <c r="D300" t="s">
        <v>70</v>
      </c>
      <c r="E300" t="s">
        <v>3865</v>
      </c>
      <c r="F300">
        <v>7447638</v>
      </c>
      <c r="G300">
        <v>16925001</v>
      </c>
      <c r="H300">
        <v>1004703</v>
      </c>
      <c r="I300" t="s">
        <v>3878</v>
      </c>
      <c r="J300" t="s">
        <v>3879</v>
      </c>
      <c r="K300" s="2">
        <v>45357</v>
      </c>
      <c r="L300" s="2">
        <v>45357</v>
      </c>
      <c r="M300" s="2">
        <v>45416</v>
      </c>
      <c r="N300">
        <v>-30</v>
      </c>
      <c r="O300">
        <v>912035</v>
      </c>
      <c r="P300">
        <v>20240604</v>
      </c>
      <c r="Q300">
        <v>202406</v>
      </c>
      <c r="R300" t="s">
        <v>6382</v>
      </c>
      <c r="S300">
        <v>94</v>
      </c>
      <c r="T300" t="s">
        <v>52</v>
      </c>
      <c r="U300" t="s">
        <v>3359</v>
      </c>
      <c r="V300" s="57" t="e">
        <f t="shared" ca="1" si="40"/>
        <v>#NUM!</v>
      </c>
      <c r="W300" s="1" t="e">
        <f t="shared" ca="1" si="41"/>
        <v>#NUM!</v>
      </c>
      <c r="X300" s="1" t="e">
        <f t="shared" ca="1" si="42"/>
        <v>#NUM!</v>
      </c>
      <c r="Y300" s="1" t="e">
        <f t="shared" ca="1" si="43"/>
        <v>#NUM!</v>
      </c>
      <c r="Z300" s="32" t="e">
        <f t="shared" ca="1" si="44"/>
        <v>#NUM!</v>
      </c>
      <c r="AA300" s="1" t="e">
        <f t="shared" ca="1" si="45"/>
        <v>#NUM!</v>
      </c>
      <c r="AB300" s="1" t="e">
        <f t="shared" ca="1" si="46"/>
        <v>#NUM!</v>
      </c>
      <c r="AC300" s="1" t="e">
        <f t="shared" ca="1" si="47"/>
        <v>#NUM!</v>
      </c>
      <c r="AD300" s="1">
        <f t="shared" si="48"/>
        <v>912035</v>
      </c>
      <c r="AE300" t="str">
        <f>IFERROR(VLOOKUP(D300,Bas!A:B,2,0),"")</f>
        <v/>
      </c>
      <c r="AF300" t="str">
        <f t="shared" si="49"/>
        <v>COMERCIAL INTERNACIONAL DE EQUIPOS Y MAQUINARIA SFP-011046-01</v>
      </c>
      <c r="AG300" s="14" t="str">
        <f>(IFERROR(VLOOKUP(AF300,Bas!A:B,2,0),"CXP"))</f>
        <v>CXP</v>
      </c>
    </row>
    <row r="301" spans="1:33" x14ac:dyDescent="0.25">
      <c r="A301" t="s">
        <v>41</v>
      </c>
      <c r="B301">
        <v>901</v>
      </c>
      <c r="C301">
        <v>890903024</v>
      </c>
      <c r="D301" t="s">
        <v>70</v>
      </c>
      <c r="E301" t="s">
        <v>3865</v>
      </c>
      <c r="F301">
        <v>7447638</v>
      </c>
      <c r="G301">
        <v>16925001</v>
      </c>
      <c r="H301">
        <v>1004702</v>
      </c>
      <c r="I301" t="s">
        <v>3880</v>
      </c>
      <c r="J301" t="s">
        <v>3881</v>
      </c>
      <c r="K301" s="2">
        <v>45357</v>
      </c>
      <c r="L301" s="2">
        <v>45357</v>
      </c>
      <c r="M301" s="2">
        <v>45416</v>
      </c>
      <c r="N301">
        <v>-30</v>
      </c>
      <c r="O301">
        <v>1471896</v>
      </c>
      <c r="P301">
        <v>20240604</v>
      </c>
      <c r="Q301">
        <v>202406</v>
      </c>
      <c r="R301" t="s">
        <v>6382</v>
      </c>
      <c r="S301">
        <v>94</v>
      </c>
      <c r="T301" t="s">
        <v>52</v>
      </c>
      <c r="U301" t="s">
        <v>3359</v>
      </c>
      <c r="V301" s="57" t="e">
        <f t="shared" ca="1" si="40"/>
        <v>#NUM!</v>
      </c>
      <c r="W301" s="1" t="e">
        <f t="shared" ca="1" si="41"/>
        <v>#NUM!</v>
      </c>
      <c r="X301" s="1" t="e">
        <f t="shared" ca="1" si="42"/>
        <v>#NUM!</v>
      </c>
      <c r="Y301" s="1" t="e">
        <f t="shared" ca="1" si="43"/>
        <v>#NUM!</v>
      </c>
      <c r="Z301" s="32" t="e">
        <f t="shared" ca="1" si="44"/>
        <v>#NUM!</v>
      </c>
      <c r="AA301" s="1" t="e">
        <f t="shared" ca="1" si="45"/>
        <v>#NUM!</v>
      </c>
      <c r="AB301" s="1" t="e">
        <f t="shared" ca="1" si="46"/>
        <v>#NUM!</v>
      </c>
      <c r="AC301" s="1" t="e">
        <f t="shared" ca="1" si="47"/>
        <v>#NUM!</v>
      </c>
      <c r="AD301" s="1">
        <f t="shared" si="48"/>
        <v>1471896</v>
      </c>
      <c r="AE301" t="str">
        <f>IFERROR(VLOOKUP(D301,Bas!A:B,2,0),"")</f>
        <v/>
      </c>
      <c r="AF301" t="str">
        <f t="shared" si="49"/>
        <v>COMERCIAL INTERNACIONAL DE EQUIPOS Y MAQUINARIA SFP-011047-01</v>
      </c>
      <c r="AG301" s="14" t="str">
        <f>(IFERROR(VLOOKUP(AF301,Bas!A:B,2,0),"CXP"))</f>
        <v>CXP</v>
      </c>
    </row>
    <row r="302" spans="1:33" x14ac:dyDescent="0.25">
      <c r="A302" t="s">
        <v>41</v>
      </c>
      <c r="B302">
        <v>901</v>
      </c>
      <c r="C302">
        <v>890903024</v>
      </c>
      <c r="D302" t="s">
        <v>70</v>
      </c>
      <c r="E302" t="s">
        <v>3865</v>
      </c>
      <c r="F302">
        <v>7447638</v>
      </c>
      <c r="G302">
        <v>16925001</v>
      </c>
      <c r="H302">
        <v>1004715</v>
      </c>
      <c r="I302" t="s">
        <v>3882</v>
      </c>
      <c r="J302" t="s">
        <v>3883</v>
      </c>
      <c r="K302" s="2">
        <v>45357</v>
      </c>
      <c r="L302" s="2">
        <v>45357</v>
      </c>
      <c r="M302" s="2">
        <v>45416</v>
      </c>
      <c r="N302">
        <v>-30</v>
      </c>
      <c r="O302">
        <v>497301</v>
      </c>
      <c r="P302">
        <v>20240604</v>
      </c>
      <c r="Q302">
        <v>202406</v>
      </c>
      <c r="R302" t="s">
        <v>6382</v>
      </c>
      <c r="S302">
        <v>94</v>
      </c>
      <c r="T302" t="s">
        <v>52</v>
      </c>
      <c r="U302" t="s">
        <v>3359</v>
      </c>
      <c r="V302" s="57" t="e">
        <f t="shared" ca="1" si="40"/>
        <v>#NUM!</v>
      </c>
      <c r="W302" s="1" t="e">
        <f t="shared" ca="1" si="41"/>
        <v>#NUM!</v>
      </c>
      <c r="X302" s="1" t="e">
        <f t="shared" ca="1" si="42"/>
        <v>#NUM!</v>
      </c>
      <c r="Y302" s="1" t="e">
        <f t="shared" ca="1" si="43"/>
        <v>#NUM!</v>
      </c>
      <c r="Z302" s="32" t="e">
        <f t="shared" ca="1" si="44"/>
        <v>#NUM!</v>
      </c>
      <c r="AA302" s="1" t="e">
        <f t="shared" ca="1" si="45"/>
        <v>#NUM!</v>
      </c>
      <c r="AB302" s="1" t="e">
        <f t="shared" ca="1" si="46"/>
        <v>#NUM!</v>
      </c>
      <c r="AC302" s="1" t="e">
        <f t="shared" ca="1" si="47"/>
        <v>#NUM!</v>
      </c>
      <c r="AD302" s="1">
        <f t="shared" si="48"/>
        <v>497301</v>
      </c>
      <c r="AE302" t="str">
        <f>IFERROR(VLOOKUP(D302,Bas!A:B,2,0),"")</f>
        <v/>
      </c>
      <c r="AF302" t="str">
        <f t="shared" si="49"/>
        <v>COMERCIAL INTERNACIONAL DE EQUIPOS Y MAQUINARIA SFP-011048-01</v>
      </c>
      <c r="AG302" s="14" t="str">
        <f>(IFERROR(VLOOKUP(AF302,Bas!A:B,2,0),"CXP"))</f>
        <v>CXP</v>
      </c>
    </row>
    <row r="303" spans="1:33" x14ac:dyDescent="0.25">
      <c r="A303" t="s">
        <v>41</v>
      </c>
      <c r="B303">
        <v>901</v>
      </c>
      <c r="C303">
        <v>890903024</v>
      </c>
      <c r="D303" t="s">
        <v>70</v>
      </c>
      <c r="E303" t="s">
        <v>3865</v>
      </c>
      <c r="F303">
        <v>7447638</v>
      </c>
      <c r="G303">
        <v>16925001</v>
      </c>
      <c r="H303">
        <v>1004699</v>
      </c>
      <c r="I303" t="s">
        <v>3884</v>
      </c>
      <c r="J303" t="s">
        <v>3885</v>
      </c>
      <c r="K303" s="2">
        <v>45357</v>
      </c>
      <c r="L303" s="2">
        <v>45357</v>
      </c>
      <c r="M303" s="2">
        <v>45416</v>
      </c>
      <c r="N303">
        <v>-30</v>
      </c>
      <c r="O303">
        <v>377949</v>
      </c>
      <c r="P303">
        <v>20240604</v>
      </c>
      <c r="Q303">
        <v>202406</v>
      </c>
      <c r="R303" t="s">
        <v>6382</v>
      </c>
      <c r="S303">
        <v>94</v>
      </c>
      <c r="T303" t="s">
        <v>52</v>
      </c>
      <c r="U303" t="s">
        <v>3359</v>
      </c>
      <c r="V303" s="57" t="e">
        <f t="shared" ca="1" si="40"/>
        <v>#NUM!</v>
      </c>
      <c r="W303" s="1" t="e">
        <f t="shared" ca="1" si="41"/>
        <v>#NUM!</v>
      </c>
      <c r="X303" s="1" t="e">
        <f t="shared" ca="1" si="42"/>
        <v>#NUM!</v>
      </c>
      <c r="Y303" s="1" t="e">
        <f t="shared" ca="1" si="43"/>
        <v>#NUM!</v>
      </c>
      <c r="Z303" s="32" t="e">
        <f t="shared" ca="1" si="44"/>
        <v>#NUM!</v>
      </c>
      <c r="AA303" s="1" t="e">
        <f t="shared" ca="1" si="45"/>
        <v>#NUM!</v>
      </c>
      <c r="AB303" s="1" t="e">
        <f t="shared" ca="1" si="46"/>
        <v>#NUM!</v>
      </c>
      <c r="AC303" s="1" t="e">
        <f t="shared" ca="1" si="47"/>
        <v>#NUM!</v>
      </c>
      <c r="AD303" s="1">
        <f t="shared" si="48"/>
        <v>377949</v>
      </c>
      <c r="AE303" t="str">
        <f>IFERROR(VLOOKUP(D303,Bas!A:B,2,0),"")</f>
        <v/>
      </c>
      <c r="AF303" t="str">
        <f t="shared" si="49"/>
        <v>COMERCIAL INTERNACIONAL DE EQUIPOS Y MAQUINARIA SFP-011049-01</v>
      </c>
      <c r="AG303" s="14" t="str">
        <f>(IFERROR(VLOOKUP(AF303,Bas!A:B,2,0),"CXP"))</f>
        <v>CXP</v>
      </c>
    </row>
    <row r="304" spans="1:33" x14ac:dyDescent="0.25">
      <c r="A304" t="s">
        <v>41</v>
      </c>
      <c r="B304">
        <v>901</v>
      </c>
      <c r="C304">
        <v>890903024</v>
      </c>
      <c r="D304" t="s">
        <v>70</v>
      </c>
      <c r="E304" t="s">
        <v>3865</v>
      </c>
      <c r="F304">
        <v>7447638</v>
      </c>
      <c r="G304">
        <v>16925001</v>
      </c>
      <c r="H304">
        <v>1004713</v>
      </c>
      <c r="I304" t="s">
        <v>3886</v>
      </c>
      <c r="J304" t="s">
        <v>3887</v>
      </c>
      <c r="K304" s="2">
        <v>45357</v>
      </c>
      <c r="L304" s="2">
        <v>45357</v>
      </c>
      <c r="M304" s="2">
        <v>45416</v>
      </c>
      <c r="N304">
        <v>-30</v>
      </c>
      <c r="O304">
        <v>2604672</v>
      </c>
      <c r="P304">
        <v>20240604</v>
      </c>
      <c r="Q304">
        <v>202406</v>
      </c>
      <c r="R304" t="s">
        <v>6382</v>
      </c>
      <c r="S304">
        <v>94</v>
      </c>
      <c r="T304" t="s">
        <v>52</v>
      </c>
      <c r="U304" t="s">
        <v>3359</v>
      </c>
      <c r="V304" s="57" t="e">
        <f t="shared" ca="1" si="40"/>
        <v>#NUM!</v>
      </c>
      <c r="W304" s="1" t="e">
        <f t="shared" ca="1" si="41"/>
        <v>#NUM!</v>
      </c>
      <c r="X304" s="1" t="e">
        <f t="shared" ca="1" si="42"/>
        <v>#NUM!</v>
      </c>
      <c r="Y304" s="1" t="e">
        <f t="shared" ca="1" si="43"/>
        <v>#NUM!</v>
      </c>
      <c r="Z304" s="32" t="e">
        <f t="shared" ca="1" si="44"/>
        <v>#NUM!</v>
      </c>
      <c r="AA304" s="1" t="e">
        <f t="shared" ca="1" si="45"/>
        <v>#NUM!</v>
      </c>
      <c r="AB304" s="1" t="e">
        <f t="shared" ca="1" si="46"/>
        <v>#NUM!</v>
      </c>
      <c r="AC304" s="1" t="e">
        <f t="shared" ca="1" si="47"/>
        <v>#NUM!</v>
      </c>
      <c r="AD304" s="1">
        <f t="shared" si="48"/>
        <v>2604672</v>
      </c>
      <c r="AE304" t="str">
        <f>IFERROR(VLOOKUP(D304,Bas!A:B,2,0),"")</f>
        <v/>
      </c>
      <c r="AF304" t="str">
        <f t="shared" si="49"/>
        <v>COMERCIAL INTERNACIONAL DE EQUIPOS Y MAQUINARIA SFP-011050-01</v>
      </c>
      <c r="AG304" s="14" t="str">
        <f>(IFERROR(VLOOKUP(AF304,Bas!A:B,2,0),"CXP"))</f>
        <v>CXP</v>
      </c>
    </row>
    <row r="305" spans="1:33" x14ac:dyDescent="0.25">
      <c r="A305" t="s">
        <v>41</v>
      </c>
      <c r="B305">
        <v>901</v>
      </c>
      <c r="C305">
        <v>890903024</v>
      </c>
      <c r="D305" t="s">
        <v>70</v>
      </c>
      <c r="E305" t="s">
        <v>3865</v>
      </c>
      <c r="F305">
        <v>7447638</v>
      </c>
      <c r="G305">
        <v>16925001</v>
      </c>
      <c r="H305">
        <v>1004710</v>
      </c>
      <c r="I305" t="s">
        <v>3888</v>
      </c>
      <c r="J305" t="s">
        <v>3889</v>
      </c>
      <c r="K305" s="2">
        <v>45357</v>
      </c>
      <c r="L305" s="2">
        <v>45357</v>
      </c>
      <c r="M305" s="2">
        <v>45416</v>
      </c>
      <c r="N305">
        <v>-30</v>
      </c>
      <c r="O305">
        <v>1302336</v>
      </c>
      <c r="P305">
        <v>20240604</v>
      </c>
      <c r="Q305">
        <v>202406</v>
      </c>
      <c r="R305" t="s">
        <v>6382</v>
      </c>
      <c r="S305">
        <v>94</v>
      </c>
      <c r="T305" t="s">
        <v>52</v>
      </c>
      <c r="U305" t="s">
        <v>3359</v>
      </c>
      <c r="V305" s="57" t="e">
        <f t="shared" ca="1" si="40"/>
        <v>#NUM!</v>
      </c>
      <c r="W305" s="1" t="e">
        <f t="shared" ca="1" si="41"/>
        <v>#NUM!</v>
      </c>
      <c r="X305" s="1" t="e">
        <f t="shared" ca="1" si="42"/>
        <v>#NUM!</v>
      </c>
      <c r="Y305" s="1" t="e">
        <f t="shared" ca="1" si="43"/>
        <v>#NUM!</v>
      </c>
      <c r="Z305" s="32" t="e">
        <f t="shared" ca="1" si="44"/>
        <v>#NUM!</v>
      </c>
      <c r="AA305" s="1" t="e">
        <f t="shared" ca="1" si="45"/>
        <v>#NUM!</v>
      </c>
      <c r="AB305" s="1" t="e">
        <f t="shared" ca="1" si="46"/>
        <v>#NUM!</v>
      </c>
      <c r="AC305" s="1" t="e">
        <f t="shared" ca="1" si="47"/>
        <v>#NUM!</v>
      </c>
      <c r="AD305" s="1">
        <f t="shared" si="48"/>
        <v>1302336</v>
      </c>
      <c r="AE305" t="str">
        <f>IFERROR(VLOOKUP(D305,Bas!A:B,2,0),"")</f>
        <v/>
      </c>
      <c r="AF305" t="str">
        <f t="shared" si="49"/>
        <v>COMERCIAL INTERNACIONAL DE EQUIPOS Y MAQUINARIA SFP-011051-01</v>
      </c>
      <c r="AG305" s="14" t="str">
        <f>(IFERROR(VLOOKUP(AF305,Bas!A:B,2,0),"CXP"))</f>
        <v>CXP</v>
      </c>
    </row>
    <row r="306" spans="1:33" x14ac:dyDescent="0.25">
      <c r="A306" t="s">
        <v>41</v>
      </c>
      <c r="B306">
        <v>901</v>
      </c>
      <c r="C306">
        <v>890903024</v>
      </c>
      <c r="D306" t="s">
        <v>70</v>
      </c>
      <c r="E306" t="s">
        <v>3865</v>
      </c>
      <c r="F306">
        <v>7447638</v>
      </c>
      <c r="G306">
        <v>16925001</v>
      </c>
      <c r="H306">
        <v>1004704</v>
      </c>
      <c r="I306" t="s">
        <v>3890</v>
      </c>
      <c r="J306" t="s">
        <v>3891</v>
      </c>
      <c r="K306" s="2">
        <v>45357</v>
      </c>
      <c r="L306" s="2">
        <v>45357</v>
      </c>
      <c r="M306" s="2">
        <v>45416</v>
      </c>
      <c r="N306">
        <v>-30</v>
      </c>
      <c r="O306">
        <v>250414</v>
      </c>
      <c r="P306">
        <v>20240604</v>
      </c>
      <c r="Q306">
        <v>202406</v>
      </c>
      <c r="R306" t="s">
        <v>6382</v>
      </c>
      <c r="S306">
        <v>94</v>
      </c>
      <c r="T306" t="s">
        <v>52</v>
      </c>
      <c r="U306" t="s">
        <v>3359</v>
      </c>
      <c r="V306" s="57" t="e">
        <f t="shared" ca="1" si="40"/>
        <v>#NUM!</v>
      </c>
      <c r="W306" s="1" t="e">
        <f t="shared" ca="1" si="41"/>
        <v>#NUM!</v>
      </c>
      <c r="X306" s="1" t="e">
        <f t="shared" ca="1" si="42"/>
        <v>#NUM!</v>
      </c>
      <c r="Y306" s="1" t="e">
        <f t="shared" ca="1" si="43"/>
        <v>#NUM!</v>
      </c>
      <c r="Z306" s="32" t="e">
        <f t="shared" ca="1" si="44"/>
        <v>#NUM!</v>
      </c>
      <c r="AA306" s="1" t="e">
        <f t="shared" ca="1" si="45"/>
        <v>#NUM!</v>
      </c>
      <c r="AB306" s="1" t="e">
        <f t="shared" ca="1" si="46"/>
        <v>#NUM!</v>
      </c>
      <c r="AC306" s="1" t="e">
        <f t="shared" ca="1" si="47"/>
        <v>#NUM!</v>
      </c>
      <c r="AD306" s="1">
        <f t="shared" si="48"/>
        <v>250414</v>
      </c>
      <c r="AE306" t="str">
        <f>IFERROR(VLOOKUP(D306,Bas!A:B,2,0),"")</f>
        <v/>
      </c>
      <c r="AF306" t="str">
        <f t="shared" si="49"/>
        <v>COMERCIAL INTERNACIONAL DE EQUIPOS Y MAQUINARIA SFP-011052-01</v>
      </c>
      <c r="AG306" s="14" t="str">
        <f>(IFERROR(VLOOKUP(AF306,Bas!A:B,2,0),"CXP"))</f>
        <v>CXP</v>
      </c>
    </row>
    <row r="307" spans="1:33" x14ac:dyDescent="0.25">
      <c r="A307" t="s">
        <v>41</v>
      </c>
      <c r="B307">
        <v>901</v>
      </c>
      <c r="C307">
        <v>890903024</v>
      </c>
      <c r="D307" t="s">
        <v>70</v>
      </c>
      <c r="E307" t="s">
        <v>3865</v>
      </c>
      <c r="F307">
        <v>7447638</v>
      </c>
      <c r="G307">
        <v>16925001</v>
      </c>
      <c r="H307">
        <v>1004691</v>
      </c>
      <c r="I307" t="s">
        <v>3892</v>
      </c>
      <c r="J307" t="s">
        <v>3893</v>
      </c>
      <c r="K307" s="2">
        <v>45357</v>
      </c>
      <c r="L307" s="2">
        <v>45357</v>
      </c>
      <c r="M307" s="2">
        <v>45416</v>
      </c>
      <c r="N307">
        <v>-30</v>
      </c>
      <c r="O307">
        <v>458017</v>
      </c>
      <c r="P307">
        <v>20240604</v>
      </c>
      <c r="Q307">
        <v>202406</v>
      </c>
      <c r="R307" t="s">
        <v>6382</v>
      </c>
      <c r="S307">
        <v>94</v>
      </c>
      <c r="T307" t="s">
        <v>52</v>
      </c>
      <c r="U307" t="s">
        <v>3359</v>
      </c>
      <c r="V307" s="57" t="e">
        <f t="shared" ca="1" si="40"/>
        <v>#NUM!</v>
      </c>
      <c r="W307" s="1" t="e">
        <f t="shared" ca="1" si="41"/>
        <v>#NUM!</v>
      </c>
      <c r="X307" s="1" t="e">
        <f t="shared" ca="1" si="42"/>
        <v>#NUM!</v>
      </c>
      <c r="Y307" s="1" t="e">
        <f t="shared" ca="1" si="43"/>
        <v>#NUM!</v>
      </c>
      <c r="Z307" s="32" t="e">
        <f t="shared" ca="1" si="44"/>
        <v>#NUM!</v>
      </c>
      <c r="AA307" s="1" t="e">
        <f t="shared" ca="1" si="45"/>
        <v>#NUM!</v>
      </c>
      <c r="AB307" s="1" t="e">
        <f t="shared" ca="1" si="46"/>
        <v>#NUM!</v>
      </c>
      <c r="AC307" s="1" t="e">
        <f t="shared" ca="1" si="47"/>
        <v>#NUM!</v>
      </c>
      <c r="AD307" s="1">
        <f t="shared" si="48"/>
        <v>458017</v>
      </c>
      <c r="AE307" t="str">
        <f>IFERROR(VLOOKUP(D307,Bas!A:B,2,0),"")</f>
        <v/>
      </c>
      <c r="AF307" t="str">
        <f t="shared" si="49"/>
        <v>COMERCIAL INTERNACIONAL DE EQUIPOS Y MAQUINARIA SFP-011053-01</v>
      </c>
      <c r="AG307" s="14" t="str">
        <f>(IFERROR(VLOOKUP(AF307,Bas!A:B,2,0),"CXP"))</f>
        <v>CXP</v>
      </c>
    </row>
    <row r="308" spans="1:33" x14ac:dyDescent="0.25">
      <c r="A308" t="s">
        <v>41</v>
      </c>
      <c r="B308">
        <v>901</v>
      </c>
      <c r="C308">
        <v>890903024</v>
      </c>
      <c r="D308" t="s">
        <v>70</v>
      </c>
      <c r="E308" t="s">
        <v>3865</v>
      </c>
      <c r="F308">
        <v>7447638</v>
      </c>
      <c r="G308">
        <v>16925001</v>
      </c>
      <c r="H308">
        <v>1004688</v>
      </c>
      <c r="I308" t="s">
        <v>3894</v>
      </c>
      <c r="J308" t="s">
        <v>3895</v>
      </c>
      <c r="K308" s="2">
        <v>45357</v>
      </c>
      <c r="L308" s="2">
        <v>45357</v>
      </c>
      <c r="M308" s="2">
        <v>45416</v>
      </c>
      <c r="N308">
        <v>-30</v>
      </c>
      <c r="O308">
        <v>47181</v>
      </c>
      <c r="P308">
        <v>20240604</v>
      </c>
      <c r="Q308">
        <v>202406</v>
      </c>
      <c r="R308" t="s">
        <v>6382</v>
      </c>
      <c r="S308">
        <v>94</v>
      </c>
      <c r="T308" t="s">
        <v>52</v>
      </c>
      <c r="U308" t="s">
        <v>3359</v>
      </c>
      <c r="V308" s="57" t="e">
        <f t="shared" ca="1" si="40"/>
        <v>#NUM!</v>
      </c>
      <c r="W308" s="1" t="e">
        <f t="shared" ca="1" si="41"/>
        <v>#NUM!</v>
      </c>
      <c r="X308" s="1" t="e">
        <f t="shared" ca="1" si="42"/>
        <v>#NUM!</v>
      </c>
      <c r="Y308" s="1" t="e">
        <f t="shared" ca="1" si="43"/>
        <v>#NUM!</v>
      </c>
      <c r="Z308" s="32" t="e">
        <f t="shared" ca="1" si="44"/>
        <v>#NUM!</v>
      </c>
      <c r="AA308" s="1" t="e">
        <f t="shared" ca="1" si="45"/>
        <v>#NUM!</v>
      </c>
      <c r="AB308" s="1" t="e">
        <f t="shared" ca="1" si="46"/>
        <v>#NUM!</v>
      </c>
      <c r="AC308" s="1" t="e">
        <f t="shared" ca="1" si="47"/>
        <v>#NUM!</v>
      </c>
      <c r="AD308" s="1">
        <f t="shared" si="48"/>
        <v>47181</v>
      </c>
      <c r="AE308" t="str">
        <f>IFERROR(VLOOKUP(D308,Bas!A:B,2,0),"")</f>
        <v/>
      </c>
      <c r="AF308" t="str">
        <f t="shared" si="49"/>
        <v>COMERCIAL INTERNACIONAL DE EQUIPOS Y MAQUINARIA SFP-011054-01</v>
      </c>
      <c r="AG308" s="14" t="str">
        <f>(IFERROR(VLOOKUP(AF308,Bas!A:B,2,0),"CXP"))</f>
        <v>CXP</v>
      </c>
    </row>
    <row r="309" spans="1:33" x14ac:dyDescent="0.25">
      <c r="A309" t="s">
        <v>41</v>
      </c>
      <c r="B309">
        <v>901</v>
      </c>
      <c r="C309">
        <v>890903024</v>
      </c>
      <c r="D309" t="s">
        <v>70</v>
      </c>
      <c r="E309" t="s">
        <v>3865</v>
      </c>
      <c r="F309">
        <v>7447638</v>
      </c>
      <c r="G309">
        <v>16925001</v>
      </c>
      <c r="H309">
        <v>1004709</v>
      </c>
      <c r="I309" t="s">
        <v>3896</v>
      </c>
      <c r="J309" t="s">
        <v>3897</v>
      </c>
      <c r="K309" s="2">
        <v>45357</v>
      </c>
      <c r="L309" s="2">
        <v>45357</v>
      </c>
      <c r="M309" s="2">
        <v>45416</v>
      </c>
      <c r="N309">
        <v>-30</v>
      </c>
      <c r="O309">
        <v>27789</v>
      </c>
      <c r="P309">
        <v>20240604</v>
      </c>
      <c r="Q309">
        <v>202406</v>
      </c>
      <c r="R309" t="s">
        <v>6382</v>
      </c>
      <c r="S309">
        <v>94</v>
      </c>
      <c r="T309" t="s">
        <v>52</v>
      </c>
      <c r="U309" t="s">
        <v>3359</v>
      </c>
      <c r="V309" s="57" t="e">
        <f t="shared" ca="1" si="40"/>
        <v>#NUM!</v>
      </c>
      <c r="W309" s="1" t="e">
        <f t="shared" ca="1" si="41"/>
        <v>#NUM!</v>
      </c>
      <c r="X309" s="1" t="e">
        <f t="shared" ca="1" si="42"/>
        <v>#NUM!</v>
      </c>
      <c r="Y309" s="1" t="e">
        <f t="shared" ca="1" si="43"/>
        <v>#NUM!</v>
      </c>
      <c r="Z309" s="32" t="e">
        <f t="shared" ca="1" si="44"/>
        <v>#NUM!</v>
      </c>
      <c r="AA309" s="1" t="e">
        <f t="shared" ca="1" si="45"/>
        <v>#NUM!</v>
      </c>
      <c r="AB309" s="1" t="e">
        <f t="shared" ca="1" si="46"/>
        <v>#NUM!</v>
      </c>
      <c r="AC309" s="1" t="e">
        <f t="shared" ca="1" si="47"/>
        <v>#NUM!</v>
      </c>
      <c r="AD309" s="1">
        <f t="shared" si="48"/>
        <v>27789</v>
      </c>
      <c r="AE309" t="str">
        <f>IFERROR(VLOOKUP(D309,Bas!A:B,2,0),"")</f>
        <v/>
      </c>
      <c r="AF309" t="str">
        <f t="shared" si="49"/>
        <v>COMERCIAL INTERNACIONAL DE EQUIPOS Y MAQUINARIA SFP-011055-01</v>
      </c>
      <c r="AG309" s="14" t="str">
        <f>(IFERROR(VLOOKUP(AF309,Bas!A:B,2,0),"CXP"))</f>
        <v>CXP</v>
      </c>
    </row>
    <row r="310" spans="1:33" x14ac:dyDescent="0.25">
      <c r="A310" t="s">
        <v>41</v>
      </c>
      <c r="B310">
        <v>901</v>
      </c>
      <c r="C310">
        <v>890903024</v>
      </c>
      <c r="D310" t="s">
        <v>70</v>
      </c>
      <c r="E310" t="s">
        <v>3865</v>
      </c>
      <c r="F310">
        <v>7447638</v>
      </c>
      <c r="G310">
        <v>16925001</v>
      </c>
      <c r="H310">
        <v>50758</v>
      </c>
      <c r="I310" t="s">
        <v>3898</v>
      </c>
      <c r="J310" t="s">
        <v>3899</v>
      </c>
      <c r="K310" s="2">
        <v>45357</v>
      </c>
      <c r="L310" s="2">
        <v>45357</v>
      </c>
      <c r="M310" s="2">
        <v>45416</v>
      </c>
      <c r="N310">
        <v>-30</v>
      </c>
      <c r="O310">
        <v>1169437</v>
      </c>
      <c r="P310">
        <v>20240604</v>
      </c>
      <c r="Q310">
        <v>202406</v>
      </c>
      <c r="R310" t="s">
        <v>6382</v>
      </c>
      <c r="S310">
        <v>94</v>
      </c>
      <c r="T310" t="s">
        <v>52</v>
      </c>
      <c r="U310" t="s">
        <v>3359</v>
      </c>
      <c r="V310" s="57" t="e">
        <f t="shared" ca="1" si="40"/>
        <v>#NUM!</v>
      </c>
      <c r="W310" s="1" t="e">
        <f t="shared" ca="1" si="41"/>
        <v>#NUM!</v>
      </c>
      <c r="X310" s="1" t="e">
        <f t="shared" ca="1" si="42"/>
        <v>#NUM!</v>
      </c>
      <c r="Y310" s="1" t="e">
        <f t="shared" ca="1" si="43"/>
        <v>#NUM!</v>
      </c>
      <c r="Z310" s="32" t="e">
        <f t="shared" ca="1" si="44"/>
        <v>#NUM!</v>
      </c>
      <c r="AA310" s="1" t="e">
        <f t="shared" ca="1" si="45"/>
        <v>#NUM!</v>
      </c>
      <c r="AB310" s="1" t="e">
        <f t="shared" ca="1" si="46"/>
        <v>#NUM!</v>
      </c>
      <c r="AC310" s="1" t="e">
        <f t="shared" ca="1" si="47"/>
        <v>#NUM!</v>
      </c>
      <c r="AD310" s="1">
        <f t="shared" si="48"/>
        <v>1169437</v>
      </c>
      <c r="AE310" t="str">
        <f>IFERROR(VLOOKUP(D310,Bas!A:B,2,0),"")</f>
        <v/>
      </c>
      <c r="AF310" t="str">
        <f t="shared" si="49"/>
        <v>COMERCIAL INTERNACIONAL DE EQUIPOS Y MAQUINARIA SFP-011056-01</v>
      </c>
      <c r="AG310" s="14" t="str">
        <f>(IFERROR(VLOOKUP(AF310,Bas!A:B,2,0),"CXP"))</f>
        <v>CXP</v>
      </c>
    </row>
    <row r="311" spans="1:33" x14ac:dyDescent="0.25">
      <c r="A311" t="s">
        <v>41</v>
      </c>
      <c r="B311">
        <v>901</v>
      </c>
      <c r="C311">
        <v>890903024</v>
      </c>
      <c r="D311" t="s">
        <v>70</v>
      </c>
      <c r="E311" t="s">
        <v>3865</v>
      </c>
      <c r="F311">
        <v>7447638</v>
      </c>
      <c r="G311">
        <v>16925001</v>
      </c>
      <c r="H311">
        <v>1004874</v>
      </c>
      <c r="I311" t="s">
        <v>3900</v>
      </c>
      <c r="J311" t="s">
        <v>3901</v>
      </c>
      <c r="K311" s="2">
        <v>45362</v>
      </c>
      <c r="L311" s="2">
        <v>45362</v>
      </c>
      <c r="M311" s="2">
        <v>45420</v>
      </c>
      <c r="N311">
        <v>-26</v>
      </c>
      <c r="O311">
        <v>2211815</v>
      </c>
      <c r="P311">
        <v>20240604</v>
      </c>
      <c r="Q311">
        <v>202406</v>
      </c>
      <c r="R311" t="s">
        <v>6382</v>
      </c>
      <c r="S311">
        <v>89</v>
      </c>
      <c r="T311" t="s">
        <v>31</v>
      </c>
      <c r="U311" t="s">
        <v>3359</v>
      </c>
      <c r="V311" s="57" t="e">
        <f t="shared" ca="1" si="40"/>
        <v>#NUM!</v>
      </c>
      <c r="W311" s="1" t="e">
        <f t="shared" ca="1" si="41"/>
        <v>#NUM!</v>
      </c>
      <c r="X311" s="1" t="e">
        <f t="shared" ca="1" si="42"/>
        <v>#NUM!</v>
      </c>
      <c r="Y311" s="1" t="e">
        <f t="shared" ca="1" si="43"/>
        <v>#NUM!</v>
      </c>
      <c r="Z311" s="32" t="e">
        <f t="shared" ca="1" si="44"/>
        <v>#NUM!</v>
      </c>
      <c r="AA311" s="1" t="e">
        <f t="shared" ca="1" si="45"/>
        <v>#NUM!</v>
      </c>
      <c r="AB311" s="1" t="e">
        <f t="shared" ca="1" si="46"/>
        <v>#NUM!</v>
      </c>
      <c r="AC311" s="1" t="e">
        <f t="shared" ca="1" si="47"/>
        <v>#NUM!</v>
      </c>
      <c r="AD311" s="1">
        <f t="shared" si="48"/>
        <v>2211815</v>
      </c>
      <c r="AE311" t="str">
        <f>IFERROR(VLOOKUP(D311,Bas!A:B,2,0),"")</f>
        <v/>
      </c>
      <c r="AF311" t="str">
        <f t="shared" si="49"/>
        <v>COMERCIAL INTERNACIONAL DE EQUIPOS Y MAQUINARIA SFP-011133-01</v>
      </c>
      <c r="AG311" s="14" t="str">
        <f>(IFERROR(VLOOKUP(AF311,Bas!A:B,2,0),"CXP"))</f>
        <v>CXP</v>
      </c>
    </row>
    <row r="312" spans="1:33" x14ac:dyDescent="0.25">
      <c r="A312" t="s">
        <v>41</v>
      </c>
      <c r="B312">
        <v>901</v>
      </c>
      <c r="C312">
        <v>890903024</v>
      </c>
      <c r="D312" t="s">
        <v>70</v>
      </c>
      <c r="E312" t="s">
        <v>3865</v>
      </c>
      <c r="F312">
        <v>7447638</v>
      </c>
      <c r="G312">
        <v>16925001</v>
      </c>
      <c r="H312">
        <v>1004873</v>
      </c>
      <c r="I312" t="s">
        <v>3902</v>
      </c>
      <c r="J312" t="s">
        <v>3903</v>
      </c>
      <c r="K312" s="2">
        <v>45362</v>
      </c>
      <c r="L312" s="2">
        <v>45362</v>
      </c>
      <c r="M312" s="2">
        <v>45420</v>
      </c>
      <c r="N312">
        <v>-26</v>
      </c>
      <c r="O312">
        <v>2211815</v>
      </c>
      <c r="P312">
        <v>20240604</v>
      </c>
      <c r="Q312">
        <v>202406</v>
      </c>
      <c r="R312" t="s">
        <v>6382</v>
      </c>
      <c r="S312">
        <v>89</v>
      </c>
      <c r="T312" t="s">
        <v>31</v>
      </c>
      <c r="U312" t="s">
        <v>3359</v>
      </c>
      <c r="V312" s="57" t="e">
        <f t="shared" ca="1" si="40"/>
        <v>#NUM!</v>
      </c>
      <c r="W312" s="1" t="e">
        <f t="shared" ca="1" si="41"/>
        <v>#NUM!</v>
      </c>
      <c r="X312" s="1" t="e">
        <f t="shared" ca="1" si="42"/>
        <v>#NUM!</v>
      </c>
      <c r="Y312" s="1" t="e">
        <f t="shared" ca="1" si="43"/>
        <v>#NUM!</v>
      </c>
      <c r="Z312" s="32" t="e">
        <f t="shared" ca="1" si="44"/>
        <v>#NUM!</v>
      </c>
      <c r="AA312" s="1" t="e">
        <f t="shared" ca="1" si="45"/>
        <v>#NUM!</v>
      </c>
      <c r="AB312" s="1" t="e">
        <f t="shared" ca="1" si="46"/>
        <v>#NUM!</v>
      </c>
      <c r="AC312" s="1" t="e">
        <f t="shared" ca="1" si="47"/>
        <v>#NUM!</v>
      </c>
      <c r="AD312" s="1">
        <f t="shared" si="48"/>
        <v>2211815</v>
      </c>
      <c r="AE312" t="str">
        <f>IFERROR(VLOOKUP(D312,Bas!A:B,2,0),"")</f>
        <v/>
      </c>
      <c r="AF312" t="str">
        <f t="shared" si="49"/>
        <v>COMERCIAL INTERNACIONAL DE EQUIPOS Y MAQUINARIA SFP-011134-01</v>
      </c>
      <c r="AG312" s="14" t="str">
        <f>(IFERROR(VLOOKUP(AF312,Bas!A:B,2,0),"CXP"))</f>
        <v>CXP</v>
      </c>
    </row>
    <row r="313" spans="1:33" x14ac:dyDescent="0.25">
      <c r="A313" t="s">
        <v>41</v>
      </c>
      <c r="B313">
        <v>901</v>
      </c>
      <c r="C313">
        <v>890903024</v>
      </c>
      <c r="D313" t="s">
        <v>70</v>
      </c>
      <c r="E313" t="s">
        <v>3865</v>
      </c>
      <c r="F313">
        <v>7447638</v>
      </c>
      <c r="G313">
        <v>16925001</v>
      </c>
      <c r="H313">
        <v>1004933</v>
      </c>
      <c r="I313" t="s">
        <v>3904</v>
      </c>
      <c r="J313" t="s">
        <v>3905</v>
      </c>
      <c r="K313" s="2">
        <v>45364</v>
      </c>
      <c r="L313" s="2">
        <v>45364</v>
      </c>
      <c r="M313" s="2">
        <v>45423</v>
      </c>
      <c r="N313">
        <v>-23</v>
      </c>
      <c r="O313">
        <v>745202</v>
      </c>
      <c r="P313">
        <v>20240604</v>
      </c>
      <c r="Q313">
        <v>202406</v>
      </c>
      <c r="R313" t="s">
        <v>6382</v>
      </c>
      <c r="S313">
        <v>87</v>
      </c>
      <c r="T313" t="s">
        <v>31</v>
      </c>
      <c r="U313" t="s">
        <v>3359</v>
      </c>
      <c r="V313" s="57" t="e">
        <f t="shared" ca="1" si="40"/>
        <v>#NUM!</v>
      </c>
      <c r="W313" s="1" t="e">
        <f t="shared" ca="1" si="41"/>
        <v>#NUM!</v>
      </c>
      <c r="X313" s="1" t="e">
        <f t="shared" ca="1" si="42"/>
        <v>#NUM!</v>
      </c>
      <c r="Y313" s="1" t="e">
        <f t="shared" ca="1" si="43"/>
        <v>#NUM!</v>
      </c>
      <c r="Z313" s="32" t="e">
        <f t="shared" ca="1" si="44"/>
        <v>#NUM!</v>
      </c>
      <c r="AA313" s="1" t="e">
        <f t="shared" ca="1" si="45"/>
        <v>#NUM!</v>
      </c>
      <c r="AB313" s="1" t="e">
        <f t="shared" ca="1" si="46"/>
        <v>#NUM!</v>
      </c>
      <c r="AC313" s="1" t="e">
        <f t="shared" ca="1" si="47"/>
        <v>#NUM!</v>
      </c>
      <c r="AD313" s="1">
        <f t="shared" si="48"/>
        <v>745202</v>
      </c>
      <c r="AE313" t="str">
        <f>IFERROR(VLOOKUP(D313,Bas!A:B,2,0),"")</f>
        <v/>
      </c>
      <c r="AF313" t="str">
        <f t="shared" si="49"/>
        <v>COMERCIAL INTERNACIONAL DE EQUIPOS Y MAQUINARIA SFP-011150-01</v>
      </c>
      <c r="AG313" s="14" t="str">
        <f>(IFERROR(VLOOKUP(AF313,Bas!A:B,2,0),"CXP"))</f>
        <v>CXP</v>
      </c>
    </row>
    <row r="314" spans="1:33" x14ac:dyDescent="0.25">
      <c r="A314" t="s">
        <v>41</v>
      </c>
      <c r="B314">
        <v>901</v>
      </c>
      <c r="C314">
        <v>890903024</v>
      </c>
      <c r="D314" t="s">
        <v>70</v>
      </c>
      <c r="E314" t="s">
        <v>3865</v>
      </c>
      <c r="F314">
        <v>7447638</v>
      </c>
      <c r="G314">
        <v>16925001</v>
      </c>
      <c r="H314">
        <v>1004925</v>
      </c>
      <c r="I314" t="s">
        <v>3906</v>
      </c>
      <c r="J314" t="s">
        <v>3907</v>
      </c>
      <c r="K314" s="2">
        <v>45364</v>
      </c>
      <c r="L314" s="2">
        <v>45364</v>
      </c>
      <c r="M314" s="2">
        <v>45423</v>
      </c>
      <c r="N314">
        <v>-23</v>
      </c>
      <c r="O314">
        <v>2211815</v>
      </c>
      <c r="P314">
        <v>20240604</v>
      </c>
      <c r="Q314">
        <v>202406</v>
      </c>
      <c r="R314" t="s">
        <v>6382</v>
      </c>
      <c r="S314">
        <v>87</v>
      </c>
      <c r="T314" t="s">
        <v>31</v>
      </c>
      <c r="U314" t="s">
        <v>3359</v>
      </c>
      <c r="V314" s="57" t="e">
        <f t="shared" ca="1" si="40"/>
        <v>#NUM!</v>
      </c>
      <c r="W314" s="1" t="e">
        <f t="shared" ca="1" si="41"/>
        <v>#NUM!</v>
      </c>
      <c r="X314" s="1" t="e">
        <f t="shared" ca="1" si="42"/>
        <v>#NUM!</v>
      </c>
      <c r="Y314" s="1" t="e">
        <f t="shared" ca="1" si="43"/>
        <v>#NUM!</v>
      </c>
      <c r="Z314" s="32" t="e">
        <f t="shared" ca="1" si="44"/>
        <v>#NUM!</v>
      </c>
      <c r="AA314" s="1" t="e">
        <f t="shared" ca="1" si="45"/>
        <v>#NUM!</v>
      </c>
      <c r="AB314" s="1" t="e">
        <f t="shared" ca="1" si="46"/>
        <v>#NUM!</v>
      </c>
      <c r="AC314" s="1" t="e">
        <f t="shared" ca="1" si="47"/>
        <v>#NUM!</v>
      </c>
      <c r="AD314" s="1">
        <f t="shared" si="48"/>
        <v>2211815</v>
      </c>
      <c r="AE314" t="str">
        <f>IFERROR(VLOOKUP(D314,Bas!A:B,2,0),"")</f>
        <v/>
      </c>
      <c r="AF314" t="str">
        <f t="shared" si="49"/>
        <v>COMERCIAL INTERNACIONAL DE EQUIPOS Y MAQUINARIA SFP-011151-01</v>
      </c>
      <c r="AG314" s="14" t="str">
        <f>(IFERROR(VLOOKUP(AF314,Bas!A:B,2,0),"CXP"))</f>
        <v>CXP</v>
      </c>
    </row>
    <row r="315" spans="1:33" x14ac:dyDescent="0.25">
      <c r="A315" t="s">
        <v>41</v>
      </c>
      <c r="B315">
        <v>901</v>
      </c>
      <c r="C315">
        <v>890903024</v>
      </c>
      <c r="D315" t="s">
        <v>70</v>
      </c>
      <c r="E315" t="s">
        <v>3865</v>
      </c>
      <c r="F315">
        <v>7447638</v>
      </c>
      <c r="G315">
        <v>16925001</v>
      </c>
      <c r="H315">
        <v>1004928</v>
      </c>
      <c r="I315" t="s">
        <v>3908</v>
      </c>
      <c r="J315" t="s">
        <v>3909</v>
      </c>
      <c r="K315" s="2">
        <v>45364</v>
      </c>
      <c r="L315" s="2">
        <v>45364</v>
      </c>
      <c r="M315" s="2">
        <v>45423</v>
      </c>
      <c r="N315">
        <v>-23</v>
      </c>
      <c r="O315">
        <v>943242</v>
      </c>
      <c r="P315">
        <v>20240604</v>
      </c>
      <c r="Q315">
        <v>202406</v>
      </c>
      <c r="R315" t="s">
        <v>6382</v>
      </c>
      <c r="S315">
        <v>87</v>
      </c>
      <c r="T315" t="s">
        <v>31</v>
      </c>
      <c r="U315" t="s">
        <v>3359</v>
      </c>
      <c r="V315" s="57" t="e">
        <f t="shared" ca="1" si="40"/>
        <v>#NUM!</v>
      </c>
      <c r="W315" s="1" t="e">
        <f t="shared" ca="1" si="41"/>
        <v>#NUM!</v>
      </c>
      <c r="X315" s="1" t="e">
        <f t="shared" ca="1" si="42"/>
        <v>#NUM!</v>
      </c>
      <c r="Y315" s="1" t="e">
        <f t="shared" ca="1" si="43"/>
        <v>#NUM!</v>
      </c>
      <c r="Z315" s="32" t="e">
        <f t="shared" ca="1" si="44"/>
        <v>#NUM!</v>
      </c>
      <c r="AA315" s="1" t="e">
        <f t="shared" ca="1" si="45"/>
        <v>#NUM!</v>
      </c>
      <c r="AB315" s="1" t="e">
        <f t="shared" ca="1" si="46"/>
        <v>#NUM!</v>
      </c>
      <c r="AC315" s="1" t="e">
        <f t="shared" ca="1" si="47"/>
        <v>#NUM!</v>
      </c>
      <c r="AD315" s="1">
        <f t="shared" si="48"/>
        <v>943242</v>
      </c>
      <c r="AE315" t="str">
        <f>IFERROR(VLOOKUP(D315,Bas!A:B,2,0),"")</f>
        <v/>
      </c>
      <c r="AF315" t="str">
        <f t="shared" si="49"/>
        <v>COMERCIAL INTERNACIONAL DE EQUIPOS Y MAQUINARIA SFP-011152-01</v>
      </c>
      <c r="AG315" s="14" t="str">
        <f>(IFERROR(VLOOKUP(AF315,Bas!A:B,2,0),"CXP"))</f>
        <v>CXP</v>
      </c>
    </row>
    <row r="316" spans="1:33" x14ac:dyDescent="0.25">
      <c r="A316" t="s">
        <v>41</v>
      </c>
      <c r="B316">
        <v>901</v>
      </c>
      <c r="C316">
        <v>890903024</v>
      </c>
      <c r="D316" t="s">
        <v>70</v>
      </c>
      <c r="E316" t="s">
        <v>3865</v>
      </c>
      <c r="F316">
        <v>7447638</v>
      </c>
      <c r="G316">
        <v>16925001</v>
      </c>
      <c r="H316">
        <v>1004941</v>
      </c>
      <c r="I316" t="s">
        <v>3910</v>
      </c>
      <c r="J316" t="s">
        <v>3911</v>
      </c>
      <c r="K316" s="2">
        <v>45364</v>
      </c>
      <c r="L316" s="2">
        <v>45364</v>
      </c>
      <c r="M316" s="2">
        <v>45423</v>
      </c>
      <c r="N316">
        <v>-23</v>
      </c>
      <c r="O316">
        <v>2211815</v>
      </c>
      <c r="P316">
        <v>20240604</v>
      </c>
      <c r="Q316">
        <v>202406</v>
      </c>
      <c r="R316" t="s">
        <v>6382</v>
      </c>
      <c r="S316">
        <v>87</v>
      </c>
      <c r="T316" t="s">
        <v>31</v>
      </c>
      <c r="U316" t="s">
        <v>3359</v>
      </c>
      <c r="V316" s="57" t="e">
        <f t="shared" ca="1" si="40"/>
        <v>#NUM!</v>
      </c>
      <c r="W316" s="1" t="e">
        <f t="shared" ca="1" si="41"/>
        <v>#NUM!</v>
      </c>
      <c r="X316" s="1" t="e">
        <f t="shared" ca="1" si="42"/>
        <v>#NUM!</v>
      </c>
      <c r="Y316" s="1" t="e">
        <f t="shared" ca="1" si="43"/>
        <v>#NUM!</v>
      </c>
      <c r="Z316" s="32" t="e">
        <f t="shared" ca="1" si="44"/>
        <v>#NUM!</v>
      </c>
      <c r="AA316" s="1" t="e">
        <f t="shared" ca="1" si="45"/>
        <v>#NUM!</v>
      </c>
      <c r="AB316" s="1" t="e">
        <f t="shared" ca="1" si="46"/>
        <v>#NUM!</v>
      </c>
      <c r="AC316" s="1" t="e">
        <f t="shared" ca="1" si="47"/>
        <v>#NUM!</v>
      </c>
      <c r="AD316" s="1">
        <f t="shared" si="48"/>
        <v>2211815</v>
      </c>
      <c r="AE316" t="str">
        <f>IFERROR(VLOOKUP(D316,Bas!A:B,2,0),"")</f>
        <v/>
      </c>
      <c r="AF316" t="str">
        <f t="shared" si="49"/>
        <v>COMERCIAL INTERNACIONAL DE EQUIPOS Y MAQUINARIA SFP-011153-01</v>
      </c>
      <c r="AG316" s="14" t="str">
        <f>(IFERROR(VLOOKUP(AF316,Bas!A:B,2,0),"CXP"))</f>
        <v>CXP</v>
      </c>
    </row>
    <row r="317" spans="1:33" x14ac:dyDescent="0.25">
      <c r="A317" t="s">
        <v>41</v>
      </c>
      <c r="B317">
        <v>901</v>
      </c>
      <c r="C317">
        <v>890903024</v>
      </c>
      <c r="D317" t="s">
        <v>70</v>
      </c>
      <c r="E317" t="s">
        <v>3865</v>
      </c>
      <c r="F317">
        <v>7447638</v>
      </c>
      <c r="G317">
        <v>16925001</v>
      </c>
      <c r="H317">
        <v>1004952</v>
      </c>
      <c r="I317" t="s">
        <v>3912</v>
      </c>
      <c r="J317" t="s">
        <v>3913</v>
      </c>
      <c r="K317" s="2">
        <v>45364</v>
      </c>
      <c r="L317" s="2">
        <v>45364</v>
      </c>
      <c r="M317" s="2">
        <v>45423</v>
      </c>
      <c r="N317">
        <v>-23</v>
      </c>
      <c r="O317">
        <v>218655</v>
      </c>
      <c r="P317">
        <v>20240604</v>
      </c>
      <c r="Q317">
        <v>202406</v>
      </c>
      <c r="R317" t="s">
        <v>6382</v>
      </c>
      <c r="S317">
        <v>87</v>
      </c>
      <c r="T317" t="s">
        <v>31</v>
      </c>
      <c r="U317" t="s">
        <v>3359</v>
      </c>
      <c r="V317" s="57" t="e">
        <f t="shared" ca="1" si="40"/>
        <v>#NUM!</v>
      </c>
      <c r="W317" s="1" t="e">
        <f t="shared" ca="1" si="41"/>
        <v>#NUM!</v>
      </c>
      <c r="X317" s="1" t="e">
        <f t="shared" ca="1" si="42"/>
        <v>#NUM!</v>
      </c>
      <c r="Y317" s="1" t="e">
        <f t="shared" ca="1" si="43"/>
        <v>#NUM!</v>
      </c>
      <c r="Z317" s="32" t="e">
        <f t="shared" ca="1" si="44"/>
        <v>#NUM!</v>
      </c>
      <c r="AA317" s="1" t="e">
        <f t="shared" ca="1" si="45"/>
        <v>#NUM!</v>
      </c>
      <c r="AB317" s="1" t="e">
        <f t="shared" ca="1" si="46"/>
        <v>#NUM!</v>
      </c>
      <c r="AC317" s="1" t="e">
        <f t="shared" ca="1" si="47"/>
        <v>#NUM!</v>
      </c>
      <c r="AD317" s="1">
        <f t="shared" si="48"/>
        <v>218655</v>
      </c>
      <c r="AE317" t="str">
        <f>IFERROR(VLOOKUP(D317,Bas!A:B,2,0),"")</f>
        <v/>
      </c>
      <c r="AF317" t="str">
        <f t="shared" si="49"/>
        <v>COMERCIAL INTERNACIONAL DE EQUIPOS Y MAQUINARIA SFP-011154-01</v>
      </c>
      <c r="AG317" s="14" t="str">
        <f>(IFERROR(VLOOKUP(AF317,Bas!A:B,2,0),"CXP"))</f>
        <v>CXP</v>
      </c>
    </row>
    <row r="318" spans="1:33" x14ac:dyDescent="0.25">
      <c r="A318" t="s">
        <v>41</v>
      </c>
      <c r="B318">
        <v>901</v>
      </c>
      <c r="C318">
        <v>890903024</v>
      </c>
      <c r="D318" t="s">
        <v>70</v>
      </c>
      <c r="E318" t="s">
        <v>3865</v>
      </c>
      <c r="F318">
        <v>7447638</v>
      </c>
      <c r="G318">
        <v>16925001</v>
      </c>
      <c r="H318">
        <v>1005054</v>
      </c>
      <c r="I318" t="s">
        <v>3914</v>
      </c>
      <c r="J318" t="s">
        <v>3915</v>
      </c>
      <c r="K318" s="2">
        <v>45366</v>
      </c>
      <c r="L318" s="2">
        <v>45366</v>
      </c>
      <c r="M318" s="2">
        <v>45425</v>
      </c>
      <c r="N318">
        <v>-21</v>
      </c>
      <c r="O318">
        <v>400038</v>
      </c>
      <c r="P318">
        <v>20240604</v>
      </c>
      <c r="Q318">
        <v>202406</v>
      </c>
      <c r="R318" t="s">
        <v>6382</v>
      </c>
      <c r="S318">
        <v>85</v>
      </c>
      <c r="T318" t="s">
        <v>31</v>
      </c>
      <c r="U318" t="s">
        <v>3359</v>
      </c>
      <c r="V318" s="57" t="e">
        <f t="shared" ca="1" si="40"/>
        <v>#NUM!</v>
      </c>
      <c r="W318" s="1" t="e">
        <f t="shared" ca="1" si="41"/>
        <v>#NUM!</v>
      </c>
      <c r="X318" s="1" t="e">
        <f t="shared" ca="1" si="42"/>
        <v>#NUM!</v>
      </c>
      <c r="Y318" s="1" t="e">
        <f t="shared" ca="1" si="43"/>
        <v>#NUM!</v>
      </c>
      <c r="Z318" s="32" t="e">
        <f t="shared" ca="1" si="44"/>
        <v>#NUM!</v>
      </c>
      <c r="AA318" s="1" t="e">
        <f t="shared" ca="1" si="45"/>
        <v>#NUM!</v>
      </c>
      <c r="AB318" s="1" t="e">
        <f t="shared" ca="1" si="46"/>
        <v>#NUM!</v>
      </c>
      <c r="AC318" s="1" t="e">
        <f t="shared" ca="1" si="47"/>
        <v>#NUM!</v>
      </c>
      <c r="AD318" s="1">
        <f t="shared" si="48"/>
        <v>400038</v>
      </c>
      <c r="AE318" t="str">
        <f>IFERROR(VLOOKUP(D318,Bas!A:B,2,0),"")</f>
        <v/>
      </c>
      <c r="AF318" t="str">
        <f t="shared" si="49"/>
        <v>COMERCIAL INTERNACIONAL DE EQUIPOS Y MAQUINARIA SFP-011185-01</v>
      </c>
      <c r="AG318" s="14" t="str">
        <f>(IFERROR(VLOOKUP(AF318,Bas!A:B,2,0),"CXP"))</f>
        <v>CXP</v>
      </c>
    </row>
    <row r="319" spans="1:33" x14ac:dyDescent="0.25">
      <c r="A319" t="s">
        <v>41</v>
      </c>
      <c r="B319">
        <v>901</v>
      </c>
      <c r="C319">
        <v>890903024</v>
      </c>
      <c r="D319" t="s">
        <v>70</v>
      </c>
      <c r="E319" t="s">
        <v>3865</v>
      </c>
      <c r="F319">
        <v>7447638</v>
      </c>
      <c r="G319">
        <v>16925001</v>
      </c>
      <c r="H319">
        <v>1005164</v>
      </c>
      <c r="I319" t="s">
        <v>3916</v>
      </c>
      <c r="J319" t="s">
        <v>3917</v>
      </c>
      <c r="K319" s="2">
        <v>45369</v>
      </c>
      <c r="L319" s="2">
        <v>45369</v>
      </c>
      <c r="M319" s="2">
        <v>45427</v>
      </c>
      <c r="N319">
        <v>-19</v>
      </c>
      <c r="O319">
        <v>2686830</v>
      </c>
      <c r="P319">
        <v>20240604</v>
      </c>
      <c r="Q319">
        <v>202406</v>
      </c>
      <c r="R319" t="s">
        <v>6382</v>
      </c>
      <c r="S319">
        <v>82</v>
      </c>
      <c r="T319" t="s">
        <v>31</v>
      </c>
      <c r="U319" t="s">
        <v>3359</v>
      </c>
      <c r="V319" s="57" t="e">
        <f t="shared" ca="1" si="40"/>
        <v>#NUM!</v>
      </c>
      <c r="W319" s="1" t="e">
        <f t="shared" ca="1" si="41"/>
        <v>#NUM!</v>
      </c>
      <c r="X319" s="1" t="e">
        <f t="shared" ca="1" si="42"/>
        <v>#NUM!</v>
      </c>
      <c r="Y319" s="1" t="e">
        <f t="shared" ca="1" si="43"/>
        <v>#NUM!</v>
      </c>
      <c r="Z319" s="32" t="e">
        <f t="shared" ca="1" si="44"/>
        <v>#NUM!</v>
      </c>
      <c r="AA319" s="1" t="e">
        <f t="shared" ca="1" si="45"/>
        <v>#NUM!</v>
      </c>
      <c r="AB319" s="1" t="e">
        <f t="shared" ca="1" si="46"/>
        <v>#NUM!</v>
      </c>
      <c r="AC319" s="1" t="e">
        <f t="shared" ca="1" si="47"/>
        <v>#NUM!</v>
      </c>
      <c r="AD319" s="1">
        <f t="shared" si="48"/>
        <v>2686830</v>
      </c>
      <c r="AE319" t="str">
        <f>IFERROR(VLOOKUP(D319,Bas!A:B,2,0),"")</f>
        <v/>
      </c>
      <c r="AF319" t="str">
        <f t="shared" si="49"/>
        <v>COMERCIAL INTERNACIONAL DE EQUIPOS Y MAQUINARIA SFP-011193-01</v>
      </c>
      <c r="AG319" s="14" t="str">
        <f>(IFERROR(VLOOKUP(AF319,Bas!A:B,2,0),"CXP"))</f>
        <v>CXP</v>
      </c>
    </row>
    <row r="320" spans="1:33" x14ac:dyDescent="0.25">
      <c r="A320" t="s">
        <v>41</v>
      </c>
      <c r="B320">
        <v>901</v>
      </c>
      <c r="C320">
        <v>890903024</v>
      </c>
      <c r="D320" t="s">
        <v>70</v>
      </c>
      <c r="E320" t="s">
        <v>3865</v>
      </c>
      <c r="F320">
        <v>7447638</v>
      </c>
      <c r="G320">
        <v>16925001</v>
      </c>
      <c r="H320">
        <v>1005148</v>
      </c>
      <c r="I320" t="s">
        <v>3918</v>
      </c>
      <c r="J320" t="s">
        <v>3919</v>
      </c>
      <c r="K320" s="2">
        <v>45369</v>
      </c>
      <c r="L320" s="2">
        <v>45369</v>
      </c>
      <c r="M320" s="2">
        <v>45427</v>
      </c>
      <c r="N320">
        <v>-19</v>
      </c>
      <c r="O320">
        <v>1411835</v>
      </c>
      <c r="P320">
        <v>20240604</v>
      </c>
      <c r="Q320">
        <v>202406</v>
      </c>
      <c r="R320" t="s">
        <v>6382</v>
      </c>
      <c r="S320">
        <v>82</v>
      </c>
      <c r="T320" t="s">
        <v>31</v>
      </c>
      <c r="U320" t="s">
        <v>3359</v>
      </c>
      <c r="V320" s="57" t="e">
        <f t="shared" ca="1" si="40"/>
        <v>#NUM!</v>
      </c>
      <c r="W320" s="1" t="e">
        <f t="shared" ca="1" si="41"/>
        <v>#NUM!</v>
      </c>
      <c r="X320" s="1" t="e">
        <f t="shared" ca="1" si="42"/>
        <v>#NUM!</v>
      </c>
      <c r="Y320" s="1" t="e">
        <f t="shared" ca="1" si="43"/>
        <v>#NUM!</v>
      </c>
      <c r="Z320" s="32" t="e">
        <f t="shared" ca="1" si="44"/>
        <v>#NUM!</v>
      </c>
      <c r="AA320" s="1" t="e">
        <f t="shared" ca="1" si="45"/>
        <v>#NUM!</v>
      </c>
      <c r="AB320" s="1" t="e">
        <f t="shared" ca="1" si="46"/>
        <v>#NUM!</v>
      </c>
      <c r="AC320" s="1" t="e">
        <f t="shared" ca="1" si="47"/>
        <v>#NUM!</v>
      </c>
      <c r="AD320" s="1">
        <f t="shared" si="48"/>
        <v>1411835</v>
      </c>
      <c r="AE320" t="str">
        <f>IFERROR(VLOOKUP(D320,Bas!A:B,2,0),"")</f>
        <v/>
      </c>
      <c r="AF320" t="str">
        <f t="shared" si="49"/>
        <v>COMERCIAL INTERNACIONAL DE EQUIPOS Y MAQUINARIA SFP-011194-01</v>
      </c>
      <c r="AG320" s="14" t="str">
        <f>(IFERROR(VLOOKUP(AF320,Bas!A:B,2,0),"CXP"))</f>
        <v>CXP</v>
      </c>
    </row>
    <row r="321" spans="1:33" x14ac:dyDescent="0.25">
      <c r="A321" t="s">
        <v>41</v>
      </c>
      <c r="B321">
        <v>901</v>
      </c>
      <c r="C321">
        <v>890903024</v>
      </c>
      <c r="D321" t="s">
        <v>70</v>
      </c>
      <c r="E321" t="s">
        <v>3865</v>
      </c>
      <c r="F321">
        <v>7447638</v>
      </c>
      <c r="G321">
        <v>16925001</v>
      </c>
      <c r="H321">
        <v>1005109</v>
      </c>
      <c r="I321" t="s">
        <v>3920</v>
      </c>
      <c r="J321" t="s">
        <v>3921</v>
      </c>
      <c r="K321" s="2">
        <v>45370</v>
      </c>
      <c r="L321" s="2">
        <v>45370</v>
      </c>
      <c r="M321" s="2">
        <v>45431</v>
      </c>
      <c r="N321">
        <v>-15</v>
      </c>
      <c r="O321">
        <v>60083712</v>
      </c>
      <c r="P321">
        <v>20240604</v>
      </c>
      <c r="Q321">
        <v>202406</v>
      </c>
      <c r="R321" t="s">
        <v>6382</v>
      </c>
      <c r="S321">
        <v>81</v>
      </c>
      <c r="T321" t="s">
        <v>31</v>
      </c>
      <c r="U321" t="s">
        <v>3359</v>
      </c>
      <c r="V321" s="57" t="e">
        <f t="shared" ca="1" si="40"/>
        <v>#NUM!</v>
      </c>
      <c r="W321" s="1" t="e">
        <f t="shared" ca="1" si="41"/>
        <v>#NUM!</v>
      </c>
      <c r="X321" s="1" t="e">
        <f t="shared" ca="1" si="42"/>
        <v>#NUM!</v>
      </c>
      <c r="Y321" s="1" t="e">
        <f t="shared" ca="1" si="43"/>
        <v>#NUM!</v>
      </c>
      <c r="Z321" s="32" t="e">
        <f t="shared" ca="1" si="44"/>
        <v>#NUM!</v>
      </c>
      <c r="AA321" s="1" t="e">
        <f t="shared" ca="1" si="45"/>
        <v>#NUM!</v>
      </c>
      <c r="AB321" s="1" t="e">
        <f t="shared" ca="1" si="46"/>
        <v>#NUM!</v>
      </c>
      <c r="AC321" s="1" t="e">
        <f t="shared" ca="1" si="47"/>
        <v>#NUM!</v>
      </c>
      <c r="AD321" s="1">
        <f t="shared" si="48"/>
        <v>60083712</v>
      </c>
      <c r="AE321" t="str">
        <f>IFERROR(VLOOKUP(D321,Bas!A:B,2,0),"")</f>
        <v/>
      </c>
      <c r="AF321" t="str">
        <f t="shared" si="49"/>
        <v>COMERCIAL INTERNACIONAL DE EQUIPOS Y MAQUINARIA SFP-011199-01</v>
      </c>
      <c r="AG321" s="14" t="str">
        <f>(IFERROR(VLOOKUP(AF321,Bas!A:B,2,0),"CXP"))</f>
        <v>CXP</v>
      </c>
    </row>
    <row r="322" spans="1:33" x14ac:dyDescent="0.25">
      <c r="A322" t="s">
        <v>41</v>
      </c>
      <c r="B322">
        <v>901</v>
      </c>
      <c r="C322">
        <v>890903024</v>
      </c>
      <c r="D322" t="s">
        <v>70</v>
      </c>
      <c r="E322" t="s">
        <v>3865</v>
      </c>
      <c r="F322">
        <v>7447638</v>
      </c>
      <c r="G322">
        <v>16925001</v>
      </c>
      <c r="H322">
        <v>1006741</v>
      </c>
      <c r="I322" t="s">
        <v>3922</v>
      </c>
      <c r="J322" t="s">
        <v>3923</v>
      </c>
      <c r="K322" s="2">
        <v>45372</v>
      </c>
      <c r="L322" s="2">
        <v>45372</v>
      </c>
      <c r="M322" s="2">
        <v>45430</v>
      </c>
      <c r="N322">
        <v>-16</v>
      </c>
      <c r="O322">
        <v>52641226</v>
      </c>
      <c r="P322">
        <v>20240604</v>
      </c>
      <c r="Q322">
        <v>202406</v>
      </c>
      <c r="R322" t="s">
        <v>6382</v>
      </c>
      <c r="S322">
        <v>79</v>
      </c>
      <c r="T322" t="s">
        <v>31</v>
      </c>
      <c r="U322" t="s">
        <v>3359</v>
      </c>
      <c r="V322" s="57" t="e">
        <f t="shared" ca="1" si="40"/>
        <v>#NUM!</v>
      </c>
      <c r="W322" s="1" t="e">
        <f t="shared" ca="1" si="41"/>
        <v>#NUM!</v>
      </c>
      <c r="X322" s="1" t="e">
        <f t="shared" ca="1" si="42"/>
        <v>#NUM!</v>
      </c>
      <c r="Y322" s="1" t="e">
        <f t="shared" ca="1" si="43"/>
        <v>#NUM!</v>
      </c>
      <c r="Z322" s="32" t="e">
        <f t="shared" ca="1" si="44"/>
        <v>#NUM!</v>
      </c>
      <c r="AA322" s="1" t="e">
        <f t="shared" ca="1" si="45"/>
        <v>#NUM!</v>
      </c>
      <c r="AB322" s="1" t="e">
        <f t="shared" ca="1" si="46"/>
        <v>#NUM!</v>
      </c>
      <c r="AC322" s="1" t="e">
        <f t="shared" ca="1" si="47"/>
        <v>#NUM!</v>
      </c>
      <c r="AD322" s="1">
        <f t="shared" si="48"/>
        <v>52641226</v>
      </c>
      <c r="AE322" t="str">
        <f>IFERROR(VLOOKUP(D322,Bas!A:B,2,0),"")</f>
        <v/>
      </c>
      <c r="AF322" t="str">
        <f t="shared" si="49"/>
        <v>COMERCIAL INTERNACIONAL DE EQUIPOS Y MAQUINARIA SFP-011229-01</v>
      </c>
      <c r="AG322" s="14" t="str">
        <f>(IFERROR(VLOOKUP(AF322,Bas!A:B,2,0),"CXP"))</f>
        <v>CXP</v>
      </c>
    </row>
    <row r="323" spans="1:33" x14ac:dyDescent="0.25">
      <c r="A323" t="s">
        <v>41</v>
      </c>
      <c r="B323">
        <v>901</v>
      </c>
      <c r="C323">
        <v>890903024</v>
      </c>
      <c r="D323" t="s">
        <v>70</v>
      </c>
      <c r="E323" t="s">
        <v>3865</v>
      </c>
      <c r="F323">
        <v>7447638</v>
      </c>
      <c r="G323">
        <v>16925001</v>
      </c>
      <c r="H323">
        <v>1005563</v>
      </c>
      <c r="I323" t="s">
        <v>3924</v>
      </c>
      <c r="J323" t="s">
        <v>3925</v>
      </c>
      <c r="K323" s="2">
        <v>45378</v>
      </c>
      <c r="L323" s="2">
        <v>45378</v>
      </c>
      <c r="M323" s="2">
        <v>45438</v>
      </c>
      <c r="N323">
        <v>-8</v>
      </c>
      <c r="O323">
        <v>2211815</v>
      </c>
      <c r="P323">
        <v>20240604</v>
      </c>
      <c r="Q323">
        <v>202406</v>
      </c>
      <c r="R323" t="s">
        <v>6382</v>
      </c>
      <c r="S323">
        <v>73</v>
      </c>
      <c r="T323" t="s">
        <v>31</v>
      </c>
      <c r="U323" t="s">
        <v>3359</v>
      </c>
      <c r="V323" s="57" t="e">
        <f t="shared" ca="1" si="40"/>
        <v>#NUM!</v>
      </c>
      <c r="W323" s="1" t="e">
        <f t="shared" ca="1" si="41"/>
        <v>#NUM!</v>
      </c>
      <c r="X323" s="1" t="e">
        <f t="shared" ca="1" si="42"/>
        <v>#NUM!</v>
      </c>
      <c r="Y323" s="1" t="e">
        <f t="shared" ca="1" si="43"/>
        <v>#NUM!</v>
      </c>
      <c r="Z323" s="32" t="e">
        <f t="shared" ca="1" si="44"/>
        <v>#NUM!</v>
      </c>
      <c r="AA323" s="1" t="e">
        <f t="shared" ca="1" si="45"/>
        <v>#NUM!</v>
      </c>
      <c r="AB323" s="1" t="e">
        <f t="shared" ca="1" si="46"/>
        <v>#NUM!</v>
      </c>
      <c r="AC323" s="1" t="e">
        <f t="shared" ca="1" si="47"/>
        <v>#NUM!</v>
      </c>
      <c r="AD323" s="1">
        <f t="shared" si="48"/>
        <v>2211815</v>
      </c>
      <c r="AE323" t="str">
        <f>IFERROR(VLOOKUP(D323,Bas!A:B,2,0),"")</f>
        <v/>
      </c>
      <c r="AF323" t="str">
        <f t="shared" si="49"/>
        <v>COMERCIAL INTERNACIONAL DE EQUIPOS Y MAQUINARIA SFP-011447-01</v>
      </c>
      <c r="AG323" s="14" t="str">
        <f>(IFERROR(VLOOKUP(AF323,Bas!A:B,2,0),"CXP"))</f>
        <v>CXP</v>
      </c>
    </row>
    <row r="324" spans="1:33" x14ac:dyDescent="0.25">
      <c r="A324" t="s">
        <v>41</v>
      </c>
      <c r="B324">
        <v>901</v>
      </c>
      <c r="C324">
        <v>890903024</v>
      </c>
      <c r="D324" t="s">
        <v>70</v>
      </c>
      <c r="E324" t="s">
        <v>3865</v>
      </c>
      <c r="F324">
        <v>7447638</v>
      </c>
      <c r="G324">
        <v>16925001</v>
      </c>
      <c r="H324">
        <v>1005566</v>
      </c>
      <c r="I324" t="s">
        <v>3926</v>
      </c>
      <c r="J324" t="s">
        <v>3927</v>
      </c>
      <c r="K324" s="2">
        <v>45378</v>
      </c>
      <c r="L324" s="2">
        <v>45378</v>
      </c>
      <c r="M324" s="2">
        <v>45438</v>
      </c>
      <c r="N324">
        <v>-8</v>
      </c>
      <c r="O324">
        <v>2211815</v>
      </c>
      <c r="P324">
        <v>20240604</v>
      </c>
      <c r="Q324">
        <v>202406</v>
      </c>
      <c r="R324" t="s">
        <v>6382</v>
      </c>
      <c r="S324">
        <v>73</v>
      </c>
      <c r="T324" t="s">
        <v>31</v>
      </c>
      <c r="U324" t="s">
        <v>3359</v>
      </c>
      <c r="V324" s="57" t="e">
        <f t="shared" ref="V324:V387" ca="1" si="50">+_xlfn.DAYS($V$8,L324)</f>
        <v>#NUM!</v>
      </c>
      <c r="W324" s="1" t="e">
        <f t="shared" ref="W324:W387" ca="1" si="51">+IF(AND(V324&gt;=0,V324&lt;=30),AD324,0)</f>
        <v>#NUM!</v>
      </c>
      <c r="X324" s="1" t="e">
        <f t="shared" ref="X324:X387" ca="1" si="52">+IF(AND(V324&gt;=31,V324&lt;=60),AD324,0)</f>
        <v>#NUM!</v>
      </c>
      <c r="Y324" s="1" t="e">
        <f t="shared" ref="Y324:Y387" ca="1" si="53">+IF(AND(V324&gt;=61,V324&lt;=90),AD324,0)</f>
        <v>#NUM!</v>
      </c>
      <c r="Z324" s="32" t="e">
        <f t="shared" ref="Z324:Z387" ca="1" si="54">+IF(AND(V324&gt;=91,V324&lt;=120),AD324,0)</f>
        <v>#NUM!</v>
      </c>
      <c r="AA324" s="1" t="e">
        <f t="shared" ref="AA324:AA387" ca="1" si="55">+IF(AND(V324&gt;=121,V324&lt;=180),AD324,0)</f>
        <v>#NUM!</v>
      </c>
      <c r="AB324" s="1" t="e">
        <f t="shared" ref="AB324:AB387" ca="1" si="56">+IF(AND(V324&gt;=181,V324&lt;=360),AD324,0)</f>
        <v>#NUM!</v>
      </c>
      <c r="AC324" s="1" t="e">
        <f t="shared" ref="AC324:AC387" ca="1" si="57">+IF(AND(V324&gt;360),AD324,0)</f>
        <v>#NUM!</v>
      </c>
      <c r="AD324" s="1">
        <f t="shared" ref="AD324:AD387" si="58">+O324</f>
        <v>2211815</v>
      </c>
      <c r="AE324" t="str">
        <f>IFERROR(VLOOKUP(D324,Bas!A:B,2,0),"")</f>
        <v/>
      </c>
      <c r="AF324" t="str">
        <f t="shared" si="49"/>
        <v>COMERCIAL INTERNACIONAL DE EQUIPOS Y MAQUINARIA SFP-011448-01</v>
      </c>
      <c r="AG324" s="14" t="str">
        <f>(IFERROR(VLOOKUP(AF324,Bas!A:B,2,0),"CXP"))</f>
        <v>CXP</v>
      </c>
    </row>
    <row r="325" spans="1:33" x14ac:dyDescent="0.25">
      <c r="A325" t="s">
        <v>41</v>
      </c>
      <c r="B325">
        <v>901</v>
      </c>
      <c r="C325">
        <v>890903024</v>
      </c>
      <c r="D325" t="s">
        <v>70</v>
      </c>
      <c r="E325" t="s">
        <v>3865</v>
      </c>
      <c r="F325">
        <v>7447638</v>
      </c>
      <c r="G325">
        <v>16925001</v>
      </c>
      <c r="H325">
        <v>1005561</v>
      </c>
      <c r="I325" t="s">
        <v>3928</v>
      </c>
      <c r="J325" t="s">
        <v>3929</v>
      </c>
      <c r="K325" s="2">
        <v>45378</v>
      </c>
      <c r="L325" s="2">
        <v>45378</v>
      </c>
      <c r="M325" s="2">
        <v>45438</v>
      </c>
      <c r="N325">
        <v>-8</v>
      </c>
      <c r="O325">
        <v>2211815</v>
      </c>
      <c r="P325">
        <v>20240604</v>
      </c>
      <c r="Q325">
        <v>202406</v>
      </c>
      <c r="R325" t="s">
        <v>6382</v>
      </c>
      <c r="S325">
        <v>73</v>
      </c>
      <c r="T325" t="s">
        <v>31</v>
      </c>
      <c r="U325" t="s">
        <v>3359</v>
      </c>
      <c r="V325" s="57" t="e">
        <f t="shared" ca="1" si="50"/>
        <v>#NUM!</v>
      </c>
      <c r="W325" s="1" t="e">
        <f t="shared" ca="1" si="51"/>
        <v>#NUM!</v>
      </c>
      <c r="X325" s="1" t="e">
        <f t="shared" ca="1" si="52"/>
        <v>#NUM!</v>
      </c>
      <c r="Y325" s="1" t="e">
        <f t="shared" ca="1" si="53"/>
        <v>#NUM!</v>
      </c>
      <c r="Z325" s="32" t="e">
        <f t="shared" ca="1" si="54"/>
        <v>#NUM!</v>
      </c>
      <c r="AA325" s="1" t="e">
        <f t="shared" ca="1" si="55"/>
        <v>#NUM!</v>
      </c>
      <c r="AB325" s="1" t="e">
        <f t="shared" ca="1" si="56"/>
        <v>#NUM!</v>
      </c>
      <c r="AC325" s="1" t="e">
        <f t="shared" ca="1" si="57"/>
        <v>#NUM!</v>
      </c>
      <c r="AD325" s="1">
        <f t="shared" si="58"/>
        <v>2211815</v>
      </c>
      <c r="AE325" t="str">
        <f>IFERROR(VLOOKUP(D325,Bas!A:B,2,0),"")</f>
        <v/>
      </c>
      <c r="AF325" t="str">
        <f t="shared" ref="AF325:AF388" si="59">+CONCATENATE(D325,I325)</f>
        <v>COMERCIAL INTERNACIONAL DE EQUIPOS Y MAQUINARIA SFP-011449-01</v>
      </c>
      <c r="AG325" s="14" t="str">
        <f>(IFERROR(VLOOKUP(AF325,Bas!A:B,2,0),"CXP"))</f>
        <v>CXP</v>
      </c>
    </row>
    <row r="326" spans="1:33" x14ac:dyDescent="0.25">
      <c r="A326" t="s">
        <v>41</v>
      </c>
      <c r="B326">
        <v>901</v>
      </c>
      <c r="C326">
        <v>890903024</v>
      </c>
      <c r="D326" t="s">
        <v>70</v>
      </c>
      <c r="E326" t="s">
        <v>3865</v>
      </c>
      <c r="F326">
        <v>7447638</v>
      </c>
      <c r="G326">
        <v>16925001</v>
      </c>
      <c r="H326">
        <v>1005565</v>
      </c>
      <c r="I326" t="s">
        <v>3930</v>
      </c>
      <c r="J326" t="s">
        <v>3931</v>
      </c>
      <c r="K326" s="2">
        <v>45378</v>
      </c>
      <c r="L326" s="2">
        <v>45378</v>
      </c>
      <c r="M326" s="2">
        <v>45438</v>
      </c>
      <c r="N326">
        <v>-8</v>
      </c>
      <c r="O326">
        <v>2313360</v>
      </c>
      <c r="P326">
        <v>20240604</v>
      </c>
      <c r="Q326">
        <v>202406</v>
      </c>
      <c r="R326" t="s">
        <v>6382</v>
      </c>
      <c r="S326">
        <v>73</v>
      </c>
      <c r="T326" t="s">
        <v>31</v>
      </c>
      <c r="U326" t="s">
        <v>3359</v>
      </c>
      <c r="V326" s="57" t="e">
        <f t="shared" ca="1" si="50"/>
        <v>#NUM!</v>
      </c>
      <c r="W326" s="1" t="e">
        <f t="shared" ca="1" si="51"/>
        <v>#NUM!</v>
      </c>
      <c r="X326" s="1" t="e">
        <f t="shared" ca="1" si="52"/>
        <v>#NUM!</v>
      </c>
      <c r="Y326" s="1" t="e">
        <f t="shared" ca="1" si="53"/>
        <v>#NUM!</v>
      </c>
      <c r="Z326" s="32" t="e">
        <f t="shared" ca="1" si="54"/>
        <v>#NUM!</v>
      </c>
      <c r="AA326" s="1" t="e">
        <f t="shared" ca="1" si="55"/>
        <v>#NUM!</v>
      </c>
      <c r="AB326" s="1" t="e">
        <f t="shared" ca="1" si="56"/>
        <v>#NUM!</v>
      </c>
      <c r="AC326" s="1" t="e">
        <f t="shared" ca="1" si="57"/>
        <v>#NUM!</v>
      </c>
      <c r="AD326" s="1">
        <f t="shared" si="58"/>
        <v>2313360</v>
      </c>
      <c r="AE326" t="str">
        <f>IFERROR(VLOOKUP(D326,Bas!A:B,2,0),"")</f>
        <v/>
      </c>
      <c r="AF326" t="str">
        <f t="shared" si="59"/>
        <v>COMERCIAL INTERNACIONAL DE EQUIPOS Y MAQUINARIA SFP-011450-01</v>
      </c>
      <c r="AG326" s="14" t="str">
        <f>(IFERROR(VLOOKUP(AF326,Bas!A:B,2,0),"CXP"))</f>
        <v>CXP</v>
      </c>
    </row>
    <row r="327" spans="1:33" x14ac:dyDescent="0.25">
      <c r="A327" t="s">
        <v>41</v>
      </c>
      <c r="B327">
        <v>901</v>
      </c>
      <c r="C327">
        <v>890903024</v>
      </c>
      <c r="D327" t="s">
        <v>70</v>
      </c>
      <c r="E327" t="s">
        <v>3865</v>
      </c>
      <c r="F327">
        <v>7447638</v>
      </c>
      <c r="G327">
        <v>16925001</v>
      </c>
      <c r="H327">
        <v>1005570</v>
      </c>
      <c r="I327" t="s">
        <v>3932</v>
      </c>
      <c r="J327" t="s">
        <v>3933</v>
      </c>
      <c r="K327" s="2">
        <v>45378</v>
      </c>
      <c r="L327" s="2">
        <v>45378</v>
      </c>
      <c r="M327" s="2">
        <v>45438</v>
      </c>
      <c r="N327">
        <v>-8</v>
      </c>
      <c r="O327">
        <v>29593682</v>
      </c>
      <c r="P327">
        <v>20240604</v>
      </c>
      <c r="Q327">
        <v>202406</v>
      </c>
      <c r="R327" t="s">
        <v>6382</v>
      </c>
      <c r="S327">
        <v>73</v>
      </c>
      <c r="T327" t="s">
        <v>31</v>
      </c>
      <c r="U327" t="s">
        <v>3359</v>
      </c>
      <c r="V327" s="57" t="e">
        <f t="shared" ca="1" si="50"/>
        <v>#NUM!</v>
      </c>
      <c r="W327" s="1" t="e">
        <f t="shared" ca="1" si="51"/>
        <v>#NUM!</v>
      </c>
      <c r="X327" s="1" t="e">
        <f t="shared" ca="1" si="52"/>
        <v>#NUM!</v>
      </c>
      <c r="Y327" s="1" t="e">
        <f t="shared" ca="1" si="53"/>
        <v>#NUM!</v>
      </c>
      <c r="Z327" s="32" t="e">
        <f t="shared" ca="1" si="54"/>
        <v>#NUM!</v>
      </c>
      <c r="AA327" s="1" t="e">
        <f t="shared" ca="1" si="55"/>
        <v>#NUM!</v>
      </c>
      <c r="AB327" s="1" t="e">
        <f t="shared" ca="1" si="56"/>
        <v>#NUM!</v>
      </c>
      <c r="AC327" s="1" t="e">
        <f t="shared" ca="1" si="57"/>
        <v>#NUM!</v>
      </c>
      <c r="AD327" s="1">
        <f t="shared" si="58"/>
        <v>29593682</v>
      </c>
      <c r="AE327" t="str">
        <f>IFERROR(VLOOKUP(D327,Bas!A:B,2,0),"")</f>
        <v/>
      </c>
      <c r="AF327" t="str">
        <f t="shared" si="59"/>
        <v>COMERCIAL INTERNACIONAL DE EQUIPOS Y MAQUINARIA SFP-011452-01</v>
      </c>
      <c r="AG327" s="14" t="str">
        <f>(IFERROR(VLOOKUP(AF327,Bas!A:B,2,0),"CXP"))</f>
        <v>CXP</v>
      </c>
    </row>
    <row r="328" spans="1:33" x14ac:dyDescent="0.25">
      <c r="A328" t="s">
        <v>41</v>
      </c>
      <c r="B328">
        <v>901</v>
      </c>
      <c r="C328">
        <v>890903024</v>
      </c>
      <c r="D328" t="s">
        <v>70</v>
      </c>
      <c r="E328" t="s">
        <v>3865</v>
      </c>
      <c r="F328">
        <v>7447638</v>
      </c>
      <c r="G328">
        <v>16925001</v>
      </c>
      <c r="H328">
        <v>1005567</v>
      </c>
      <c r="I328" t="s">
        <v>3934</v>
      </c>
      <c r="J328" t="s">
        <v>3935</v>
      </c>
      <c r="K328" s="2">
        <v>45378</v>
      </c>
      <c r="L328" s="2">
        <v>45378</v>
      </c>
      <c r="M328" s="2">
        <v>45438</v>
      </c>
      <c r="N328">
        <v>-8</v>
      </c>
      <c r="O328">
        <v>1748881</v>
      </c>
      <c r="P328">
        <v>20240604</v>
      </c>
      <c r="Q328">
        <v>202406</v>
      </c>
      <c r="R328" t="s">
        <v>6382</v>
      </c>
      <c r="S328">
        <v>73</v>
      </c>
      <c r="T328" t="s">
        <v>31</v>
      </c>
      <c r="U328" t="s">
        <v>3359</v>
      </c>
      <c r="V328" s="57" t="e">
        <f t="shared" ca="1" si="50"/>
        <v>#NUM!</v>
      </c>
      <c r="W328" s="1" t="e">
        <f t="shared" ca="1" si="51"/>
        <v>#NUM!</v>
      </c>
      <c r="X328" s="1" t="e">
        <f t="shared" ca="1" si="52"/>
        <v>#NUM!</v>
      </c>
      <c r="Y328" s="1" t="e">
        <f t="shared" ca="1" si="53"/>
        <v>#NUM!</v>
      </c>
      <c r="Z328" s="32" t="e">
        <f t="shared" ca="1" si="54"/>
        <v>#NUM!</v>
      </c>
      <c r="AA328" s="1" t="e">
        <f t="shared" ca="1" si="55"/>
        <v>#NUM!</v>
      </c>
      <c r="AB328" s="1" t="e">
        <f t="shared" ca="1" si="56"/>
        <v>#NUM!</v>
      </c>
      <c r="AC328" s="1" t="e">
        <f t="shared" ca="1" si="57"/>
        <v>#NUM!</v>
      </c>
      <c r="AD328" s="1">
        <f t="shared" si="58"/>
        <v>1748881</v>
      </c>
      <c r="AE328" t="str">
        <f>IFERROR(VLOOKUP(D328,Bas!A:B,2,0),"")</f>
        <v/>
      </c>
      <c r="AF328" t="str">
        <f t="shared" si="59"/>
        <v>COMERCIAL INTERNACIONAL DE EQUIPOS Y MAQUINARIA SFP-011454-01</v>
      </c>
      <c r="AG328" s="14" t="str">
        <f>(IFERROR(VLOOKUP(AF328,Bas!A:B,2,0),"CXP"))</f>
        <v>CXP</v>
      </c>
    </row>
    <row r="329" spans="1:33" x14ac:dyDescent="0.25">
      <c r="A329" t="s">
        <v>41</v>
      </c>
      <c r="B329">
        <v>901</v>
      </c>
      <c r="C329">
        <v>890903024</v>
      </c>
      <c r="D329" t="s">
        <v>70</v>
      </c>
      <c r="E329" t="s">
        <v>3865</v>
      </c>
      <c r="F329">
        <v>7447638</v>
      </c>
      <c r="G329">
        <v>16925001</v>
      </c>
      <c r="H329">
        <v>1005564</v>
      </c>
      <c r="I329" t="s">
        <v>3936</v>
      </c>
      <c r="J329" t="s">
        <v>3937</v>
      </c>
      <c r="K329" s="2">
        <v>45378</v>
      </c>
      <c r="L329" s="2">
        <v>45378</v>
      </c>
      <c r="M329" s="2">
        <v>45438</v>
      </c>
      <c r="N329">
        <v>-8</v>
      </c>
      <c r="O329">
        <v>27238624</v>
      </c>
      <c r="P329">
        <v>20240604</v>
      </c>
      <c r="Q329">
        <v>202406</v>
      </c>
      <c r="R329" t="s">
        <v>6382</v>
      </c>
      <c r="S329">
        <v>73</v>
      </c>
      <c r="T329" t="s">
        <v>31</v>
      </c>
      <c r="U329" t="s">
        <v>3359</v>
      </c>
      <c r="V329" s="57" t="e">
        <f t="shared" ca="1" si="50"/>
        <v>#NUM!</v>
      </c>
      <c r="W329" s="1" t="e">
        <f t="shared" ca="1" si="51"/>
        <v>#NUM!</v>
      </c>
      <c r="X329" s="1" t="e">
        <f t="shared" ca="1" si="52"/>
        <v>#NUM!</v>
      </c>
      <c r="Y329" s="1" t="e">
        <f t="shared" ca="1" si="53"/>
        <v>#NUM!</v>
      </c>
      <c r="Z329" s="32" t="e">
        <f t="shared" ca="1" si="54"/>
        <v>#NUM!</v>
      </c>
      <c r="AA329" s="1" t="e">
        <f t="shared" ca="1" si="55"/>
        <v>#NUM!</v>
      </c>
      <c r="AB329" s="1" t="e">
        <f t="shared" ca="1" si="56"/>
        <v>#NUM!</v>
      </c>
      <c r="AC329" s="1" t="e">
        <f t="shared" ca="1" si="57"/>
        <v>#NUM!</v>
      </c>
      <c r="AD329" s="1">
        <f t="shared" si="58"/>
        <v>27238624</v>
      </c>
      <c r="AE329" t="str">
        <f>IFERROR(VLOOKUP(D329,Bas!A:B,2,0),"")</f>
        <v/>
      </c>
      <c r="AF329" t="str">
        <f t="shared" si="59"/>
        <v>COMERCIAL INTERNACIONAL DE EQUIPOS Y MAQUINARIA SFP-011455-01</v>
      </c>
      <c r="AG329" s="14" t="str">
        <f>(IFERROR(VLOOKUP(AF329,Bas!A:B,2,0),"CXP"))</f>
        <v>CXP</v>
      </c>
    </row>
    <row r="330" spans="1:33" x14ac:dyDescent="0.25">
      <c r="A330" t="s">
        <v>41</v>
      </c>
      <c r="B330">
        <v>901</v>
      </c>
      <c r="C330">
        <v>890903024</v>
      </c>
      <c r="D330" t="s">
        <v>70</v>
      </c>
      <c r="E330" t="s">
        <v>3865</v>
      </c>
      <c r="F330">
        <v>7447638</v>
      </c>
      <c r="G330">
        <v>16925001</v>
      </c>
      <c r="H330">
        <v>1005558</v>
      </c>
      <c r="I330" t="s">
        <v>3938</v>
      </c>
      <c r="J330" t="s">
        <v>3939</v>
      </c>
      <c r="K330" s="2">
        <v>45378</v>
      </c>
      <c r="L330" s="2">
        <v>45378</v>
      </c>
      <c r="M330" s="2">
        <v>45438</v>
      </c>
      <c r="N330">
        <v>-8</v>
      </c>
      <c r="O330">
        <v>588655</v>
      </c>
      <c r="P330">
        <v>20240604</v>
      </c>
      <c r="Q330">
        <v>202406</v>
      </c>
      <c r="R330" t="s">
        <v>6382</v>
      </c>
      <c r="S330">
        <v>73</v>
      </c>
      <c r="T330" t="s">
        <v>31</v>
      </c>
      <c r="U330" t="s">
        <v>3359</v>
      </c>
      <c r="V330" s="57" t="e">
        <f t="shared" ca="1" si="50"/>
        <v>#NUM!</v>
      </c>
      <c r="W330" s="1" t="e">
        <f t="shared" ca="1" si="51"/>
        <v>#NUM!</v>
      </c>
      <c r="X330" s="1" t="e">
        <f t="shared" ca="1" si="52"/>
        <v>#NUM!</v>
      </c>
      <c r="Y330" s="1" t="e">
        <f t="shared" ca="1" si="53"/>
        <v>#NUM!</v>
      </c>
      <c r="Z330" s="32" t="e">
        <f t="shared" ca="1" si="54"/>
        <v>#NUM!</v>
      </c>
      <c r="AA330" s="1" t="e">
        <f t="shared" ca="1" si="55"/>
        <v>#NUM!</v>
      </c>
      <c r="AB330" s="1" t="e">
        <f t="shared" ca="1" si="56"/>
        <v>#NUM!</v>
      </c>
      <c r="AC330" s="1" t="e">
        <f t="shared" ca="1" si="57"/>
        <v>#NUM!</v>
      </c>
      <c r="AD330" s="1">
        <f t="shared" si="58"/>
        <v>588655</v>
      </c>
      <c r="AE330" t="str">
        <f>IFERROR(VLOOKUP(D330,Bas!A:B,2,0),"")</f>
        <v/>
      </c>
      <c r="AF330" t="str">
        <f t="shared" si="59"/>
        <v>COMERCIAL INTERNACIONAL DE EQUIPOS Y MAQUINARIA SFP-011457-01</v>
      </c>
      <c r="AG330" s="14" t="str">
        <f>(IFERROR(VLOOKUP(AF330,Bas!A:B,2,0),"CXP"))</f>
        <v>CXP</v>
      </c>
    </row>
    <row r="331" spans="1:33" x14ac:dyDescent="0.25">
      <c r="A331" t="s">
        <v>41</v>
      </c>
      <c r="B331">
        <v>901</v>
      </c>
      <c r="C331">
        <v>890903024</v>
      </c>
      <c r="D331" t="s">
        <v>70</v>
      </c>
      <c r="E331" t="s">
        <v>3865</v>
      </c>
      <c r="F331">
        <v>7447638</v>
      </c>
      <c r="G331">
        <v>16925001</v>
      </c>
      <c r="H331">
        <v>1005553</v>
      </c>
      <c r="I331" t="s">
        <v>3940</v>
      </c>
      <c r="J331" t="s">
        <v>3941</v>
      </c>
      <c r="K331" s="2">
        <v>45378</v>
      </c>
      <c r="L331" s="2">
        <v>45378</v>
      </c>
      <c r="M331" s="2">
        <v>45438</v>
      </c>
      <c r="N331">
        <v>-8</v>
      </c>
      <c r="O331">
        <v>838486</v>
      </c>
      <c r="P331">
        <v>20240604</v>
      </c>
      <c r="Q331">
        <v>202406</v>
      </c>
      <c r="R331" t="s">
        <v>6382</v>
      </c>
      <c r="S331">
        <v>73</v>
      </c>
      <c r="T331" t="s">
        <v>31</v>
      </c>
      <c r="U331" t="s">
        <v>3359</v>
      </c>
      <c r="V331" s="57" t="e">
        <f t="shared" ca="1" si="50"/>
        <v>#NUM!</v>
      </c>
      <c r="W331" s="1" t="e">
        <f t="shared" ca="1" si="51"/>
        <v>#NUM!</v>
      </c>
      <c r="X331" s="1" t="e">
        <f t="shared" ca="1" si="52"/>
        <v>#NUM!</v>
      </c>
      <c r="Y331" s="1" t="e">
        <f t="shared" ca="1" si="53"/>
        <v>#NUM!</v>
      </c>
      <c r="Z331" s="32" t="e">
        <f t="shared" ca="1" si="54"/>
        <v>#NUM!</v>
      </c>
      <c r="AA331" s="1" t="e">
        <f t="shared" ca="1" si="55"/>
        <v>#NUM!</v>
      </c>
      <c r="AB331" s="1" t="e">
        <f t="shared" ca="1" si="56"/>
        <v>#NUM!</v>
      </c>
      <c r="AC331" s="1" t="e">
        <f t="shared" ca="1" si="57"/>
        <v>#NUM!</v>
      </c>
      <c r="AD331" s="1">
        <f t="shared" si="58"/>
        <v>838486</v>
      </c>
      <c r="AE331" t="str">
        <f>IFERROR(VLOOKUP(D331,Bas!A:B,2,0),"")</f>
        <v/>
      </c>
      <c r="AF331" t="str">
        <f t="shared" si="59"/>
        <v>COMERCIAL INTERNACIONAL DE EQUIPOS Y MAQUINARIA SFP-011458-01</v>
      </c>
      <c r="AG331" s="14" t="str">
        <f>(IFERROR(VLOOKUP(AF331,Bas!A:B,2,0),"CXP"))</f>
        <v>CXP</v>
      </c>
    </row>
    <row r="332" spans="1:33" x14ac:dyDescent="0.25">
      <c r="A332" t="s">
        <v>41</v>
      </c>
      <c r="B332">
        <v>901</v>
      </c>
      <c r="C332">
        <v>890903024</v>
      </c>
      <c r="D332" t="s">
        <v>70</v>
      </c>
      <c r="E332" t="s">
        <v>3865</v>
      </c>
      <c r="F332">
        <v>7447638</v>
      </c>
      <c r="G332">
        <v>16925001</v>
      </c>
      <c r="H332">
        <v>1005568</v>
      </c>
      <c r="I332" t="s">
        <v>3942</v>
      </c>
      <c r="J332" t="s">
        <v>3943</v>
      </c>
      <c r="K332" s="2">
        <v>45378</v>
      </c>
      <c r="L332" s="2">
        <v>45378</v>
      </c>
      <c r="M332" s="2">
        <v>45438</v>
      </c>
      <c r="N332">
        <v>-8</v>
      </c>
      <c r="O332">
        <v>72093515</v>
      </c>
      <c r="P332">
        <v>20240604</v>
      </c>
      <c r="Q332">
        <v>202406</v>
      </c>
      <c r="R332" t="s">
        <v>6382</v>
      </c>
      <c r="S332">
        <v>73</v>
      </c>
      <c r="T332" t="s">
        <v>31</v>
      </c>
      <c r="U332" t="s">
        <v>3359</v>
      </c>
      <c r="V332" s="57" t="e">
        <f t="shared" ca="1" si="50"/>
        <v>#NUM!</v>
      </c>
      <c r="W332" s="1" t="e">
        <f t="shared" ca="1" si="51"/>
        <v>#NUM!</v>
      </c>
      <c r="X332" s="1" t="e">
        <f t="shared" ca="1" si="52"/>
        <v>#NUM!</v>
      </c>
      <c r="Y332" s="1" t="e">
        <f t="shared" ca="1" si="53"/>
        <v>#NUM!</v>
      </c>
      <c r="Z332" s="32" t="e">
        <f t="shared" ca="1" si="54"/>
        <v>#NUM!</v>
      </c>
      <c r="AA332" s="1" t="e">
        <f t="shared" ca="1" si="55"/>
        <v>#NUM!</v>
      </c>
      <c r="AB332" s="1" t="e">
        <f t="shared" ca="1" si="56"/>
        <v>#NUM!</v>
      </c>
      <c r="AC332" s="1" t="e">
        <f t="shared" ca="1" si="57"/>
        <v>#NUM!</v>
      </c>
      <c r="AD332" s="1">
        <f t="shared" si="58"/>
        <v>72093515</v>
      </c>
      <c r="AE332" t="str">
        <f>IFERROR(VLOOKUP(D332,Bas!A:B,2,0),"")</f>
        <v/>
      </c>
      <c r="AF332" t="str">
        <f t="shared" si="59"/>
        <v>COMERCIAL INTERNACIONAL DE EQUIPOS Y MAQUINARIA SFP-011460-01</v>
      </c>
      <c r="AG332" s="14" t="str">
        <f>(IFERROR(VLOOKUP(AF332,Bas!A:B,2,0),"CXP"))</f>
        <v>CXP</v>
      </c>
    </row>
    <row r="333" spans="1:33" x14ac:dyDescent="0.25">
      <c r="A333" t="s">
        <v>41</v>
      </c>
      <c r="B333">
        <v>901</v>
      </c>
      <c r="C333">
        <v>890903024</v>
      </c>
      <c r="D333" t="s">
        <v>70</v>
      </c>
      <c r="E333" t="s">
        <v>3865</v>
      </c>
      <c r="F333">
        <v>7447638</v>
      </c>
      <c r="G333">
        <v>16925001</v>
      </c>
      <c r="H333">
        <v>1006041</v>
      </c>
      <c r="I333" t="s">
        <v>3944</v>
      </c>
      <c r="J333" t="s">
        <v>3945</v>
      </c>
      <c r="K333" s="2">
        <v>45394</v>
      </c>
      <c r="L333" s="2">
        <v>45394</v>
      </c>
      <c r="M333" s="2">
        <v>45455</v>
      </c>
      <c r="N333">
        <v>8</v>
      </c>
      <c r="O333">
        <v>69698589</v>
      </c>
      <c r="P333">
        <v>20240604</v>
      </c>
      <c r="Q333">
        <v>202406</v>
      </c>
      <c r="R333" t="s">
        <v>6382</v>
      </c>
      <c r="S333">
        <v>57</v>
      </c>
      <c r="T333" t="s">
        <v>35</v>
      </c>
      <c r="U333" t="s">
        <v>3359</v>
      </c>
      <c r="V333" s="57" t="e">
        <f t="shared" ca="1" si="50"/>
        <v>#NUM!</v>
      </c>
      <c r="W333" s="1" t="e">
        <f t="shared" ca="1" si="51"/>
        <v>#NUM!</v>
      </c>
      <c r="X333" s="1" t="e">
        <f t="shared" ca="1" si="52"/>
        <v>#NUM!</v>
      </c>
      <c r="Y333" s="1" t="e">
        <f t="shared" ca="1" si="53"/>
        <v>#NUM!</v>
      </c>
      <c r="Z333" s="32" t="e">
        <f t="shared" ca="1" si="54"/>
        <v>#NUM!</v>
      </c>
      <c r="AA333" s="1" t="e">
        <f t="shared" ca="1" si="55"/>
        <v>#NUM!</v>
      </c>
      <c r="AB333" s="1" t="e">
        <f t="shared" ca="1" si="56"/>
        <v>#NUM!</v>
      </c>
      <c r="AC333" s="1" t="e">
        <f t="shared" ca="1" si="57"/>
        <v>#NUM!</v>
      </c>
      <c r="AD333" s="1">
        <f t="shared" si="58"/>
        <v>69698589</v>
      </c>
      <c r="AE333" t="str">
        <f>IFERROR(VLOOKUP(D333,Bas!A:B,2,0),"")</f>
        <v/>
      </c>
      <c r="AF333" t="str">
        <f t="shared" si="59"/>
        <v>COMERCIAL INTERNACIONAL DE EQUIPOS Y MAQUINARIA SFP-011712-01</v>
      </c>
      <c r="AG333" s="14" t="str">
        <f>(IFERROR(VLOOKUP(AF333,Bas!A:B,2,0),"CXP"))</f>
        <v>CXP</v>
      </c>
    </row>
    <row r="334" spans="1:33" x14ac:dyDescent="0.25">
      <c r="A334" t="s">
        <v>41</v>
      </c>
      <c r="B334">
        <v>901</v>
      </c>
      <c r="C334">
        <v>890903024</v>
      </c>
      <c r="D334" t="s">
        <v>70</v>
      </c>
      <c r="E334" t="s">
        <v>3865</v>
      </c>
      <c r="F334">
        <v>7447638</v>
      </c>
      <c r="G334">
        <v>16925001</v>
      </c>
      <c r="H334">
        <v>1005997</v>
      </c>
      <c r="I334" t="s">
        <v>3946</v>
      </c>
      <c r="J334" t="s">
        <v>3947</v>
      </c>
      <c r="K334" s="2">
        <v>45394</v>
      </c>
      <c r="L334" s="2">
        <v>45394</v>
      </c>
      <c r="M334" s="2">
        <v>45454</v>
      </c>
      <c r="N334">
        <v>7</v>
      </c>
      <c r="O334">
        <v>1501304</v>
      </c>
      <c r="P334">
        <v>20240604</v>
      </c>
      <c r="Q334">
        <v>202406</v>
      </c>
      <c r="R334" t="s">
        <v>6382</v>
      </c>
      <c r="S334">
        <v>57</v>
      </c>
      <c r="T334" t="s">
        <v>35</v>
      </c>
      <c r="U334" t="s">
        <v>3359</v>
      </c>
      <c r="V334" s="57" t="e">
        <f t="shared" ca="1" si="50"/>
        <v>#NUM!</v>
      </c>
      <c r="W334" s="1" t="e">
        <f t="shared" ca="1" si="51"/>
        <v>#NUM!</v>
      </c>
      <c r="X334" s="1" t="e">
        <f t="shared" ca="1" si="52"/>
        <v>#NUM!</v>
      </c>
      <c r="Y334" s="1" t="e">
        <f t="shared" ca="1" si="53"/>
        <v>#NUM!</v>
      </c>
      <c r="Z334" s="32" t="e">
        <f t="shared" ca="1" si="54"/>
        <v>#NUM!</v>
      </c>
      <c r="AA334" s="1" t="e">
        <f t="shared" ca="1" si="55"/>
        <v>#NUM!</v>
      </c>
      <c r="AB334" s="1" t="e">
        <f t="shared" ca="1" si="56"/>
        <v>#NUM!</v>
      </c>
      <c r="AC334" s="1" t="e">
        <f t="shared" ca="1" si="57"/>
        <v>#NUM!</v>
      </c>
      <c r="AD334" s="1">
        <f t="shared" si="58"/>
        <v>1501304</v>
      </c>
      <c r="AE334" t="str">
        <f>IFERROR(VLOOKUP(D334,Bas!A:B,2,0),"")</f>
        <v/>
      </c>
      <c r="AF334" t="str">
        <f t="shared" si="59"/>
        <v>COMERCIAL INTERNACIONAL DE EQUIPOS Y MAQUINARIA SFP-011713-01</v>
      </c>
      <c r="AG334" s="14" t="str">
        <f>(IFERROR(VLOOKUP(AF334,Bas!A:B,2,0),"CXP"))</f>
        <v>CXP</v>
      </c>
    </row>
    <row r="335" spans="1:33" x14ac:dyDescent="0.25">
      <c r="A335" t="s">
        <v>41</v>
      </c>
      <c r="B335">
        <v>901</v>
      </c>
      <c r="C335">
        <v>890903024</v>
      </c>
      <c r="D335" t="s">
        <v>70</v>
      </c>
      <c r="E335" t="s">
        <v>3865</v>
      </c>
      <c r="F335">
        <v>7447638</v>
      </c>
      <c r="G335">
        <v>16925001</v>
      </c>
      <c r="H335">
        <v>1006040</v>
      </c>
      <c r="I335" t="s">
        <v>3948</v>
      </c>
      <c r="J335" t="s">
        <v>3949</v>
      </c>
      <c r="K335" s="2">
        <v>45394</v>
      </c>
      <c r="L335" s="2">
        <v>45394</v>
      </c>
      <c r="M335" s="2">
        <v>45455</v>
      </c>
      <c r="N335">
        <v>8</v>
      </c>
      <c r="O335">
        <v>3642923</v>
      </c>
      <c r="P335">
        <v>20240604</v>
      </c>
      <c r="Q335">
        <v>202406</v>
      </c>
      <c r="R335" t="s">
        <v>6382</v>
      </c>
      <c r="S335">
        <v>57</v>
      </c>
      <c r="T335" t="s">
        <v>35</v>
      </c>
      <c r="U335" t="s">
        <v>3359</v>
      </c>
      <c r="V335" s="57" t="e">
        <f t="shared" ca="1" si="50"/>
        <v>#NUM!</v>
      </c>
      <c r="W335" s="1" t="e">
        <f t="shared" ca="1" si="51"/>
        <v>#NUM!</v>
      </c>
      <c r="X335" s="1" t="e">
        <f t="shared" ca="1" si="52"/>
        <v>#NUM!</v>
      </c>
      <c r="Y335" s="1" t="e">
        <f t="shared" ca="1" si="53"/>
        <v>#NUM!</v>
      </c>
      <c r="Z335" s="32" t="e">
        <f t="shared" ca="1" si="54"/>
        <v>#NUM!</v>
      </c>
      <c r="AA335" s="1" t="e">
        <f t="shared" ca="1" si="55"/>
        <v>#NUM!</v>
      </c>
      <c r="AB335" s="1" t="e">
        <f t="shared" ca="1" si="56"/>
        <v>#NUM!</v>
      </c>
      <c r="AC335" s="1" t="e">
        <f t="shared" ca="1" si="57"/>
        <v>#NUM!</v>
      </c>
      <c r="AD335" s="1">
        <f t="shared" si="58"/>
        <v>3642923</v>
      </c>
      <c r="AE335" t="str">
        <f>IFERROR(VLOOKUP(D335,Bas!A:B,2,0),"")</f>
        <v/>
      </c>
      <c r="AF335" t="str">
        <f t="shared" si="59"/>
        <v>COMERCIAL INTERNACIONAL DE EQUIPOS Y MAQUINARIA SFP-011717-01</v>
      </c>
      <c r="AG335" s="14" t="str">
        <f>(IFERROR(VLOOKUP(AF335,Bas!A:B,2,0),"CXP"))</f>
        <v>CXP</v>
      </c>
    </row>
    <row r="336" spans="1:33" x14ac:dyDescent="0.25">
      <c r="A336" t="s">
        <v>41</v>
      </c>
      <c r="B336">
        <v>901</v>
      </c>
      <c r="C336">
        <v>890903024</v>
      </c>
      <c r="D336" t="s">
        <v>70</v>
      </c>
      <c r="E336" t="s">
        <v>3865</v>
      </c>
      <c r="F336">
        <v>7447638</v>
      </c>
      <c r="G336">
        <v>16925001</v>
      </c>
      <c r="H336">
        <v>1005998</v>
      </c>
      <c r="I336" t="s">
        <v>3950</v>
      </c>
      <c r="J336" t="s">
        <v>3951</v>
      </c>
      <c r="K336" s="2">
        <v>45397</v>
      </c>
      <c r="L336" s="2">
        <v>45397</v>
      </c>
      <c r="M336" s="2">
        <v>45454</v>
      </c>
      <c r="N336">
        <v>7</v>
      </c>
      <c r="O336">
        <v>868986</v>
      </c>
      <c r="P336">
        <v>20240604</v>
      </c>
      <c r="Q336">
        <v>202406</v>
      </c>
      <c r="R336" t="s">
        <v>6382</v>
      </c>
      <c r="S336">
        <v>54</v>
      </c>
      <c r="T336" t="s">
        <v>35</v>
      </c>
      <c r="U336" t="s">
        <v>3359</v>
      </c>
      <c r="V336" s="57" t="e">
        <f t="shared" ca="1" si="50"/>
        <v>#NUM!</v>
      </c>
      <c r="W336" s="1" t="e">
        <f t="shared" ca="1" si="51"/>
        <v>#NUM!</v>
      </c>
      <c r="X336" s="1" t="e">
        <f t="shared" ca="1" si="52"/>
        <v>#NUM!</v>
      </c>
      <c r="Y336" s="1" t="e">
        <f t="shared" ca="1" si="53"/>
        <v>#NUM!</v>
      </c>
      <c r="Z336" s="32" t="e">
        <f t="shared" ca="1" si="54"/>
        <v>#NUM!</v>
      </c>
      <c r="AA336" s="1" t="e">
        <f t="shared" ca="1" si="55"/>
        <v>#NUM!</v>
      </c>
      <c r="AB336" s="1" t="e">
        <f t="shared" ca="1" si="56"/>
        <v>#NUM!</v>
      </c>
      <c r="AC336" s="1" t="e">
        <f t="shared" ca="1" si="57"/>
        <v>#NUM!</v>
      </c>
      <c r="AD336" s="1">
        <f t="shared" si="58"/>
        <v>868986</v>
      </c>
      <c r="AE336" t="str">
        <f>IFERROR(VLOOKUP(D336,Bas!A:B,2,0),"")</f>
        <v/>
      </c>
      <c r="AF336" t="str">
        <f t="shared" si="59"/>
        <v>COMERCIAL INTERNACIONAL DE EQUIPOS Y MAQUINARIA SFP-011724-01</v>
      </c>
      <c r="AG336" s="14" t="str">
        <f>(IFERROR(VLOOKUP(AF336,Bas!A:B,2,0),"CXP"))</f>
        <v>CXP</v>
      </c>
    </row>
    <row r="337" spans="1:33" x14ac:dyDescent="0.25">
      <c r="A337" t="s">
        <v>41</v>
      </c>
      <c r="B337">
        <v>901</v>
      </c>
      <c r="C337">
        <v>890903024</v>
      </c>
      <c r="D337" t="s">
        <v>70</v>
      </c>
      <c r="E337" t="s">
        <v>3865</v>
      </c>
      <c r="F337">
        <v>7447638</v>
      </c>
      <c r="G337">
        <v>16925001</v>
      </c>
      <c r="H337">
        <v>1006010</v>
      </c>
      <c r="I337" t="s">
        <v>3952</v>
      </c>
      <c r="J337" t="s">
        <v>3953</v>
      </c>
      <c r="K337" s="2">
        <v>45397</v>
      </c>
      <c r="L337" s="2">
        <v>45397</v>
      </c>
      <c r="M337" s="2">
        <v>45454</v>
      </c>
      <c r="N337">
        <v>7</v>
      </c>
      <c r="O337">
        <v>1401630</v>
      </c>
      <c r="P337">
        <v>20240604</v>
      </c>
      <c r="Q337">
        <v>202406</v>
      </c>
      <c r="R337" t="s">
        <v>6382</v>
      </c>
      <c r="S337">
        <v>54</v>
      </c>
      <c r="T337" t="s">
        <v>35</v>
      </c>
      <c r="U337" t="s">
        <v>3359</v>
      </c>
      <c r="V337" s="57" t="e">
        <f t="shared" ca="1" si="50"/>
        <v>#NUM!</v>
      </c>
      <c r="W337" s="1" t="e">
        <f t="shared" ca="1" si="51"/>
        <v>#NUM!</v>
      </c>
      <c r="X337" s="1" t="e">
        <f t="shared" ca="1" si="52"/>
        <v>#NUM!</v>
      </c>
      <c r="Y337" s="1" t="e">
        <f t="shared" ca="1" si="53"/>
        <v>#NUM!</v>
      </c>
      <c r="Z337" s="32" t="e">
        <f t="shared" ca="1" si="54"/>
        <v>#NUM!</v>
      </c>
      <c r="AA337" s="1" t="e">
        <f t="shared" ca="1" si="55"/>
        <v>#NUM!</v>
      </c>
      <c r="AB337" s="1" t="e">
        <f t="shared" ca="1" si="56"/>
        <v>#NUM!</v>
      </c>
      <c r="AC337" s="1" t="e">
        <f t="shared" ca="1" si="57"/>
        <v>#NUM!</v>
      </c>
      <c r="AD337" s="1">
        <f t="shared" si="58"/>
        <v>1401630</v>
      </c>
      <c r="AE337" t="str">
        <f>IFERROR(VLOOKUP(D337,Bas!A:B,2,0),"")</f>
        <v/>
      </c>
      <c r="AF337" t="str">
        <f t="shared" si="59"/>
        <v>COMERCIAL INTERNACIONAL DE EQUIPOS Y MAQUINARIA SFP-011725-01</v>
      </c>
      <c r="AG337" s="14" t="str">
        <f>(IFERROR(VLOOKUP(AF337,Bas!A:B,2,0),"CXP"))</f>
        <v>CXP</v>
      </c>
    </row>
    <row r="338" spans="1:33" x14ac:dyDescent="0.25">
      <c r="A338" t="s">
        <v>41</v>
      </c>
      <c r="B338">
        <v>901</v>
      </c>
      <c r="C338">
        <v>890903024</v>
      </c>
      <c r="D338" t="s">
        <v>70</v>
      </c>
      <c r="E338" t="s">
        <v>3865</v>
      </c>
      <c r="F338">
        <v>7447638</v>
      </c>
      <c r="G338">
        <v>16925001</v>
      </c>
      <c r="H338">
        <v>1006039</v>
      </c>
      <c r="I338" t="s">
        <v>3954</v>
      </c>
      <c r="J338" t="s">
        <v>3955</v>
      </c>
      <c r="K338" s="2">
        <v>45397</v>
      </c>
      <c r="L338" s="2">
        <v>45397</v>
      </c>
      <c r="M338" s="2">
        <v>45455</v>
      </c>
      <c r="N338">
        <v>8</v>
      </c>
      <c r="O338">
        <v>995078</v>
      </c>
      <c r="P338">
        <v>20240604</v>
      </c>
      <c r="Q338">
        <v>202406</v>
      </c>
      <c r="R338" t="s">
        <v>6382</v>
      </c>
      <c r="S338">
        <v>54</v>
      </c>
      <c r="T338" t="s">
        <v>35</v>
      </c>
      <c r="U338" t="s">
        <v>3359</v>
      </c>
      <c r="V338" s="57" t="e">
        <f t="shared" ca="1" si="50"/>
        <v>#NUM!</v>
      </c>
      <c r="W338" s="1" t="e">
        <f t="shared" ca="1" si="51"/>
        <v>#NUM!</v>
      </c>
      <c r="X338" s="1" t="e">
        <f t="shared" ca="1" si="52"/>
        <v>#NUM!</v>
      </c>
      <c r="Y338" s="1" t="e">
        <f t="shared" ca="1" si="53"/>
        <v>#NUM!</v>
      </c>
      <c r="Z338" s="32" t="e">
        <f t="shared" ca="1" si="54"/>
        <v>#NUM!</v>
      </c>
      <c r="AA338" s="1" t="e">
        <f t="shared" ca="1" si="55"/>
        <v>#NUM!</v>
      </c>
      <c r="AB338" s="1" t="e">
        <f t="shared" ca="1" si="56"/>
        <v>#NUM!</v>
      </c>
      <c r="AC338" s="1" t="e">
        <f t="shared" ca="1" si="57"/>
        <v>#NUM!</v>
      </c>
      <c r="AD338" s="1">
        <f t="shared" si="58"/>
        <v>995078</v>
      </c>
      <c r="AE338" t="str">
        <f>IFERROR(VLOOKUP(D338,Bas!A:B,2,0),"")</f>
        <v/>
      </c>
      <c r="AF338" t="str">
        <f t="shared" si="59"/>
        <v>COMERCIAL INTERNACIONAL DE EQUIPOS Y MAQUINARIA SFP-011726-01</v>
      </c>
      <c r="AG338" s="14" t="str">
        <f>(IFERROR(VLOOKUP(AF338,Bas!A:B,2,0),"CXP"))</f>
        <v>CXP</v>
      </c>
    </row>
    <row r="339" spans="1:33" x14ac:dyDescent="0.25">
      <c r="A339" t="s">
        <v>41</v>
      </c>
      <c r="B339">
        <v>901</v>
      </c>
      <c r="C339">
        <v>890903024</v>
      </c>
      <c r="D339" t="s">
        <v>70</v>
      </c>
      <c r="E339" t="s">
        <v>3865</v>
      </c>
      <c r="F339">
        <v>7447638</v>
      </c>
      <c r="G339">
        <v>16925001</v>
      </c>
      <c r="H339">
        <v>1006574</v>
      </c>
      <c r="I339" t="s">
        <v>3956</v>
      </c>
      <c r="J339" t="s">
        <v>3957</v>
      </c>
      <c r="K339" s="2">
        <v>45408</v>
      </c>
      <c r="L339" s="2">
        <v>45408</v>
      </c>
      <c r="M339" s="2">
        <v>45468</v>
      </c>
      <c r="N339">
        <v>21</v>
      </c>
      <c r="O339">
        <v>359056</v>
      </c>
      <c r="P339">
        <v>20240604</v>
      </c>
      <c r="Q339">
        <v>202406</v>
      </c>
      <c r="R339" t="s">
        <v>6382</v>
      </c>
      <c r="S339">
        <v>43</v>
      </c>
      <c r="T339" t="s">
        <v>35</v>
      </c>
      <c r="U339" t="s">
        <v>3359</v>
      </c>
      <c r="V339" s="57" t="e">
        <f t="shared" ca="1" si="50"/>
        <v>#NUM!</v>
      </c>
      <c r="W339" s="1" t="e">
        <f t="shared" ca="1" si="51"/>
        <v>#NUM!</v>
      </c>
      <c r="X339" s="1" t="e">
        <f t="shared" ca="1" si="52"/>
        <v>#NUM!</v>
      </c>
      <c r="Y339" s="1" t="e">
        <f t="shared" ca="1" si="53"/>
        <v>#NUM!</v>
      </c>
      <c r="Z339" s="32" t="e">
        <f t="shared" ca="1" si="54"/>
        <v>#NUM!</v>
      </c>
      <c r="AA339" s="1" t="e">
        <f t="shared" ca="1" si="55"/>
        <v>#NUM!</v>
      </c>
      <c r="AB339" s="1" t="e">
        <f t="shared" ca="1" si="56"/>
        <v>#NUM!</v>
      </c>
      <c r="AC339" s="1" t="e">
        <f t="shared" ca="1" si="57"/>
        <v>#NUM!</v>
      </c>
      <c r="AD339" s="1">
        <f t="shared" si="58"/>
        <v>359056</v>
      </c>
      <c r="AE339" t="str">
        <f>IFERROR(VLOOKUP(D339,Bas!A:B,2,0),"")</f>
        <v/>
      </c>
      <c r="AF339" t="str">
        <f t="shared" si="59"/>
        <v>COMERCIAL INTERNACIONAL DE EQUIPOS Y MAQUINARIA SFP-011903-01</v>
      </c>
      <c r="AG339" s="14" t="str">
        <f>(IFERROR(VLOOKUP(AF339,Bas!A:B,2,0),"CXP"))</f>
        <v>CXP</v>
      </c>
    </row>
    <row r="340" spans="1:33" x14ac:dyDescent="0.25">
      <c r="A340" t="s">
        <v>41</v>
      </c>
      <c r="B340">
        <v>901</v>
      </c>
      <c r="C340">
        <v>890903024</v>
      </c>
      <c r="D340" t="s">
        <v>70</v>
      </c>
      <c r="E340" t="s">
        <v>3865</v>
      </c>
      <c r="F340">
        <v>7447638</v>
      </c>
      <c r="G340">
        <v>16925001</v>
      </c>
      <c r="H340">
        <v>1006548</v>
      </c>
      <c r="I340" t="s">
        <v>3958</v>
      </c>
      <c r="J340" t="s">
        <v>3959</v>
      </c>
      <c r="K340" s="2">
        <v>45408</v>
      </c>
      <c r="L340" s="2">
        <v>45408</v>
      </c>
      <c r="M340" s="2">
        <v>45468</v>
      </c>
      <c r="N340">
        <v>21</v>
      </c>
      <c r="O340">
        <v>1338750</v>
      </c>
      <c r="P340">
        <v>20240604</v>
      </c>
      <c r="Q340">
        <v>202406</v>
      </c>
      <c r="R340" t="s">
        <v>6382</v>
      </c>
      <c r="S340">
        <v>43</v>
      </c>
      <c r="T340" t="s">
        <v>35</v>
      </c>
      <c r="U340" t="s">
        <v>3359</v>
      </c>
      <c r="V340" s="57" t="e">
        <f t="shared" ca="1" si="50"/>
        <v>#NUM!</v>
      </c>
      <c r="W340" s="1" t="e">
        <f t="shared" ca="1" si="51"/>
        <v>#NUM!</v>
      </c>
      <c r="X340" s="1" t="e">
        <f t="shared" ca="1" si="52"/>
        <v>#NUM!</v>
      </c>
      <c r="Y340" s="1" t="e">
        <f t="shared" ca="1" si="53"/>
        <v>#NUM!</v>
      </c>
      <c r="Z340" s="32" t="e">
        <f t="shared" ca="1" si="54"/>
        <v>#NUM!</v>
      </c>
      <c r="AA340" s="1" t="e">
        <f t="shared" ca="1" si="55"/>
        <v>#NUM!</v>
      </c>
      <c r="AB340" s="1" t="e">
        <f t="shared" ca="1" si="56"/>
        <v>#NUM!</v>
      </c>
      <c r="AC340" s="1" t="e">
        <f t="shared" ca="1" si="57"/>
        <v>#NUM!</v>
      </c>
      <c r="AD340" s="1">
        <f t="shared" si="58"/>
        <v>1338750</v>
      </c>
      <c r="AE340" t="str">
        <f>IFERROR(VLOOKUP(D340,Bas!A:B,2,0),"")</f>
        <v/>
      </c>
      <c r="AF340" t="str">
        <f t="shared" si="59"/>
        <v>COMERCIAL INTERNACIONAL DE EQUIPOS Y MAQUINARIA SFP-011904-01</v>
      </c>
      <c r="AG340" s="14" t="str">
        <f>(IFERROR(VLOOKUP(AF340,Bas!A:B,2,0),"CXP"))</f>
        <v>CXP</v>
      </c>
    </row>
    <row r="341" spans="1:33" x14ac:dyDescent="0.25">
      <c r="A341" t="s">
        <v>41</v>
      </c>
      <c r="B341">
        <v>901</v>
      </c>
      <c r="C341">
        <v>890903024</v>
      </c>
      <c r="D341" t="s">
        <v>70</v>
      </c>
      <c r="E341" t="s">
        <v>3865</v>
      </c>
      <c r="F341">
        <v>7447638</v>
      </c>
      <c r="G341">
        <v>16925001</v>
      </c>
      <c r="H341">
        <v>1006555</v>
      </c>
      <c r="I341" t="s">
        <v>3960</v>
      </c>
      <c r="J341" t="s">
        <v>3961</v>
      </c>
      <c r="K341" s="2">
        <v>45408</v>
      </c>
      <c r="L341" s="2">
        <v>45408</v>
      </c>
      <c r="M341" s="2">
        <v>45468</v>
      </c>
      <c r="N341">
        <v>21</v>
      </c>
      <c r="O341">
        <v>2126463</v>
      </c>
      <c r="P341">
        <v>20240604</v>
      </c>
      <c r="Q341">
        <v>202406</v>
      </c>
      <c r="R341" t="s">
        <v>6382</v>
      </c>
      <c r="S341">
        <v>43</v>
      </c>
      <c r="T341" t="s">
        <v>35</v>
      </c>
      <c r="U341" t="s">
        <v>3359</v>
      </c>
      <c r="V341" s="57" t="e">
        <f t="shared" ca="1" si="50"/>
        <v>#NUM!</v>
      </c>
      <c r="W341" s="1" t="e">
        <f t="shared" ca="1" si="51"/>
        <v>#NUM!</v>
      </c>
      <c r="X341" s="1" t="e">
        <f t="shared" ca="1" si="52"/>
        <v>#NUM!</v>
      </c>
      <c r="Y341" s="1" t="e">
        <f t="shared" ca="1" si="53"/>
        <v>#NUM!</v>
      </c>
      <c r="Z341" s="32" t="e">
        <f t="shared" ca="1" si="54"/>
        <v>#NUM!</v>
      </c>
      <c r="AA341" s="1" t="e">
        <f t="shared" ca="1" si="55"/>
        <v>#NUM!</v>
      </c>
      <c r="AB341" s="1" t="e">
        <f t="shared" ca="1" si="56"/>
        <v>#NUM!</v>
      </c>
      <c r="AC341" s="1" t="e">
        <f t="shared" ca="1" si="57"/>
        <v>#NUM!</v>
      </c>
      <c r="AD341" s="1">
        <f t="shared" si="58"/>
        <v>2126463</v>
      </c>
      <c r="AE341" t="str">
        <f>IFERROR(VLOOKUP(D341,Bas!A:B,2,0),"")</f>
        <v/>
      </c>
      <c r="AF341" t="str">
        <f t="shared" si="59"/>
        <v>COMERCIAL INTERNACIONAL DE EQUIPOS Y MAQUINARIA SFP-011905-01</v>
      </c>
      <c r="AG341" s="14" t="str">
        <f>(IFERROR(VLOOKUP(AF341,Bas!A:B,2,0),"CXP"))</f>
        <v>CXP</v>
      </c>
    </row>
    <row r="342" spans="1:33" x14ac:dyDescent="0.25">
      <c r="A342" t="s">
        <v>41</v>
      </c>
      <c r="B342">
        <v>901</v>
      </c>
      <c r="C342">
        <v>890903024</v>
      </c>
      <c r="D342" t="s">
        <v>70</v>
      </c>
      <c r="E342" t="s">
        <v>3865</v>
      </c>
      <c r="F342">
        <v>7447638</v>
      </c>
      <c r="G342">
        <v>16925001</v>
      </c>
      <c r="H342">
        <v>1006559</v>
      </c>
      <c r="I342" t="s">
        <v>3962</v>
      </c>
      <c r="J342" t="s">
        <v>3963</v>
      </c>
      <c r="K342" s="2">
        <v>45408</v>
      </c>
      <c r="L342" s="2">
        <v>45408</v>
      </c>
      <c r="M342" s="2">
        <v>45468</v>
      </c>
      <c r="N342">
        <v>21</v>
      </c>
      <c r="O342">
        <v>299468</v>
      </c>
      <c r="P342">
        <v>20240604</v>
      </c>
      <c r="Q342">
        <v>202406</v>
      </c>
      <c r="R342" t="s">
        <v>6382</v>
      </c>
      <c r="S342">
        <v>43</v>
      </c>
      <c r="T342" t="s">
        <v>35</v>
      </c>
      <c r="U342" t="s">
        <v>3359</v>
      </c>
      <c r="V342" s="57" t="e">
        <f t="shared" ca="1" si="50"/>
        <v>#NUM!</v>
      </c>
      <c r="W342" s="1" t="e">
        <f t="shared" ca="1" si="51"/>
        <v>#NUM!</v>
      </c>
      <c r="X342" s="1" t="e">
        <f t="shared" ca="1" si="52"/>
        <v>#NUM!</v>
      </c>
      <c r="Y342" s="1" t="e">
        <f t="shared" ca="1" si="53"/>
        <v>#NUM!</v>
      </c>
      <c r="Z342" s="32" t="e">
        <f t="shared" ca="1" si="54"/>
        <v>#NUM!</v>
      </c>
      <c r="AA342" s="1" t="e">
        <f t="shared" ca="1" si="55"/>
        <v>#NUM!</v>
      </c>
      <c r="AB342" s="1" t="e">
        <f t="shared" ca="1" si="56"/>
        <v>#NUM!</v>
      </c>
      <c r="AC342" s="1" t="e">
        <f t="shared" ca="1" si="57"/>
        <v>#NUM!</v>
      </c>
      <c r="AD342" s="1">
        <f t="shared" si="58"/>
        <v>299468</v>
      </c>
      <c r="AE342" t="str">
        <f>IFERROR(VLOOKUP(D342,Bas!A:B,2,0),"")</f>
        <v/>
      </c>
      <c r="AF342" t="str">
        <f t="shared" si="59"/>
        <v>COMERCIAL INTERNACIONAL DE EQUIPOS Y MAQUINARIA SFP-011906-01</v>
      </c>
      <c r="AG342" s="14" t="str">
        <f>(IFERROR(VLOOKUP(AF342,Bas!A:B,2,0),"CXP"))</f>
        <v>CXP</v>
      </c>
    </row>
    <row r="343" spans="1:33" x14ac:dyDescent="0.25">
      <c r="A343" t="s">
        <v>41</v>
      </c>
      <c r="B343">
        <v>901</v>
      </c>
      <c r="C343">
        <v>890903024</v>
      </c>
      <c r="D343" t="s">
        <v>70</v>
      </c>
      <c r="E343" t="s">
        <v>3865</v>
      </c>
      <c r="F343">
        <v>7447638</v>
      </c>
      <c r="G343">
        <v>16925001</v>
      </c>
      <c r="H343">
        <v>1006550</v>
      </c>
      <c r="I343" t="s">
        <v>3964</v>
      </c>
      <c r="J343" t="s">
        <v>3965</v>
      </c>
      <c r="K343" s="2">
        <v>45408</v>
      </c>
      <c r="L343" s="2">
        <v>45408</v>
      </c>
      <c r="M343" s="2">
        <v>45468</v>
      </c>
      <c r="N343">
        <v>21</v>
      </c>
      <c r="O343">
        <v>89440242</v>
      </c>
      <c r="P343">
        <v>20240604</v>
      </c>
      <c r="Q343">
        <v>202406</v>
      </c>
      <c r="R343" t="s">
        <v>6382</v>
      </c>
      <c r="S343">
        <v>43</v>
      </c>
      <c r="T343" t="s">
        <v>35</v>
      </c>
      <c r="U343" t="s">
        <v>3359</v>
      </c>
      <c r="V343" s="57" t="e">
        <f t="shared" ca="1" si="50"/>
        <v>#NUM!</v>
      </c>
      <c r="W343" s="1" t="e">
        <f t="shared" ca="1" si="51"/>
        <v>#NUM!</v>
      </c>
      <c r="X343" s="1" t="e">
        <f t="shared" ca="1" si="52"/>
        <v>#NUM!</v>
      </c>
      <c r="Y343" s="1" t="e">
        <f t="shared" ca="1" si="53"/>
        <v>#NUM!</v>
      </c>
      <c r="Z343" s="32" t="e">
        <f t="shared" ca="1" si="54"/>
        <v>#NUM!</v>
      </c>
      <c r="AA343" s="1" t="e">
        <f t="shared" ca="1" si="55"/>
        <v>#NUM!</v>
      </c>
      <c r="AB343" s="1" t="e">
        <f t="shared" ca="1" si="56"/>
        <v>#NUM!</v>
      </c>
      <c r="AC343" s="1" t="e">
        <f t="shared" ca="1" si="57"/>
        <v>#NUM!</v>
      </c>
      <c r="AD343" s="1">
        <f t="shared" si="58"/>
        <v>89440242</v>
      </c>
      <c r="AE343" t="str">
        <f>IFERROR(VLOOKUP(D343,Bas!A:B,2,0),"")</f>
        <v/>
      </c>
      <c r="AF343" t="str">
        <f t="shared" si="59"/>
        <v>COMERCIAL INTERNACIONAL DE EQUIPOS Y MAQUINARIA SFP-011907-01</v>
      </c>
      <c r="AG343" s="14" t="str">
        <f>(IFERROR(VLOOKUP(AF343,Bas!A:B,2,0),"CXP"))</f>
        <v>CXP</v>
      </c>
    </row>
    <row r="344" spans="1:33" x14ac:dyDescent="0.25">
      <c r="A344" t="s">
        <v>41</v>
      </c>
      <c r="B344">
        <v>901</v>
      </c>
      <c r="C344">
        <v>890903024</v>
      </c>
      <c r="D344" t="s">
        <v>70</v>
      </c>
      <c r="E344" t="s">
        <v>3865</v>
      </c>
      <c r="F344">
        <v>7447638</v>
      </c>
      <c r="G344">
        <v>16925001</v>
      </c>
      <c r="H344">
        <v>1006580</v>
      </c>
      <c r="I344" t="s">
        <v>3966</v>
      </c>
      <c r="J344" t="s">
        <v>3967</v>
      </c>
      <c r="K344" s="2">
        <v>45408</v>
      </c>
      <c r="L344" s="2">
        <v>45408</v>
      </c>
      <c r="M344" s="2">
        <v>45468</v>
      </c>
      <c r="N344">
        <v>21</v>
      </c>
      <c r="O344">
        <v>527955</v>
      </c>
      <c r="P344">
        <v>20240604</v>
      </c>
      <c r="Q344">
        <v>202406</v>
      </c>
      <c r="R344" t="s">
        <v>6382</v>
      </c>
      <c r="S344">
        <v>43</v>
      </c>
      <c r="T344" t="s">
        <v>35</v>
      </c>
      <c r="U344" t="s">
        <v>3359</v>
      </c>
      <c r="V344" s="57" t="e">
        <f t="shared" ca="1" si="50"/>
        <v>#NUM!</v>
      </c>
      <c r="W344" s="1" t="e">
        <f t="shared" ca="1" si="51"/>
        <v>#NUM!</v>
      </c>
      <c r="X344" s="1" t="e">
        <f t="shared" ca="1" si="52"/>
        <v>#NUM!</v>
      </c>
      <c r="Y344" s="1" t="e">
        <f t="shared" ca="1" si="53"/>
        <v>#NUM!</v>
      </c>
      <c r="Z344" s="32" t="e">
        <f t="shared" ca="1" si="54"/>
        <v>#NUM!</v>
      </c>
      <c r="AA344" s="1" t="e">
        <f t="shared" ca="1" si="55"/>
        <v>#NUM!</v>
      </c>
      <c r="AB344" s="1" t="e">
        <f t="shared" ca="1" si="56"/>
        <v>#NUM!</v>
      </c>
      <c r="AC344" s="1" t="e">
        <f t="shared" ca="1" si="57"/>
        <v>#NUM!</v>
      </c>
      <c r="AD344" s="1">
        <f t="shared" si="58"/>
        <v>527955</v>
      </c>
      <c r="AE344" t="str">
        <f>IFERROR(VLOOKUP(D344,Bas!A:B,2,0),"")</f>
        <v/>
      </c>
      <c r="AF344" t="str">
        <f t="shared" si="59"/>
        <v>COMERCIAL INTERNACIONAL DE EQUIPOS Y MAQUINARIA SFP-011908-01</v>
      </c>
      <c r="AG344" s="14" t="str">
        <f>(IFERROR(VLOOKUP(AF344,Bas!A:B,2,0),"CXP"))</f>
        <v>CXP</v>
      </c>
    </row>
    <row r="345" spans="1:33" x14ac:dyDescent="0.25">
      <c r="A345" t="s">
        <v>41</v>
      </c>
      <c r="B345">
        <v>901</v>
      </c>
      <c r="C345">
        <v>890903024</v>
      </c>
      <c r="D345" t="s">
        <v>70</v>
      </c>
      <c r="E345" t="s">
        <v>3865</v>
      </c>
      <c r="F345">
        <v>7447638</v>
      </c>
      <c r="G345">
        <v>16925001</v>
      </c>
      <c r="H345">
        <v>1006564</v>
      </c>
      <c r="I345" t="s">
        <v>3968</v>
      </c>
      <c r="J345" t="s">
        <v>3969</v>
      </c>
      <c r="K345" s="2">
        <v>45408</v>
      </c>
      <c r="L345" s="2">
        <v>45408</v>
      </c>
      <c r="M345" s="2">
        <v>45468</v>
      </c>
      <c r="N345">
        <v>21</v>
      </c>
      <c r="O345">
        <v>281487</v>
      </c>
      <c r="P345">
        <v>20240604</v>
      </c>
      <c r="Q345">
        <v>202406</v>
      </c>
      <c r="R345" t="s">
        <v>6382</v>
      </c>
      <c r="S345">
        <v>43</v>
      </c>
      <c r="T345" t="s">
        <v>35</v>
      </c>
      <c r="U345" t="s">
        <v>3359</v>
      </c>
      <c r="V345" s="57" t="e">
        <f t="shared" ca="1" si="50"/>
        <v>#NUM!</v>
      </c>
      <c r="W345" s="1" t="e">
        <f t="shared" ca="1" si="51"/>
        <v>#NUM!</v>
      </c>
      <c r="X345" s="1" t="e">
        <f t="shared" ca="1" si="52"/>
        <v>#NUM!</v>
      </c>
      <c r="Y345" s="1" t="e">
        <f t="shared" ca="1" si="53"/>
        <v>#NUM!</v>
      </c>
      <c r="Z345" s="32" t="e">
        <f t="shared" ca="1" si="54"/>
        <v>#NUM!</v>
      </c>
      <c r="AA345" s="1" t="e">
        <f t="shared" ca="1" si="55"/>
        <v>#NUM!</v>
      </c>
      <c r="AB345" s="1" t="e">
        <f t="shared" ca="1" si="56"/>
        <v>#NUM!</v>
      </c>
      <c r="AC345" s="1" t="e">
        <f t="shared" ca="1" si="57"/>
        <v>#NUM!</v>
      </c>
      <c r="AD345" s="1">
        <f t="shared" si="58"/>
        <v>281487</v>
      </c>
      <c r="AE345" t="str">
        <f>IFERROR(VLOOKUP(D345,Bas!A:B,2,0),"")</f>
        <v/>
      </c>
      <c r="AF345" t="str">
        <f t="shared" si="59"/>
        <v>COMERCIAL INTERNACIONAL DE EQUIPOS Y MAQUINARIA SFP-011909-01</v>
      </c>
      <c r="AG345" s="14" t="str">
        <f>(IFERROR(VLOOKUP(AF345,Bas!A:B,2,0),"CXP"))</f>
        <v>CXP</v>
      </c>
    </row>
    <row r="346" spans="1:33" x14ac:dyDescent="0.25">
      <c r="A346" t="s">
        <v>41</v>
      </c>
      <c r="B346">
        <v>901</v>
      </c>
      <c r="C346">
        <v>890903024</v>
      </c>
      <c r="D346" t="s">
        <v>70</v>
      </c>
      <c r="E346" t="s">
        <v>3865</v>
      </c>
      <c r="F346">
        <v>7447638</v>
      </c>
      <c r="G346">
        <v>16925001</v>
      </c>
      <c r="H346">
        <v>1006568</v>
      </c>
      <c r="I346" t="s">
        <v>3970</v>
      </c>
      <c r="J346" t="s">
        <v>3971</v>
      </c>
      <c r="K346" s="2">
        <v>45408</v>
      </c>
      <c r="L346" s="2">
        <v>45408</v>
      </c>
      <c r="M346" s="2">
        <v>45468</v>
      </c>
      <c r="N346">
        <v>21</v>
      </c>
      <c r="O346">
        <v>281487</v>
      </c>
      <c r="P346">
        <v>20240604</v>
      </c>
      <c r="Q346">
        <v>202406</v>
      </c>
      <c r="R346" t="s">
        <v>6382</v>
      </c>
      <c r="S346">
        <v>43</v>
      </c>
      <c r="T346" t="s">
        <v>35</v>
      </c>
      <c r="U346" t="s">
        <v>3359</v>
      </c>
      <c r="V346" s="57" t="e">
        <f t="shared" ca="1" si="50"/>
        <v>#NUM!</v>
      </c>
      <c r="W346" s="1" t="e">
        <f t="shared" ca="1" si="51"/>
        <v>#NUM!</v>
      </c>
      <c r="X346" s="1" t="e">
        <f t="shared" ca="1" si="52"/>
        <v>#NUM!</v>
      </c>
      <c r="Y346" s="1" t="e">
        <f t="shared" ca="1" si="53"/>
        <v>#NUM!</v>
      </c>
      <c r="Z346" s="32" t="e">
        <f t="shared" ca="1" si="54"/>
        <v>#NUM!</v>
      </c>
      <c r="AA346" s="1" t="e">
        <f t="shared" ca="1" si="55"/>
        <v>#NUM!</v>
      </c>
      <c r="AB346" s="1" t="e">
        <f t="shared" ca="1" si="56"/>
        <v>#NUM!</v>
      </c>
      <c r="AC346" s="1" t="e">
        <f t="shared" ca="1" si="57"/>
        <v>#NUM!</v>
      </c>
      <c r="AD346" s="1">
        <f t="shared" si="58"/>
        <v>281487</v>
      </c>
      <c r="AE346" t="str">
        <f>IFERROR(VLOOKUP(D346,Bas!A:B,2,0),"")</f>
        <v/>
      </c>
      <c r="AF346" t="str">
        <f t="shared" si="59"/>
        <v>COMERCIAL INTERNACIONAL DE EQUIPOS Y MAQUINARIA SFP-011910-01</v>
      </c>
      <c r="AG346" s="14" t="str">
        <f>(IFERROR(VLOOKUP(AF346,Bas!A:B,2,0),"CXP"))</f>
        <v>CXP</v>
      </c>
    </row>
    <row r="347" spans="1:33" x14ac:dyDescent="0.25">
      <c r="A347" t="s">
        <v>41</v>
      </c>
      <c r="B347">
        <v>901</v>
      </c>
      <c r="C347">
        <v>890903024</v>
      </c>
      <c r="D347" t="s">
        <v>70</v>
      </c>
      <c r="E347" t="s">
        <v>3865</v>
      </c>
      <c r="F347">
        <v>7447638</v>
      </c>
      <c r="G347">
        <v>16925001</v>
      </c>
      <c r="H347">
        <v>1006572</v>
      </c>
      <c r="I347" t="s">
        <v>3972</v>
      </c>
      <c r="J347" t="s">
        <v>3973</v>
      </c>
      <c r="K347" s="2">
        <v>45408</v>
      </c>
      <c r="L347" s="2">
        <v>45408</v>
      </c>
      <c r="M347" s="2">
        <v>45468</v>
      </c>
      <c r="N347">
        <v>21</v>
      </c>
      <c r="O347">
        <v>1583866</v>
      </c>
      <c r="P347">
        <v>20240604</v>
      </c>
      <c r="Q347">
        <v>202406</v>
      </c>
      <c r="R347" t="s">
        <v>6382</v>
      </c>
      <c r="S347">
        <v>43</v>
      </c>
      <c r="T347" t="s">
        <v>35</v>
      </c>
      <c r="U347" t="s">
        <v>3359</v>
      </c>
      <c r="V347" s="57" t="e">
        <f t="shared" ca="1" si="50"/>
        <v>#NUM!</v>
      </c>
      <c r="W347" s="1" t="e">
        <f t="shared" ca="1" si="51"/>
        <v>#NUM!</v>
      </c>
      <c r="X347" s="1" t="e">
        <f t="shared" ca="1" si="52"/>
        <v>#NUM!</v>
      </c>
      <c r="Y347" s="1" t="e">
        <f t="shared" ca="1" si="53"/>
        <v>#NUM!</v>
      </c>
      <c r="Z347" s="32" t="e">
        <f t="shared" ca="1" si="54"/>
        <v>#NUM!</v>
      </c>
      <c r="AA347" s="1" t="e">
        <f t="shared" ca="1" si="55"/>
        <v>#NUM!</v>
      </c>
      <c r="AB347" s="1" t="e">
        <f t="shared" ca="1" si="56"/>
        <v>#NUM!</v>
      </c>
      <c r="AC347" s="1" t="e">
        <f t="shared" ca="1" si="57"/>
        <v>#NUM!</v>
      </c>
      <c r="AD347" s="1">
        <f t="shared" si="58"/>
        <v>1583866</v>
      </c>
      <c r="AE347" t="str">
        <f>IFERROR(VLOOKUP(D347,Bas!A:B,2,0),"")</f>
        <v/>
      </c>
      <c r="AF347" t="str">
        <f t="shared" si="59"/>
        <v>COMERCIAL INTERNACIONAL DE EQUIPOS Y MAQUINARIA SFP-011911-01</v>
      </c>
      <c r="AG347" s="14" t="str">
        <f>(IFERROR(VLOOKUP(AF347,Bas!A:B,2,0),"CXP"))</f>
        <v>CXP</v>
      </c>
    </row>
    <row r="348" spans="1:33" x14ac:dyDescent="0.25">
      <c r="A348" t="s">
        <v>41</v>
      </c>
      <c r="B348">
        <v>901</v>
      </c>
      <c r="C348">
        <v>890903024</v>
      </c>
      <c r="D348" t="s">
        <v>70</v>
      </c>
      <c r="E348" t="s">
        <v>3865</v>
      </c>
      <c r="F348">
        <v>7447638</v>
      </c>
      <c r="G348">
        <v>16925001</v>
      </c>
      <c r="H348">
        <v>1006577</v>
      </c>
      <c r="I348" t="s">
        <v>3974</v>
      </c>
      <c r="J348" t="s">
        <v>3975</v>
      </c>
      <c r="K348" s="2">
        <v>45408</v>
      </c>
      <c r="L348" s="2">
        <v>45408</v>
      </c>
      <c r="M348" s="2">
        <v>45468</v>
      </c>
      <c r="N348">
        <v>21</v>
      </c>
      <c r="O348">
        <v>283315</v>
      </c>
      <c r="P348">
        <v>20240604</v>
      </c>
      <c r="Q348">
        <v>202406</v>
      </c>
      <c r="R348" t="s">
        <v>6382</v>
      </c>
      <c r="S348">
        <v>43</v>
      </c>
      <c r="T348" t="s">
        <v>35</v>
      </c>
      <c r="U348" t="s">
        <v>3359</v>
      </c>
      <c r="V348" s="57" t="e">
        <f t="shared" ca="1" si="50"/>
        <v>#NUM!</v>
      </c>
      <c r="W348" s="1" t="e">
        <f t="shared" ca="1" si="51"/>
        <v>#NUM!</v>
      </c>
      <c r="X348" s="1" t="e">
        <f t="shared" ca="1" si="52"/>
        <v>#NUM!</v>
      </c>
      <c r="Y348" s="1" t="e">
        <f t="shared" ca="1" si="53"/>
        <v>#NUM!</v>
      </c>
      <c r="Z348" s="32" t="e">
        <f t="shared" ca="1" si="54"/>
        <v>#NUM!</v>
      </c>
      <c r="AA348" s="1" t="e">
        <f t="shared" ca="1" si="55"/>
        <v>#NUM!</v>
      </c>
      <c r="AB348" s="1" t="e">
        <f t="shared" ca="1" si="56"/>
        <v>#NUM!</v>
      </c>
      <c r="AC348" s="1" t="e">
        <f t="shared" ca="1" si="57"/>
        <v>#NUM!</v>
      </c>
      <c r="AD348" s="1">
        <f t="shared" si="58"/>
        <v>283315</v>
      </c>
      <c r="AE348" t="str">
        <f>IFERROR(VLOOKUP(D348,Bas!A:B,2,0),"")</f>
        <v/>
      </c>
      <c r="AF348" t="str">
        <f t="shared" si="59"/>
        <v>COMERCIAL INTERNACIONAL DE EQUIPOS Y MAQUINARIA SFP-011912-01</v>
      </c>
      <c r="AG348" s="14" t="str">
        <f>(IFERROR(VLOOKUP(AF348,Bas!A:B,2,0),"CXP"))</f>
        <v>CXP</v>
      </c>
    </row>
    <row r="349" spans="1:33" x14ac:dyDescent="0.25">
      <c r="A349" t="s">
        <v>41</v>
      </c>
      <c r="B349">
        <v>901</v>
      </c>
      <c r="C349">
        <v>890903024</v>
      </c>
      <c r="D349" t="s">
        <v>70</v>
      </c>
      <c r="E349" t="s">
        <v>3865</v>
      </c>
      <c r="F349">
        <v>7447638</v>
      </c>
      <c r="G349">
        <v>16925001</v>
      </c>
      <c r="H349">
        <v>1006573</v>
      </c>
      <c r="I349" t="s">
        <v>3976</v>
      </c>
      <c r="J349" t="s">
        <v>3977</v>
      </c>
      <c r="K349" s="2">
        <v>45408</v>
      </c>
      <c r="L349" s="2">
        <v>45408</v>
      </c>
      <c r="M349" s="2">
        <v>45468</v>
      </c>
      <c r="N349">
        <v>21</v>
      </c>
      <c r="O349">
        <v>527955</v>
      </c>
      <c r="P349">
        <v>20240604</v>
      </c>
      <c r="Q349">
        <v>202406</v>
      </c>
      <c r="R349" t="s">
        <v>6382</v>
      </c>
      <c r="S349">
        <v>43</v>
      </c>
      <c r="T349" t="s">
        <v>35</v>
      </c>
      <c r="U349" t="s">
        <v>3359</v>
      </c>
      <c r="V349" s="57" t="e">
        <f t="shared" ca="1" si="50"/>
        <v>#NUM!</v>
      </c>
      <c r="W349" s="1" t="e">
        <f t="shared" ca="1" si="51"/>
        <v>#NUM!</v>
      </c>
      <c r="X349" s="1" t="e">
        <f t="shared" ca="1" si="52"/>
        <v>#NUM!</v>
      </c>
      <c r="Y349" s="1" t="e">
        <f t="shared" ca="1" si="53"/>
        <v>#NUM!</v>
      </c>
      <c r="Z349" s="32" t="e">
        <f t="shared" ca="1" si="54"/>
        <v>#NUM!</v>
      </c>
      <c r="AA349" s="1" t="e">
        <f t="shared" ca="1" si="55"/>
        <v>#NUM!</v>
      </c>
      <c r="AB349" s="1" t="e">
        <f t="shared" ca="1" si="56"/>
        <v>#NUM!</v>
      </c>
      <c r="AC349" s="1" t="e">
        <f t="shared" ca="1" si="57"/>
        <v>#NUM!</v>
      </c>
      <c r="AD349" s="1">
        <f t="shared" si="58"/>
        <v>527955</v>
      </c>
      <c r="AE349" t="str">
        <f>IFERROR(VLOOKUP(D349,Bas!A:B,2,0),"")</f>
        <v/>
      </c>
      <c r="AF349" t="str">
        <f t="shared" si="59"/>
        <v>COMERCIAL INTERNACIONAL DE EQUIPOS Y MAQUINARIA SFP-011913-01</v>
      </c>
      <c r="AG349" s="14" t="str">
        <f>(IFERROR(VLOOKUP(AF349,Bas!A:B,2,0),"CXP"))</f>
        <v>CXP</v>
      </c>
    </row>
    <row r="350" spans="1:33" x14ac:dyDescent="0.25">
      <c r="A350" t="s">
        <v>41</v>
      </c>
      <c r="B350">
        <v>901</v>
      </c>
      <c r="C350">
        <v>890903024</v>
      </c>
      <c r="D350" t="s">
        <v>70</v>
      </c>
      <c r="E350" t="s">
        <v>3865</v>
      </c>
      <c r="F350">
        <v>7447638</v>
      </c>
      <c r="G350">
        <v>16925001</v>
      </c>
      <c r="H350">
        <v>1006596</v>
      </c>
      <c r="I350" t="s">
        <v>3978</v>
      </c>
      <c r="J350" t="s">
        <v>3979</v>
      </c>
      <c r="K350" s="2">
        <v>45408</v>
      </c>
      <c r="L350" s="2">
        <v>45408</v>
      </c>
      <c r="M350" s="2">
        <v>45468</v>
      </c>
      <c r="N350">
        <v>21</v>
      </c>
      <c r="O350">
        <v>737533</v>
      </c>
      <c r="P350">
        <v>20240604</v>
      </c>
      <c r="Q350">
        <v>202406</v>
      </c>
      <c r="R350" t="s">
        <v>6382</v>
      </c>
      <c r="S350">
        <v>43</v>
      </c>
      <c r="T350" t="s">
        <v>35</v>
      </c>
      <c r="U350" t="s">
        <v>3359</v>
      </c>
      <c r="V350" s="57" t="e">
        <f t="shared" ca="1" si="50"/>
        <v>#NUM!</v>
      </c>
      <c r="W350" s="1" t="e">
        <f t="shared" ca="1" si="51"/>
        <v>#NUM!</v>
      </c>
      <c r="X350" s="1" t="e">
        <f t="shared" ca="1" si="52"/>
        <v>#NUM!</v>
      </c>
      <c r="Y350" s="1" t="e">
        <f t="shared" ca="1" si="53"/>
        <v>#NUM!</v>
      </c>
      <c r="Z350" s="32" t="e">
        <f t="shared" ca="1" si="54"/>
        <v>#NUM!</v>
      </c>
      <c r="AA350" s="1" t="e">
        <f t="shared" ca="1" si="55"/>
        <v>#NUM!</v>
      </c>
      <c r="AB350" s="1" t="e">
        <f t="shared" ca="1" si="56"/>
        <v>#NUM!</v>
      </c>
      <c r="AC350" s="1" t="e">
        <f t="shared" ca="1" si="57"/>
        <v>#NUM!</v>
      </c>
      <c r="AD350" s="1">
        <f t="shared" si="58"/>
        <v>737533</v>
      </c>
      <c r="AE350" t="str">
        <f>IFERROR(VLOOKUP(D350,Bas!A:B,2,0),"")</f>
        <v/>
      </c>
      <c r="AF350" t="str">
        <f t="shared" si="59"/>
        <v>COMERCIAL INTERNACIONAL DE EQUIPOS Y MAQUINARIA SFP-011914-01</v>
      </c>
      <c r="AG350" s="14" t="str">
        <f>(IFERROR(VLOOKUP(AF350,Bas!A:B,2,0),"CXP"))</f>
        <v>CXP</v>
      </c>
    </row>
    <row r="351" spans="1:33" x14ac:dyDescent="0.25">
      <c r="A351" t="s">
        <v>41</v>
      </c>
      <c r="B351">
        <v>901</v>
      </c>
      <c r="C351">
        <v>890903024</v>
      </c>
      <c r="D351" t="s">
        <v>70</v>
      </c>
      <c r="E351" t="s">
        <v>3865</v>
      </c>
      <c r="F351">
        <v>7447638</v>
      </c>
      <c r="G351">
        <v>16925001</v>
      </c>
      <c r="H351">
        <v>1006571</v>
      </c>
      <c r="I351" t="s">
        <v>3980</v>
      </c>
      <c r="J351" t="s">
        <v>3981</v>
      </c>
      <c r="K351" s="2">
        <v>45408</v>
      </c>
      <c r="L351" s="2">
        <v>45408</v>
      </c>
      <c r="M351" s="2">
        <v>45468</v>
      </c>
      <c r="N351">
        <v>21</v>
      </c>
      <c r="O351">
        <v>1522791</v>
      </c>
      <c r="P351">
        <v>20240604</v>
      </c>
      <c r="Q351">
        <v>202406</v>
      </c>
      <c r="R351" t="s">
        <v>6382</v>
      </c>
      <c r="S351">
        <v>43</v>
      </c>
      <c r="T351" t="s">
        <v>35</v>
      </c>
      <c r="U351" t="s">
        <v>3359</v>
      </c>
      <c r="V351" s="57" t="e">
        <f t="shared" ca="1" si="50"/>
        <v>#NUM!</v>
      </c>
      <c r="W351" s="1" t="e">
        <f t="shared" ca="1" si="51"/>
        <v>#NUM!</v>
      </c>
      <c r="X351" s="1" t="e">
        <f t="shared" ca="1" si="52"/>
        <v>#NUM!</v>
      </c>
      <c r="Y351" s="1" t="e">
        <f t="shared" ca="1" si="53"/>
        <v>#NUM!</v>
      </c>
      <c r="Z351" s="32" t="e">
        <f t="shared" ca="1" si="54"/>
        <v>#NUM!</v>
      </c>
      <c r="AA351" s="1" t="e">
        <f t="shared" ca="1" si="55"/>
        <v>#NUM!</v>
      </c>
      <c r="AB351" s="1" t="e">
        <f t="shared" ca="1" si="56"/>
        <v>#NUM!</v>
      </c>
      <c r="AC351" s="1" t="e">
        <f t="shared" ca="1" si="57"/>
        <v>#NUM!</v>
      </c>
      <c r="AD351" s="1">
        <f t="shared" si="58"/>
        <v>1522791</v>
      </c>
      <c r="AE351" t="str">
        <f>IFERROR(VLOOKUP(D351,Bas!A:B,2,0),"")</f>
        <v/>
      </c>
      <c r="AF351" t="str">
        <f t="shared" si="59"/>
        <v>COMERCIAL INTERNACIONAL DE EQUIPOS Y MAQUINARIA SFP-011915-01</v>
      </c>
      <c r="AG351" s="14" t="str">
        <f>(IFERROR(VLOOKUP(AF351,Bas!A:B,2,0),"CXP"))</f>
        <v>CXP</v>
      </c>
    </row>
    <row r="352" spans="1:33" x14ac:dyDescent="0.25">
      <c r="A352" t="s">
        <v>41</v>
      </c>
      <c r="B352">
        <v>901</v>
      </c>
      <c r="C352">
        <v>890903024</v>
      </c>
      <c r="D352" t="s">
        <v>70</v>
      </c>
      <c r="E352" t="s">
        <v>3865</v>
      </c>
      <c r="F352">
        <v>7447638</v>
      </c>
      <c r="G352">
        <v>16925001</v>
      </c>
      <c r="H352">
        <v>1006595</v>
      </c>
      <c r="I352" t="s">
        <v>3982</v>
      </c>
      <c r="J352" t="s">
        <v>3983</v>
      </c>
      <c r="K352" s="2">
        <v>45408</v>
      </c>
      <c r="L352" s="2">
        <v>45408</v>
      </c>
      <c r="M352" s="2">
        <v>45468</v>
      </c>
      <c r="N352">
        <v>21</v>
      </c>
      <c r="O352">
        <v>1871751</v>
      </c>
      <c r="P352">
        <v>20240604</v>
      </c>
      <c r="Q352">
        <v>202406</v>
      </c>
      <c r="R352" t="s">
        <v>6382</v>
      </c>
      <c r="S352">
        <v>43</v>
      </c>
      <c r="T352" t="s">
        <v>35</v>
      </c>
      <c r="U352" t="s">
        <v>3359</v>
      </c>
      <c r="V352" s="57" t="e">
        <f t="shared" ca="1" si="50"/>
        <v>#NUM!</v>
      </c>
      <c r="W352" s="1" t="e">
        <f t="shared" ca="1" si="51"/>
        <v>#NUM!</v>
      </c>
      <c r="X352" s="1" t="e">
        <f t="shared" ca="1" si="52"/>
        <v>#NUM!</v>
      </c>
      <c r="Y352" s="1" t="e">
        <f t="shared" ca="1" si="53"/>
        <v>#NUM!</v>
      </c>
      <c r="Z352" s="32" t="e">
        <f t="shared" ca="1" si="54"/>
        <v>#NUM!</v>
      </c>
      <c r="AA352" s="1" t="e">
        <f t="shared" ca="1" si="55"/>
        <v>#NUM!</v>
      </c>
      <c r="AB352" s="1" t="e">
        <f t="shared" ca="1" si="56"/>
        <v>#NUM!</v>
      </c>
      <c r="AC352" s="1" t="e">
        <f t="shared" ca="1" si="57"/>
        <v>#NUM!</v>
      </c>
      <c r="AD352" s="1">
        <f t="shared" si="58"/>
        <v>1871751</v>
      </c>
      <c r="AE352" t="str">
        <f>IFERROR(VLOOKUP(D352,Bas!A:B,2,0),"")</f>
        <v/>
      </c>
      <c r="AF352" t="str">
        <f t="shared" si="59"/>
        <v>COMERCIAL INTERNACIONAL DE EQUIPOS Y MAQUINARIA SFP-011940-01</v>
      </c>
      <c r="AG352" s="14" t="str">
        <f>(IFERROR(VLOOKUP(AF352,Bas!A:B,2,0),"CXP"))</f>
        <v>CXP</v>
      </c>
    </row>
    <row r="353" spans="1:33" x14ac:dyDescent="0.25">
      <c r="A353" t="s">
        <v>41</v>
      </c>
      <c r="B353">
        <v>901</v>
      </c>
      <c r="C353">
        <v>890903024</v>
      </c>
      <c r="D353" t="s">
        <v>70</v>
      </c>
      <c r="E353" t="s">
        <v>3865</v>
      </c>
      <c r="F353">
        <v>7447638</v>
      </c>
      <c r="G353">
        <v>16925001</v>
      </c>
      <c r="H353">
        <v>1006565</v>
      </c>
      <c r="I353" t="s">
        <v>3984</v>
      </c>
      <c r="J353" t="s">
        <v>3985</v>
      </c>
      <c r="K353" s="2">
        <v>45408</v>
      </c>
      <c r="L353" s="2">
        <v>45408</v>
      </c>
      <c r="M353" s="2">
        <v>45468</v>
      </c>
      <c r="N353">
        <v>21</v>
      </c>
      <c r="O353">
        <v>885046</v>
      </c>
      <c r="P353">
        <v>20240604</v>
      </c>
      <c r="Q353">
        <v>202406</v>
      </c>
      <c r="R353" t="s">
        <v>6382</v>
      </c>
      <c r="S353">
        <v>43</v>
      </c>
      <c r="T353" t="s">
        <v>35</v>
      </c>
      <c r="U353" t="s">
        <v>3359</v>
      </c>
      <c r="V353" s="57" t="e">
        <f t="shared" ca="1" si="50"/>
        <v>#NUM!</v>
      </c>
      <c r="W353" s="1" t="e">
        <f t="shared" ca="1" si="51"/>
        <v>#NUM!</v>
      </c>
      <c r="X353" s="1" t="e">
        <f t="shared" ca="1" si="52"/>
        <v>#NUM!</v>
      </c>
      <c r="Y353" s="1" t="e">
        <f t="shared" ca="1" si="53"/>
        <v>#NUM!</v>
      </c>
      <c r="Z353" s="32" t="e">
        <f t="shared" ca="1" si="54"/>
        <v>#NUM!</v>
      </c>
      <c r="AA353" s="1" t="e">
        <f t="shared" ca="1" si="55"/>
        <v>#NUM!</v>
      </c>
      <c r="AB353" s="1" t="e">
        <f t="shared" ca="1" si="56"/>
        <v>#NUM!</v>
      </c>
      <c r="AC353" s="1" t="e">
        <f t="shared" ca="1" si="57"/>
        <v>#NUM!</v>
      </c>
      <c r="AD353" s="1">
        <f t="shared" si="58"/>
        <v>885046</v>
      </c>
      <c r="AE353" t="str">
        <f>IFERROR(VLOOKUP(D353,Bas!A:B,2,0),"")</f>
        <v/>
      </c>
      <c r="AF353" t="str">
        <f t="shared" si="59"/>
        <v>COMERCIAL INTERNACIONAL DE EQUIPOS Y MAQUINARIA SFP-011942-01</v>
      </c>
      <c r="AG353" s="14" t="str">
        <f>(IFERROR(VLOOKUP(AF353,Bas!A:B,2,0),"CXP"))</f>
        <v>CXP</v>
      </c>
    </row>
    <row r="354" spans="1:33" x14ac:dyDescent="0.25">
      <c r="A354" t="s">
        <v>41</v>
      </c>
      <c r="B354">
        <v>901</v>
      </c>
      <c r="C354">
        <v>890903024</v>
      </c>
      <c r="D354" t="s">
        <v>70</v>
      </c>
      <c r="E354" t="s">
        <v>3865</v>
      </c>
      <c r="F354">
        <v>7447638</v>
      </c>
      <c r="G354">
        <v>16925001</v>
      </c>
      <c r="H354">
        <v>1006599</v>
      </c>
      <c r="I354" t="s">
        <v>3986</v>
      </c>
      <c r="J354" t="s">
        <v>3987</v>
      </c>
      <c r="K354" s="2">
        <v>45408</v>
      </c>
      <c r="L354" s="2">
        <v>45408</v>
      </c>
      <c r="M354" s="2">
        <v>45469</v>
      </c>
      <c r="N354">
        <v>22</v>
      </c>
      <c r="O354">
        <v>1403072</v>
      </c>
      <c r="P354">
        <v>20240604</v>
      </c>
      <c r="Q354">
        <v>202406</v>
      </c>
      <c r="R354" t="s">
        <v>6382</v>
      </c>
      <c r="S354">
        <v>43</v>
      </c>
      <c r="T354" t="s">
        <v>35</v>
      </c>
      <c r="U354" t="s">
        <v>3359</v>
      </c>
      <c r="V354" s="57" t="e">
        <f t="shared" ca="1" si="50"/>
        <v>#NUM!</v>
      </c>
      <c r="W354" s="1" t="e">
        <f t="shared" ca="1" si="51"/>
        <v>#NUM!</v>
      </c>
      <c r="X354" s="1" t="e">
        <f t="shared" ca="1" si="52"/>
        <v>#NUM!</v>
      </c>
      <c r="Y354" s="1" t="e">
        <f t="shared" ca="1" si="53"/>
        <v>#NUM!</v>
      </c>
      <c r="Z354" s="32" t="e">
        <f t="shared" ca="1" si="54"/>
        <v>#NUM!</v>
      </c>
      <c r="AA354" s="1" t="e">
        <f t="shared" ca="1" si="55"/>
        <v>#NUM!</v>
      </c>
      <c r="AB354" s="1" t="e">
        <f t="shared" ca="1" si="56"/>
        <v>#NUM!</v>
      </c>
      <c r="AC354" s="1" t="e">
        <f t="shared" ca="1" si="57"/>
        <v>#NUM!</v>
      </c>
      <c r="AD354" s="1">
        <f t="shared" si="58"/>
        <v>1403072</v>
      </c>
      <c r="AE354" t="str">
        <f>IFERROR(VLOOKUP(D354,Bas!A:B,2,0),"")</f>
        <v/>
      </c>
      <c r="AF354" t="str">
        <f t="shared" si="59"/>
        <v>COMERCIAL INTERNACIONAL DE EQUIPOS Y MAQUINARIA SFP-011943-01</v>
      </c>
      <c r="AG354" s="14" t="str">
        <f>(IFERROR(VLOOKUP(AF354,Bas!A:B,2,0),"CXP"))</f>
        <v>CXP</v>
      </c>
    </row>
    <row r="355" spans="1:33" x14ac:dyDescent="0.25">
      <c r="A355" t="s">
        <v>41</v>
      </c>
      <c r="B355">
        <v>901</v>
      </c>
      <c r="C355">
        <v>890903024</v>
      </c>
      <c r="D355" t="s">
        <v>70</v>
      </c>
      <c r="E355" t="s">
        <v>3865</v>
      </c>
      <c r="F355">
        <v>7447638</v>
      </c>
      <c r="G355">
        <v>16925001</v>
      </c>
      <c r="H355">
        <v>1006624</v>
      </c>
      <c r="I355" t="s">
        <v>3988</v>
      </c>
      <c r="J355" t="s">
        <v>3989</v>
      </c>
      <c r="K355" s="2">
        <v>45408</v>
      </c>
      <c r="L355" s="2">
        <v>45408</v>
      </c>
      <c r="M355" s="2">
        <v>45469</v>
      </c>
      <c r="N355">
        <v>22</v>
      </c>
      <c r="O355">
        <v>2265543</v>
      </c>
      <c r="P355">
        <v>20240604</v>
      </c>
      <c r="Q355">
        <v>202406</v>
      </c>
      <c r="R355" t="s">
        <v>6382</v>
      </c>
      <c r="S355">
        <v>43</v>
      </c>
      <c r="T355" t="s">
        <v>35</v>
      </c>
      <c r="U355" t="s">
        <v>3359</v>
      </c>
      <c r="V355" s="57" t="e">
        <f t="shared" ca="1" si="50"/>
        <v>#NUM!</v>
      </c>
      <c r="W355" s="1" t="e">
        <f t="shared" ca="1" si="51"/>
        <v>#NUM!</v>
      </c>
      <c r="X355" s="1" t="e">
        <f t="shared" ca="1" si="52"/>
        <v>#NUM!</v>
      </c>
      <c r="Y355" s="1" t="e">
        <f t="shared" ca="1" si="53"/>
        <v>#NUM!</v>
      </c>
      <c r="Z355" s="32" t="e">
        <f t="shared" ca="1" si="54"/>
        <v>#NUM!</v>
      </c>
      <c r="AA355" s="1" t="e">
        <f t="shared" ca="1" si="55"/>
        <v>#NUM!</v>
      </c>
      <c r="AB355" s="1" t="e">
        <f t="shared" ca="1" si="56"/>
        <v>#NUM!</v>
      </c>
      <c r="AC355" s="1" t="e">
        <f t="shared" ca="1" si="57"/>
        <v>#NUM!</v>
      </c>
      <c r="AD355" s="1">
        <f t="shared" si="58"/>
        <v>2265543</v>
      </c>
      <c r="AE355" t="str">
        <f>IFERROR(VLOOKUP(D355,Bas!A:B,2,0),"")</f>
        <v/>
      </c>
      <c r="AF355" t="str">
        <f t="shared" si="59"/>
        <v>COMERCIAL INTERNACIONAL DE EQUIPOS Y MAQUINARIA SFP-011949-01</v>
      </c>
      <c r="AG355" s="14" t="str">
        <f>(IFERROR(VLOOKUP(AF355,Bas!A:B,2,0),"CXP"))</f>
        <v>CXP</v>
      </c>
    </row>
    <row r="356" spans="1:33" x14ac:dyDescent="0.25">
      <c r="A356" t="s">
        <v>41</v>
      </c>
      <c r="B356">
        <v>901</v>
      </c>
      <c r="C356">
        <v>890903024</v>
      </c>
      <c r="D356" t="s">
        <v>70</v>
      </c>
      <c r="E356" t="s">
        <v>3865</v>
      </c>
      <c r="F356">
        <v>7447638</v>
      </c>
      <c r="G356">
        <v>16925001</v>
      </c>
      <c r="H356">
        <v>1006561</v>
      </c>
      <c r="I356" t="s">
        <v>3990</v>
      </c>
      <c r="J356" t="s">
        <v>3991</v>
      </c>
      <c r="K356" s="2">
        <v>45408</v>
      </c>
      <c r="L356" s="2">
        <v>45408</v>
      </c>
      <c r="M356" s="2">
        <v>45468</v>
      </c>
      <c r="N356">
        <v>21</v>
      </c>
      <c r="O356">
        <v>770360</v>
      </c>
      <c r="P356">
        <v>20240604</v>
      </c>
      <c r="Q356">
        <v>202406</v>
      </c>
      <c r="R356" t="s">
        <v>6382</v>
      </c>
      <c r="S356">
        <v>43</v>
      </c>
      <c r="T356" t="s">
        <v>35</v>
      </c>
      <c r="U356" t="s">
        <v>3359</v>
      </c>
      <c r="V356" s="57" t="e">
        <f t="shared" ca="1" si="50"/>
        <v>#NUM!</v>
      </c>
      <c r="W356" s="1" t="e">
        <f t="shared" ca="1" si="51"/>
        <v>#NUM!</v>
      </c>
      <c r="X356" s="1" t="e">
        <f t="shared" ca="1" si="52"/>
        <v>#NUM!</v>
      </c>
      <c r="Y356" s="1" t="e">
        <f t="shared" ca="1" si="53"/>
        <v>#NUM!</v>
      </c>
      <c r="Z356" s="32" t="e">
        <f t="shared" ca="1" si="54"/>
        <v>#NUM!</v>
      </c>
      <c r="AA356" s="1" t="e">
        <f t="shared" ca="1" si="55"/>
        <v>#NUM!</v>
      </c>
      <c r="AB356" s="1" t="e">
        <f t="shared" ca="1" si="56"/>
        <v>#NUM!</v>
      </c>
      <c r="AC356" s="1" t="e">
        <f t="shared" ca="1" si="57"/>
        <v>#NUM!</v>
      </c>
      <c r="AD356" s="1">
        <f t="shared" si="58"/>
        <v>770360</v>
      </c>
      <c r="AE356" t="str">
        <f>IFERROR(VLOOKUP(D356,Bas!A:B,2,0),"")</f>
        <v/>
      </c>
      <c r="AF356" t="str">
        <f t="shared" si="59"/>
        <v>COMERCIAL INTERNACIONAL DE EQUIPOS Y MAQUINARIA SFP-011950-01</v>
      </c>
      <c r="AG356" s="14" t="str">
        <f>(IFERROR(VLOOKUP(AF356,Bas!A:B,2,0),"CXP"))</f>
        <v>CXP</v>
      </c>
    </row>
    <row r="357" spans="1:33" x14ac:dyDescent="0.25">
      <c r="A357" t="s">
        <v>41</v>
      </c>
      <c r="B357">
        <v>901</v>
      </c>
      <c r="C357">
        <v>890903024</v>
      </c>
      <c r="D357" t="s">
        <v>70</v>
      </c>
      <c r="E357" t="s">
        <v>3865</v>
      </c>
      <c r="F357">
        <v>7447638</v>
      </c>
      <c r="G357">
        <v>16925001</v>
      </c>
      <c r="H357">
        <v>1006582</v>
      </c>
      <c r="I357" t="s">
        <v>3992</v>
      </c>
      <c r="J357" t="s">
        <v>3993</v>
      </c>
      <c r="K357" s="2">
        <v>45408</v>
      </c>
      <c r="L357" s="2">
        <v>45408</v>
      </c>
      <c r="M357" s="2">
        <v>45468</v>
      </c>
      <c r="N357">
        <v>21</v>
      </c>
      <c r="O357">
        <v>1969612</v>
      </c>
      <c r="P357">
        <v>20240604</v>
      </c>
      <c r="Q357">
        <v>202406</v>
      </c>
      <c r="R357" t="s">
        <v>6382</v>
      </c>
      <c r="S357">
        <v>43</v>
      </c>
      <c r="T357" t="s">
        <v>35</v>
      </c>
      <c r="U357" t="s">
        <v>3359</v>
      </c>
      <c r="V357" s="57" t="e">
        <f t="shared" ca="1" si="50"/>
        <v>#NUM!</v>
      </c>
      <c r="W357" s="1" t="e">
        <f t="shared" ca="1" si="51"/>
        <v>#NUM!</v>
      </c>
      <c r="X357" s="1" t="e">
        <f t="shared" ca="1" si="52"/>
        <v>#NUM!</v>
      </c>
      <c r="Y357" s="1" t="e">
        <f t="shared" ca="1" si="53"/>
        <v>#NUM!</v>
      </c>
      <c r="Z357" s="32" t="e">
        <f t="shared" ca="1" si="54"/>
        <v>#NUM!</v>
      </c>
      <c r="AA357" s="1" t="e">
        <f t="shared" ca="1" si="55"/>
        <v>#NUM!</v>
      </c>
      <c r="AB357" s="1" t="e">
        <f t="shared" ca="1" si="56"/>
        <v>#NUM!</v>
      </c>
      <c r="AC357" s="1" t="e">
        <f t="shared" ca="1" si="57"/>
        <v>#NUM!</v>
      </c>
      <c r="AD357" s="1">
        <f t="shared" si="58"/>
        <v>1969612</v>
      </c>
      <c r="AE357" t="str">
        <f>IFERROR(VLOOKUP(D357,Bas!A:B,2,0),"")</f>
        <v/>
      </c>
      <c r="AF357" t="str">
        <f t="shared" si="59"/>
        <v>COMERCIAL INTERNACIONAL DE EQUIPOS Y MAQUINARIA SFP-011952-01</v>
      </c>
      <c r="AG357" s="14" t="str">
        <f>(IFERROR(VLOOKUP(AF357,Bas!A:B,2,0),"CXP"))</f>
        <v>CXP</v>
      </c>
    </row>
    <row r="358" spans="1:33" x14ac:dyDescent="0.25">
      <c r="A358" t="s">
        <v>41</v>
      </c>
      <c r="B358">
        <v>901</v>
      </c>
      <c r="C358">
        <v>890903024</v>
      </c>
      <c r="D358" t="s">
        <v>70</v>
      </c>
      <c r="E358" t="s">
        <v>3865</v>
      </c>
      <c r="F358">
        <v>7447638</v>
      </c>
      <c r="G358">
        <v>16925001</v>
      </c>
      <c r="H358">
        <v>1006590</v>
      </c>
      <c r="I358" t="s">
        <v>3994</v>
      </c>
      <c r="J358" t="s">
        <v>3995</v>
      </c>
      <c r="K358" s="2">
        <v>45408</v>
      </c>
      <c r="L358" s="2">
        <v>45408</v>
      </c>
      <c r="M358" s="2">
        <v>45468</v>
      </c>
      <c r="N358">
        <v>21</v>
      </c>
      <c r="O358">
        <v>186973</v>
      </c>
      <c r="P358">
        <v>20240604</v>
      </c>
      <c r="Q358">
        <v>202406</v>
      </c>
      <c r="R358" t="s">
        <v>6382</v>
      </c>
      <c r="S358">
        <v>43</v>
      </c>
      <c r="T358" t="s">
        <v>35</v>
      </c>
      <c r="U358" t="s">
        <v>3359</v>
      </c>
      <c r="V358" s="57" t="e">
        <f t="shared" ca="1" si="50"/>
        <v>#NUM!</v>
      </c>
      <c r="W358" s="1" t="e">
        <f t="shared" ca="1" si="51"/>
        <v>#NUM!</v>
      </c>
      <c r="X358" s="1" t="e">
        <f t="shared" ca="1" si="52"/>
        <v>#NUM!</v>
      </c>
      <c r="Y358" s="1" t="e">
        <f t="shared" ca="1" si="53"/>
        <v>#NUM!</v>
      </c>
      <c r="Z358" s="32" t="e">
        <f t="shared" ca="1" si="54"/>
        <v>#NUM!</v>
      </c>
      <c r="AA358" s="1" t="e">
        <f t="shared" ca="1" si="55"/>
        <v>#NUM!</v>
      </c>
      <c r="AB358" s="1" t="e">
        <f t="shared" ca="1" si="56"/>
        <v>#NUM!</v>
      </c>
      <c r="AC358" s="1" t="e">
        <f t="shared" ca="1" si="57"/>
        <v>#NUM!</v>
      </c>
      <c r="AD358" s="1">
        <f t="shared" si="58"/>
        <v>186973</v>
      </c>
      <c r="AE358" t="str">
        <f>IFERROR(VLOOKUP(D358,Bas!A:B,2,0),"")</f>
        <v/>
      </c>
      <c r="AF358" t="str">
        <f t="shared" si="59"/>
        <v>COMERCIAL INTERNACIONAL DE EQUIPOS Y MAQUINARIA SFP-011954-01</v>
      </c>
      <c r="AG358" s="14" t="str">
        <f>(IFERROR(VLOOKUP(AF358,Bas!A:B,2,0),"CXP"))</f>
        <v>CXP</v>
      </c>
    </row>
    <row r="359" spans="1:33" x14ac:dyDescent="0.25">
      <c r="A359" t="s">
        <v>41</v>
      </c>
      <c r="B359">
        <v>901</v>
      </c>
      <c r="C359">
        <v>890903024</v>
      </c>
      <c r="D359" t="s">
        <v>70</v>
      </c>
      <c r="E359" t="s">
        <v>3865</v>
      </c>
      <c r="F359">
        <v>7447638</v>
      </c>
      <c r="G359">
        <v>16925001</v>
      </c>
      <c r="H359">
        <v>1006563</v>
      </c>
      <c r="I359" t="s">
        <v>3996</v>
      </c>
      <c r="J359" t="s">
        <v>3997</v>
      </c>
      <c r="K359" s="2">
        <v>45408</v>
      </c>
      <c r="L359" s="2">
        <v>45408</v>
      </c>
      <c r="M359" s="2">
        <v>45468</v>
      </c>
      <c r="N359">
        <v>21</v>
      </c>
      <c r="O359">
        <v>186973</v>
      </c>
      <c r="P359">
        <v>20240604</v>
      </c>
      <c r="Q359">
        <v>202406</v>
      </c>
      <c r="R359" t="s">
        <v>6382</v>
      </c>
      <c r="S359">
        <v>43</v>
      </c>
      <c r="T359" t="s">
        <v>35</v>
      </c>
      <c r="U359" t="s">
        <v>3359</v>
      </c>
      <c r="V359" s="57" t="e">
        <f t="shared" ca="1" si="50"/>
        <v>#NUM!</v>
      </c>
      <c r="W359" s="1" t="e">
        <f t="shared" ca="1" si="51"/>
        <v>#NUM!</v>
      </c>
      <c r="X359" s="1" t="e">
        <f t="shared" ca="1" si="52"/>
        <v>#NUM!</v>
      </c>
      <c r="Y359" s="1" t="e">
        <f t="shared" ca="1" si="53"/>
        <v>#NUM!</v>
      </c>
      <c r="Z359" s="32" t="e">
        <f t="shared" ca="1" si="54"/>
        <v>#NUM!</v>
      </c>
      <c r="AA359" s="1" t="e">
        <f t="shared" ca="1" si="55"/>
        <v>#NUM!</v>
      </c>
      <c r="AB359" s="1" t="e">
        <f t="shared" ca="1" si="56"/>
        <v>#NUM!</v>
      </c>
      <c r="AC359" s="1" t="e">
        <f t="shared" ca="1" si="57"/>
        <v>#NUM!</v>
      </c>
      <c r="AD359" s="1">
        <f t="shared" si="58"/>
        <v>186973</v>
      </c>
      <c r="AE359" t="str">
        <f>IFERROR(VLOOKUP(D359,Bas!A:B,2,0),"")</f>
        <v/>
      </c>
      <c r="AF359" t="str">
        <f t="shared" si="59"/>
        <v>COMERCIAL INTERNACIONAL DE EQUIPOS Y MAQUINARIA SFP-011957-01</v>
      </c>
      <c r="AG359" s="14" t="str">
        <f>(IFERROR(VLOOKUP(AF359,Bas!A:B,2,0),"CXP"))</f>
        <v>CXP</v>
      </c>
    </row>
    <row r="360" spans="1:33" x14ac:dyDescent="0.25">
      <c r="A360" t="s">
        <v>41</v>
      </c>
      <c r="B360">
        <v>901</v>
      </c>
      <c r="C360">
        <v>890903024</v>
      </c>
      <c r="D360" t="s">
        <v>70</v>
      </c>
      <c r="E360" t="s">
        <v>3865</v>
      </c>
      <c r="F360">
        <v>7447638</v>
      </c>
      <c r="G360">
        <v>16925001</v>
      </c>
      <c r="H360">
        <v>1006586</v>
      </c>
      <c r="I360" t="s">
        <v>3998</v>
      </c>
      <c r="J360" t="s">
        <v>3999</v>
      </c>
      <c r="K360" s="2">
        <v>45408</v>
      </c>
      <c r="L360" s="2">
        <v>45408</v>
      </c>
      <c r="M360" s="2">
        <v>45468</v>
      </c>
      <c r="N360">
        <v>21</v>
      </c>
      <c r="O360">
        <v>377949</v>
      </c>
      <c r="P360">
        <v>20240604</v>
      </c>
      <c r="Q360">
        <v>202406</v>
      </c>
      <c r="R360" t="s">
        <v>6382</v>
      </c>
      <c r="S360">
        <v>43</v>
      </c>
      <c r="T360" t="s">
        <v>35</v>
      </c>
      <c r="U360" t="s">
        <v>3359</v>
      </c>
      <c r="V360" s="57" t="e">
        <f t="shared" ca="1" si="50"/>
        <v>#NUM!</v>
      </c>
      <c r="W360" s="1" t="e">
        <f t="shared" ca="1" si="51"/>
        <v>#NUM!</v>
      </c>
      <c r="X360" s="1" t="e">
        <f t="shared" ca="1" si="52"/>
        <v>#NUM!</v>
      </c>
      <c r="Y360" s="1" t="e">
        <f t="shared" ca="1" si="53"/>
        <v>#NUM!</v>
      </c>
      <c r="Z360" s="32" t="e">
        <f t="shared" ca="1" si="54"/>
        <v>#NUM!</v>
      </c>
      <c r="AA360" s="1" t="e">
        <f t="shared" ca="1" si="55"/>
        <v>#NUM!</v>
      </c>
      <c r="AB360" s="1" t="e">
        <f t="shared" ca="1" si="56"/>
        <v>#NUM!</v>
      </c>
      <c r="AC360" s="1" t="e">
        <f t="shared" ca="1" si="57"/>
        <v>#NUM!</v>
      </c>
      <c r="AD360" s="1">
        <f t="shared" si="58"/>
        <v>377949</v>
      </c>
      <c r="AE360" t="str">
        <f>IFERROR(VLOOKUP(D360,Bas!A:B,2,0),"")</f>
        <v/>
      </c>
      <c r="AF360" t="str">
        <f t="shared" si="59"/>
        <v>COMERCIAL INTERNACIONAL DE EQUIPOS Y MAQUINARIA SFP-011959-01</v>
      </c>
      <c r="AG360" s="14" t="str">
        <f>(IFERROR(VLOOKUP(AF360,Bas!A:B,2,0),"CXP"))</f>
        <v>CXP</v>
      </c>
    </row>
    <row r="361" spans="1:33" x14ac:dyDescent="0.25">
      <c r="A361" t="s">
        <v>41</v>
      </c>
      <c r="B361">
        <v>901</v>
      </c>
      <c r="C361">
        <v>890903024</v>
      </c>
      <c r="D361" t="s">
        <v>70</v>
      </c>
      <c r="E361" t="s">
        <v>3865</v>
      </c>
      <c r="F361">
        <v>7447638</v>
      </c>
      <c r="G361">
        <v>16925001</v>
      </c>
      <c r="H361">
        <v>1006579</v>
      </c>
      <c r="I361" t="s">
        <v>4000</v>
      </c>
      <c r="J361" t="s">
        <v>4001</v>
      </c>
      <c r="K361" s="2">
        <v>45408</v>
      </c>
      <c r="L361" s="2">
        <v>45408</v>
      </c>
      <c r="M361" s="2">
        <v>45468</v>
      </c>
      <c r="N361">
        <v>21</v>
      </c>
      <c r="O361">
        <v>51451</v>
      </c>
      <c r="P361">
        <v>20240604</v>
      </c>
      <c r="Q361">
        <v>202406</v>
      </c>
      <c r="R361" t="s">
        <v>6382</v>
      </c>
      <c r="S361">
        <v>43</v>
      </c>
      <c r="T361" t="s">
        <v>35</v>
      </c>
      <c r="U361" t="s">
        <v>3359</v>
      </c>
      <c r="V361" s="57" t="e">
        <f t="shared" ca="1" si="50"/>
        <v>#NUM!</v>
      </c>
      <c r="W361" s="1" t="e">
        <f t="shared" ca="1" si="51"/>
        <v>#NUM!</v>
      </c>
      <c r="X361" s="1" t="e">
        <f t="shared" ca="1" si="52"/>
        <v>#NUM!</v>
      </c>
      <c r="Y361" s="1" t="e">
        <f t="shared" ca="1" si="53"/>
        <v>#NUM!</v>
      </c>
      <c r="Z361" s="32" t="e">
        <f t="shared" ca="1" si="54"/>
        <v>#NUM!</v>
      </c>
      <c r="AA361" s="1" t="e">
        <f t="shared" ca="1" si="55"/>
        <v>#NUM!</v>
      </c>
      <c r="AB361" s="1" t="e">
        <f t="shared" ca="1" si="56"/>
        <v>#NUM!</v>
      </c>
      <c r="AC361" s="1" t="e">
        <f t="shared" ca="1" si="57"/>
        <v>#NUM!</v>
      </c>
      <c r="AD361" s="1">
        <f t="shared" si="58"/>
        <v>51451</v>
      </c>
      <c r="AE361" t="str">
        <f>IFERROR(VLOOKUP(D361,Bas!A:B,2,0),"")</f>
        <v/>
      </c>
      <c r="AF361" t="str">
        <f t="shared" si="59"/>
        <v>COMERCIAL INTERNACIONAL DE EQUIPOS Y MAQUINARIA SFP-011960-01</v>
      </c>
      <c r="AG361" s="14" t="str">
        <f>(IFERROR(VLOOKUP(AF361,Bas!A:B,2,0),"CXP"))</f>
        <v>CXP</v>
      </c>
    </row>
    <row r="362" spans="1:33" x14ac:dyDescent="0.25">
      <c r="A362" t="s">
        <v>41</v>
      </c>
      <c r="B362">
        <v>901</v>
      </c>
      <c r="C362">
        <v>890903024</v>
      </c>
      <c r="D362" t="s">
        <v>70</v>
      </c>
      <c r="E362" t="s">
        <v>3865</v>
      </c>
      <c r="F362">
        <v>7447638</v>
      </c>
      <c r="G362">
        <v>16925001</v>
      </c>
      <c r="H362">
        <v>1006576</v>
      </c>
      <c r="I362" t="s">
        <v>4002</v>
      </c>
      <c r="J362" t="s">
        <v>4003</v>
      </c>
      <c r="K362" s="2">
        <v>45408</v>
      </c>
      <c r="L362" s="2">
        <v>45408</v>
      </c>
      <c r="M362" s="2">
        <v>45468</v>
      </c>
      <c r="N362">
        <v>21</v>
      </c>
      <c r="O362">
        <v>446107</v>
      </c>
      <c r="P362">
        <v>20240604</v>
      </c>
      <c r="Q362">
        <v>202406</v>
      </c>
      <c r="R362" t="s">
        <v>6382</v>
      </c>
      <c r="S362">
        <v>43</v>
      </c>
      <c r="T362" t="s">
        <v>35</v>
      </c>
      <c r="U362" t="s">
        <v>3359</v>
      </c>
      <c r="V362" s="57" t="e">
        <f t="shared" ca="1" si="50"/>
        <v>#NUM!</v>
      </c>
      <c r="W362" s="1" t="e">
        <f t="shared" ca="1" si="51"/>
        <v>#NUM!</v>
      </c>
      <c r="X362" s="1" t="e">
        <f t="shared" ca="1" si="52"/>
        <v>#NUM!</v>
      </c>
      <c r="Y362" s="1" t="e">
        <f t="shared" ca="1" si="53"/>
        <v>#NUM!</v>
      </c>
      <c r="Z362" s="32" t="e">
        <f t="shared" ca="1" si="54"/>
        <v>#NUM!</v>
      </c>
      <c r="AA362" s="1" t="e">
        <f t="shared" ca="1" si="55"/>
        <v>#NUM!</v>
      </c>
      <c r="AB362" s="1" t="e">
        <f t="shared" ca="1" si="56"/>
        <v>#NUM!</v>
      </c>
      <c r="AC362" s="1" t="e">
        <f t="shared" ca="1" si="57"/>
        <v>#NUM!</v>
      </c>
      <c r="AD362" s="1">
        <f t="shared" si="58"/>
        <v>446107</v>
      </c>
      <c r="AE362" t="str">
        <f>IFERROR(VLOOKUP(D362,Bas!A:B,2,0),"")</f>
        <v/>
      </c>
      <c r="AF362" t="str">
        <f t="shared" si="59"/>
        <v>COMERCIAL INTERNACIONAL DE EQUIPOS Y MAQUINARIA SFP-011968-01</v>
      </c>
      <c r="AG362" s="14" t="str">
        <f>(IFERROR(VLOOKUP(AF362,Bas!A:B,2,0),"CXP"))</f>
        <v>CXP</v>
      </c>
    </row>
    <row r="363" spans="1:33" x14ac:dyDescent="0.25">
      <c r="A363" t="s">
        <v>41</v>
      </c>
      <c r="B363">
        <v>901</v>
      </c>
      <c r="C363">
        <v>890903024</v>
      </c>
      <c r="D363" t="s">
        <v>70</v>
      </c>
      <c r="E363" t="s">
        <v>3865</v>
      </c>
      <c r="F363">
        <v>7447638</v>
      </c>
      <c r="G363">
        <v>16925001</v>
      </c>
      <c r="H363">
        <v>1006598</v>
      </c>
      <c r="I363" t="s">
        <v>4004</v>
      </c>
      <c r="J363" t="s">
        <v>4005</v>
      </c>
      <c r="K363" s="2">
        <v>45408</v>
      </c>
      <c r="L363" s="2">
        <v>45408</v>
      </c>
      <c r="M363" s="2">
        <v>45468</v>
      </c>
      <c r="N363">
        <v>21</v>
      </c>
      <c r="O363">
        <v>436125</v>
      </c>
      <c r="P363">
        <v>20240604</v>
      </c>
      <c r="Q363">
        <v>202406</v>
      </c>
      <c r="R363" t="s">
        <v>6382</v>
      </c>
      <c r="S363">
        <v>43</v>
      </c>
      <c r="T363" t="s">
        <v>35</v>
      </c>
      <c r="U363" t="s">
        <v>3359</v>
      </c>
      <c r="V363" s="57" t="e">
        <f t="shared" ca="1" si="50"/>
        <v>#NUM!</v>
      </c>
      <c r="W363" s="1" t="e">
        <f t="shared" ca="1" si="51"/>
        <v>#NUM!</v>
      </c>
      <c r="X363" s="1" t="e">
        <f t="shared" ca="1" si="52"/>
        <v>#NUM!</v>
      </c>
      <c r="Y363" s="1" t="e">
        <f t="shared" ca="1" si="53"/>
        <v>#NUM!</v>
      </c>
      <c r="Z363" s="32" t="e">
        <f t="shared" ca="1" si="54"/>
        <v>#NUM!</v>
      </c>
      <c r="AA363" s="1" t="e">
        <f t="shared" ca="1" si="55"/>
        <v>#NUM!</v>
      </c>
      <c r="AB363" s="1" t="e">
        <f t="shared" ca="1" si="56"/>
        <v>#NUM!</v>
      </c>
      <c r="AC363" s="1" t="e">
        <f t="shared" ca="1" si="57"/>
        <v>#NUM!</v>
      </c>
      <c r="AD363" s="1">
        <f t="shared" si="58"/>
        <v>436125</v>
      </c>
      <c r="AE363" t="str">
        <f>IFERROR(VLOOKUP(D363,Bas!A:B,2,0),"")</f>
        <v/>
      </c>
      <c r="AF363" t="str">
        <f t="shared" si="59"/>
        <v>COMERCIAL INTERNACIONAL DE EQUIPOS Y MAQUINARIA SFP-011971-01</v>
      </c>
      <c r="AG363" s="14" t="str">
        <f>(IFERROR(VLOOKUP(AF363,Bas!A:B,2,0),"CXP"))</f>
        <v>CXP</v>
      </c>
    </row>
    <row r="364" spans="1:33" x14ac:dyDescent="0.25">
      <c r="A364" t="s">
        <v>41</v>
      </c>
      <c r="B364">
        <v>901</v>
      </c>
      <c r="C364">
        <v>890903024</v>
      </c>
      <c r="D364" t="s">
        <v>70</v>
      </c>
      <c r="E364" t="s">
        <v>3865</v>
      </c>
      <c r="F364">
        <v>7447638</v>
      </c>
      <c r="G364">
        <v>16925001</v>
      </c>
      <c r="H364">
        <v>1006583</v>
      </c>
      <c r="I364" t="s">
        <v>4006</v>
      </c>
      <c r="J364" t="s">
        <v>4007</v>
      </c>
      <c r="K364" s="2">
        <v>45408</v>
      </c>
      <c r="L364" s="2">
        <v>45408</v>
      </c>
      <c r="M364" s="2">
        <v>45468</v>
      </c>
      <c r="N364">
        <v>21</v>
      </c>
      <c r="O364">
        <v>199520</v>
      </c>
      <c r="P364">
        <v>20240604</v>
      </c>
      <c r="Q364">
        <v>202406</v>
      </c>
      <c r="R364" t="s">
        <v>6382</v>
      </c>
      <c r="S364">
        <v>43</v>
      </c>
      <c r="T364" t="s">
        <v>35</v>
      </c>
      <c r="U364" t="s">
        <v>3359</v>
      </c>
      <c r="V364" s="57" t="e">
        <f t="shared" ca="1" si="50"/>
        <v>#NUM!</v>
      </c>
      <c r="W364" s="1" t="e">
        <f t="shared" ca="1" si="51"/>
        <v>#NUM!</v>
      </c>
      <c r="X364" s="1" t="e">
        <f t="shared" ca="1" si="52"/>
        <v>#NUM!</v>
      </c>
      <c r="Y364" s="1" t="e">
        <f t="shared" ca="1" si="53"/>
        <v>#NUM!</v>
      </c>
      <c r="Z364" s="32" t="e">
        <f t="shared" ca="1" si="54"/>
        <v>#NUM!</v>
      </c>
      <c r="AA364" s="1" t="e">
        <f t="shared" ca="1" si="55"/>
        <v>#NUM!</v>
      </c>
      <c r="AB364" s="1" t="e">
        <f t="shared" ca="1" si="56"/>
        <v>#NUM!</v>
      </c>
      <c r="AC364" s="1" t="e">
        <f t="shared" ca="1" si="57"/>
        <v>#NUM!</v>
      </c>
      <c r="AD364" s="1">
        <f t="shared" si="58"/>
        <v>199520</v>
      </c>
      <c r="AE364" t="str">
        <f>IFERROR(VLOOKUP(D364,Bas!A:B,2,0),"")</f>
        <v/>
      </c>
      <c r="AF364" t="str">
        <f t="shared" si="59"/>
        <v>COMERCIAL INTERNACIONAL DE EQUIPOS Y MAQUINARIA SFP-011972-01</v>
      </c>
      <c r="AG364" s="14" t="str">
        <f>(IFERROR(VLOOKUP(AF364,Bas!A:B,2,0),"CXP"))</f>
        <v>CXP</v>
      </c>
    </row>
    <row r="365" spans="1:33" x14ac:dyDescent="0.25">
      <c r="A365" t="s">
        <v>41</v>
      </c>
      <c r="B365">
        <v>901</v>
      </c>
      <c r="C365">
        <v>890903024</v>
      </c>
      <c r="D365" t="s">
        <v>70</v>
      </c>
      <c r="E365" t="s">
        <v>3865</v>
      </c>
      <c r="F365">
        <v>7447638</v>
      </c>
      <c r="G365">
        <v>16925001</v>
      </c>
      <c r="H365">
        <v>1006557</v>
      </c>
      <c r="I365" t="s">
        <v>4008</v>
      </c>
      <c r="J365" t="s">
        <v>4009</v>
      </c>
      <c r="K365" s="2">
        <v>45411</v>
      </c>
      <c r="L365" s="2">
        <v>45411</v>
      </c>
      <c r="M365" s="2">
        <v>45468</v>
      </c>
      <c r="N365">
        <v>21</v>
      </c>
      <c r="O365">
        <v>1623954</v>
      </c>
      <c r="P365">
        <v>20240604</v>
      </c>
      <c r="Q365">
        <v>202406</v>
      </c>
      <c r="R365" t="s">
        <v>6382</v>
      </c>
      <c r="S365">
        <v>40</v>
      </c>
      <c r="T365" t="s">
        <v>35</v>
      </c>
      <c r="U365" t="s">
        <v>3359</v>
      </c>
      <c r="V365" s="57" t="e">
        <f t="shared" ca="1" si="50"/>
        <v>#NUM!</v>
      </c>
      <c r="W365" s="1" t="e">
        <f t="shared" ca="1" si="51"/>
        <v>#NUM!</v>
      </c>
      <c r="X365" s="1" t="e">
        <f t="shared" ca="1" si="52"/>
        <v>#NUM!</v>
      </c>
      <c r="Y365" s="1" t="e">
        <f t="shared" ca="1" si="53"/>
        <v>#NUM!</v>
      </c>
      <c r="Z365" s="32" t="e">
        <f t="shared" ca="1" si="54"/>
        <v>#NUM!</v>
      </c>
      <c r="AA365" s="1" t="e">
        <f t="shared" ca="1" si="55"/>
        <v>#NUM!</v>
      </c>
      <c r="AB365" s="1" t="e">
        <f t="shared" ca="1" si="56"/>
        <v>#NUM!</v>
      </c>
      <c r="AC365" s="1" t="e">
        <f t="shared" ca="1" si="57"/>
        <v>#NUM!</v>
      </c>
      <c r="AD365" s="1">
        <f t="shared" si="58"/>
        <v>1623954</v>
      </c>
      <c r="AE365" t="str">
        <f>IFERROR(VLOOKUP(D365,Bas!A:B,2,0),"")</f>
        <v/>
      </c>
      <c r="AF365" t="str">
        <f t="shared" si="59"/>
        <v>COMERCIAL INTERNACIONAL DE EQUIPOS Y MAQUINARIA SFP-011979-01</v>
      </c>
      <c r="AG365" s="14" t="str">
        <f>(IFERROR(VLOOKUP(AF365,Bas!A:B,2,0),"CXP"))</f>
        <v>CXP</v>
      </c>
    </row>
    <row r="366" spans="1:33" x14ac:dyDescent="0.25">
      <c r="A366" t="s">
        <v>41</v>
      </c>
      <c r="B366">
        <v>901</v>
      </c>
      <c r="C366">
        <v>890903024</v>
      </c>
      <c r="D366" t="s">
        <v>70</v>
      </c>
      <c r="E366" t="s">
        <v>3865</v>
      </c>
      <c r="F366">
        <v>7447638</v>
      </c>
      <c r="G366">
        <v>16925001</v>
      </c>
      <c r="H366">
        <v>1006558</v>
      </c>
      <c r="I366" t="s">
        <v>4010</v>
      </c>
      <c r="J366" t="s">
        <v>4011</v>
      </c>
      <c r="K366" s="2">
        <v>45411</v>
      </c>
      <c r="L366" s="2">
        <v>45411</v>
      </c>
      <c r="M366" s="2">
        <v>45468</v>
      </c>
      <c r="N366">
        <v>21</v>
      </c>
      <c r="O366">
        <v>352959</v>
      </c>
      <c r="P366">
        <v>20240604</v>
      </c>
      <c r="Q366">
        <v>202406</v>
      </c>
      <c r="R366" t="s">
        <v>6382</v>
      </c>
      <c r="S366">
        <v>40</v>
      </c>
      <c r="T366" t="s">
        <v>35</v>
      </c>
      <c r="U366" t="s">
        <v>3359</v>
      </c>
      <c r="V366" s="57" t="e">
        <f t="shared" ca="1" si="50"/>
        <v>#NUM!</v>
      </c>
      <c r="W366" s="1" t="e">
        <f t="shared" ca="1" si="51"/>
        <v>#NUM!</v>
      </c>
      <c r="X366" s="1" t="e">
        <f t="shared" ca="1" si="52"/>
        <v>#NUM!</v>
      </c>
      <c r="Y366" s="1" t="e">
        <f t="shared" ca="1" si="53"/>
        <v>#NUM!</v>
      </c>
      <c r="Z366" s="32" t="e">
        <f t="shared" ca="1" si="54"/>
        <v>#NUM!</v>
      </c>
      <c r="AA366" s="1" t="e">
        <f t="shared" ca="1" si="55"/>
        <v>#NUM!</v>
      </c>
      <c r="AB366" s="1" t="e">
        <f t="shared" ca="1" si="56"/>
        <v>#NUM!</v>
      </c>
      <c r="AC366" s="1" t="e">
        <f t="shared" ca="1" si="57"/>
        <v>#NUM!</v>
      </c>
      <c r="AD366" s="1">
        <f t="shared" si="58"/>
        <v>352959</v>
      </c>
      <c r="AE366" t="str">
        <f>IFERROR(VLOOKUP(D366,Bas!A:B,2,0),"")</f>
        <v/>
      </c>
      <c r="AF366" t="str">
        <f t="shared" si="59"/>
        <v>COMERCIAL INTERNACIONAL DE EQUIPOS Y MAQUINARIA SFP-011980-01</v>
      </c>
      <c r="AG366" s="14" t="str">
        <f>(IFERROR(VLOOKUP(AF366,Bas!A:B,2,0),"CXP"))</f>
        <v>CXP</v>
      </c>
    </row>
    <row r="367" spans="1:33" x14ac:dyDescent="0.25">
      <c r="A367" t="s">
        <v>41</v>
      </c>
      <c r="B367">
        <v>901</v>
      </c>
      <c r="C367">
        <v>890903024</v>
      </c>
      <c r="D367" t="s">
        <v>70</v>
      </c>
      <c r="E367" t="s">
        <v>3865</v>
      </c>
      <c r="F367">
        <v>7447638</v>
      </c>
      <c r="G367">
        <v>16925001</v>
      </c>
      <c r="H367">
        <v>1006560</v>
      </c>
      <c r="I367" t="s">
        <v>4012</v>
      </c>
      <c r="J367" t="s">
        <v>4013</v>
      </c>
      <c r="K367" s="2">
        <v>45411</v>
      </c>
      <c r="L367" s="2">
        <v>45411</v>
      </c>
      <c r="M367" s="2">
        <v>45468</v>
      </c>
      <c r="N367">
        <v>21</v>
      </c>
      <c r="O367">
        <v>1134289</v>
      </c>
      <c r="P367">
        <v>20240604</v>
      </c>
      <c r="Q367">
        <v>202406</v>
      </c>
      <c r="R367" t="s">
        <v>6382</v>
      </c>
      <c r="S367">
        <v>40</v>
      </c>
      <c r="T367" t="s">
        <v>35</v>
      </c>
      <c r="U367" t="s">
        <v>3359</v>
      </c>
      <c r="V367" s="57" t="e">
        <f t="shared" ca="1" si="50"/>
        <v>#NUM!</v>
      </c>
      <c r="W367" s="1" t="e">
        <f t="shared" ca="1" si="51"/>
        <v>#NUM!</v>
      </c>
      <c r="X367" s="1" t="e">
        <f t="shared" ca="1" si="52"/>
        <v>#NUM!</v>
      </c>
      <c r="Y367" s="1" t="e">
        <f t="shared" ca="1" si="53"/>
        <v>#NUM!</v>
      </c>
      <c r="Z367" s="32" t="e">
        <f t="shared" ca="1" si="54"/>
        <v>#NUM!</v>
      </c>
      <c r="AA367" s="1" t="e">
        <f t="shared" ca="1" si="55"/>
        <v>#NUM!</v>
      </c>
      <c r="AB367" s="1" t="e">
        <f t="shared" ca="1" si="56"/>
        <v>#NUM!</v>
      </c>
      <c r="AC367" s="1" t="e">
        <f t="shared" ca="1" si="57"/>
        <v>#NUM!</v>
      </c>
      <c r="AD367" s="1">
        <f t="shared" si="58"/>
        <v>1134289</v>
      </c>
      <c r="AE367" t="str">
        <f>IFERROR(VLOOKUP(D367,Bas!A:B,2,0),"")</f>
        <v/>
      </c>
      <c r="AF367" t="str">
        <f t="shared" si="59"/>
        <v>COMERCIAL INTERNACIONAL DE EQUIPOS Y MAQUINARIA SFP-011981-01</v>
      </c>
      <c r="AG367" s="14" t="str">
        <f>(IFERROR(VLOOKUP(AF367,Bas!A:B,2,0),"CXP"))</f>
        <v>CXP</v>
      </c>
    </row>
    <row r="368" spans="1:33" x14ac:dyDescent="0.25">
      <c r="A368" t="s">
        <v>41</v>
      </c>
      <c r="B368">
        <v>901</v>
      </c>
      <c r="C368">
        <v>890903024</v>
      </c>
      <c r="D368" t="s">
        <v>70</v>
      </c>
      <c r="E368" t="s">
        <v>3865</v>
      </c>
      <c r="F368">
        <v>7447638</v>
      </c>
      <c r="G368">
        <v>16925001</v>
      </c>
      <c r="H368">
        <v>1006569</v>
      </c>
      <c r="I368" t="s">
        <v>4014</v>
      </c>
      <c r="J368" t="s">
        <v>4015</v>
      </c>
      <c r="K368" s="2">
        <v>45411</v>
      </c>
      <c r="L368" s="2">
        <v>45411</v>
      </c>
      <c r="M368" s="2">
        <v>45468</v>
      </c>
      <c r="N368">
        <v>21</v>
      </c>
      <c r="O368">
        <v>705918</v>
      </c>
      <c r="P368">
        <v>20240604</v>
      </c>
      <c r="Q368">
        <v>202406</v>
      </c>
      <c r="R368" t="s">
        <v>6382</v>
      </c>
      <c r="S368">
        <v>40</v>
      </c>
      <c r="T368" t="s">
        <v>35</v>
      </c>
      <c r="U368" t="s">
        <v>3359</v>
      </c>
      <c r="V368" s="57" t="e">
        <f t="shared" ca="1" si="50"/>
        <v>#NUM!</v>
      </c>
      <c r="W368" s="1" t="e">
        <f t="shared" ca="1" si="51"/>
        <v>#NUM!</v>
      </c>
      <c r="X368" s="1" t="e">
        <f t="shared" ca="1" si="52"/>
        <v>#NUM!</v>
      </c>
      <c r="Y368" s="1" t="e">
        <f t="shared" ca="1" si="53"/>
        <v>#NUM!</v>
      </c>
      <c r="Z368" s="32" t="e">
        <f t="shared" ca="1" si="54"/>
        <v>#NUM!</v>
      </c>
      <c r="AA368" s="1" t="e">
        <f t="shared" ca="1" si="55"/>
        <v>#NUM!</v>
      </c>
      <c r="AB368" s="1" t="e">
        <f t="shared" ca="1" si="56"/>
        <v>#NUM!</v>
      </c>
      <c r="AC368" s="1" t="e">
        <f t="shared" ca="1" si="57"/>
        <v>#NUM!</v>
      </c>
      <c r="AD368" s="1">
        <f t="shared" si="58"/>
        <v>705918</v>
      </c>
      <c r="AE368" t="str">
        <f>IFERROR(VLOOKUP(D368,Bas!A:B,2,0),"")</f>
        <v/>
      </c>
      <c r="AF368" t="str">
        <f t="shared" si="59"/>
        <v>COMERCIAL INTERNACIONAL DE EQUIPOS Y MAQUINARIA SFP-011982-01</v>
      </c>
      <c r="AG368" s="14" t="str">
        <f>(IFERROR(VLOOKUP(AF368,Bas!A:B,2,0),"CXP"))</f>
        <v>CXP</v>
      </c>
    </row>
    <row r="369" spans="1:33" x14ac:dyDescent="0.25">
      <c r="A369" t="s">
        <v>41</v>
      </c>
      <c r="B369">
        <v>901</v>
      </c>
      <c r="C369">
        <v>890903024</v>
      </c>
      <c r="D369" t="s">
        <v>70</v>
      </c>
      <c r="E369" t="s">
        <v>3865</v>
      </c>
      <c r="F369">
        <v>7447638</v>
      </c>
      <c r="G369">
        <v>16925001</v>
      </c>
      <c r="H369">
        <v>1006612</v>
      </c>
      <c r="I369" t="s">
        <v>4016</v>
      </c>
      <c r="J369" t="s">
        <v>4017</v>
      </c>
      <c r="K369" s="2">
        <v>45411</v>
      </c>
      <c r="L369" s="2">
        <v>45411</v>
      </c>
      <c r="M369" s="2">
        <v>45469</v>
      </c>
      <c r="N369">
        <v>22</v>
      </c>
      <c r="O369">
        <v>701536</v>
      </c>
      <c r="P369">
        <v>20240604</v>
      </c>
      <c r="Q369">
        <v>202406</v>
      </c>
      <c r="R369" t="s">
        <v>6382</v>
      </c>
      <c r="S369">
        <v>40</v>
      </c>
      <c r="T369" t="s">
        <v>35</v>
      </c>
      <c r="U369" t="s">
        <v>3359</v>
      </c>
      <c r="V369" s="57" t="e">
        <f t="shared" ca="1" si="50"/>
        <v>#NUM!</v>
      </c>
      <c r="W369" s="1" t="e">
        <f t="shared" ca="1" si="51"/>
        <v>#NUM!</v>
      </c>
      <c r="X369" s="1" t="e">
        <f t="shared" ca="1" si="52"/>
        <v>#NUM!</v>
      </c>
      <c r="Y369" s="1" t="e">
        <f t="shared" ca="1" si="53"/>
        <v>#NUM!</v>
      </c>
      <c r="Z369" s="32" t="e">
        <f t="shared" ca="1" si="54"/>
        <v>#NUM!</v>
      </c>
      <c r="AA369" s="1" t="e">
        <f t="shared" ca="1" si="55"/>
        <v>#NUM!</v>
      </c>
      <c r="AB369" s="1" t="e">
        <f t="shared" ca="1" si="56"/>
        <v>#NUM!</v>
      </c>
      <c r="AC369" s="1" t="e">
        <f t="shared" ca="1" si="57"/>
        <v>#NUM!</v>
      </c>
      <c r="AD369" s="1">
        <f t="shared" si="58"/>
        <v>701536</v>
      </c>
      <c r="AE369" t="str">
        <f>IFERROR(VLOOKUP(D369,Bas!A:B,2,0),"")</f>
        <v/>
      </c>
      <c r="AF369" t="str">
        <f t="shared" si="59"/>
        <v>COMERCIAL INTERNACIONAL DE EQUIPOS Y MAQUINARIA SFP-011983-01</v>
      </c>
      <c r="AG369" s="14" t="str">
        <f>(IFERROR(VLOOKUP(AF369,Bas!A:B,2,0),"CXP"))</f>
        <v>CXP</v>
      </c>
    </row>
    <row r="370" spans="1:33" x14ac:dyDescent="0.25">
      <c r="A370" t="s">
        <v>41</v>
      </c>
      <c r="B370">
        <v>901</v>
      </c>
      <c r="C370">
        <v>890903024</v>
      </c>
      <c r="D370" t="s">
        <v>70</v>
      </c>
      <c r="E370" t="s">
        <v>3865</v>
      </c>
      <c r="F370">
        <v>7447638</v>
      </c>
      <c r="G370">
        <v>16925001</v>
      </c>
      <c r="H370">
        <v>1006562</v>
      </c>
      <c r="I370" t="s">
        <v>4018</v>
      </c>
      <c r="J370" t="s">
        <v>4019</v>
      </c>
      <c r="K370" s="2">
        <v>45411</v>
      </c>
      <c r="L370" s="2">
        <v>45411</v>
      </c>
      <c r="M370" s="2">
        <v>45468</v>
      </c>
      <c r="N370">
        <v>21</v>
      </c>
      <c r="O370">
        <v>1058876</v>
      </c>
      <c r="P370">
        <v>20240604</v>
      </c>
      <c r="Q370">
        <v>202406</v>
      </c>
      <c r="R370" t="s">
        <v>6382</v>
      </c>
      <c r="S370">
        <v>40</v>
      </c>
      <c r="T370" t="s">
        <v>35</v>
      </c>
      <c r="U370" t="s">
        <v>3359</v>
      </c>
      <c r="V370" s="57" t="e">
        <f t="shared" ca="1" si="50"/>
        <v>#NUM!</v>
      </c>
      <c r="W370" s="1" t="e">
        <f t="shared" ca="1" si="51"/>
        <v>#NUM!</v>
      </c>
      <c r="X370" s="1" t="e">
        <f t="shared" ca="1" si="52"/>
        <v>#NUM!</v>
      </c>
      <c r="Y370" s="1" t="e">
        <f t="shared" ca="1" si="53"/>
        <v>#NUM!</v>
      </c>
      <c r="Z370" s="32" t="e">
        <f t="shared" ca="1" si="54"/>
        <v>#NUM!</v>
      </c>
      <c r="AA370" s="1" t="e">
        <f t="shared" ca="1" si="55"/>
        <v>#NUM!</v>
      </c>
      <c r="AB370" s="1" t="e">
        <f t="shared" ca="1" si="56"/>
        <v>#NUM!</v>
      </c>
      <c r="AC370" s="1" t="e">
        <f t="shared" ca="1" si="57"/>
        <v>#NUM!</v>
      </c>
      <c r="AD370" s="1">
        <f t="shared" si="58"/>
        <v>1058876</v>
      </c>
      <c r="AE370" t="str">
        <f>IFERROR(VLOOKUP(D370,Bas!A:B,2,0),"")</f>
        <v/>
      </c>
      <c r="AF370" t="str">
        <f t="shared" si="59"/>
        <v>COMERCIAL INTERNACIONAL DE EQUIPOS Y MAQUINARIA SFP-011984-01</v>
      </c>
      <c r="AG370" s="14" t="str">
        <f>(IFERROR(VLOOKUP(AF370,Bas!A:B,2,0),"CXP"))</f>
        <v>CXP</v>
      </c>
    </row>
    <row r="371" spans="1:33" x14ac:dyDescent="0.25">
      <c r="A371" t="s">
        <v>41</v>
      </c>
      <c r="B371">
        <v>901</v>
      </c>
      <c r="C371">
        <v>890903024</v>
      </c>
      <c r="D371" t="s">
        <v>70</v>
      </c>
      <c r="E371" t="s">
        <v>3865</v>
      </c>
      <c r="F371">
        <v>7447638</v>
      </c>
      <c r="G371">
        <v>16925001</v>
      </c>
      <c r="H371">
        <v>1006566</v>
      </c>
      <c r="I371" t="s">
        <v>4020</v>
      </c>
      <c r="J371" t="s">
        <v>4021</v>
      </c>
      <c r="K371" s="2">
        <v>45411</v>
      </c>
      <c r="L371" s="2">
        <v>45411</v>
      </c>
      <c r="M371" s="2">
        <v>45468</v>
      </c>
      <c r="N371">
        <v>21</v>
      </c>
      <c r="O371">
        <v>1643142</v>
      </c>
      <c r="P371">
        <v>20240604</v>
      </c>
      <c r="Q371">
        <v>202406</v>
      </c>
      <c r="R371" t="s">
        <v>6382</v>
      </c>
      <c r="S371">
        <v>40</v>
      </c>
      <c r="T371" t="s">
        <v>35</v>
      </c>
      <c r="U371" t="s">
        <v>3359</v>
      </c>
      <c r="V371" s="57" t="e">
        <f t="shared" ca="1" si="50"/>
        <v>#NUM!</v>
      </c>
      <c r="W371" s="1" t="e">
        <f t="shared" ca="1" si="51"/>
        <v>#NUM!</v>
      </c>
      <c r="X371" s="1" t="e">
        <f t="shared" ca="1" si="52"/>
        <v>#NUM!</v>
      </c>
      <c r="Y371" s="1" t="e">
        <f t="shared" ca="1" si="53"/>
        <v>#NUM!</v>
      </c>
      <c r="Z371" s="32" t="e">
        <f t="shared" ca="1" si="54"/>
        <v>#NUM!</v>
      </c>
      <c r="AA371" s="1" t="e">
        <f t="shared" ca="1" si="55"/>
        <v>#NUM!</v>
      </c>
      <c r="AB371" s="1" t="e">
        <f t="shared" ca="1" si="56"/>
        <v>#NUM!</v>
      </c>
      <c r="AC371" s="1" t="e">
        <f t="shared" ca="1" si="57"/>
        <v>#NUM!</v>
      </c>
      <c r="AD371" s="1">
        <f t="shared" si="58"/>
        <v>1643142</v>
      </c>
      <c r="AE371" t="str">
        <f>IFERROR(VLOOKUP(D371,Bas!A:B,2,0),"")</f>
        <v/>
      </c>
      <c r="AF371" t="str">
        <f t="shared" si="59"/>
        <v>COMERCIAL INTERNACIONAL DE EQUIPOS Y MAQUINARIA SFP-011985-01</v>
      </c>
      <c r="AG371" s="14" t="str">
        <f>(IFERROR(VLOOKUP(AF371,Bas!A:B,2,0),"CXP"))</f>
        <v>CXP</v>
      </c>
    </row>
    <row r="372" spans="1:33" x14ac:dyDescent="0.25">
      <c r="A372" t="s">
        <v>41</v>
      </c>
      <c r="B372">
        <v>901</v>
      </c>
      <c r="C372">
        <v>890903024</v>
      </c>
      <c r="D372" t="s">
        <v>70</v>
      </c>
      <c r="E372" t="s">
        <v>3865</v>
      </c>
      <c r="F372">
        <v>7447638</v>
      </c>
      <c r="G372">
        <v>16925001</v>
      </c>
      <c r="H372">
        <v>1006567</v>
      </c>
      <c r="I372" t="s">
        <v>4022</v>
      </c>
      <c r="J372" t="s">
        <v>4023</v>
      </c>
      <c r="K372" s="2">
        <v>45411</v>
      </c>
      <c r="L372" s="2">
        <v>45411</v>
      </c>
      <c r="M372" s="2">
        <v>45468</v>
      </c>
      <c r="N372">
        <v>21</v>
      </c>
      <c r="O372">
        <v>63665</v>
      </c>
      <c r="P372">
        <v>20240604</v>
      </c>
      <c r="Q372">
        <v>202406</v>
      </c>
      <c r="R372" t="s">
        <v>6382</v>
      </c>
      <c r="S372">
        <v>40</v>
      </c>
      <c r="T372" t="s">
        <v>35</v>
      </c>
      <c r="U372" t="s">
        <v>3359</v>
      </c>
      <c r="V372" s="57" t="e">
        <f t="shared" ca="1" si="50"/>
        <v>#NUM!</v>
      </c>
      <c r="W372" s="1" t="e">
        <f t="shared" ca="1" si="51"/>
        <v>#NUM!</v>
      </c>
      <c r="X372" s="1" t="e">
        <f t="shared" ca="1" si="52"/>
        <v>#NUM!</v>
      </c>
      <c r="Y372" s="1" t="e">
        <f t="shared" ca="1" si="53"/>
        <v>#NUM!</v>
      </c>
      <c r="Z372" s="32" t="e">
        <f t="shared" ca="1" si="54"/>
        <v>#NUM!</v>
      </c>
      <c r="AA372" s="1" t="e">
        <f t="shared" ca="1" si="55"/>
        <v>#NUM!</v>
      </c>
      <c r="AB372" s="1" t="e">
        <f t="shared" ca="1" si="56"/>
        <v>#NUM!</v>
      </c>
      <c r="AC372" s="1" t="e">
        <f t="shared" ca="1" si="57"/>
        <v>#NUM!</v>
      </c>
      <c r="AD372" s="1">
        <f t="shared" si="58"/>
        <v>63665</v>
      </c>
      <c r="AE372" t="str">
        <f>IFERROR(VLOOKUP(D372,Bas!A:B,2,0),"")</f>
        <v/>
      </c>
      <c r="AF372" t="str">
        <f t="shared" si="59"/>
        <v>COMERCIAL INTERNACIONAL DE EQUIPOS Y MAQUINARIA SFP-011986-01</v>
      </c>
      <c r="AG372" s="14" t="str">
        <f>(IFERROR(VLOOKUP(AF372,Bas!A:B,2,0),"CXP"))</f>
        <v>CXP</v>
      </c>
    </row>
    <row r="373" spans="1:33" x14ac:dyDescent="0.25">
      <c r="A373" t="s">
        <v>41</v>
      </c>
      <c r="B373">
        <v>901</v>
      </c>
      <c r="C373">
        <v>890903024</v>
      </c>
      <c r="D373" t="s">
        <v>70</v>
      </c>
      <c r="E373" t="s">
        <v>3865</v>
      </c>
      <c r="F373">
        <v>7447638</v>
      </c>
      <c r="G373">
        <v>16925001</v>
      </c>
      <c r="H373">
        <v>1006581</v>
      </c>
      <c r="I373" t="s">
        <v>4024</v>
      </c>
      <c r="J373" t="s">
        <v>4025</v>
      </c>
      <c r="K373" s="2">
        <v>45411</v>
      </c>
      <c r="L373" s="2">
        <v>45411</v>
      </c>
      <c r="M373" s="2">
        <v>45468</v>
      </c>
      <c r="N373">
        <v>21</v>
      </c>
      <c r="O373">
        <v>1070423</v>
      </c>
      <c r="P373">
        <v>20240604</v>
      </c>
      <c r="Q373">
        <v>202406</v>
      </c>
      <c r="R373" t="s">
        <v>6382</v>
      </c>
      <c r="S373">
        <v>40</v>
      </c>
      <c r="T373" t="s">
        <v>35</v>
      </c>
      <c r="U373" t="s">
        <v>3359</v>
      </c>
      <c r="V373" s="57" t="e">
        <f t="shared" ca="1" si="50"/>
        <v>#NUM!</v>
      </c>
      <c r="W373" s="1" t="e">
        <f t="shared" ca="1" si="51"/>
        <v>#NUM!</v>
      </c>
      <c r="X373" s="1" t="e">
        <f t="shared" ca="1" si="52"/>
        <v>#NUM!</v>
      </c>
      <c r="Y373" s="1" t="e">
        <f t="shared" ca="1" si="53"/>
        <v>#NUM!</v>
      </c>
      <c r="Z373" s="32" t="e">
        <f t="shared" ca="1" si="54"/>
        <v>#NUM!</v>
      </c>
      <c r="AA373" s="1" t="e">
        <f t="shared" ca="1" si="55"/>
        <v>#NUM!</v>
      </c>
      <c r="AB373" s="1" t="e">
        <f t="shared" ca="1" si="56"/>
        <v>#NUM!</v>
      </c>
      <c r="AC373" s="1" t="e">
        <f t="shared" ca="1" si="57"/>
        <v>#NUM!</v>
      </c>
      <c r="AD373" s="1">
        <f t="shared" si="58"/>
        <v>1070423</v>
      </c>
      <c r="AE373" t="str">
        <f>IFERROR(VLOOKUP(D373,Bas!A:B,2,0),"")</f>
        <v/>
      </c>
      <c r="AF373" t="str">
        <f t="shared" si="59"/>
        <v>COMERCIAL INTERNACIONAL DE EQUIPOS Y MAQUINARIA SFP-011987-01</v>
      </c>
      <c r="AG373" s="14" t="str">
        <f>(IFERROR(VLOOKUP(AF373,Bas!A:B,2,0),"CXP"))</f>
        <v>CXP</v>
      </c>
    </row>
    <row r="374" spans="1:33" x14ac:dyDescent="0.25">
      <c r="A374" t="s">
        <v>41</v>
      </c>
      <c r="B374">
        <v>901</v>
      </c>
      <c r="C374">
        <v>890903024</v>
      </c>
      <c r="D374" t="s">
        <v>70</v>
      </c>
      <c r="E374" t="s">
        <v>3865</v>
      </c>
      <c r="F374">
        <v>7447638</v>
      </c>
      <c r="G374">
        <v>16925001</v>
      </c>
      <c r="H374">
        <v>1006584</v>
      </c>
      <c r="I374" t="s">
        <v>4026</v>
      </c>
      <c r="J374" t="s">
        <v>4027</v>
      </c>
      <c r="K374" s="2">
        <v>45411</v>
      </c>
      <c r="L374" s="2">
        <v>45411</v>
      </c>
      <c r="M374" s="2">
        <v>45468</v>
      </c>
      <c r="N374">
        <v>21</v>
      </c>
      <c r="O374">
        <v>38380</v>
      </c>
      <c r="P374">
        <v>20240604</v>
      </c>
      <c r="Q374">
        <v>202406</v>
      </c>
      <c r="R374" t="s">
        <v>6382</v>
      </c>
      <c r="S374">
        <v>40</v>
      </c>
      <c r="T374" t="s">
        <v>35</v>
      </c>
      <c r="U374" t="s">
        <v>3359</v>
      </c>
      <c r="V374" s="57" t="e">
        <f t="shared" ca="1" si="50"/>
        <v>#NUM!</v>
      </c>
      <c r="W374" s="1" t="e">
        <f t="shared" ca="1" si="51"/>
        <v>#NUM!</v>
      </c>
      <c r="X374" s="1" t="e">
        <f t="shared" ca="1" si="52"/>
        <v>#NUM!</v>
      </c>
      <c r="Y374" s="1" t="e">
        <f t="shared" ca="1" si="53"/>
        <v>#NUM!</v>
      </c>
      <c r="Z374" s="32" t="e">
        <f t="shared" ca="1" si="54"/>
        <v>#NUM!</v>
      </c>
      <c r="AA374" s="1" t="e">
        <f t="shared" ca="1" si="55"/>
        <v>#NUM!</v>
      </c>
      <c r="AB374" s="1" t="e">
        <f t="shared" ca="1" si="56"/>
        <v>#NUM!</v>
      </c>
      <c r="AC374" s="1" t="e">
        <f t="shared" ca="1" si="57"/>
        <v>#NUM!</v>
      </c>
      <c r="AD374" s="1">
        <f t="shared" si="58"/>
        <v>38380</v>
      </c>
      <c r="AE374" t="str">
        <f>IFERROR(VLOOKUP(D374,Bas!A:B,2,0),"")</f>
        <v/>
      </c>
      <c r="AF374" t="str">
        <f t="shared" si="59"/>
        <v>COMERCIAL INTERNACIONAL DE EQUIPOS Y MAQUINARIA SFP-011988-01</v>
      </c>
      <c r="AG374" s="14" t="str">
        <f>(IFERROR(VLOOKUP(AF374,Bas!A:B,2,0),"CXP"))</f>
        <v>CXP</v>
      </c>
    </row>
    <row r="375" spans="1:33" x14ac:dyDescent="0.25">
      <c r="A375" t="s">
        <v>41</v>
      </c>
      <c r="B375">
        <v>901</v>
      </c>
      <c r="C375">
        <v>890903024</v>
      </c>
      <c r="D375" t="s">
        <v>70</v>
      </c>
      <c r="E375" t="s">
        <v>3865</v>
      </c>
      <c r="F375">
        <v>7447638</v>
      </c>
      <c r="G375">
        <v>16925001</v>
      </c>
      <c r="H375">
        <v>1006602</v>
      </c>
      <c r="I375" t="s">
        <v>4028</v>
      </c>
      <c r="J375" t="s">
        <v>4029</v>
      </c>
      <c r="K375" s="2">
        <v>45411</v>
      </c>
      <c r="L375" s="2">
        <v>45411</v>
      </c>
      <c r="M375" s="2">
        <v>45469</v>
      </c>
      <c r="N375">
        <v>22</v>
      </c>
      <c r="O375">
        <v>821571</v>
      </c>
      <c r="P375">
        <v>20240604</v>
      </c>
      <c r="Q375">
        <v>202406</v>
      </c>
      <c r="R375" t="s">
        <v>6382</v>
      </c>
      <c r="S375">
        <v>40</v>
      </c>
      <c r="T375" t="s">
        <v>35</v>
      </c>
      <c r="U375" t="s">
        <v>3359</v>
      </c>
      <c r="V375" s="57" t="e">
        <f t="shared" ca="1" si="50"/>
        <v>#NUM!</v>
      </c>
      <c r="W375" s="1" t="e">
        <f t="shared" ca="1" si="51"/>
        <v>#NUM!</v>
      </c>
      <c r="X375" s="1" t="e">
        <f t="shared" ca="1" si="52"/>
        <v>#NUM!</v>
      </c>
      <c r="Y375" s="1" t="e">
        <f t="shared" ca="1" si="53"/>
        <v>#NUM!</v>
      </c>
      <c r="Z375" s="32" t="e">
        <f t="shared" ca="1" si="54"/>
        <v>#NUM!</v>
      </c>
      <c r="AA375" s="1" t="e">
        <f t="shared" ca="1" si="55"/>
        <v>#NUM!</v>
      </c>
      <c r="AB375" s="1" t="e">
        <f t="shared" ca="1" si="56"/>
        <v>#NUM!</v>
      </c>
      <c r="AC375" s="1" t="e">
        <f t="shared" ca="1" si="57"/>
        <v>#NUM!</v>
      </c>
      <c r="AD375" s="1">
        <f t="shared" si="58"/>
        <v>821571</v>
      </c>
      <c r="AE375" t="str">
        <f>IFERROR(VLOOKUP(D375,Bas!A:B,2,0),"")</f>
        <v/>
      </c>
      <c r="AF375" t="str">
        <f t="shared" si="59"/>
        <v>COMERCIAL INTERNACIONAL DE EQUIPOS Y MAQUINARIA SFP-011989-01</v>
      </c>
      <c r="AG375" s="14" t="str">
        <f>(IFERROR(VLOOKUP(AF375,Bas!A:B,2,0),"CXP"))</f>
        <v>CXP</v>
      </c>
    </row>
    <row r="376" spans="1:33" x14ac:dyDescent="0.25">
      <c r="A376" t="s">
        <v>41</v>
      </c>
      <c r="B376">
        <v>901</v>
      </c>
      <c r="C376">
        <v>890903024</v>
      </c>
      <c r="D376" t="s">
        <v>70</v>
      </c>
      <c r="E376" t="s">
        <v>3865</v>
      </c>
      <c r="F376">
        <v>7447638</v>
      </c>
      <c r="G376">
        <v>16925001</v>
      </c>
      <c r="H376">
        <v>1006614</v>
      </c>
      <c r="I376" t="s">
        <v>4030</v>
      </c>
      <c r="J376" t="s">
        <v>4031</v>
      </c>
      <c r="K376" s="2">
        <v>45411</v>
      </c>
      <c r="L376" s="2">
        <v>45411</v>
      </c>
      <c r="M376" s="2">
        <v>45468</v>
      </c>
      <c r="N376">
        <v>21</v>
      </c>
      <c r="O376">
        <v>860656</v>
      </c>
      <c r="P376">
        <v>20240604</v>
      </c>
      <c r="Q376">
        <v>202406</v>
      </c>
      <c r="R376" t="s">
        <v>6382</v>
      </c>
      <c r="S376">
        <v>40</v>
      </c>
      <c r="T376" t="s">
        <v>35</v>
      </c>
      <c r="U376" t="s">
        <v>3359</v>
      </c>
      <c r="V376" s="57" t="e">
        <f t="shared" ca="1" si="50"/>
        <v>#NUM!</v>
      </c>
      <c r="W376" s="1" t="e">
        <f t="shared" ca="1" si="51"/>
        <v>#NUM!</v>
      </c>
      <c r="X376" s="1" t="e">
        <f t="shared" ca="1" si="52"/>
        <v>#NUM!</v>
      </c>
      <c r="Y376" s="1" t="e">
        <f t="shared" ca="1" si="53"/>
        <v>#NUM!</v>
      </c>
      <c r="Z376" s="32" t="e">
        <f t="shared" ca="1" si="54"/>
        <v>#NUM!</v>
      </c>
      <c r="AA376" s="1" t="e">
        <f t="shared" ca="1" si="55"/>
        <v>#NUM!</v>
      </c>
      <c r="AB376" s="1" t="e">
        <f t="shared" ca="1" si="56"/>
        <v>#NUM!</v>
      </c>
      <c r="AC376" s="1" t="e">
        <f t="shared" ca="1" si="57"/>
        <v>#NUM!</v>
      </c>
      <c r="AD376" s="1">
        <f t="shared" si="58"/>
        <v>860656</v>
      </c>
      <c r="AE376" t="str">
        <f>IFERROR(VLOOKUP(D376,Bas!A:B,2,0),"")</f>
        <v/>
      </c>
      <c r="AF376" t="str">
        <f t="shared" si="59"/>
        <v>COMERCIAL INTERNACIONAL DE EQUIPOS Y MAQUINARIA SFP-011990-01</v>
      </c>
      <c r="AG376" s="14" t="str">
        <f>(IFERROR(VLOOKUP(AF376,Bas!A:B,2,0),"CXP"))</f>
        <v>CXP</v>
      </c>
    </row>
    <row r="377" spans="1:33" x14ac:dyDescent="0.25">
      <c r="A377" t="s">
        <v>41</v>
      </c>
      <c r="B377">
        <v>901</v>
      </c>
      <c r="C377">
        <v>890903024</v>
      </c>
      <c r="D377" t="s">
        <v>70</v>
      </c>
      <c r="E377" t="s">
        <v>3865</v>
      </c>
      <c r="F377">
        <v>7447638</v>
      </c>
      <c r="G377">
        <v>16925001</v>
      </c>
      <c r="H377">
        <v>1006613</v>
      </c>
      <c r="I377" t="s">
        <v>4032</v>
      </c>
      <c r="J377" t="s">
        <v>4033</v>
      </c>
      <c r="K377" s="2">
        <v>45411</v>
      </c>
      <c r="L377" s="2">
        <v>45411</v>
      </c>
      <c r="M377" s="2">
        <v>45469</v>
      </c>
      <c r="N377">
        <v>22</v>
      </c>
      <c r="O377">
        <v>3614654</v>
      </c>
      <c r="P377">
        <v>20240604</v>
      </c>
      <c r="Q377">
        <v>202406</v>
      </c>
      <c r="R377" t="s">
        <v>6382</v>
      </c>
      <c r="S377">
        <v>40</v>
      </c>
      <c r="T377" t="s">
        <v>35</v>
      </c>
      <c r="U377" t="s">
        <v>3359</v>
      </c>
      <c r="V377" s="57" t="e">
        <f t="shared" ca="1" si="50"/>
        <v>#NUM!</v>
      </c>
      <c r="W377" s="1" t="e">
        <f t="shared" ca="1" si="51"/>
        <v>#NUM!</v>
      </c>
      <c r="X377" s="1" t="e">
        <f t="shared" ca="1" si="52"/>
        <v>#NUM!</v>
      </c>
      <c r="Y377" s="1" t="e">
        <f t="shared" ca="1" si="53"/>
        <v>#NUM!</v>
      </c>
      <c r="Z377" s="32" t="e">
        <f t="shared" ca="1" si="54"/>
        <v>#NUM!</v>
      </c>
      <c r="AA377" s="1" t="e">
        <f t="shared" ca="1" si="55"/>
        <v>#NUM!</v>
      </c>
      <c r="AB377" s="1" t="e">
        <f t="shared" ca="1" si="56"/>
        <v>#NUM!</v>
      </c>
      <c r="AC377" s="1" t="e">
        <f t="shared" ca="1" si="57"/>
        <v>#NUM!</v>
      </c>
      <c r="AD377" s="1">
        <f t="shared" si="58"/>
        <v>3614654</v>
      </c>
      <c r="AE377" t="str">
        <f>IFERROR(VLOOKUP(D377,Bas!A:B,2,0),"")</f>
        <v/>
      </c>
      <c r="AF377" t="str">
        <f t="shared" si="59"/>
        <v>COMERCIAL INTERNACIONAL DE EQUIPOS Y MAQUINARIA SFP-011991-01</v>
      </c>
      <c r="AG377" s="14" t="str">
        <f>(IFERROR(VLOOKUP(AF377,Bas!A:B,2,0),"CXP"))</f>
        <v>CXP</v>
      </c>
    </row>
    <row r="378" spans="1:33" x14ac:dyDescent="0.25">
      <c r="A378" t="s">
        <v>41</v>
      </c>
      <c r="B378">
        <v>901</v>
      </c>
      <c r="C378">
        <v>890903024</v>
      </c>
      <c r="D378" t="s">
        <v>70</v>
      </c>
      <c r="E378" t="s">
        <v>3865</v>
      </c>
      <c r="F378">
        <v>7447638</v>
      </c>
      <c r="G378">
        <v>16925001</v>
      </c>
      <c r="H378">
        <v>1006625</v>
      </c>
      <c r="I378" t="s">
        <v>4034</v>
      </c>
      <c r="J378" t="s">
        <v>4035</v>
      </c>
      <c r="K378" s="2">
        <v>45411</v>
      </c>
      <c r="L378" s="2">
        <v>45411</v>
      </c>
      <c r="M378" s="2">
        <v>45469</v>
      </c>
      <c r="N378">
        <v>22</v>
      </c>
      <c r="O378">
        <v>2265543</v>
      </c>
      <c r="P378">
        <v>20240604</v>
      </c>
      <c r="Q378">
        <v>202406</v>
      </c>
      <c r="R378" t="s">
        <v>6382</v>
      </c>
      <c r="S378">
        <v>40</v>
      </c>
      <c r="T378" t="s">
        <v>35</v>
      </c>
      <c r="U378" t="s">
        <v>3359</v>
      </c>
      <c r="V378" s="57" t="e">
        <f t="shared" ca="1" si="50"/>
        <v>#NUM!</v>
      </c>
      <c r="W378" s="1" t="e">
        <f t="shared" ca="1" si="51"/>
        <v>#NUM!</v>
      </c>
      <c r="X378" s="1" t="e">
        <f t="shared" ca="1" si="52"/>
        <v>#NUM!</v>
      </c>
      <c r="Y378" s="1" t="e">
        <f t="shared" ca="1" si="53"/>
        <v>#NUM!</v>
      </c>
      <c r="Z378" s="32" t="e">
        <f t="shared" ca="1" si="54"/>
        <v>#NUM!</v>
      </c>
      <c r="AA378" s="1" t="e">
        <f t="shared" ca="1" si="55"/>
        <v>#NUM!</v>
      </c>
      <c r="AB378" s="1" t="e">
        <f t="shared" ca="1" si="56"/>
        <v>#NUM!</v>
      </c>
      <c r="AC378" s="1" t="e">
        <f t="shared" ca="1" si="57"/>
        <v>#NUM!</v>
      </c>
      <c r="AD378" s="1">
        <f t="shared" si="58"/>
        <v>2265543</v>
      </c>
      <c r="AE378" t="str">
        <f>IFERROR(VLOOKUP(D378,Bas!A:B,2,0),"")</f>
        <v/>
      </c>
      <c r="AF378" t="str">
        <f t="shared" si="59"/>
        <v>COMERCIAL INTERNACIONAL DE EQUIPOS Y MAQUINARIA SFP-011992-01</v>
      </c>
      <c r="AG378" s="14" t="str">
        <f>(IFERROR(VLOOKUP(AF378,Bas!A:B,2,0),"CXP"))</f>
        <v>CXP</v>
      </c>
    </row>
    <row r="379" spans="1:33" x14ac:dyDescent="0.25">
      <c r="A379" t="s">
        <v>41</v>
      </c>
      <c r="B379">
        <v>901</v>
      </c>
      <c r="C379">
        <v>890903024</v>
      </c>
      <c r="D379" t="s">
        <v>70</v>
      </c>
      <c r="E379" t="s">
        <v>3865</v>
      </c>
      <c r="F379">
        <v>7447638</v>
      </c>
      <c r="G379">
        <v>16925001</v>
      </c>
      <c r="H379">
        <v>1006594</v>
      </c>
      <c r="I379" t="s">
        <v>4036</v>
      </c>
      <c r="J379" t="s">
        <v>4037</v>
      </c>
      <c r="K379" s="2">
        <v>45411</v>
      </c>
      <c r="L379" s="2">
        <v>45411</v>
      </c>
      <c r="M379" s="2">
        <v>45468</v>
      </c>
      <c r="N379">
        <v>21</v>
      </c>
      <c r="O379">
        <v>224110</v>
      </c>
      <c r="P379">
        <v>20240604</v>
      </c>
      <c r="Q379">
        <v>202406</v>
      </c>
      <c r="R379" t="s">
        <v>6382</v>
      </c>
      <c r="S379">
        <v>40</v>
      </c>
      <c r="T379" t="s">
        <v>35</v>
      </c>
      <c r="U379" t="s">
        <v>3359</v>
      </c>
      <c r="V379" s="57" t="e">
        <f t="shared" ca="1" si="50"/>
        <v>#NUM!</v>
      </c>
      <c r="W379" s="1" t="e">
        <f t="shared" ca="1" si="51"/>
        <v>#NUM!</v>
      </c>
      <c r="X379" s="1" t="e">
        <f t="shared" ca="1" si="52"/>
        <v>#NUM!</v>
      </c>
      <c r="Y379" s="1" t="e">
        <f t="shared" ca="1" si="53"/>
        <v>#NUM!</v>
      </c>
      <c r="Z379" s="32" t="e">
        <f t="shared" ca="1" si="54"/>
        <v>#NUM!</v>
      </c>
      <c r="AA379" s="1" t="e">
        <f t="shared" ca="1" si="55"/>
        <v>#NUM!</v>
      </c>
      <c r="AB379" s="1" t="e">
        <f t="shared" ca="1" si="56"/>
        <v>#NUM!</v>
      </c>
      <c r="AC379" s="1" t="e">
        <f t="shared" ca="1" si="57"/>
        <v>#NUM!</v>
      </c>
      <c r="AD379" s="1">
        <f t="shared" si="58"/>
        <v>224110</v>
      </c>
      <c r="AE379" t="str">
        <f>IFERROR(VLOOKUP(D379,Bas!A:B,2,0),"")</f>
        <v/>
      </c>
      <c r="AF379" t="str">
        <f t="shared" si="59"/>
        <v>COMERCIAL INTERNACIONAL DE EQUIPOS Y MAQUINARIA SFP-011993-01</v>
      </c>
      <c r="AG379" s="14" t="str">
        <f>(IFERROR(VLOOKUP(AF379,Bas!A:B,2,0),"CXP"))</f>
        <v>CXP</v>
      </c>
    </row>
    <row r="380" spans="1:33" x14ac:dyDescent="0.25">
      <c r="A380" t="s">
        <v>41</v>
      </c>
      <c r="B380">
        <v>901</v>
      </c>
      <c r="C380">
        <v>890903024</v>
      </c>
      <c r="D380" t="s">
        <v>70</v>
      </c>
      <c r="E380" t="s">
        <v>3865</v>
      </c>
      <c r="F380">
        <v>7447638</v>
      </c>
      <c r="G380">
        <v>16925001</v>
      </c>
      <c r="H380">
        <v>1006770</v>
      </c>
      <c r="I380" t="s">
        <v>4038</v>
      </c>
      <c r="J380" t="s">
        <v>4039</v>
      </c>
      <c r="K380" s="2">
        <v>45415</v>
      </c>
      <c r="L380" s="2">
        <v>45415</v>
      </c>
      <c r="M380" s="2">
        <v>45475</v>
      </c>
      <c r="N380">
        <v>28</v>
      </c>
      <c r="O380">
        <v>770360</v>
      </c>
      <c r="P380">
        <v>20240604</v>
      </c>
      <c r="Q380">
        <v>202406</v>
      </c>
      <c r="R380" t="s">
        <v>6382</v>
      </c>
      <c r="S380">
        <v>36</v>
      </c>
      <c r="T380" t="s">
        <v>35</v>
      </c>
      <c r="U380" t="s">
        <v>3359</v>
      </c>
      <c r="V380" s="57" t="e">
        <f t="shared" ca="1" si="50"/>
        <v>#NUM!</v>
      </c>
      <c r="W380" s="1" t="e">
        <f t="shared" ca="1" si="51"/>
        <v>#NUM!</v>
      </c>
      <c r="X380" s="1" t="e">
        <f t="shared" ca="1" si="52"/>
        <v>#NUM!</v>
      </c>
      <c r="Y380" s="1" t="e">
        <f t="shared" ca="1" si="53"/>
        <v>#NUM!</v>
      </c>
      <c r="Z380" s="32" t="e">
        <f t="shared" ca="1" si="54"/>
        <v>#NUM!</v>
      </c>
      <c r="AA380" s="1" t="e">
        <f t="shared" ca="1" si="55"/>
        <v>#NUM!</v>
      </c>
      <c r="AB380" s="1" t="e">
        <f t="shared" ca="1" si="56"/>
        <v>#NUM!</v>
      </c>
      <c r="AC380" s="1" t="e">
        <f t="shared" ca="1" si="57"/>
        <v>#NUM!</v>
      </c>
      <c r="AD380" s="1">
        <f t="shared" si="58"/>
        <v>770360</v>
      </c>
      <c r="AE380" t="str">
        <f>IFERROR(VLOOKUP(D380,Bas!A:B,2,0),"")</f>
        <v/>
      </c>
      <c r="AF380" t="str">
        <f t="shared" si="59"/>
        <v>COMERCIAL INTERNACIONAL DE EQUIPOS Y MAQUINARIA SFP-012086-01</v>
      </c>
      <c r="AG380" s="14" t="str">
        <f>(IFERROR(VLOOKUP(AF380,Bas!A:B,2,0),"CXP"))</f>
        <v>CXP</v>
      </c>
    </row>
    <row r="381" spans="1:33" x14ac:dyDescent="0.25">
      <c r="A381" t="s">
        <v>41</v>
      </c>
      <c r="B381">
        <v>901</v>
      </c>
      <c r="C381">
        <v>890903024</v>
      </c>
      <c r="D381" t="s">
        <v>70</v>
      </c>
      <c r="E381" t="s">
        <v>3865</v>
      </c>
      <c r="F381">
        <v>7447638</v>
      </c>
      <c r="G381">
        <v>16925001</v>
      </c>
      <c r="H381">
        <v>1006769</v>
      </c>
      <c r="I381" t="s">
        <v>4040</v>
      </c>
      <c r="J381" t="s">
        <v>4041</v>
      </c>
      <c r="K381" s="2">
        <v>45415</v>
      </c>
      <c r="L381" s="2">
        <v>45415</v>
      </c>
      <c r="M381" s="2">
        <v>45475</v>
      </c>
      <c r="N381">
        <v>28</v>
      </c>
      <c r="O381">
        <v>1139770</v>
      </c>
      <c r="P381">
        <v>20240604</v>
      </c>
      <c r="Q381">
        <v>202406</v>
      </c>
      <c r="R381" t="s">
        <v>6382</v>
      </c>
      <c r="S381">
        <v>36</v>
      </c>
      <c r="T381" t="s">
        <v>35</v>
      </c>
      <c r="U381" t="s">
        <v>3359</v>
      </c>
      <c r="V381" s="57" t="e">
        <f t="shared" ca="1" si="50"/>
        <v>#NUM!</v>
      </c>
      <c r="W381" s="1" t="e">
        <f t="shared" ca="1" si="51"/>
        <v>#NUM!</v>
      </c>
      <c r="X381" s="1" t="e">
        <f t="shared" ca="1" si="52"/>
        <v>#NUM!</v>
      </c>
      <c r="Y381" s="1" t="e">
        <f t="shared" ca="1" si="53"/>
        <v>#NUM!</v>
      </c>
      <c r="Z381" s="32" t="e">
        <f t="shared" ca="1" si="54"/>
        <v>#NUM!</v>
      </c>
      <c r="AA381" s="1" t="e">
        <f t="shared" ca="1" si="55"/>
        <v>#NUM!</v>
      </c>
      <c r="AB381" s="1" t="e">
        <f t="shared" ca="1" si="56"/>
        <v>#NUM!</v>
      </c>
      <c r="AC381" s="1" t="e">
        <f t="shared" ca="1" si="57"/>
        <v>#NUM!</v>
      </c>
      <c r="AD381" s="1">
        <f t="shared" si="58"/>
        <v>1139770</v>
      </c>
      <c r="AE381" t="str">
        <f>IFERROR(VLOOKUP(D381,Bas!A:B,2,0),"")</f>
        <v/>
      </c>
      <c r="AF381" t="str">
        <f t="shared" si="59"/>
        <v>COMERCIAL INTERNACIONAL DE EQUIPOS Y MAQUINARIA SFP-012087-01</v>
      </c>
      <c r="AG381" s="14" t="str">
        <f>(IFERROR(VLOOKUP(AF381,Bas!A:B,2,0),"CXP"))</f>
        <v>CXP</v>
      </c>
    </row>
    <row r="382" spans="1:33" x14ac:dyDescent="0.25">
      <c r="A382" t="s">
        <v>41</v>
      </c>
      <c r="B382">
        <v>901</v>
      </c>
      <c r="C382">
        <v>890903024</v>
      </c>
      <c r="D382" t="s">
        <v>70</v>
      </c>
      <c r="E382" t="s">
        <v>3865</v>
      </c>
      <c r="F382">
        <v>7447638</v>
      </c>
      <c r="G382">
        <v>16925001</v>
      </c>
      <c r="H382">
        <v>1006768</v>
      </c>
      <c r="I382" t="s">
        <v>4042</v>
      </c>
      <c r="J382" t="s">
        <v>4043</v>
      </c>
      <c r="K382" s="2">
        <v>45415</v>
      </c>
      <c r="L382" s="2">
        <v>45415</v>
      </c>
      <c r="M382" s="2">
        <v>45475</v>
      </c>
      <c r="N382">
        <v>28</v>
      </c>
      <c r="O382">
        <v>81225</v>
      </c>
      <c r="P382">
        <v>20240604</v>
      </c>
      <c r="Q382">
        <v>202406</v>
      </c>
      <c r="R382" t="s">
        <v>6382</v>
      </c>
      <c r="S382">
        <v>36</v>
      </c>
      <c r="T382" t="s">
        <v>35</v>
      </c>
      <c r="U382" t="s">
        <v>3359</v>
      </c>
      <c r="V382" s="57" t="e">
        <f t="shared" ca="1" si="50"/>
        <v>#NUM!</v>
      </c>
      <c r="W382" s="1" t="e">
        <f t="shared" ca="1" si="51"/>
        <v>#NUM!</v>
      </c>
      <c r="X382" s="1" t="e">
        <f t="shared" ca="1" si="52"/>
        <v>#NUM!</v>
      </c>
      <c r="Y382" s="1" t="e">
        <f t="shared" ca="1" si="53"/>
        <v>#NUM!</v>
      </c>
      <c r="Z382" s="32" t="e">
        <f t="shared" ca="1" si="54"/>
        <v>#NUM!</v>
      </c>
      <c r="AA382" s="1" t="e">
        <f t="shared" ca="1" si="55"/>
        <v>#NUM!</v>
      </c>
      <c r="AB382" s="1" t="e">
        <f t="shared" ca="1" si="56"/>
        <v>#NUM!</v>
      </c>
      <c r="AC382" s="1" t="e">
        <f t="shared" ca="1" si="57"/>
        <v>#NUM!</v>
      </c>
      <c r="AD382" s="1">
        <f t="shared" si="58"/>
        <v>81225</v>
      </c>
      <c r="AE382" t="str">
        <f>IFERROR(VLOOKUP(D382,Bas!A:B,2,0),"")</f>
        <v/>
      </c>
      <c r="AF382" t="str">
        <f t="shared" si="59"/>
        <v>COMERCIAL INTERNACIONAL DE EQUIPOS Y MAQUINARIA SFP-012088-01</v>
      </c>
      <c r="AG382" s="14" t="str">
        <f>(IFERROR(VLOOKUP(AF382,Bas!A:B,2,0),"CXP"))</f>
        <v>CXP</v>
      </c>
    </row>
    <row r="383" spans="1:33" x14ac:dyDescent="0.25">
      <c r="A383" t="s">
        <v>41</v>
      </c>
      <c r="B383">
        <v>901</v>
      </c>
      <c r="C383">
        <v>890903024</v>
      </c>
      <c r="D383" t="s">
        <v>70</v>
      </c>
      <c r="E383" t="s">
        <v>3865</v>
      </c>
      <c r="F383">
        <v>7447638</v>
      </c>
      <c r="G383">
        <v>16925001</v>
      </c>
      <c r="H383">
        <v>1006767</v>
      </c>
      <c r="I383" t="s">
        <v>4044</v>
      </c>
      <c r="J383" t="s">
        <v>4045</v>
      </c>
      <c r="K383" s="2">
        <v>45415</v>
      </c>
      <c r="L383" s="2">
        <v>45415</v>
      </c>
      <c r="M383" s="2">
        <v>45475</v>
      </c>
      <c r="N383">
        <v>28</v>
      </c>
      <c r="O383">
        <v>798081</v>
      </c>
      <c r="P383">
        <v>20240604</v>
      </c>
      <c r="Q383">
        <v>202406</v>
      </c>
      <c r="R383" t="s">
        <v>6382</v>
      </c>
      <c r="S383">
        <v>36</v>
      </c>
      <c r="T383" t="s">
        <v>35</v>
      </c>
      <c r="U383" t="s">
        <v>3359</v>
      </c>
      <c r="V383" s="57" t="e">
        <f t="shared" ca="1" si="50"/>
        <v>#NUM!</v>
      </c>
      <c r="W383" s="1" t="e">
        <f t="shared" ca="1" si="51"/>
        <v>#NUM!</v>
      </c>
      <c r="X383" s="1" t="e">
        <f t="shared" ca="1" si="52"/>
        <v>#NUM!</v>
      </c>
      <c r="Y383" s="1" t="e">
        <f t="shared" ca="1" si="53"/>
        <v>#NUM!</v>
      </c>
      <c r="Z383" s="32" t="e">
        <f t="shared" ca="1" si="54"/>
        <v>#NUM!</v>
      </c>
      <c r="AA383" s="1" t="e">
        <f t="shared" ca="1" si="55"/>
        <v>#NUM!</v>
      </c>
      <c r="AB383" s="1" t="e">
        <f t="shared" ca="1" si="56"/>
        <v>#NUM!</v>
      </c>
      <c r="AC383" s="1" t="e">
        <f t="shared" ca="1" si="57"/>
        <v>#NUM!</v>
      </c>
      <c r="AD383" s="1">
        <f t="shared" si="58"/>
        <v>798081</v>
      </c>
      <c r="AE383" t="str">
        <f>IFERROR(VLOOKUP(D383,Bas!A:B,2,0),"")</f>
        <v/>
      </c>
      <c r="AF383" t="str">
        <f t="shared" si="59"/>
        <v>COMERCIAL INTERNACIONAL DE EQUIPOS Y MAQUINARIA SFP-012089-01</v>
      </c>
      <c r="AG383" s="14" t="str">
        <f>(IFERROR(VLOOKUP(AF383,Bas!A:B,2,0),"CXP"))</f>
        <v>CXP</v>
      </c>
    </row>
    <row r="384" spans="1:33" x14ac:dyDescent="0.25">
      <c r="A384" t="s">
        <v>41</v>
      </c>
      <c r="B384">
        <v>901</v>
      </c>
      <c r="C384">
        <v>890903024</v>
      </c>
      <c r="D384" t="s">
        <v>70</v>
      </c>
      <c r="E384" t="s">
        <v>3865</v>
      </c>
      <c r="F384">
        <v>7447638</v>
      </c>
      <c r="G384">
        <v>16925001</v>
      </c>
      <c r="H384">
        <v>1006838</v>
      </c>
      <c r="I384" t="s">
        <v>4046</v>
      </c>
      <c r="J384" t="s">
        <v>4047</v>
      </c>
      <c r="K384" s="2">
        <v>45418</v>
      </c>
      <c r="L384" s="2">
        <v>45418</v>
      </c>
      <c r="M384" s="2">
        <v>45476</v>
      </c>
      <c r="N384">
        <v>29</v>
      </c>
      <c r="O384">
        <v>748700</v>
      </c>
      <c r="P384">
        <v>20240604</v>
      </c>
      <c r="Q384">
        <v>202406</v>
      </c>
      <c r="R384" t="s">
        <v>6382</v>
      </c>
      <c r="S384">
        <v>33</v>
      </c>
      <c r="T384" t="s">
        <v>35</v>
      </c>
      <c r="U384" t="s">
        <v>3359</v>
      </c>
      <c r="V384" s="57" t="e">
        <f t="shared" ca="1" si="50"/>
        <v>#NUM!</v>
      </c>
      <c r="W384" s="1" t="e">
        <f t="shared" ca="1" si="51"/>
        <v>#NUM!</v>
      </c>
      <c r="X384" s="1" t="e">
        <f t="shared" ca="1" si="52"/>
        <v>#NUM!</v>
      </c>
      <c r="Y384" s="1" t="e">
        <f t="shared" ca="1" si="53"/>
        <v>#NUM!</v>
      </c>
      <c r="Z384" s="32" t="e">
        <f t="shared" ca="1" si="54"/>
        <v>#NUM!</v>
      </c>
      <c r="AA384" s="1" t="e">
        <f t="shared" ca="1" si="55"/>
        <v>#NUM!</v>
      </c>
      <c r="AB384" s="1" t="e">
        <f t="shared" ca="1" si="56"/>
        <v>#NUM!</v>
      </c>
      <c r="AC384" s="1" t="e">
        <f t="shared" ca="1" si="57"/>
        <v>#NUM!</v>
      </c>
      <c r="AD384" s="1">
        <f t="shared" si="58"/>
        <v>748700</v>
      </c>
      <c r="AE384" t="str">
        <f>IFERROR(VLOOKUP(D384,Bas!A:B,2,0),"")</f>
        <v/>
      </c>
      <c r="AF384" t="str">
        <f t="shared" si="59"/>
        <v>COMERCIAL INTERNACIONAL DE EQUIPOS Y MAQUINARIA SFP-012097-01</v>
      </c>
      <c r="AG384" s="14" t="str">
        <f>(IFERROR(VLOOKUP(AF384,Bas!A:B,2,0),"CXP"))</f>
        <v>CXP</v>
      </c>
    </row>
    <row r="385" spans="1:33" x14ac:dyDescent="0.25">
      <c r="A385" t="s">
        <v>41</v>
      </c>
      <c r="B385">
        <v>901</v>
      </c>
      <c r="C385">
        <v>890903024</v>
      </c>
      <c r="D385" t="s">
        <v>70</v>
      </c>
      <c r="E385" t="s">
        <v>3865</v>
      </c>
      <c r="F385">
        <v>7447638</v>
      </c>
      <c r="G385">
        <v>16925001</v>
      </c>
      <c r="H385">
        <v>1006852</v>
      </c>
      <c r="I385" t="s">
        <v>4048</v>
      </c>
      <c r="J385" t="s">
        <v>4049</v>
      </c>
      <c r="K385" s="2">
        <v>45418</v>
      </c>
      <c r="L385" s="2">
        <v>45418</v>
      </c>
      <c r="M385" s="2">
        <v>45477</v>
      </c>
      <c r="N385">
        <v>30</v>
      </c>
      <c r="O385">
        <v>1944521</v>
      </c>
      <c r="P385">
        <v>20240604</v>
      </c>
      <c r="Q385">
        <v>202406</v>
      </c>
      <c r="R385" t="s">
        <v>6382</v>
      </c>
      <c r="S385">
        <v>33</v>
      </c>
      <c r="T385" t="s">
        <v>35</v>
      </c>
      <c r="U385" t="s">
        <v>3359</v>
      </c>
      <c r="V385" s="57" t="e">
        <f t="shared" ca="1" si="50"/>
        <v>#NUM!</v>
      </c>
      <c r="W385" s="1" t="e">
        <f t="shared" ca="1" si="51"/>
        <v>#NUM!</v>
      </c>
      <c r="X385" s="1" t="e">
        <f t="shared" ca="1" si="52"/>
        <v>#NUM!</v>
      </c>
      <c r="Y385" s="1" t="e">
        <f t="shared" ca="1" si="53"/>
        <v>#NUM!</v>
      </c>
      <c r="Z385" s="32" t="e">
        <f t="shared" ca="1" si="54"/>
        <v>#NUM!</v>
      </c>
      <c r="AA385" s="1" t="e">
        <f t="shared" ca="1" si="55"/>
        <v>#NUM!</v>
      </c>
      <c r="AB385" s="1" t="e">
        <f t="shared" ca="1" si="56"/>
        <v>#NUM!</v>
      </c>
      <c r="AC385" s="1" t="e">
        <f t="shared" ca="1" si="57"/>
        <v>#NUM!</v>
      </c>
      <c r="AD385" s="1">
        <f t="shared" si="58"/>
        <v>1944521</v>
      </c>
      <c r="AE385" t="str">
        <f>IFERROR(VLOOKUP(D385,Bas!A:B,2,0),"")</f>
        <v/>
      </c>
      <c r="AF385" t="str">
        <f t="shared" si="59"/>
        <v>COMERCIAL INTERNACIONAL DE EQUIPOS Y MAQUINARIA SFP-012098-01</v>
      </c>
      <c r="AG385" s="14" t="str">
        <f>(IFERROR(VLOOKUP(AF385,Bas!A:B,2,0),"CXP"))</f>
        <v>CXP</v>
      </c>
    </row>
    <row r="386" spans="1:33" x14ac:dyDescent="0.25">
      <c r="A386" t="s">
        <v>41</v>
      </c>
      <c r="B386">
        <v>901</v>
      </c>
      <c r="C386">
        <v>890903024</v>
      </c>
      <c r="D386" t="s">
        <v>70</v>
      </c>
      <c r="E386" t="s">
        <v>3865</v>
      </c>
      <c r="F386">
        <v>7447638</v>
      </c>
      <c r="G386">
        <v>16925001</v>
      </c>
      <c r="H386">
        <v>1006854</v>
      </c>
      <c r="I386" t="s">
        <v>4050</v>
      </c>
      <c r="J386" t="s">
        <v>4051</v>
      </c>
      <c r="K386" s="2">
        <v>45418</v>
      </c>
      <c r="L386" s="2">
        <v>45418</v>
      </c>
      <c r="M386" s="2">
        <v>45477</v>
      </c>
      <c r="N386">
        <v>30</v>
      </c>
      <c r="O386">
        <v>770360</v>
      </c>
      <c r="P386">
        <v>20240604</v>
      </c>
      <c r="Q386">
        <v>202406</v>
      </c>
      <c r="R386" t="s">
        <v>6382</v>
      </c>
      <c r="S386">
        <v>33</v>
      </c>
      <c r="T386" t="s">
        <v>35</v>
      </c>
      <c r="U386" t="s">
        <v>3359</v>
      </c>
      <c r="V386" s="57" t="e">
        <f t="shared" ca="1" si="50"/>
        <v>#NUM!</v>
      </c>
      <c r="W386" s="1" t="e">
        <f t="shared" ca="1" si="51"/>
        <v>#NUM!</v>
      </c>
      <c r="X386" s="1" t="e">
        <f t="shared" ca="1" si="52"/>
        <v>#NUM!</v>
      </c>
      <c r="Y386" s="1" t="e">
        <f t="shared" ca="1" si="53"/>
        <v>#NUM!</v>
      </c>
      <c r="Z386" s="32" t="e">
        <f t="shared" ca="1" si="54"/>
        <v>#NUM!</v>
      </c>
      <c r="AA386" s="1" t="e">
        <f t="shared" ca="1" si="55"/>
        <v>#NUM!</v>
      </c>
      <c r="AB386" s="1" t="e">
        <f t="shared" ca="1" si="56"/>
        <v>#NUM!</v>
      </c>
      <c r="AC386" s="1" t="e">
        <f t="shared" ca="1" si="57"/>
        <v>#NUM!</v>
      </c>
      <c r="AD386" s="1">
        <f t="shared" si="58"/>
        <v>770360</v>
      </c>
      <c r="AE386" t="str">
        <f>IFERROR(VLOOKUP(D386,Bas!A:B,2,0),"")</f>
        <v/>
      </c>
      <c r="AF386" t="str">
        <f t="shared" si="59"/>
        <v>COMERCIAL INTERNACIONAL DE EQUIPOS Y MAQUINARIA SFP-012099-01</v>
      </c>
      <c r="AG386" s="14" t="str">
        <f>(IFERROR(VLOOKUP(AF386,Bas!A:B,2,0),"CXP"))</f>
        <v>CXP</v>
      </c>
    </row>
    <row r="387" spans="1:33" x14ac:dyDescent="0.25">
      <c r="A387" t="s">
        <v>41</v>
      </c>
      <c r="B387">
        <v>901</v>
      </c>
      <c r="C387">
        <v>890903024</v>
      </c>
      <c r="D387" t="s">
        <v>70</v>
      </c>
      <c r="E387" t="s">
        <v>3865</v>
      </c>
      <c r="F387">
        <v>7447638</v>
      </c>
      <c r="G387">
        <v>16925001</v>
      </c>
      <c r="H387">
        <v>1006853</v>
      </c>
      <c r="I387" t="s">
        <v>4052</v>
      </c>
      <c r="J387" t="s">
        <v>4053</v>
      </c>
      <c r="K387" s="2">
        <v>45418</v>
      </c>
      <c r="L387" s="2">
        <v>45418</v>
      </c>
      <c r="M387" s="2">
        <v>45477</v>
      </c>
      <c r="N387">
        <v>30</v>
      </c>
      <c r="O387">
        <v>770360</v>
      </c>
      <c r="P387">
        <v>20240604</v>
      </c>
      <c r="Q387">
        <v>202406</v>
      </c>
      <c r="R387" t="s">
        <v>6382</v>
      </c>
      <c r="S387">
        <v>33</v>
      </c>
      <c r="T387" t="s">
        <v>35</v>
      </c>
      <c r="U387" t="s">
        <v>3359</v>
      </c>
      <c r="V387" s="57" t="e">
        <f t="shared" ca="1" si="50"/>
        <v>#NUM!</v>
      </c>
      <c r="W387" s="1" t="e">
        <f t="shared" ca="1" si="51"/>
        <v>#NUM!</v>
      </c>
      <c r="X387" s="1" t="e">
        <f t="shared" ca="1" si="52"/>
        <v>#NUM!</v>
      </c>
      <c r="Y387" s="1" t="e">
        <f t="shared" ca="1" si="53"/>
        <v>#NUM!</v>
      </c>
      <c r="Z387" s="32" t="e">
        <f t="shared" ca="1" si="54"/>
        <v>#NUM!</v>
      </c>
      <c r="AA387" s="1" t="e">
        <f t="shared" ca="1" si="55"/>
        <v>#NUM!</v>
      </c>
      <c r="AB387" s="1" t="e">
        <f t="shared" ca="1" si="56"/>
        <v>#NUM!</v>
      </c>
      <c r="AC387" s="1" t="e">
        <f t="shared" ca="1" si="57"/>
        <v>#NUM!</v>
      </c>
      <c r="AD387" s="1">
        <f t="shared" si="58"/>
        <v>770360</v>
      </c>
      <c r="AE387" t="str">
        <f>IFERROR(VLOOKUP(D387,Bas!A:B,2,0),"")</f>
        <v/>
      </c>
      <c r="AF387" t="str">
        <f t="shared" si="59"/>
        <v>COMERCIAL INTERNACIONAL DE EQUIPOS Y MAQUINARIA SFP-012100-01</v>
      </c>
      <c r="AG387" s="14" t="str">
        <f>(IFERROR(VLOOKUP(AF387,Bas!A:B,2,0),"CXP"))</f>
        <v>CXP</v>
      </c>
    </row>
    <row r="388" spans="1:33" x14ac:dyDescent="0.25">
      <c r="A388" t="s">
        <v>41</v>
      </c>
      <c r="B388">
        <v>901</v>
      </c>
      <c r="C388">
        <v>890903024</v>
      </c>
      <c r="D388" t="s">
        <v>70</v>
      </c>
      <c r="E388" t="s">
        <v>3865</v>
      </c>
      <c r="F388">
        <v>7447638</v>
      </c>
      <c r="G388">
        <v>16925001</v>
      </c>
      <c r="H388">
        <v>1006862</v>
      </c>
      <c r="I388" t="s">
        <v>4054</v>
      </c>
      <c r="J388" t="s">
        <v>4055</v>
      </c>
      <c r="K388" s="2">
        <v>45418</v>
      </c>
      <c r="L388" s="2">
        <v>45418</v>
      </c>
      <c r="M388" s="2">
        <v>45477</v>
      </c>
      <c r="N388">
        <v>30</v>
      </c>
      <c r="O388">
        <v>218655</v>
      </c>
      <c r="P388">
        <v>20240604</v>
      </c>
      <c r="Q388">
        <v>202406</v>
      </c>
      <c r="R388" t="s">
        <v>6382</v>
      </c>
      <c r="S388">
        <v>33</v>
      </c>
      <c r="T388" t="s">
        <v>35</v>
      </c>
      <c r="U388" t="s">
        <v>3359</v>
      </c>
      <c r="V388" s="57" t="e">
        <f t="shared" ref="V388:V451" ca="1" si="60">+_xlfn.DAYS($V$8,L388)</f>
        <v>#NUM!</v>
      </c>
      <c r="W388" s="1" t="e">
        <f t="shared" ref="W388:W451" ca="1" si="61">+IF(AND(V388&gt;=0,V388&lt;=30),AD388,0)</f>
        <v>#NUM!</v>
      </c>
      <c r="X388" s="1" t="e">
        <f t="shared" ref="X388:X451" ca="1" si="62">+IF(AND(V388&gt;=31,V388&lt;=60),AD388,0)</f>
        <v>#NUM!</v>
      </c>
      <c r="Y388" s="1" t="e">
        <f t="shared" ref="Y388:Y451" ca="1" si="63">+IF(AND(V388&gt;=61,V388&lt;=90),AD388,0)</f>
        <v>#NUM!</v>
      </c>
      <c r="Z388" s="32" t="e">
        <f t="shared" ref="Z388:Z451" ca="1" si="64">+IF(AND(V388&gt;=91,V388&lt;=120),AD388,0)</f>
        <v>#NUM!</v>
      </c>
      <c r="AA388" s="1" t="e">
        <f t="shared" ref="AA388:AA451" ca="1" si="65">+IF(AND(V388&gt;=121,V388&lt;=180),AD388,0)</f>
        <v>#NUM!</v>
      </c>
      <c r="AB388" s="1" t="e">
        <f t="shared" ref="AB388:AB451" ca="1" si="66">+IF(AND(V388&gt;=181,V388&lt;=360),AD388,0)</f>
        <v>#NUM!</v>
      </c>
      <c r="AC388" s="1" t="e">
        <f t="shared" ref="AC388:AC451" ca="1" si="67">+IF(AND(V388&gt;360),AD388,0)</f>
        <v>#NUM!</v>
      </c>
      <c r="AD388" s="1">
        <f t="shared" ref="AD388:AD451" si="68">+O388</f>
        <v>218655</v>
      </c>
      <c r="AE388" t="str">
        <f>IFERROR(VLOOKUP(D388,Bas!A:B,2,0),"")</f>
        <v/>
      </c>
      <c r="AF388" t="str">
        <f t="shared" si="59"/>
        <v>COMERCIAL INTERNACIONAL DE EQUIPOS Y MAQUINARIA SFP-012101-01</v>
      </c>
      <c r="AG388" s="14" t="str">
        <f>(IFERROR(VLOOKUP(AF388,Bas!A:B,2,0),"CXP"))</f>
        <v>CXP</v>
      </c>
    </row>
    <row r="389" spans="1:33" x14ac:dyDescent="0.25">
      <c r="A389" t="s">
        <v>41</v>
      </c>
      <c r="B389">
        <v>901</v>
      </c>
      <c r="C389">
        <v>890903024</v>
      </c>
      <c r="D389" t="s">
        <v>70</v>
      </c>
      <c r="E389" t="s">
        <v>3865</v>
      </c>
      <c r="F389">
        <v>7447638</v>
      </c>
      <c r="G389">
        <v>16925001</v>
      </c>
      <c r="H389">
        <v>1006908</v>
      </c>
      <c r="I389" t="s">
        <v>4056</v>
      </c>
      <c r="J389" t="s">
        <v>4057</v>
      </c>
      <c r="K389" s="2">
        <v>45420</v>
      </c>
      <c r="L389" s="2">
        <v>45420</v>
      </c>
      <c r="M389" s="2">
        <v>45479</v>
      </c>
      <c r="N389">
        <v>32</v>
      </c>
      <c r="O389">
        <v>770360</v>
      </c>
      <c r="P389">
        <v>20240604</v>
      </c>
      <c r="Q389">
        <v>202406</v>
      </c>
      <c r="R389" t="s">
        <v>6382</v>
      </c>
      <c r="S389">
        <v>31</v>
      </c>
      <c r="T389" t="s">
        <v>22</v>
      </c>
      <c r="U389" t="s">
        <v>3359</v>
      </c>
      <c r="V389" s="57" t="e">
        <f t="shared" ca="1" si="60"/>
        <v>#NUM!</v>
      </c>
      <c r="W389" s="1" t="e">
        <f t="shared" ca="1" si="61"/>
        <v>#NUM!</v>
      </c>
      <c r="X389" s="1" t="e">
        <f t="shared" ca="1" si="62"/>
        <v>#NUM!</v>
      </c>
      <c r="Y389" s="1" t="e">
        <f t="shared" ca="1" si="63"/>
        <v>#NUM!</v>
      </c>
      <c r="Z389" s="32" t="e">
        <f t="shared" ca="1" si="64"/>
        <v>#NUM!</v>
      </c>
      <c r="AA389" s="1" t="e">
        <f t="shared" ca="1" si="65"/>
        <v>#NUM!</v>
      </c>
      <c r="AB389" s="1" t="e">
        <f t="shared" ca="1" si="66"/>
        <v>#NUM!</v>
      </c>
      <c r="AC389" s="1" t="e">
        <f t="shared" ca="1" si="67"/>
        <v>#NUM!</v>
      </c>
      <c r="AD389" s="1">
        <f t="shared" si="68"/>
        <v>770360</v>
      </c>
      <c r="AE389" t="str">
        <f>IFERROR(VLOOKUP(D389,Bas!A:B,2,0),"")</f>
        <v/>
      </c>
      <c r="AF389" t="str">
        <f t="shared" ref="AF389:AF452" si="69">+CONCATENATE(D389,I389)</f>
        <v>COMERCIAL INTERNACIONAL DE EQUIPOS Y MAQUINARIA SFP-012123-01</v>
      </c>
      <c r="AG389" s="14" t="str">
        <f>(IFERROR(VLOOKUP(AF389,Bas!A:B,2,0),"CXP"))</f>
        <v>CXP</v>
      </c>
    </row>
    <row r="390" spans="1:33" x14ac:dyDescent="0.25">
      <c r="A390" t="s">
        <v>41</v>
      </c>
      <c r="B390">
        <v>901</v>
      </c>
      <c r="C390">
        <v>890903024</v>
      </c>
      <c r="D390" t="s">
        <v>70</v>
      </c>
      <c r="E390" t="s">
        <v>3865</v>
      </c>
      <c r="F390">
        <v>7447638</v>
      </c>
      <c r="G390">
        <v>16925001</v>
      </c>
      <c r="H390">
        <v>1006944</v>
      </c>
      <c r="I390" t="s">
        <v>4058</v>
      </c>
      <c r="J390" t="s">
        <v>4059</v>
      </c>
      <c r="K390" s="2">
        <v>45420</v>
      </c>
      <c r="L390" s="2">
        <v>45420</v>
      </c>
      <c r="M390" s="2">
        <v>45480</v>
      </c>
      <c r="N390">
        <v>33</v>
      </c>
      <c r="O390">
        <v>1629062</v>
      </c>
      <c r="P390">
        <v>20240604</v>
      </c>
      <c r="Q390">
        <v>202406</v>
      </c>
      <c r="R390" t="s">
        <v>6382</v>
      </c>
      <c r="S390">
        <v>31</v>
      </c>
      <c r="T390" t="s">
        <v>22</v>
      </c>
      <c r="U390" t="s">
        <v>3359</v>
      </c>
      <c r="V390" s="57" t="e">
        <f t="shared" ca="1" si="60"/>
        <v>#NUM!</v>
      </c>
      <c r="W390" s="1" t="e">
        <f t="shared" ca="1" si="61"/>
        <v>#NUM!</v>
      </c>
      <c r="X390" s="1" t="e">
        <f t="shared" ca="1" si="62"/>
        <v>#NUM!</v>
      </c>
      <c r="Y390" s="1" t="e">
        <f t="shared" ca="1" si="63"/>
        <v>#NUM!</v>
      </c>
      <c r="Z390" s="32" t="e">
        <f t="shared" ca="1" si="64"/>
        <v>#NUM!</v>
      </c>
      <c r="AA390" s="1" t="e">
        <f t="shared" ca="1" si="65"/>
        <v>#NUM!</v>
      </c>
      <c r="AB390" s="1" t="e">
        <f t="shared" ca="1" si="66"/>
        <v>#NUM!</v>
      </c>
      <c r="AC390" s="1" t="e">
        <f t="shared" ca="1" si="67"/>
        <v>#NUM!</v>
      </c>
      <c r="AD390" s="1">
        <f t="shared" si="68"/>
        <v>1629062</v>
      </c>
      <c r="AE390" t="str">
        <f>IFERROR(VLOOKUP(D390,Bas!A:B,2,0),"")</f>
        <v/>
      </c>
      <c r="AF390" t="str">
        <f t="shared" si="69"/>
        <v>COMERCIAL INTERNACIONAL DE EQUIPOS Y MAQUINARIA SFP-012124-01</v>
      </c>
      <c r="AG390" s="14" t="str">
        <f>(IFERROR(VLOOKUP(AF390,Bas!A:B,2,0),"CXP"))</f>
        <v>CXP</v>
      </c>
    </row>
    <row r="391" spans="1:33" x14ac:dyDescent="0.25">
      <c r="A391" t="s">
        <v>41</v>
      </c>
      <c r="B391">
        <v>901</v>
      </c>
      <c r="C391">
        <v>890903024</v>
      </c>
      <c r="D391" t="s">
        <v>70</v>
      </c>
      <c r="E391" t="s">
        <v>3865</v>
      </c>
      <c r="F391">
        <v>7447638</v>
      </c>
      <c r="G391">
        <v>16925001</v>
      </c>
      <c r="H391">
        <v>1006921</v>
      </c>
      <c r="I391" t="s">
        <v>4060</v>
      </c>
      <c r="J391" t="s">
        <v>4061</v>
      </c>
      <c r="K391" s="2">
        <v>45420</v>
      </c>
      <c r="L391" s="2">
        <v>45420</v>
      </c>
      <c r="M391" s="2">
        <v>45480</v>
      </c>
      <c r="N391">
        <v>33</v>
      </c>
      <c r="O391">
        <v>1990518</v>
      </c>
      <c r="P391">
        <v>20240604</v>
      </c>
      <c r="Q391">
        <v>202406</v>
      </c>
      <c r="R391" t="s">
        <v>6382</v>
      </c>
      <c r="S391">
        <v>31</v>
      </c>
      <c r="T391" t="s">
        <v>22</v>
      </c>
      <c r="U391" t="s">
        <v>3359</v>
      </c>
      <c r="V391" s="57" t="e">
        <f t="shared" ca="1" si="60"/>
        <v>#NUM!</v>
      </c>
      <c r="W391" s="1" t="e">
        <f t="shared" ca="1" si="61"/>
        <v>#NUM!</v>
      </c>
      <c r="X391" s="1" t="e">
        <f t="shared" ca="1" si="62"/>
        <v>#NUM!</v>
      </c>
      <c r="Y391" s="1" t="e">
        <f t="shared" ca="1" si="63"/>
        <v>#NUM!</v>
      </c>
      <c r="Z391" s="32" t="e">
        <f t="shared" ca="1" si="64"/>
        <v>#NUM!</v>
      </c>
      <c r="AA391" s="1" t="e">
        <f t="shared" ca="1" si="65"/>
        <v>#NUM!</v>
      </c>
      <c r="AB391" s="1" t="e">
        <f t="shared" ca="1" si="66"/>
        <v>#NUM!</v>
      </c>
      <c r="AC391" s="1" t="e">
        <f t="shared" ca="1" si="67"/>
        <v>#NUM!</v>
      </c>
      <c r="AD391" s="1">
        <f t="shared" si="68"/>
        <v>1990518</v>
      </c>
      <c r="AE391" t="str">
        <f>IFERROR(VLOOKUP(D391,Bas!A:B,2,0),"")</f>
        <v/>
      </c>
      <c r="AF391" t="str">
        <f t="shared" si="69"/>
        <v>COMERCIAL INTERNACIONAL DE EQUIPOS Y MAQUINARIA SFP-012125-01</v>
      </c>
      <c r="AG391" s="14" t="str">
        <f>(IFERROR(VLOOKUP(AF391,Bas!A:B,2,0),"CXP"))</f>
        <v>CXP</v>
      </c>
    </row>
    <row r="392" spans="1:33" x14ac:dyDescent="0.25">
      <c r="A392" t="s">
        <v>41</v>
      </c>
      <c r="B392">
        <v>901</v>
      </c>
      <c r="C392">
        <v>890903024</v>
      </c>
      <c r="D392" t="s">
        <v>70</v>
      </c>
      <c r="E392" t="s">
        <v>3865</v>
      </c>
      <c r="F392">
        <v>7447638</v>
      </c>
      <c r="G392">
        <v>16925001</v>
      </c>
      <c r="H392">
        <v>1006934</v>
      </c>
      <c r="I392" t="s">
        <v>4062</v>
      </c>
      <c r="J392" t="s">
        <v>4063</v>
      </c>
      <c r="K392" s="2">
        <v>45420</v>
      </c>
      <c r="L392" s="2">
        <v>45420</v>
      </c>
      <c r="M392" s="2">
        <v>45480</v>
      </c>
      <c r="N392">
        <v>33</v>
      </c>
      <c r="O392">
        <v>9780129</v>
      </c>
      <c r="P392">
        <v>20240604</v>
      </c>
      <c r="Q392">
        <v>202406</v>
      </c>
      <c r="R392" t="s">
        <v>6382</v>
      </c>
      <c r="S392">
        <v>31</v>
      </c>
      <c r="T392" t="s">
        <v>22</v>
      </c>
      <c r="U392" t="s">
        <v>3359</v>
      </c>
      <c r="V392" s="57" t="e">
        <f t="shared" ca="1" si="60"/>
        <v>#NUM!</v>
      </c>
      <c r="W392" s="1" t="e">
        <f t="shared" ca="1" si="61"/>
        <v>#NUM!</v>
      </c>
      <c r="X392" s="1" t="e">
        <f t="shared" ca="1" si="62"/>
        <v>#NUM!</v>
      </c>
      <c r="Y392" s="1" t="e">
        <f t="shared" ca="1" si="63"/>
        <v>#NUM!</v>
      </c>
      <c r="Z392" s="32" t="e">
        <f t="shared" ca="1" si="64"/>
        <v>#NUM!</v>
      </c>
      <c r="AA392" s="1" t="e">
        <f t="shared" ca="1" si="65"/>
        <v>#NUM!</v>
      </c>
      <c r="AB392" s="1" t="e">
        <f t="shared" ca="1" si="66"/>
        <v>#NUM!</v>
      </c>
      <c r="AC392" s="1" t="e">
        <f t="shared" ca="1" si="67"/>
        <v>#NUM!</v>
      </c>
      <c r="AD392" s="1">
        <f t="shared" si="68"/>
        <v>9780129</v>
      </c>
      <c r="AE392" t="str">
        <f>IFERROR(VLOOKUP(D392,Bas!A:B,2,0),"")</f>
        <v/>
      </c>
      <c r="AF392" t="str">
        <f t="shared" si="69"/>
        <v>COMERCIAL INTERNACIONAL DE EQUIPOS Y MAQUINARIA SFP-012126-01</v>
      </c>
      <c r="AG392" s="14" t="str">
        <f>(IFERROR(VLOOKUP(AF392,Bas!A:B,2,0),"CXP"))</f>
        <v>CXP</v>
      </c>
    </row>
    <row r="393" spans="1:33" x14ac:dyDescent="0.25">
      <c r="A393" t="s">
        <v>41</v>
      </c>
      <c r="B393">
        <v>901</v>
      </c>
      <c r="C393">
        <v>890903024</v>
      </c>
      <c r="D393" t="s">
        <v>70</v>
      </c>
      <c r="E393" t="s">
        <v>3865</v>
      </c>
      <c r="F393">
        <v>7447638</v>
      </c>
      <c r="G393">
        <v>16925001</v>
      </c>
      <c r="H393">
        <v>1006843</v>
      </c>
      <c r="I393" t="s">
        <v>4064</v>
      </c>
      <c r="J393" t="s">
        <v>4065</v>
      </c>
      <c r="K393" s="2">
        <v>45420</v>
      </c>
      <c r="L393" s="2">
        <v>45420</v>
      </c>
      <c r="M393" s="2">
        <v>45476</v>
      </c>
      <c r="N393">
        <v>29</v>
      </c>
      <c r="O393">
        <v>745201</v>
      </c>
      <c r="P393">
        <v>20240604</v>
      </c>
      <c r="Q393">
        <v>202406</v>
      </c>
      <c r="R393" t="s">
        <v>6382</v>
      </c>
      <c r="S393">
        <v>31</v>
      </c>
      <c r="T393" t="s">
        <v>22</v>
      </c>
      <c r="U393" t="s">
        <v>3359</v>
      </c>
      <c r="V393" s="57" t="e">
        <f t="shared" ca="1" si="60"/>
        <v>#NUM!</v>
      </c>
      <c r="W393" s="1" t="e">
        <f t="shared" ca="1" si="61"/>
        <v>#NUM!</v>
      </c>
      <c r="X393" s="1" t="e">
        <f t="shared" ca="1" si="62"/>
        <v>#NUM!</v>
      </c>
      <c r="Y393" s="1" t="e">
        <f t="shared" ca="1" si="63"/>
        <v>#NUM!</v>
      </c>
      <c r="Z393" s="32" t="e">
        <f t="shared" ca="1" si="64"/>
        <v>#NUM!</v>
      </c>
      <c r="AA393" s="1" t="e">
        <f t="shared" ca="1" si="65"/>
        <v>#NUM!</v>
      </c>
      <c r="AB393" s="1" t="e">
        <f t="shared" ca="1" si="66"/>
        <v>#NUM!</v>
      </c>
      <c r="AC393" s="1" t="e">
        <f t="shared" ca="1" si="67"/>
        <v>#NUM!</v>
      </c>
      <c r="AD393" s="1">
        <f t="shared" si="68"/>
        <v>745201</v>
      </c>
      <c r="AE393" t="str">
        <f>IFERROR(VLOOKUP(D393,Bas!A:B,2,0),"")</f>
        <v/>
      </c>
      <c r="AF393" t="str">
        <f t="shared" si="69"/>
        <v>COMERCIAL INTERNACIONAL DE EQUIPOS Y MAQUINARIA SFP-012127-01</v>
      </c>
      <c r="AG393" s="14" t="str">
        <f>(IFERROR(VLOOKUP(AF393,Bas!A:B,2,0),"CXP"))</f>
        <v>CXP</v>
      </c>
    </row>
    <row r="394" spans="1:33" x14ac:dyDescent="0.25">
      <c r="A394" t="s">
        <v>41</v>
      </c>
      <c r="B394">
        <v>901</v>
      </c>
      <c r="C394">
        <v>890903024</v>
      </c>
      <c r="D394" t="s">
        <v>70</v>
      </c>
      <c r="E394" t="s">
        <v>3865</v>
      </c>
      <c r="F394">
        <v>7447638</v>
      </c>
      <c r="G394">
        <v>16925001</v>
      </c>
      <c r="H394">
        <v>1006970</v>
      </c>
      <c r="I394" t="s">
        <v>4066</v>
      </c>
      <c r="J394" t="s">
        <v>4067</v>
      </c>
      <c r="K394" s="2">
        <v>45421</v>
      </c>
      <c r="L394" s="2">
        <v>45421</v>
      </c>
      <c r="M394" s="2">
        <v>45481</v>
      </c>
      <c r="N394">
        <v>34</v>
      </c>
      <c r="O394">
        <v>223819</v>
      </c>
      <c r="P394">
        <v>20240604</v>
      </c>
      <c r="Q394">
        <v>202406</v>
      </c>
      <c r="R394" t="s">
        <v>6382</v>
      </c>
      <c r="S394">
        <v>30</v>
      </c>
      <c r="T394" t="s">
        <v>22</v>
      </c>
      <c r="U394" t="s">
        <v>3359</v>
      </c>
      <c r="V394" s="57" t="e">
        <f t="shared" ca="1" si="60"/>
        <v>#NUM!</v>
      </c>
      <c r="W394" s="1" t="e">
        <f t="shared" ca="1" si="61"/>
        <v>#NUM!</v>
      </c>
      <c r="X394" s="1" t="e">
        <f t="shared" ca="1" si="62"/>
        <v>#NUM!</v>
      </c>
      <c r="Y394" s="1" t="e">
        <f t="shared" ca="1" si="63"/>
        <v>#NUM!</v>
      </c>
      <c r="Z394" s="32" t="e">
        <f t="shared" ca="1" si="64"/>
        <v>#NUM!</v>
      </c>
      <c r="AA394" s="1" t="e">
        <f t="shared" ca="1" si="65"/>
        <v>#NUM!</v>
      </c>
      <c r="AB394" s="1" t="e">
        <f t="shared" ca="1" si="66"/>
        <v>#NUM!</v>
      </c>
      <c r="AC394" s="1" t="e">
        <f t="shared" ca="1" si="67"/>
        <v>#NUM!</v>
      </c>
      <c r="AD394" s="1">
        <f t="shared" si="68"/>
        <v>223819</v>
      </c>
      <c r="AE394" t="str">
        <f>IFERROR(VLOOKUP(D394,Bas!A:B,2,0),"")</f>
        <v/>
      </c>
      <c r="AF394" t="str">
        <f t="shared" si="69"/>
        <v>COMERCIAL INTERNACIONAL DE EQUIPOS Y MAQUINARIA SFP-012153-01</v>
      </c>
      <c r="AG394" s="14" t="str">
        <f>(IFERROR(VLOOKUP(AF394,Bas!A:B,2,0),"CXP"))</f>
        <v>CXP</v>
      </c>
    </row>
    <row r="395" spans="1:33" x14ac:dyDescent="0.25">
      <c r="A395" t="s">
        <v>41</v>
      </c>
      <c r="B395">
        <v>901</v>
      </c>
      <c r="C395">
        <v>890903024</v>
      </c>
      <c r="D395" t="s">
        <v>70</v>
      </c>
      <c r="E395" t="s">
        <v>3865</v>
      </c>
      <c r="F395">
        <v>7447638</v>
      </c>
      <c r="G395">
        <v>16925001</v>
      </c>
      <c r="H395">
        <v>1006990</v>
      </c>
      <c r="I395" t="s">
        <v>4068</v>
      </c>
      <c r="J395" t="s">
        <v>4069</v>
      </c>
      <c r="K395" s="2">
        <v>45421</v>
      </c>
      <c r="L395" s="2">
        <v>45421</v>
      </c>
      <c r="M395" s="2">
        <v>45482</v>
      </c>
      <c r="N395">
        <v>35</v>
      </c>
      <c r="O395">
        <v>1629062</v>
      </c>
      <c r="P395">
        <v>20240604</v>
      </c>
      <c r="Q395">
        <v>202406</v>
      </c>
      <c r="R395" t="s">
        <v>6382</v>
      </c>
      <c r="S395">
        <v>30</v>
      </c>
      <c r="T395" t="s">
        <v>22</v>
      </c>
      <c r="U395" t="s">
        <v>3359</v>
      </c>
      <c r="V395" s="57" t="e">
        <f t="shared" ca="1" si="60"/>
        <v>#NUM!</v>
      </c>
      <c r="W395" s="1" t="e">
        <f t="shared" ca="1" si="61"/>
        <v>#NUM!</v>
      </c>
      <c r="X395" s="1" t="e">
        <f t="shared" ca="1" si="62"/>
        <v>#NUM!</v>
      </c>
      <c r="Y395" s="1" t="e">
        <f t="shared" ca="1" si="63"/>
        <v>#NUM!</v>
      </c>
      <c r="Z395" s="32" t="e">
        <f t="shared" ca="1" si="64"/>
        <v>#NUM!</v>
      </c>
      <c r="AA395" s="1" t="e">
        <f t="shared" ca="1" si="65"/>
        <v>#NUM!</v>
      </c>
      <c r="AB395" s="1" t="e">
        <f t="shared" ca="1" si="66"/>
        <v>#NUM!</v>
      </c>
      <c r="AC395" s="1" t="e">
        <f t="shared" ca="1" si="67"/>
        <v>#NUM!</v>
      </c>
      <c r="AD395" s="1">
        <f t="shared" si="68"/>
        <v>1629062</v>
      </c>
      <c r="AE395" t="str">
        <f>IFERROR(VLOOKUP(D395,Bas!A:B,2,0),"")</f>
        <v/>
      </c>
      <c r="AF395" t="str">
        <f t="shared" si="69"/>
        <v>COMERCIAL INTERNACIONAL DE EQUIPOS Y MAQUINARIA SFP-012182-01</v>
      </c>
      <c r="AG395" s="14" t="str">
        <f>(IFERROR(VLOOKUP(AF395,Bas!A:B,2,0),"CXP"))</f>
        <v>CXP</v>
      </c>
    </row>
    <row r="396" spans="1:33" x14ac:dyDescent="0.25">
      <c r="A396" t="s">
        <v>41</v>
      </c>
      <c r="B396">
        <v>901</v>
      </c>
      <c r="C396">
        <v>890903024</v>
      </c>
      <c r="D396" t="s">
        <v>70</v>
      </c>
      <c r="E396" t="s">
        <v>3865</v>
      </c>
      <c r="F396">
        <v>7447638</v>
      </c>
      <c r="G396">
        <v>16925001</v>
      </c>
      <c r="H396">
        <v>1007007</v>
      </c>
      <c r="I396" t="s">
        <v>4070</v>
      </c>
      <c r="J396" t="s">
        <v>4071</v>
      </c>
      <c r="K396" s="2">
        <v>45426</v>
      </c>
      <c r="L396" s="2">
        <v>45426</v>
      </c>
      <c r="M396" s="2">
        <v>45482</v>
      </c>
      <c r="N396">
        <v>35</v>
      </c>
      <c r="O396">
        <v>92306</v>
      </c>
      <c r="P396">
        <v>20240604</v>
      </c>
      <c r="Q396">
        <v>202406</v>
      </c>
      <c r="R396" t="s">
        <v>6382</v>
      </c>
      <c r="S396">
        <v>25</v>
      </c>
      <c r="T396" t="s">
        <v>22</v>
      </c>
      <c r="U396" t="s">
        <v>3359</v>
      </c>
      <c r="V396" s="57" t="e">
        <f t="shared" ca="1" si="60"/>
        <v>#NUM!</v>
      </c>
      <c r="W396" s="1" t="e">
        <f t="shared" ca="1" si="61"/>
        <v>#NUM!</v>
      </c>
      <c r="X396" s="1" t="e">
        <f t="shared" ca="1" si="62"/>
        <v>#NUM!</v>
      </c>
      <c r="Y396" s="1" t="e">
        <f t="shared" ca="1" si="63"/>
        <v>#NUM!</v>
      </c>
      <c r="Z396" s="32" t="e">
        <f t="shared" ca="1" si="64"/>
        <v>#NUM!</v>
      </c>
      <c r="AA396" s="1" t="e">
        <f t="shared" ca="1" si="65"/>
        <v>#NUM!</v>
      </c>
      <c r="AB396" s="1" t="e">
        <f t="shared" ca="1" si="66"/>
        <v>#NUM!</v>
      </c>
      <c r="AC396" s="1" t="e">
        <f t="shared" ca="1" si="67"/>
        <v>#NUM!</v>
      </c>
      <c r="AD396" s="1">
        <f t="shared" si="68"/>
        <v>92306</v>
      </c>
      <c r="AE396" t="str">
        <f>IFERROR(VLOOKUP(D396,Bas!A:B,2,0),"")</f>
        <v/>
      </c>
      <c r="AF396" t="str">
        <f t="shared" si="69"/>
        <v>COMERCIAL INTERNACIONAL DE EQUIPOS Y MAQUINARIA SFP-012218-01</v>
      </c>
      <c r="AG396" s="14" t="str">
        <f>(IFERROR(VLOOKUP(AF396,Bas!A:B,2,0),"CXP"))</f>
        <v>CXP</v>
      </c>
    </row>
    <row r="397" spans="1:33" x14ac:dyDescent="0.25">
      <c r="A397" t="s">
        <v>41</v>
      </c>
      <c r="B397">
        <v>901</v>
      </c>
      <c r="C397">
        <v>890903024</v>
      </c>
      <c r="D397" t="s">
        <v>70</v>
      </c>
      <c r="E397" t="s">
        <v>3865</v>
      </c>
      <c r="F397">
        <v>7447638</v>
      </c>
      <c r="G397">
        <v>16925001</v>
      </c>
      <c r="H397">
        <v>1007058</v>
      </c>
      <c r="I397" t="s">
        <v>4072</v>
      </c>
      <c r="J397" t="s">
        <v>4073</v>
      </c>
      <c r="K397" s="2">
        <v>45426</v>
      </c>
      <c r="L397" s="2">
        <v>45426</v>
      </c>
      <c r="M397" s="2">
        <v>45484</v>
      </c>
      <c r="N397">
        <v>37</v>
      </c>
      <c r="O397">
        <v>237619</v>
      </c>
      <c r="P397">
        <v>20240604</v>
      </c>
      <c r="Q397">
        <v>202406</v>
      </c>
      <c r="R397" t="s">
        <v>6382</v>
      </c>
      <c r="S397">
        <v>25</v>
      </c>
      <c r="T397" t="s">
        <v>22</v>
      </c>
      <c r="U397" t="s">
        <v>3359</v>
      </c>
      <c r="V397" s="57" t="e">
        <f t="shared" ca="1" si="60"/>
        <v>#NUM!</v>
      </c>
      <c r="W397" s="1" t="e">
        <f t="shared" ca="1" si="61"/>
        <v>#NUM!</v>
      </c>
      <c r="X397" s="1" t="e">
        <f t="shared" ca="1" si="62"/>
        <v>#NUM!</v>
      </c>
      <c r="Y397" s="1" t="e">
        <f t="shared" ca="1" si="63"/>
        <v>#NUM!</v>
      </c>
      <c r="Z397" s="32" t="e">
        <f t="shared" ca="1" si="64"/>
        <v>#NUM!</v>
      </c>
      <c r="AA397" s="1" t="e">
        <f t="shared" ca="1" si="65"/>
        <v>#NUM!</v>
      </c>
      <c r="AB397" s="1" t="e">
        <f t="shared" ca="1" si="66"/>
        <v>#NUM!</v>
      </c>
      <c r="AC397" s="1" t="e">
        <f t="shared" ca="1" si="67"/>
        <v>#NUM!</v>
      </c>
      <c r="AD397" s="1">
        <f t="shared" si="68"/>
        <v>237619</v>
      </c>
      <c r="AE397" t="str">
        <f>IFERROR(VLOOKUP(D397,Bas!A:B,2,0),"")</f>
        <v/>
      </c>
      <c r="AF397" t="str">
        <f t="shared" si="69"/>
        <v>COMERCIAL INTERNACIONAL DE EQUIPOS Y MAQUINARIA SFP-012233-01</v>
      </c>
      <c r="AG397" s="14" t="str">
        <f>(IFERROR(VLOOKUP(AF397,Bas!A:B,2,0),"CXP"))</f>
        <v>CXP</v>
      </c>
    </row>
    <row r="398" spans="1:33" x14ac:dyDescent="0.25">
      <c r="A398" t="s">
        <v>41</v>
      </c>
      <c r="B398">
        <v>901</v>
      </c>
      <c r="C398">
        <v>890903024</v>
      </c>
      <c r="D398" t="s">
        <v>70</v>
      </c>
      <c r="E398" t="s">
        <v>3865</v>
      </c>
      <c r="F398">
        <v>7447638</v>
      </c>
      <c r="G398">
        <v>16925001</v>
      </c>
      <c r="H398">
        <v>1007077</v>
      </c>
      <c r="I398" t="s">
        <v>4074</v>
      </c>
      <c r="J398" t="s">
        <v>4075</v>
      </c>
      <c r="K398" s="2">
        <v>45426</v>
      </c>
      <c r="L398" s="2">
        <v>45426</v>
      </c>
      <c r="M398" s="2">
        <v>45487</v>
      </c>
      <c r="N398">
        <v>40</v>
      </c>
      <c r="O398">
        <v>477975</v>
      </c>
      <c r="P398">
        <v>20240604</v>
      </c>
      <c r="Q398">
        <v>202406</v>
      </c>
      <c r="R398" t="s">
        <v>6382</v>
      </c>
      <c r="S398">
        <v>25</v>
      </c>
      <c r="T398" t="s">
        <v>22</v>
      </c>
      <c r="U398" t="s">
        <v>3359</v>
      </c>
      <c r="V398" s="57" t="e">
        <f t="shared" ca="1" si="60"/>
        <v>#NUM!</v>
      </c>
      <c r="W398" s="1" t="e">
        <f t="shared" ca="1" si="61"/>
        <v>#NUM!</v>
      </c>
      <c r="X398" s="1" t="e">
        <f t="shared" ca="1" si="62"/>
        <v>#NUM!</v>
      </c>
      <c r="Y398" s="1" t="e">
        <f t="shared" ca="1" si="63"/>
        <v>#NUM!</v>
      </c>
      <c r="Z398" s="32" t="e">
        <f t="shared" ca="1" si="64"/>
        <v>#NUM!</v>
      </c>
      <c r="AA398" s="1" t="e">
        <f t="shared" ca="1" si="65"/>
        <v>#NUM!</v>
      </c>
      <c r="AB398" s="1" t="e">
        <f t="shared" ca="1" si="66"/>
        <v>#NUM!</v>
      </c>
      <c r="AC398" s="1" t="e">
        <f t="shared" ca="1" si="67"/>
        <v>#NUM!</v>
      </c>
      <c r="AD398" s="1">
        <f t="shared" si="68"/>
        <v>477975</v>
      </c>
      <c r="AE398" t="str">
        <f>IFERROR(VLOOKUP(D398,Bas!A:B,2,0),"")</f>
        <v/>
      </c>
      <c r="AF398" t="str">
        <f t="shared" si="69"/>
        <v>COMERCIAL INTERNACIONAL DE EQUIPOS Y MAQUINARIA SFP-012256-01</v>
      </c>
      <c r="AG398" s="14" t="str">
        <f>(IFERROR(VLOOKUP(AF398,Bas!A:B,2,0),"CXP"))</f>
        <v>CXP</v>
      </c>
    </row>
    <row r="399" spans="1:33" x14ac:dyDescent="0.25">
      <c r="A399" t="s">
        <v>41</v>
      </c>
      <c r="B399">
        <v>901</v>
      </c>
      <c r="C399">
        <v>890903024</v>
      </c>
      <c r="D399" t="s">
        <v>70</v>
      </c>
      <c r="E399" t="s">
        <v>3865</v>
      </c>
      <c r="F399">
        <v>7447638</v>
      </c>
      <c r="G399">
        <v>16925001</v>
      </c>
      <c r="H399">
        <v>1007134</v>
      </c>
      <c r="I399" t="s">
        <v>4076</v>
      </c>
      <c r="J399" t="s">
        <v>4077</v>
      </c>
      <c r="K399" s="2">
        <v>45428</v>
      </c>
      <c r="L399" s="2">
        <v>45428</v>
      </c>
      <c r="M399" s="2">
        <v>45488</v>
      </c>
      <c r="N399">
        <v>41</v>
      </c>
      <c r="O399">
        <v>51443540</v>
      </c>
      <c r="P399">
        <v>20240604</v>
      </c>
      <c r="Q399">
        <v>202406</v>
      </c>
      <c r="R399" t="s">
        <v>6382</v>
      </c>
      <c r="S399">
        <v>23</v>
      </c>
      <c r="T399" t="s">
        <v>22</v>
      </c>
      <c r="U399" t="s">
        <v>3359</v>
      </c>
      <c r="V399" s="57" t="e">
        <f t="shared" ca="1" si="60"/>
        <v>#NUM!</v>
      </c>
      <c r="W399" s="1" t="e">
        <f t="shared" ca="1" si="61"/>
        <v>#NUM!</v>
      </c>
      <c r="X399" s="1" t="e">
        <f t="shared" ca="1" si="62"/>
        <v>#NUM!</v>
      </c>
      <c r="Y399" s="1" t="e">
        <f t="shared" ca="1" si="63"/>
        <v>#NUM!</v>
      </c>
      <c r="Z399" s="32" t="e">
        <f t="shared" ca="1" si="64"/>
        <v>#NUM!</v>
      </c>
      <c r="AA399" s="1" t="e">
        <f t="shared" ca="1" si="65"/>
        <v>#NUM!</v>
      </c>
      <c r="AB399" s="1" t="e">
        <f t="shared" ca="1" si="66"/>
        <v>#NUM!</v>
      </c>
      <c r="AC399" s="1" t="e">
        <f t="shared" ca="1" si="67"/>
        <v>#NUM!</v>
      </c>
      <c r="AD399" s="1">
        <f t="shared" si="68"/>
        <v>51443540</v>
      </c>
      <c r="AE399" t="str">
        <f>IFERROR(VLOOKUP(D399,Bas!A:B,2,0),"")</f>
        <v/>
      </c>
      <c r="AF399" t="str">
        <f t="shared" si="69"/>
        <v>COMERCIAL INTERNACIONAL DE EQUIPOS Y MAQUINARIA SFP-012324-01</v>
      </c>
      <c r="AG399" s="14" t="str">
        <f>(IFERROR(VLOOKUP(AF399,Bas!A:B,2,0),"CXP"))</f>
        <v>CXP</v>
      </c>
    </row>
    <row r="400" spans="1:33" x14ac:dyDescent="0.25">
      <c r="A400" t="s">
        <v>41</v>
      </c>
      <c r="B400">
        <v>901</v>
      </c>
      <c r="C400">
        <v>890903024</v>
      </c>
      <c r="D400" t="s">
        <v>70</v>
      </c>
      <c r="E400" t="s">
        <v>3865</v>
      </c>
      <c r="F400">
        <v>7447638</v>
      </c>
      <c r="G400">
        <v>16925001</v>
      </c>
      <c r="H400">
        <v>1007147</v>
      </c>
      <c r="I400" t="s">
        <v>4078</v>
      </c>
      <c r="J400" t="s">
        <v>4079</v>
      </c>
      <c r="K400" s="2">
        <v>45428</v>
      </c>
      <c r="L400" s="2">
        <v>45428</v>
      </c>
      <c r="M400" s="2">
        <v>45488</v>
      </c>
      <c r="N400">
        <v>41</v>
      </c>
      <c r="O400">
        <v>303688</v>
      </c>
      <c r="P400">
        <v>20240604</v>
      </c>
      <c r="Q400">
        <v>202406</v>
      </c>
      <c r="R400" t="s">
        <v>6382</v>
      </c>
      <c r="S400">
        <v>23</v>
      </c>
      <c r="T400" t="s">
        <v>22</v>
      </c>
      <c r="U400" t="s">
        <v>3359</v>
      </c>
      <c r="V400" s="57" t="e">
        <f t="shared" ca="1" si="60"/>
        <v>#NUM!</v>
      </c>
      <c r="W400" s="1" t="e">
        <f t="shared" ca="1" si="61"/>
        <v>#NUM!</v>
      </c>
      <c r="X400" s="1" t="e">
        <f t="shared" ca="1" si="62"/>
        <v>#NUM!</v>
      </c>
      <c r="Y400" s="1" t="e">
        <f t="shared" ca="1" si="63"/>
        <v>#NUM!</v>
      </c>
      <c r="Z400" s="32" t="e">
        <f t="shared" ca="1" si="64"/>
        <v>#NUM!</v>
      </c>
      <c r="AA400" s="1" t="e">
        <f t="shared" ca="1" si="65"/>
        <v>#NUM!</v>
      </c>
      <c r="AB400" s="1" t="e">
        <f t="shared" ca="1" si="66"/>
        <v>#NUM!</v>
      </c>
      <c r="AC400" s="1" t="e">
        <f t="shared" ca="1" si="67"/>
        <v>#NUM!</v>
      </c>
      <c r="AD400" s="1">
        <f t="shared" si="68"/>
        <v>303688</v>
      </c>
      <c r="AE400" t="str">
        <f>IFERROR(VLOOKUP(D400,Bas!A:B,2,0),"")</f>
        <v/>
      </c>
      <c r="AF400" t="str">
        <f t="shared" si="69"/>
        <v>COMERCIAL INTERNACIONAL DE EQUIPOS Y MAQUINARIA SFP-012329-01</v>
      </c>
      <c r="AG400" s="14" t="str">
        <f>(IFERROR(VLOOKUP(AF400,Bas!A:B,2,0),"CXP"))</f>
        <v>CXP</v>
      </c>
    </row>
    <row r="401" spans="1:33" x14ac:dyDescent="0.25">
      <c r="A401" t="s">
        <v>41</v>
      </c>
      <c r="B401">
        <v>901</v>
      </c>
      <c r="C401">
        <v>890903024</v>
      </c>
      <c r="D401" t="s">
        <v>70</v>
      </c>
      <c r="E401" t="s">
        <v>3865</v>
      </c>
      <c r="F401">
        <v>7447638</v>
      </c>
      <c r="G401">
        <v>16925001</v>
      </c>
      <c r="H401">
        <v>1007194</v>
      </c>
      <c r="I401" t="s">
        <v>4080</v>
      </c>
      <c r="J401" t="s">
        <v>4081</v>
      </c>
      <c r="K401" s="2">
        <v>45429</v>
      </c>
      <c r="L401" s="2">
        <v>45429</v>
      </c>
      <c r="M401" s="2">
        <v>45489</v>
      </c>
      <c r="N401">
        <v>42</v>
      </c>
      <c r="O401">
        <v>15738821</v>
      </c>
      <c r="P401">
        <v>20240604</v>
      </c>
      <c r="Q401">
        <v>202406</v>
      </c>
      <c r="R401" t="s">
        <v>6382</v>
      </c>
      <c r="S401">
        <v>22</v>
      </c>
      <c r="T401" t="s">
        <v>22</v>
      </c>
      <c r="U401" t="s">
        <v>3359</v>
      </c>
      <c r="V401" s="57" t="e">
        <f t="shared" ca="1" si="60"/>
        <v>#NUM!</v>
      </c>
      <c r="W401" s="1" t="e">
        <f t="shared" ca="1" si="61"/>
        <v>#NUM!</v>
      </c>
      <c r="X401" s="1" t="e">
        <f t="shared" ca="1" si="62"/>
        <v>#NUM!</v>
      </c>
      <c r="Y401" s="1" t="e">
        <f t="shared" ca="1" si="63"/>
        <v>#NUM!</v>
      </c>
      <c r="Z401" s="32" t="e">
        <f t="shared" ca="1" si="64"/>
        <v>#NUM!</v>
      </c>
      <c r="AA401" s="1" t="e">
        <f t="shared" ca="1" si="65"/>
        <v>#NUM!</v>
      </c>
      <c r="AB401" s="1" t="e">
        <f t="shared" ca="1" si="66"/>
        <v>#NUM!</v>
      </c>
      <c r="AC401" s="1" t="e">
        <f t="shared" ca="1" si="67"/>
        <v>#NUM!</v>
      </c>
      <c r="AD401" s="1">
        <f t="shared" si="68"/>
        <v>15738821</v>
      </c>
      <c r="AE401" t="str">
        <f>IFERROR(VLOOKUP(D401,Bas!A:B,2,0),"")</f>
        <v/>
      </c>
      <c r="AF401" t="str">
        <f t="shared" si="69"/>
        <v>COMERCIAL INTERNACIONAL DE EQUIPOS Y MAQUINARIA SFP-012330-01</v>
      </c>
      <c r="AG401" s="14" t="str">
        <f>(IFERROR(VLOOKUP(AF401,Bas!A:B,2,0),"CXP"))</f>
        <v>CXP</v>
      </c>
    </row>
    <row r="402" spans="1:33" x14ac:dyDescent="0.25">
      <c r="A402" t="s">
        <v>41</v>
      </c>
      <c r="B402">
        <v>901</v>
      </c>
      <c r="C402">
        <v>890903024</v>
      </c>
      <c r="D402" t="s">
        <v>70</v>
      </c>
      <c r="E402" t="s">
        <v>3865</v>
      </c>
      <c r="F402">
        <v>7447638</v>
      </c>
      <c r="G402">
        <v>16925001</v>
      </c>
      <c r="H402">
        <v>1007181</v>
      </c>
      <c r="I402" t="s">
        <v>4082</v>
      </c>
      <c r="J402" t="s">
        <v>4083</v>
      </c>
      <c r="K402" s="2">
        <v>45429</v>
      </c>
      <c r="L402" s="2">
        <v>45429</v>
      </c>
      <c r="M402" s="2">
        <v>45489</v>
      </c>
      <c r="N402">
        <v>42</v>
      </c>
      <c r="O402">
        <v>218655</v>
      </c>
      <c r="P402">
        <v>20240604</v>
      </c>
      <c r="Q402">
        <v>202406</v>
      </c>
      <c r="R402" t="s">
        <v>6382</v>
      </c>
      <c r="S402">
        <v>22</v>
      </c>
      <c r="T402" t="s">
        <v>22</v>
      </c>
      <c r="U402" t="s">
        <v>3359</v>
      </c>
      <c r="V402" s="57" t="e">
        <f t="shared" ca="1" si="60"/>
        <v>#NUM!</v>
      </c>
      <c r="W402" s="1" t="e">
        <f t="shared" ca="1" si="61"/>
        <v>#NUM!</v>
      </c>
      <c r="X402" s="1" t="e">
        <f t="shared" ca="1" si="62"/>
        <v>#NUM!</v>
      </c>
      <c r="Y402" s="1" t="e">
        <f t="shared" ca="1" si="63"/>
        <v>#NUM!</v>
      </c>
      <c r="Z402" s="32" t="e">
        <f t="shared" ca="1" si="64"/>
        <v>#NUM!</v>
      </c>
      <c r="AA402" s="1" t="e">
        <f t="shared" ca="1" si="65"/>
        <v>#NUM!</v>
      </c>
      <c r="AB402" s="1" t="e">
        <f t="shared" ca="1" si="66"/>
        <v>#NUM!</v>
      </c>
      <c r="AC402" s="1" t="e">
        <f t="shared" ca="1" si="67"/>
        <v>#NUM!</v>
      </c>
      <c r="AD402" s="1">
        <f t="shared" si="68"/>
        <v>218655</v>
      </c>
      <c r="AE402" t="str">
        <f>IFERROR(VLOOKUP(D402,Bas!A:B,2,0),"")</f>
        <v/>
      </c>
      <c r="AF402" t="str">
        <f t="shared" si="69"/>
        <v>COMERCIAL INTERNACIONAL DE EQUIPOS Y MAQUINARIA SFP-012331-01</v>
      </c>
      <c r="AG402" s="14" t="str">
        <f>(IFERROR(VLOOKUP(AF402,Bas!A:B,2,0),"CXP"))</f>
        <v>CXP</v>
      </c>
    </row>
    <row r="403" spans="1:33" x14ac:dyDescent="0.25">
      <c r="A403" t="s">
        <v>41</v>
      </c>
      <c r="B403">
        <v>901</v>
      </c>
      <c r="C403">
        <v>890903024</v>
      </c>
      <c r="D403" t="s">
        <v>70</v>
      </c>
      <c r="E403" t="s">
        <v>3865</v>
      </c>
      <c r="F403">
        <v>7447638</v>
      </c>
      <c r="G403">
        <v>16925001</v>
      </c>
      <c r="H403">
        <v>1007180</v>
      </c>
      <c r="I403" t="s">
        <v>4084</v>
      </c>
      <c r="J403" t="s">
        <v>4085</v>
      </c>
      <c r="K403" s="2">
        <v>45429</v>
      </c>
      <c r="L403" s="2">
        <v>45429</v>
      </c>
      <c r="M403" s="2">
        <v>45489</v>
      </c>
      <c r="N403">
        <v>42</v>
      </c>
      <c r="O403">
        <v>702004</v>
      </c>
      <c r="P403">
        <v>20240604</v>
      </c>
      <c r="Q403">
        <v>202406</v>
      </c>
      <c r="R403" t="s">
        <v>6382</v>
      </c>
      <c r="S403">
        <v>22</v>
      </c>
      <c r="T403" t="s">
        <v>22</v>
      </c>
      <c r="U403" t="s">
        <v>3359</v>
      </c>
      <c r="V403" s="57" t="e">
        <f t="shared" ca="1" si="60"/>
        <v>#NUM!</v>
      </c>
      <c r="W403" s="1" t="e">
        <f t="shared" ca="1" si="61"/>
        <v>#NUM!</v>
      </c>
      <c r="X403" s="1" t="e">
        <f t="shared" ca="1" si="62"/>
        <v>#NUM!</v>
      </c>
      <c r="Y403" s="1" t="e">
        <f t="shared" ca="1" si="63"/>
        <v>#NUM!</v>
      </c>
      <c r="Z403" s="32" t="e">
        <f t="shared" ca="1" si="64"/>
        <v>#NUM!</v>
      </c>
      <c r="AA403" s="1" t="e">
        <f t="shared" ca="1" si="65"/>
        <v>#NUM!</v>
      </c>
      <c r="AB403" s="1" t="e">
        <f t="shared" ca="1" si="66"/>
        <v>#NUM!</v>
      </c>
      <c r="AC403" s="1" t="e">
        <f t="shared" ca="1" si="67"/>
        <v>#NUM!</v>
      </c>
      <c r="AD403" s="1">
        <f t="shared" si="68"/>
        <v>702004</v>
      </c>
      <c r="AE403" t="str">
        <f>IFERROR(VLOOKUP(D403,Bas!A:B,2,0),"")</f>
        <v/>
      </c>
      <c r="AF403" t="str">
        <f t="shared" si="69"/>
        <v>COMERCIAL INTERNACIONAL DE EQUIPOS Y MAQUINARIA SFP-012332-01</v>
      </c>
      <c r="AG403" s="14" t="str">
        <f>(IFERROR(VLOOKUP(AF403,Bas!A:B,2,0),"CXP"))</f>
        <v>CXP</v>
      </c>
    </row>
    <row r="404" spans="1:33" x14ac:dyDescent="0.25">
      <c r="A404" t="s">
        <v>41</v>
      </c>
      <c r="B404">
        <v>901</v>
      </c>
      <c r="C404">
        <v>890903024</v>
      </c>
      <c r="D404" t="s">
        <v>70</v>
      </c>
      <c r="E404" t="s">
        <v>3865</v>
      </c>
      <c r="F404">
        <v>7447638</v>
      </c>
      <c r="G404">
        <v>16925001</v>
      </c>
      <c r="H404">
        <v>1007186</v>
      </c>
      <c r="I404" t="s">
        <v>4086</v>
      </c>
      <c r="J404" t="s">
        <v>4087</v>
      </c>
      <c r="K404" s="2">
        <v>45432</v>
      </c>
      <c r="L404" s="2">
        <v>45432</v>
      </c>
      <c r="M404" s="2">
        <v>45489</v>
      </c>
      <c r="N404">
        <v>42</v>
      </c>
      <c r="O404">
        <v>944860</v>
      </c>
      <c r="P404">
        <v>20240604</v>
      </c>
      <c r="Q404">
        <v>202406</v>
      </c>
      <c r="R404" t="s">
        <v>6382</v>
      </c>
      <c r="S404">
        <v>19</v>
      </c>
      <c r="T404" t="s">
        <v>22</v>
      </c>
      <c r="U404" t="s">
        <v>3359</v>
      </c>
      <c r="V404" s="57" t="e">
        <f t="shared" ca="1" si="60"/>
        <v>#NUM!</v>
      </c>
      <c r="W404" s="1" t="e">
        <f t="shared" ca="1" si="61"/>
        <v>#NUM!</v>
      </c>
      <c r="X404" s="1" t="e">
        <f t="shared" ca="1" si="62"/>
        <v>#NUM!</v>
      </c>
      <c r="Y404" s="1" t="e">
        <f t="shared" ca="1" si="63"/>
        <v>#NUM!</v>
      </c>
      <c r="Z404" s="32" t="e">
        <f t="shared" ca="1" si="64"/>
        <v>#NUM!</v>
      </c>
      <c r="AA404" s="1" t="e">
        <f t="shared" ca="1" si="65"/>
        <v>#NUM!</v>
      </c>
      <c r="AB404" s="1" t="e">
        <f t="shared" ca="1" si="66"/>
        <v>#NUM!</v>
      </c>
      <c r="AC404" s="1" t="e">
        <f t="shared" ca="1" si="67"/>
        <v>#NUM!</v>
      </c>
      <c r="AD404" s="1">
        <f t="shared" si="68"/>
        <v>944860</v>
      </c>
      <c r="AE404" t="str">
        <f>IFERROR(VLOOKUP(D404,Bas!A:B,2,0),"")</f>
        <v/>
      </c>
      <c r="AF404" t="str">
        <f t="shared" si="69"/>
        <v>COMERCIAL INTERNACIONAL DE EQUIPOS Y MAQUINARIA SFP-012355-01</v>
      </c>
      <c r="AG404" s="14" t="str">
        <f>(IFERROR(VLOOKUP(AF404,Bas!A:B,2,0),"CXP"))</f>
        <v>CXP</v>
      </c>
    </row>
    <row r="405" spans="1:33" x14ac:dyDescent="0.25">
      <c r="A405" t="s">
        <v>41</v>
      </c>
      <c r="B405">
        <v>901</v>
      </c>
      <c r="C405">
        <v>890903024</v>
      </c>
      <c r="D405" t="s">
        <v>70</v>
      </c>
      <c r="E405" t="s">
        <v>3865</v>
      </c>
      <c r="F405">
        <v>7447638</v>
      </c>
      <c r="G405">
        <v>16925001</v>
      </c>
      <c r="H405">
        <v>1007184</v>
      </c>
      <c r="I405" t="s">
        <v>4088</v>
      </c>
      <c r="J405" t="s">
        <v>4089</v>
      </c>
      <c r="K405" s="2">
        <v>45432</v>
      </c>
      <c r="L405" s="2">
        <v>45432</v>
      </c>
      <c r="M405" s="2">
        <v>45489</v>
      </c>
      <c r="N405">
        <v>42</v>
      </c>
      <c r="O405">
        <v>720854</v>
      </c>
      <c r="P405">
        <v>20240604</v>
      </c>
      <c r="Q405">
        <v>202406</v>
      </c>
      <c r="R405" t="s">
        <v>6382</v>
      </c>
      <c r="S405">
        <v>19</v>
      </c>
      <c r="T405" t="s">
        <v>22</v>
      </c>
      <c r="U405" t="s">
        <v>3359</v>
      </c>
      <c r="V405" s="57" t="e">
        <f t="shared" ca="1" si="60"/>
        <v>#NUM!</v>
      </c>
      <c r="W405" s="1" t="e">
        <f t="shared" ca="1" si="61"/>
        <v>#NUM!</v>
      </c>
      <c r="X405" s="1" t="e">
        <f t="shared" ca="1" si="62"/>
        <v>#NUM!</v>
      </c>
      <c r="Y405" s="1" t="e">
        <f t="shared" ca="1" si="63"/>
        <v>#NUM!</v>
      </c>
      <c r="Z405" s="32" t="e">
        <f t="shared" ca="1" si="64"/>
        <v>#NUM!</v>
      </c>
      <c r="AA405" s="1" t="e">
        <f t="shared" ca="1" si="65"/>
        <v>#NUM!</v>
      </c>
      <c r="AB405" s="1" t="e">
        <f t="shared" ca="1" si="66"/>
        <v>#NUM!</v>
      </c>
      <c r="AC405" s="1" t="e">
        <f t="shared" ca="1" si="67"/>
        <v>#NUM!</v>
      </c>
      <c r="AD405" s="1">
        <f t="shared" si="68"/>
        <v>720854</v>
      </c>
      <c r="AE405" t="str">
        <f>IFERROR(VLOOKUP(D405,Bas!A:B,2,0),"")</f>
        <v/>
      </c>
      <c r="AF405" t="str">
        <f t="shared" si="69"/>
        <v>COMERCIAL INTERNACIONAL DE EQUIPOS Y MAQUINARIA SFP-012356-01</v>
      </c>
      <c r="AG405" s="14" t="str">
        <f>(IFERROR(VLOOKUP(AF405,Bas!A:B,2,0),"CXP"))</f>
        <v>CXP</v>
      </c>
    </row>
    <row r="406" spans="1:33" x14ac:dyDescent="0.25">
      <c r="A406" t="s">
        <v>41</v>
      </c>
      <c r="B406">
        <v>901</v>
      </c>
      <c r="C406">
        <v>890903024</v>
      </c>
      <c r="D406" t="s">
        <v>70</v>
      </c>
      <c r="E406" t="s">
        <v>3865</v>
      </c>
      <c r="F406">
        <v>7447638</v>
      </c>
      <c r="G406">
        <v>16925001</v>
      </c>
      <c r="H406">
        <v>1007195</v>
      </c>
      <c r="I406" t="s">
        <v>4090</v>
      </c>
      <c r="J406" t="s">
        <v>4091</v>
      </c>
      <c r="K406" s="2">
        <v>45432</v>
      </c>
      <c r="L406" s="2">
        <v>45432</v>
      </c>
      <c r="M406" s="2">
        <v>45489</v>
      </c>
      <c r="N406">
        <v>42</v>
      </c>
      <c r="O406">
        <v>994602</v>
      </c>
      <c r="P406">
        <v>20240604</v>
      </c>
      <c r="Q406">
        <v>202406</v>
      </c>
      <c r="R406" t="s">
        <v>6382</v>
      </c>
      <c r="S406">
        <v>19</v>
      </c>
      <c r="T406" t="s">
        <v>22</v>
      </c>
      <c r="U406" t="s">
        <v>3359</v>
      </c>
      <c r="V406" s="57" t="e">
        <f t="shared" ca="1" si="60"/>
        <v>#NUM!</v>
      </c>
      <c r="W406" s="1" t="e">
        <f t="shared" ca="1" si="61"/>
        <v>#NUM!</v>
      </c>
      <c r="X406" s="1" t="e">
        <f t="shared" ca="1" si="62"/>
        <v>#NUM!</v>
      </c>
      <c r="Y406" s="1" t="e">
        <f t="shared" ca="1" si="63"/>
        <v>#NUM!</v>
      </c>
      <c r="Z406" s="32" t="e">
        <f t="shared" ca="1" si="64"/>
        <v>#NUM!</v>
      </c>
      <c r="AA406" s="1" t="e">
        <f t="shared" ca="1" si="65"/>
        <v>#NUM!</v>
      </c>
      <c r="AB406" s="1" t="e">
        <f t="shared" ca="1" si="66"/>
        <v>#NUM!</v>
      </c>
      <c r="AC406" s="1" t="e">
        <f t="shared" ca="1" si="67"/>
        <v>#NUM!</v>
      </c>
      <c r="AD406" s="1">
        <f t="shared" si="68"/>
        <v>994602</v>
      </c>
      <c r="AE406" t="str">
        <f>IFERROR(VLOOKUP(D406,Bas!A:B,2,0),"")</f>
        <v/>
      </c>
      <c r="AF406" t="str">
        <f t="shared" si="69"/>
        <v>COMERCIAL INTERNACIONAL DE EQUIPOS Y MAQUINARIA SFP-012358-01</v>
      </c>
      <c r="AG406" s="14" t="str">
        <f>(IFERROR(VLOOKUP(AF406,Bas!A:B,2,0),"CXP"))</f>
        <v>CXP</v>
      </c>
    </row>
    <row r="407" spans="1:33" x14ac:dyDescent="0.25">
      <c r="A407" t="s">
        <v>41</v>
      </c>
      <c r="B407">
        <v>901</v>
      </c>
      <c r="C407">
        <v>890903024</v>
      </c>
      <c r="D407" t="s">
        <v>70</v>
      </c>
      <c r="E407" t="s">
        <v>3865</v>
      </c>
      <c r="F407">
        <v>7447638</v>
      </c>
      <c r="G407">
        <v>16925001</v>
      </c>
      <c r="H407">
        <v>1007191</v>
      </c>
      <c r="I407" t="s">
        <v>4092</v>
      </c>
      <c r="J407" t="s">
        <v>4093</v>
      </c>
      <c r="K407" s="2">
        <v>45432</v>
      </c>
      <c r="L407" s="2">
        <v>45432</v>
      </c>
      <c r="M407" s="2">
        <v>45489</v>
      </c>
      <c r="N407">
        <v>42</v>
      </c>
      <c r="O407">
        <v>1495173</v>
      </c>
      <c r="P407">
        <v>20240604</v>
      </c>
      <c r="Q407">
        <v>202406</v>
      </c>
      <c r="R407" t="s">
        <v>6382</v>
      </c>
      <c r="S407">
        <v>19</v>
      </c>
      <c r="T407" t="s">
        <v>22</v>
      </c>
      <c r="U407" t="s">
        <v>3359</v>
      </c>
      <c r="V407" s="57" t="e">
        <f t="shared" ca="1" si="60"/>
        <v>#NUM!</v>
      </c>
      <c r="W407" s="1" t="e">
        <f t="shared" ca="1" si="61"/>
        <v>#NUM!</v>
      </c>
      <c r="X407" s="1" t="e">
        <f t="shared" ca="1" si="62"/>
        <v>#NUM!</v>
      </c>
      <c r="Y407" s="1" t="e">
        <f t="shared" ca="1" si="63"/>
        <v>#NUM!</v>
      </c>
      <c r="Z407" s="32" t="e">
        <f t="shared" ca="1" si="64"/>
        <v>#NUM!</v>
      </c>
      <c r="AA407" s="1" t="e">
        <f t="shared" ca="1" si="65"/>
        <v>#NUM!</v>
      </c>
      <c r="AB407" s="1" t="e">
        <f t="shared" ca="1" si="66"/>
        <v>#NUM!</v>
      </c>
      <c r="AC407" s="1" t="e">
        <f t="shared" ca="1" si="67"/>
        <v>#NUM!</v>
      </c>
      <c r="AD407" s="1">
        <f t="shared" si="68"/>
        <v>1495173</v>
      </c>
      <c r="AE407" t="str">
        <f>IFERROR(VLOOKUP(D407,Bas!A:B,2,0),"")</f>
        <v/>
      </c>
      <c r="AF407" t="str">
        <f t="shared" si="69"/>
        <v>COMERCIAL INTERNACIONAL DE EQUIPOS Y MAQUINARIA SFP-012360-01</v>
      </c>
      <c r="AG407" s="14" t="str">
        <f>(IFERROR(VLOOKUP(AF407,Bas!A:B,2,0),"CXP"))</f>
        <v>CXP</v>
      </c>
    </row>
    <row r="408" spans="1:33" x14ac:dyDescent="0.25">
      <c r="A408" t="s">
        <v>41</v>
      </c>
      <c r="B408">
        <v>901</v>
      </c>
      <c r="C408">
        <v>890903024</v>
      </c>
      <c r="D408" t="s">
        <v>70</v>
      </c>
      <c r="E408" t="s">
        <v>3865</v>
      </c>
      <c r="F408">
        <v>7447638</v>
      </c>
      <c r="G408">
        <v>16925001</v>
      </c>
      <c r="H408">
        <v>1007209</v>
      </c>
      <c r="I408" t="s">
        <v>4094</v>
      </c>
      <c r="J408" t="s">
        <v>4095</v>
      </c>
      <c r="K408" s="2">
        <v>45432</v>
      </c>
      <c r="L408" s="2">
        <v>45432</v>
      </c>
      <c r="M408" s="2">
        <v>45490</v>
      </c>
      <c r="N408">
        <v>43</v>
      </c>
      <c r="O408">
        <v>720854</v>
      </c>
      <c r="P408">
        <v>20240604</v>
      </c>
      <c r="Q408">
        <v>202406</v>
      </c>
      <c r="R408" t="s">
        <v>6382</v>
      </c>
      <c r="S408">
        <v>19</v>
      </c>
      <c r="T408" t="s">
        <v>22</v>
      </c>
      <c r="U408" t="s">
        <v>3359</v>
      </c>
      <c r="V408" s="57" t="e">
        <f t="shared" ca="1" si="60"/>
        <v>#NUM!</v>
      </c>
      <c r="W408" s="1" t="e">
        <f t="shared" ca="1" si="61"/>
        <v>#NUM!</v>
      </c>
      <c r="X408" s="1" t="e">
        <f t="shared" ca="1" si="62"/>
        <v>#NUM!</v>
      </c>
      <c r="Y408" s="1" t="e">
        <f t="shared" ca="1" si="63"/>
        <v>#NUM!</v>
      </c>
      <c r="Z408" s="32" t="e">
        <f t="shared" ca="1" si="64"/>
        <v>#NUM!</v>
      </c>
      <c r="AA408" s="1" t="e">
        <f t="shared" ca="1" si="65"/>
        <v>#NUM!</v>
      </c>
      <c r="AB408" s="1" t="e">
        <f t="shared" ca="1" si="66"/>
        <v>#NUM!</v>
      </c>
      <c r="AC408" s="1" t="e">
        <f t="shared" ca="1" si="67"/>
        <v>#NUM!</v>
      </c>
      <c r="AD408" s="1">
        <f t="shared" si="68"/>
        <v>720854</v>
      </c>
      <c r="AE408" t="str">
        <f>IFERROR(VLOOKUP(D408,Bas!A:B,2,0),"")</f>
        <v/>
      </c>
      <c r="AF408" t="str">
        <f t="shared" si="69"/>
        <v>COMERCIAL INTERNACIONAL DE EQUIPOS Y MAQUINARIA SFP-012361-01</v>
      </c>
      <c r="AG408" s="14" t="str">
        <f>(IFERROR(VLOOKUP(AF408,Bas!A:B,2,0),"CXP"))</f>
        <v>CXP</v>
      </c>
    </row>
    <row r="409" spans="1:33" x14ac:dyDescent="0.25">
      <c r="A409" t="s">
        <v>41</v>
      </c>
      <c r="B409">
        <v>901</v>
      </c>
      <c r="C409">
        <v>890903024</v>
      </c>
      <c r="D409" t="s">
        <v>70</v>
      </c>
      <c r="E409" t="s">
        <v>3865</v>
      </c>
      <c r="F409">
        <v>7447638</v>
      </c>
      <c r="G409">
        <v>16925001</v>
      </c>
      <c r="H409">
        <v>100759</v>
      </c>
      <c r="I409" t="s">
        <v>4096</v>
      </c>
      <c r="J409" t="s">
        <v>4097</v>
      </c>
      <c r="K409" s="2">
        <v>45433</v>
      </c>
      <c r="L409" s="2">
        <v>45433</v>
      </c>
      <c r="M409" s="2">
        <v>45493</v>
      </c>
      <c r="N409">
        <v>46</v>
      </c>
      <c r="O409">
        <v>1134289</v>
      </c>
      <c r="P409">
        <v>20240604</v>
      </c>
      <c r="Q409">
        <v>202406</v>
      </c>
      <c r="R409" t="s">
        <v>6382</v>
      </c>
      <c r="S409">
        <v>18</v>
      </c>
      <c r="T409" t="s">
        <v>22</v>
      </c>
      <c r="U409" t="s">
        <v>3359</v>
      </c>
      <c r="V409" s="57" t="e">
        <f t="shared" ca="1" si="60"/>
        <v>#NUM!</v>
      </c>
      <c r="W409" s="1" t="e">
        <f t="shared" ca="1" si="61"/>
        <v>#NUM!</v>
      </c>
      <c r="X409" s="1" t="e">
        <f t="shared" ca="1" si="62"/>
        <v>#NUM!</v>
      </c>
      <c r="Y409" s="1" t="e">
        <f t="shared" ca="1" si="63"/>
        <v>#NUM!</v>
      </c>
      <c r="Z409" s="32" t="e">
        <f t="shared" ca="1" si="64"/>
        <v>#NUM!</v>
      </c>
      <c r="AA409" s="1" t="e">
        <f t="shared" ca="1" si="65"/>
        <v>#NUM!</v>
      </c>
      <c r="AB409" s="1" t="e">
        <f t="shared" ca="1" si="66"/>
        <v>#NUM!</v>
      </c>
      <c r="AC409" s="1" t="e">
        <f t="shared" ca="1" si="67"/>
        <v>#NUM!</v>
      </c>
      <c r="AD409" s="1">
        <f t="shared" si="68"/>
        <v>1134289</v>
      </c>
      <c r="AE409" t="str">
        <f>IFERROR(VLOOKUP(D409,Bas!A:B,2,0),"")</f>
        <v/>
      </c>
      <c r="AF409" t="str">
        <f t="shared" si="69"/>
        <v>COMERCIAL INTERNACIONAL DE EQUIPOS Y MAQUINARIA SFP-012406-01</v>
      </c>
      <c r="AG409" s="14" t="str">
        <f>(IFERROR(VLOOKUP(AF409,Bas!A:B,2,0),"CXP"))</f>
        <v>CXP</v>
      </c>
    </row>
    <row r="410" spans="1:33" x14ac:dyDescent="0.25">
      <c r="A410" t="s">
        <v>41</v>
      </c>
      <c r="B410">
        <v>901</v>
      </c>
      <c r="C410">
        <v>890903024</v>
      </c>
      <c r="D410" t="s">
        <v>70</v>
      </c>
      <c r="E410" t="s">
        <v>3865</v>
      </c>
      <c r="F410">
        <v>7447638</v>
      </c>
      <c r="G410">
        <v>16925001</v>
      </c>
      <c r="H410">
        <v>1006966</v>
      </c>
      <c r="I410" t="s">
        <v>6285</v>
      </c>
      <c r="J410" t="s">
        <v>6286</v>
      </c>
      <c r="K410" s="2">
        <v>45435</v>
      </c>
      <c r="L410" s="2">
        <v>45435</v>
      </c>
      <c r="M410" s="2">
        <v>45481</v>
      </c>
      <c r="N410">
        <v>34</v>
      </c>
      <c r="O410">
        <v>2694579</v>
      </c>
      <c r="P410">
        <v>20240604</v>
      </c>
      <c r="Q410">
        <v>202406</v>
      </c>
      <c r="R410" t="s">
        <v>6382</v>
      </c>
      <c r="S410">
        <v>16</v>
      </c>
      <c r="T410" t="s">
        <v>22</v>
      </c>
      <c r="U410" t="s">
        <v>3359</v>
      </c>
      <c r="V410" s="57" t="e">
        <f t="shared" ca="1" si="60"/>
        <v>#NUM!</v>
      </c>
      <c r="W410" s="1" t="e">
        <f t="shared" ca="1" si="61"/>
        <v>#NUM!</v>
      </c>
      <c r="X410" s="1" t="e">
        <f t="shared" ca="1" si="62"/>
        <v>#NUM!</v>
      </c>
      <c r="Y410" s="1" t="e">
        <f t="shared" ca="1" si="63"/>
        <v>#NUM!</v>
      </c>
      <c r="Z410" s="32" t="e">
        <f t="shared" ca="1" si="64"/>
        <v>#NUM!</v>
      </c>
      <c r="AA410" s="1" t="e">
        <f t="shared" ca="1" si="65"/>
        <v>#NUM!</v>
      </c>
      <c r="AB410" s="1" t="e">
        <f t="shared" ca="1" si="66"/>
        <v>#NUM!</v>
      </c>
      <c r="AC410" s="1" t="e">
        <f t="shared" ca="1" si="67"/>
        <v>#NUM!</v>
      </c>
      <c r="AD410" s="1">
        <f t="shared" si="68"/>
        <v>2694579</v>
      </c>
      <c r="AE410" t="str">
        <f>IFERROR(VLOOKUP(D410,Bas!A:B,2,0),"")</f>
        <v/>
      </c>
      <c r="AF410" t="str">
        <f t="shared" si="69"/>
        <v>COMERCIAL INTERNACIONAL DE EQUIPOS Y MAQUINARIA SFP-012409-01</v>
      </c>
      <c r="AG410" s="14" t="str">
        <f>(IFERROR(VLOOKUP(AF410,Bas!A:B,2,0),"CXP"))</f>
        <v>CXP</v>
      </c>
    </row>
    <row r="411" spans="1:33" x14ac:dyDescent="0.25">
      <c r="A411" t="s">
        <v>41</v>
      </c>
      <c r="B411">
        <v>901</v>
      </c>
      <c r="C411">
        <v>890903024</v>
      </c>
      <c r="D411" t="s">
        <v>70</v>
      </c>
      <c r="E411" t="s">
        <v>3865</v>
      </c>
      <c r="F411">
        <v>7447638</v>
      </c>
      <c r="G411">
        <v>16925001</v>
      </c>
      <c r="H411">
        <v>1007406</v>
      </c>
      <c r="I411" t="s">
        <v>6287</v>
      </c>
      <c r="J411" t="s">
        <v>6288</v>
      </c>
      <c r="K411" s="2">
        <v>45435</v>
      </c>
      <c r="L411" s="2">
        <v>45435</v>
      </c>
      <c r="M411" s="2">
        <v>45495</v>
      </c>
      <c r="N411">
        <v>48</v>
      </c>
      <c r="O411">
        <v>1859598</v>
      </c>
      <c r="P411">
        <v>20240604</v>
      </c>
      <c r="Q411">
        <v>202406</v>
      </c>
      <c r="R411" t="s">
        <v>6382</v>
      </c>
      <c r="S411">
        <v>16</v>
      </c>
      <c r="T411" t="s">
        <v>22</v>
      </c>
      <c r="U411" t="s">
        <v>3359</v>
      </c>
      <c r="V411" s="57" t="e">
        <f t="shared" ca="1" si="60"/>
        <v>#NUM!</v>
      </c>
      <c r="W411" s="1" t="e">
        <f t="shared" ca="1" si="61"/>
        <v>#NUM!</v>
      </c>
      <c r="X411" s="1" t="e">
        <f t="shared" ca="1" si="62"/>
        <v>#NUM!</v>
      </c>
      <c r="Y411" s="1" t="e">
        <f t="shared" ca="1" si="63"/>
        <v>#NUM!</v>
      </c>
      <c r="Z411" s="32" t="e">
        <f t="shared" ca="1" si="64"/>
        <v>#NUM!</v>
      </c>
      <c r="AA411" s="1" t="e">
        <f t="shared" ca="1" si="65"/>
        <v>#NUM!</v>
      </c>
      <c r="AB411" s="1" t="e">
        <f t="shared" ca="1" si="66"/>
        <v>#NUM!</v>
      </c>
      <c r="AC411" s="1" t="e">
        <f t="shared" ca="1" si="67"/>
        <v>#NUM!</v>
      </c>
      <c r="AD411" s="1">
        <f t="shared" si="68"/>
        <v>1859598</v>
      </c>
      <c r="AE411" t="str">
        <f>IFERROR(VLOOKUP(D411,Bas!A:B,2,0),"")</f>
        <v/>
      </c>
      <c r="AF411" t="str">
        <f t="shared" si="69"/>
        <v>COMERCIAL INTERNACIONAL DE EQUIPOS Y MAQUINARIA SFP-012410-01</v>
      </c>
      <c r="AG411" s="14" t="str">
        <f>(IFERROR(VLOOKUP(AF411,Bas!A:B,2,0),"CXP"))</f>
        <v>CXP</v>
      </c>
    </row>
    <row r="412" spans="1:33" x14ac:dyDescent="0.25">
      <c r="A412" t="s">
        <v>41</v>
      </c>
      <c r="B412">
        <v>901</v>
      </c>
      <c r="C412">
        <v>890903024</v>
      </c>
      <c r="D412" t="s">
        <v>70</v>
      </c>
      <c r="E412" t="s">
        <v>3865</v>
      </c>
      <c r="F412">
        <v>7447638</v>
      </c>
      <c r="G412">
        <v>16925001</v>
      </c>
      <c r="H412">
        <v>1007405</v>
      </c>
      <c r="I412" t="s">
        <v>6289</v>
      </c>
      <c r="J412" t="s">
        <v>6290</v>
      </c>
      <c r="K412" s="2">
        <v>45435</v>
      </c>
      <c r="L412" s="2">
        <v>45435</v>
      </c>
      <c r="M412" s="2">
        <v>45495</v>
      </c>
      <c r="N412">
        <v>48</v>
      </c>
      <c r="O412">
        <v>720854</v>
      </c>
      <c r="P412">
        <v>20240604</v>
      </c>
      <c r="Q412">
        <v>202406</v>
      </c>
      <c r="R412" t="s">
        <v>6382</v>
      </c>
      <c r="S412">
        <v>16</v>
      </c>
      <c r="T412" t="s">
        <v>22</v>
      </c>
      <c r="U412" t="s">
        <v>3359</v>
      </c>
      <c r="V412" s="57" t="e">
        <f t="shared" ca="1" si="60"/>
        <v>#NUM!</v>
      </c>
      <c r="W412" s="1" t="e">
        <f t="shared" ca="1" si="61"/>
        <v>#NUM!</v>
      </c>
      <c r="X412" s="1" t="e">
        <f t="shared" ca="1" si="62"/>
        <v>#NUM!</v>
      </c>
      <c r="Y412" s="1" t="e">
        <f t="shared" ca="1" si="63"/>
        <v>#NUM!</v>
      </c>
      <c r="Z412" s="32" t="e">
        <f t="shared" ca="1" si="64"/>
        <v>#NUM!</v>
      </c>
      <c r="AA412" s="1" t="e">
        <f t="shared" ca="1" si="65"/>
        <v>#NUM!</v>
      </c>
      <c r="AB412" s="1" t="e">
        <f t="shared" ca="1" si="66"/>
        <v>#NUM!</v>
      </c>
      <c r="AC412" s="1" t="e">
        <f t="shared" ca="1" si="67"/>
        <v>#NUM!</v>
      </c>
      <c r="AD412" s="1">
        <f t="shared" si="68"/>
        <v>720854</v>
      </c>
      <c r="AE412" t="str">
        <f>IFERROR(VLOOKUP(D412,Bas!A:B,2,0),"")</f>
        <v/>
      </c>
      <c r="AF412" t="str">
        <f t="shared" si="69"/>
        <v>COMERCIAL INTERNACIONAL DE EQUIPOS Y MAQUINARIA SFP-012411-01</v>
      </c>
      <c r="AG412" s="14" t="str">
        <f>(IFERROR(VLOOKUP(AF412,Bas!A:B,2,0),"CXP"))</f>
        <v>CXP</v>
      </c>
    </row>
    <row r="413" spans="1:33" x14ac:dyDescent="0.25">
      <c r="A413" t="s">
        <v>41</v>
      </c>
      <c r="B413">
        <v>901</v>
      </c>
      <c r="C413">
        <v>890903024</v>
      </c>
      <c r="D413" t="s">
        <v>70</v>
      </c>
      <c r="E413" t="s">
        <v>3865</v>
      </c>
      <c r="F413">
        <v>7447638</v>
      </c>
      <c r="G413">
        <v>16925001</v>
      </c>
      <c r="H413">
        <v>1007407</v>
      </c>
      <c r="I413" t="s">
        <v>6291</v>
      </c>
      <c r="J413" t="s">
        <v>6292</v>
      </c>
      <c r="K413" s="2">
        <v>45435</v>
      </c>
      <c r="L413" s="2">
        <v>45435</v>
      </c>
      <c r="M413" s="2">
        <v>45495</v>
      </c>
      <c r="N413">
        <v>48</v>
      </c>
      <c r="O413">
        <v>1134289</v>
      </c>
      <c r="P413">
        <v>20240604</v>
      </c>
      <c r="Q413">
        <v>202406</v>
      </c>
      <c r="R413" t="s">
        <v>6382</v>
      </c>
      <c r="S413">
        <v>16</v>
      </c>
      <c r="T413" t="s">
        <v>22</v>
      </c>
      <c r="U413" t="s">
        <v>3359</v>
      </c>
      <c r="V413" s="57" t="e">
        <f t="shared" ca="1" si="60"/>
        <v>#NUM!</v>
      </c>
      <c r="W413" s="1" t="e">
        <f t="shared" ca="1" si="61"/>
        <v>#NUM!</v>
      </c>
      <c r="X413" s="1" t="e">
        <f t="shared" ca="1" si="62"/>
        <v>#NUM!</v>
      </c>
      <c r="Y413" s="1" t="e">
        <f t="shared" ca="1" si="63"/>
        <v>#NUM!</v>
      </c>
      <c r="Z413" s="32" t="e">
        <f t="shared" ca="1" si="64"/>
        <v>#NUM!</v>
      </c>
      <c r="AA413" s="1" t="e">
        <f t="shared" ca="1" si="65"/>
        <v>#NUM!</v>
      </c>
      <c r="AB413" s="1" t="e">
        <f t="shared" ca="1" si="66"/>
        <v>#NUM!</v>
      </c>
      <c r="AC413" s="1" t="e">
        <f t="shared" ca="1" si="67"/>
        <v>#NUM!</v>
      </c>
      <c r="AD413" s="1">
        <f t="shared" si="68"/>
        <v>1134289</v>
      </c>
      <c r="AE413" t="str">
        <f>IFERROR(VLOOKUP(D413,Bas!A:B,2,0),"")</f>
        <v/>
      </c>
      <c r="AF413" t="str">
        <f t="shared" si="69"/>
        <v>COMERCIAL INTERNACIONAL DE EQUIPOS Y MAQUINARIA SFP-012412-01</v>
      </c>
      <c r="AG413" s="14" t="str">
        <f>(IFERROR(VLOOKUP(AF413,Bas!A:B,2,0),"CXP"))</f>
        <v>CXP</v>
      </c>
    </row>
    <row r="414" spans="1:33" x14ac:dyDescent="0.25">
      <c r="A414" t="s">
        <v>41</v>
      </c>
      <c r="B414">
        <v>901</v>
      </c>
      <c r="C414">
        <v>890903024</v>
      </c>
      <c r="D414" t="s">
        <v>70</v>
      </c>
      <c r="E414" t="s">
        <v>3865</v>
      </c>
      <c r="F414">
        <v>7447638</v>
      </c>
      <c r="G414">
        <v>16925001</v>
      </c>
      <c r="H414">
        <v>1007404</v>
      </c>
      <c r="I414" t="s">
        <v>6293</v>
      </c>
      <c r="J414" t="s">
        <v>6294</v>
      </c>
      <c r="K414" s="2">
        <v>45435</v>
      </c>
      <c r="L414" s="2">
        <v>45435</v>
      </c>
      <c r="M414" s="2">
        <v>45495</v>
      </c>
      <c r="N414">
        <v>48</v>
      </c>
      <c r="O414">
        <v>86165</v>
      </c>
      <c r="P414">
        <v>20240604</v>
      </c>
      <c r="Q414">
        <v>202406</v>
      </c>
      <c r="R414" t="s">
        <v>6382</v>
      </c>
      <c r="S414">
        <v>16</v>
      </c>
      <c r="T414" t="s">
        <v>22</v>
      </c>
      <c r="U414" t="s">
        <v>3359</v>
      </c>
      <c r="V414" s="57" t="e">
        <f t="shared" ca="1" si="60"/>
        <v>#NUM!</v>
      </c>
      <c r="W414" s="1" t="e">
        <f t="shared" ca="1" si="61"/>
        <v>#NUM!</v>
      </c>
      <c r="X414" s="1" t="e">
        <f t="shared" ca="1" si="62"/>
        <v>#NUM!</v>
      </c>
      <c r="Y414" s="1" t="e">
        <f t="shared" ca="1" si="63"/>
        <v>#NUM!</v>
      </c>
      <c r="Z414" s="32" t="e">
        <f t="shared" ca="1" si="64"/>
        <v>#NUM!</v>
      </c>
      <c r="AA414" s="1" t="e">
        <f t="shared" ca="1" si="65"/>
        <v>#NUM!</v>
      </c>
      <c r="AB414" s="1" t="e">
        <f t="shared" ca="1" si="66"/>
        <v>#NUM!</v>
      </c>
      <c r="AC414" s="1" t="e">
        <f t="shared" ca="1" si="67"/>
        <v>#NUM!</v>
      </c>
      <c r="AD414" s="1">
        <f t="shared" si="68"/>
        <v>86165</v>
      </c>
      <c r="AE414" t="str">
        <f>IFERROR(VLOOKUP(D414,Bas!A:B,2,0),"")</f>
        <v/>
      </c>
      <c r="AF414" t="str">
        <f t="shared" si="69"/>
        <v>COMERCIAL INTERNACIONAL DE EQUIPOS Y MAQUINARIA SFP-012434-01</v>
      </c>
      <c r="AG414" s="14" t="str">
        <f>(IFERROR(VLOOKUP(AF414,Bas!A:B,2,0),"CXP"))</f>
        <v>CXP</v>
      </c>
    </row>
    <row r="415" spans="1:33" x14ac:dyDescent="0.25">
      <c r="A415" t="s">
        <v>41</v>
      </c>
      <c r="B415">
        <v>901</v>
      </c>
      <c r="C415">
        <v>890903024</v>
      </c>
      <c r="D415" t="s">
        <v>70</v>
      </c>
      <c r="E415" t="s">
        <v>3865</v>
      </c>
      <c r="F415">
        <v>7447638</v>
      </c>
      <c r="G415">
        <v>16925001</v>
      </c>
      <c r="H415">
        <v>1007531</v>
      </c>
      <c r="I415" t="s">
        <v>6461</v>
      </c>
      <c r="J415" t="s">
        <v>6462</v>
      </c>
      <c r="K415" s="2">
        <v>45439</v>
      </c>
      <c r="L415" s="2">
        <v>45439</v>
      </c>
      <c r="M415" s="2">
        <v>45497</v>
      </c>
      <c r="N415">
        <v>50</v>
      </c>
      <c r="O415">
        <v>1629062</v>
      </c>
      <c r="P415">
        <v>20240604</v>
      </c>
      <c r="Q415">
        <v>202406</v>
      </c>
      <c r="R415" t="s">
        <v>6382</v>
      </c>
      <c r="S415">
        <v>12</v>
      </c>
      <c r="T415" t="s">
        <v>22</v>
      </c>
      <c r="U415" t="s">
        <v>3359</v>
      </c>
      <c r="V415" s="57" t="e">
        <f t="shared" ca="1" si="60"/>
        <v>#NUM!</v>
      </c>
      <c r="W415" s="1" t="e">
        <f t="shared" ca="1" si="61"/>
        <v>#NUM!</v>
      </c>
      <c r="X415" s="1" t="e">
        <f t="shared" ca="1" si="62"/>
        <v>#NUM!</v>
      </c>
      <c r="Y415" s="1" t="e">
        <f t="shared" ca="1" si="63"/>
        <v>#NUM!</v>
      </c>
      <c r="Z415" s="32" t="e">
        <f t="shared" ca="1" si="64"/>
        <v>#NUM!</v>
      </c>
      <c r="AA415" s="1" t="e">
        <f t="shared" ca="1" si="65"/>
        <v>#NUM!</v>
      </c>
      <c r="AB415" s="1" t="e">
        <f t="shared" ca="1" si="66"/>
        <v>#NUM!</v>
      </c>
      <c r="AC415" s="1" t="e">
        <f t="shared" ca="1" si="67"/>
        <v>#NUM!</v>
      </c>
      <c r="AD415" s="1">
        <f t="shared" si="68"/>
        <v>1629062</v>
      </c>
      <c r="AE415" t="str">
        <f>IFERROR(VLOOKUP(D415,Bas!A:B,2,0),"")</f>
        <v/>
      </c>
      <c r="AF415" t="str">
        <f t="shared" si="69"/>
        <v>COMERCIAL INTERNACIONAL DE EQUIPOS Y MAQUINARIA SFP-012458-01</v>
      </c>
      <c r="AG415" s="14" t="str">
        <f>(IFERROR(VLOOKUP(AF415,Bas!A:B,2,0),"CXP"))</f>
        <v>CXP</v>
      </c>
    </row>
    <row r="416" spans="1:33" x14ac:dyDescent="0.25">
      <c r="A416" t="s">
        <v>41</v>
      </c>
      <c r="B416">
        <v>901</v>
      </c>
      <c r="C416">
        <v>890903024</v>
      </c>
      <c r="D416" t="s">
        <v>70</v>
      </c>
      <c r="E416" t="s">
        <v>3865</v>
      </c>
      <c r="F416">
        <v>7447638</v>
      </c>
      <c r="G416">
        <v>16925001</v>
      </c>
      <c r="H416">
        <v>1007476</v>
      </c>
      <c r="I416" t="s">
        <v>6463</v>
      </c>
      <c r="J416" t="s">
        <v>6464</v>
      </c>
      <c r="K416" s="2">
        <v>45439</v>
      </c>
      <c r="L416" s="2">
        <v>45439</v>
      </c>
      <c r="M416" s="2">
        <v>45496</v>
      </c>
      <c r="N416">
        <v>49</v>
      </c>
      <c r="O416">
        <v>823171</v>
      </c>
      <c r="P416">
        <v>20240604</v>
      </c>
      <c r="Q416">
        <v>202406</v>
      </c>
      <c r="R416" t="s">
        <v>6382</v>
      </c>
      <c r="S416">
        <v>12</v>
      </c>
      <c r="T416" t="s">
        <v>22</v>
      </c>
      <c r="U416" t="s">
        <v>3359</v>
      </c>
      <c r="V416" s="57" t="e">
        <f t="shared" ca="1" si="60"/>
        <v>#NUM!</v>
      </c>
      <c r="W416" s="1" t="e">
        <f t="shared" ca="1" si="61"/>
        <v>#NUM!</v>
      </c>
      <c r="X416" s="1" t="e">
        <f t="shared" ca="1" si="62"/>
        <v>#NUM!</v>
      </c>
      <c r="Y416" s="1" t="e">
        <f t="shared" ca="1" si="63"/>
        <v>#NUM!</v>
      </c>
      <c r="Z416" s="32" t="e">
        <f t="shared" ca="1" si="64"/>
        <v>#NUM!</v>
      </c>
      <c r="AA416" s="1" t="e">
        <f t="shared" ca="1" si="65"/>
        <v>#NUM!</v>
      </c>
      <c r="AB416" s="1" t="e">
        <f t="shared" ca="1" si="66"/>
        <v>#NUM!</v>
      </c>
      <c r="AC416" s="1" t="e">
        <f t="shared" ca="1" si="67"/>
        <v>#NUM!</v>
      </c>
      <c r="AD416" s="1">
        <f t="shared" si="68"/>
        <v>823171</v>
      </c>
      <c r="AE416" t="str">
        <f>IFERROR(VLOOKUP(D416,Bas!A:B,2,0),"")</f>
        <v/>
      </c>
      <c r="AF416" t="str">
        <f t="shared" si="69"/>
        <v>COMERCIAL INTERNACIONAL DE EQUIPOS Y MAQUINARIA SFP-012459-01</v>
      </c>
      <c r="AG416" s="14" t="str">
        <f>(IFERROR(VLOOKUP(AF416,Bas!A:B,2,0),"CXP"))</f>
        <v>CXP</v>
      </c>
    </row>
    <row r="417" spans="1:33" x14ac:dyDescent="0.25">
      <c r="A417" t="s">
        <v>41</v>
      </c>
      <c r="B417">
        <v>901</v>
      </c>
      <c r="C417">
        <v>890903024</v>
      </c>
      <c r="D417" t="s">
        <v>70</v>
      </c>
      <c r="E417" t="s">
        <v>3865</v>
      </c>
      <c r="F417">
        <v>7447638</v>
      </c>
      <c r="G417">
        <v>16925001</v>
      </c>
      <c r="H417">
        <v>1007559</v>
      </c>
      <c r="I417" t="s">
        <v>6465</v>
      </c>
      <c r="J417" t="s">
        <v>6466</v>
      </c>
      <c r="K417" s="2">
        <v>45439</v>
      </c>
      <c r="L417" s="2">
        <v>45439</v>
      </c>
      <c r="M417" s="2">
        <v>45497</v>
      </c>
      <c r="N417">
        <v>50</v>
      </c>
      <c r="O417">
        <v>944860</v>
      </c>
      <c r="P417">
        <v>20240604</v>
      </c>
      <c r="Q417">
        <v>202406</v>
      </c>
      <c r="R417" t="s">
        <v>6382</v>
      </c>
      <c r="S417">
        <v>12</v>
      </c>
      <c r="T417" t="s">
        <v>22</v>
      </c>
      <c r="U417" t="s">
        <v>3359</v>
      </c>
      <c r="V417" s="57" t="e">
        <f t="shared" ca="1" si="60"/>
        <v>#NUM!</v>
      </c>
      <c r="W417" s="1" t="e">
        <f t="shared" ca="1" si="61"/>
        <v>#NUM!</v>
      </c>
      <c r="X417" s="1" t="e">
        <f t="shared" ca="1" si="62"/>
        <v>#NUM!</v>
      </c>
      <c r="Y417" s="1" t="e">
        <f t="shared" ca="1" si="63"/>
        <v>#NUM!</v>
      </c>
      <c r="Z417" s="32" t="e">
        <f t="shared" ca="1" si="64"/>
        <v>#NUM!</v>
      </c>
      <c r="AA417" s="1" t="e">
        <f t="shared" ca="1" si="65"/>
        <v>#NUM!</v>
      </c>
      <c r="AB417" s="1" t="e">
        <f t="shared" ca="1" si="66"/>
        <v>#NUM!</v>
      </c>
      <c r="AC417" s="1" t="e">
        <f t="shared" ca="1" si="67"/>
        <v>#NUM!</v>
      </c>
      <c r="AD417" s="1">
        <f t="shared" si="68"/>
        <v>944860</v>
      </c>
      <c r="AE417" t="str">
        <f>IFERROR(VLOOKUP(D417,Bas!A:B,2,0),"")</f>
        <v/>
      </c>
      <c r="AF417" t="str">
        <f t="shared" si="69"/>
        <v>COMERCIAL INTERNACIONAL DE EQUIPOS Y MAQUINARIA SFP-012460-01</v>
      </c>
      <c r="AG417" s="14" t="str">
        <f>(IFERROR(VLOOKUP(AF417,Bas!A:B,2,0),"CXP"))</f>
        <v>CXP</v>
      </c>
    </row>
    <row r="418" spans="1:33" x14ac:dyDescent="0.25">
      <c r="A418" t="s">
        <v>41</v>
      </c>
      <c r="B418">
        <v>901</v>
      </c>
      <c r="C418">
        <v>890903024</v>
      </c>
      <c r="D418" t="s">
        <v>70</v>
      </c>
      <c r="E418" t="s">
        <v>3865</v>
      </c>
      <c r="F418">
        <v>7447638</v>
      </c>
      <c r="G418">
        <v>16925001</v>
      </c>
      <c r="H418">
        <v>1007225</v>
      </c>
      <c r="I418" t="s">
        <v>6467</v>
      </c>
      <c r="J418" t="s">
        <v>6468</v>
      </c>
      <c r="K418" s="2">
        <v>45440</v>
      </c>
      <c r="L418" s="2">
        <v>45440</v>
      </c>
      <c r="M418" s="2">
        <v>45497</v>
      </c>
      <c r="N418">
        <v>50</v>
      </c>
      <c r="O418">
        <v>2117724</v>
      </c>
      <c r="P418">
        <v>20240604</v>
      </c>
      <c r="Q418">
        <v>202406</v>
      </c>
      <c r="R418" t="s">
        <v>6382</v>
      </c>
      <c r="S418">
        <v>11</v>
      </c>
      <c r="T418" t="s">
        <v>22</v>
      </c>
      <c r="U418" t="s">
        <v>3359</v>
      </c>
      <c r="V418" s="57" t="e">
        <f t="shared" ca="1" si="60"/>
        <v>#NUM!</v>
      </c>
      <c r="W418" s="1" t="e">
        <f t="shared" ca="1" si="61"/>
        <v>#NUM!</v>
      </c>
      <c r="X418" s="1" t="e">
        <f t="shared" ca="1" si="62"/>
        <v>#NUM!</v>
      </c>
      <c r="Y418" s="1" t="e">
        <f t="shared" ca="1" si="63"/>
        <v>#NUM!</v>
      </c>
      <c r="Z418" s="32" t="e">
        <f t="shared" ca="1" si="64"/>
        <v>#NUM!</v>
      </c>
      <c r="AA418" s="1" t="e">
        <f t="shared" ca="1" si="65"/>
        <v>#NUM!</v>
      </c>
      <c r="AB418" s="1" t="e">
        <f t="shared" ca="1" si="66"/>
        <v>#NUM!</v>
      </c>
      <c r="AC418" s="1" t="e">
        <f t="shared" ca="1" si="67"/>
        <v>#NUM!</v>
      </c>
      <c r="AD418" s="1">
        <f t="shared" si="68"/>
        <v>2117724</v>
      </c>
      <c r="AE418" t="str">
        <f>IFERROR(VLOOKUP(D418,Bas!A:B,2,0),"")</f>
        <v/>
      </c>
      <c r="AF418" t="str">
        <f t="shared" si="69"/>
        <v>COMERCIAL INTERNACIONAL DE EQUIPOS Y MAQUINARIA SFP-012486-01</v>
      </c>
      <c r="AG418" s="14" t="str">
        <f>(IFERROR(VLOOKUP(AF418,Bas!A:B,2,0),"CXP"))</f>
        <v>CXP</v>
      </c>
    </row>
    <row r="419" spans="1:33" x14ac:dyDescent="0.25">
      <c r="A419" t="s">
        <v>41</v>
      </c>
      <c r="B419">
        <v>901</v>
      </c>
      <c r="C419">
        <v>890903024</v>
      </c>
      <c r="D419" t="s">
        <v>70</v>
      </c>
      <c r="E419" t="s">
        <v>3865</v>
      </c>
      <c r="F419">
        <v>7447638</v>
      </c>
      <c r="G419">
        <v>16925001</v>
      </c>
      <c r="H419">
        <v>1007630</v>
      </c>
      <c r="I419" t="s">
        <v>6469</v>
      </c>
      <c r="J419" t="s">
        <v>6470</v>
      </c>
      <c r="K419" s="2">
        <v>45441</v>
      </c>
      <c r="L419" s="2">
        <v>45441</v>
      </c>
      <c r="M419" s="2">
        <v>45501</v>
      </c>
      <c r="N419">
        <v>54</v>
      </c>
      <c r="O419">
        <v>107762499</v>
      </c>
      <c r="P419">
        <v>20240604</v>
      </c>
      <c r="Q419">
        <v>202406</v>
      </c>
      <c r="R419" t="s">
        <v>6382</v>
      </c>
      <c r="S419">
        <v>10</v>
      </c>
      <c r="T419" t="s">
        <v>22</v>
      </c>
      <c r="U419" t="s">
        <v>3359</v>
      </c>
      <c r="V419" s="57" t="e">
        <f t="shared" ca="1" si="60"/>
        <v>#NUM!</v>
      </c>
      <c r="W419" s="1" t="e">
        <f t="shared" ca="1" si="61"/>
        <v>#NUM!</v>
      </c>
      <c r="X419" s="1" t="e">
        <f t="shared" ca="1" si="62"/>
        <v>#NUM!</v>
      </c>
      <c r="Y419" s="1" t="e">
        <f t="shared" ca="1" si="63"/>
        <v>#NUM!</v>
      </c>
      <c r="Z419" s="32" t="e">
        <f t="shared" ca="1" si="64"/>
        <v>#NUM!</v>
      </c>
      <c r="AA419" s="1" t="e">
        <f t="shared" ca="1" si="65"/>
        <v>#NUM!</v>
      </c>
      <c r="AB419" s="1" t="e">
        <f t="shared" ca="1" si="66"/>
        <v>#NUM!</v>
      </c>
      <c r="AC419" s="1" t="e">
        <f t="shared" ca="1" si="67"/>
        <v>#NUM!</v>
      </c>
      <c r="AD419" s="1">
        <f t="shared" si="68"/>
        <v>107762499</v>
      </c>
      <c r="AE419" t="str">
        <f>IFERROR(VLOOKUP(D419,Bas!A:B,2,0),"")</f>
        <v/>
      </c>
      <c r="AF419" t="str">
        <f t="shared" si="69"/>
        <v>COMERCIAL INTERNACIONAL DE EQUIPOS Y MAQUINARIA SFP-012572-01</v>
      </c>
      <c r="AG419" s="14" t="str">
        <f>(IFERROR(VLOOKUP(AF419,Bas!A:B,2,0),"CXP"))</f>
        <v>CXP</v>
      </c>
    </row>
    <row r="420" spans="1:33" x14ac:dyDescent="0.25">
      <c r="A420" t="s">
        <v>41</v>
      </c>
      <c r="B420">
        <v>901</v>
      </c>
      <c r="C420">
        <v>830122675</v>
      </c>
      <c r="D420" t="s">
        <v>2975</v>
      </c>
      <c r="E420" t="s">
        <v>4098</v>
      </c>
      <c r="F420">
        <v>7447638</v>
      </c>
      <c r="G420">
        <v>16925001</v>
      </c>
      <c r="H420">
        <v>365</v>
      </c>
      <c r="I420" t="s">
        <v>4099</v>
      </c>
      <c r="J420" t="s">
        <v>4100</v>
      </c>
      <c r="K420" s="2">
        <v>45362</v>
      </c>
      <c r="L420" s="2">
        <v>45362</v>
      </c>
      <c r="M420" s="2">
        <v>45416</v>
      </c>
      <c r="N420">
        <v>-30</v>
      </c>
      <c r="O420">
        <v>811643</v>
      </c>
      <c r="P420">
        <v>20240604</v>
      </c>
      <c r="Q420">
        <v>202406</v>
      </c>
      <c r="R420" t="s">
        <v>6382</v>
      </c>
      <c r="S420">
        <v>89</v>
      </c>
      <c r="T420" t="s">
        <v>31</v>
      </c>
      <c r="U420" t="s">
        <v>3359</v>
      </c>
      <c r="V420" s="57" t="e">
        <f t="shared" ca="1" si="60"/>
        <v>#NUM!</v>
      </c>
      <c r="W420" s="1" t="e">
        <f t="shared" ca="1" si="61"/>
        <v>#NUM!</v>
      </c>
      <c r="X420" s="1" t="e">
        <f t="shared" ca="1" si="62"/>
        <v>#NUM!</v>
      </c>
      <c r="Y420" s="1" t="e">
        <f t="shared" ca="1" si="63"/>
        <v>#NUM!</v>
      </c>
      <c r="Z420" s="32" t="e">
        <f t="shared" ca="1" si="64"/>
        <v>#NUM!</v>
      </c>
      <c r="AA420" s="1" t="e">
        <f t="shared" ca="1" si="65"/>
        <v>#NUM!</v>
      </c>
      <c r="AB420" s="1" t="e">
        <f t="shared" ca="1" si="66"/>
        <v>#NUM!</v>
      </c>
      <c r="AC420" s="1" t="e">
        <f t="shared" ca="1" si="67"/>
        <v>#NUM!</v>
      </c>
      <c r="AD420" s="1">
        <f t="shared" si="68"/>
        <v>811643</v>
      </c>
      <c r="AE420" t="str">
        <f>IFERROR(VLOOKUP(D420,Bas!A:B,2,0),"")</f>
        <v/>
      </c>
      <c r="AF420" t="str">
        <f t="shared" si="69"/>
        <v>COMERCIALIZADORA DE SERVICIOS MUNDIAL DE PUBLICIDAFP-011120-01</v>
      </c>
      <c r="AG420" s="14" t="str">
        <f>(IFERROR(VLOOKUP(AF420,Bas!A:B,2,0),"CXP"))</f>
        <v>CXP</v>
      </c>
    </row>
    <row r="421" spans="1:33" x14ac:dyDescent="0.25">
      <c r="A421" t="s">
        <v>41</v>
      </c>
      <c r="B421">
        <v>901</v>
      </c>
      <c r="C421">
        <v>830122675</v>
      </c>
      <c r="D421" t="s">
        <v>2975</v>
      </c>
      <c r="E421" t="s">
        <v>4098</v>
      </c>
      <c r="F421">
        <v>7447638</v>
      </c>
      <c r="G421">
        <v>16925001</v>
      </c>
      <c r="H421">
        <v>364</v>
      </c>
      <c r="I421" t="s">
        <v>4101</v>
      </c>
      <c r="J421" t="s">
        <v>4102</v>
      </c>
      <c r="K421" s="2">
        <v>45362</v>
      </c>
      <c r="L421" s="2">
        <v>45362</v>
      </c>
      <c r="M421" s="2">
        <v>45416</v>
      </c>
      <c r="N421">
        <v>-30</v>
      </c>
      <c r="O421">
        <v>333552</v>
      </c>
      <c r="P421">
        <v>20240604</v>
      </c>
      <c r="Q421">
        <v>202406</v>
      </c>
      <c r="R421" t="s">
        <v>6382</v>
      </c>
      <c r="S421">
        <v>89</v>
      </c>
      <c r="T421" t="s">
        <v>31</v>
      </c>
      <c r="U421" t="s">
        <v>3359</v>
      </c>
      <c r="V421" s="57" t="e">
        <f t="shared" ca="1" si="60"/>
        <v>#NUM!</v>
      </c>
      <c r="W421" s="1" t="e">
        <f t="shared" ca="1" si="61"/>
        <v>#NUM!</v>
      </c>
      <c r="X421" s="1" t="e">
        <f t="shared" ca="1" si="62"/>
        <v>#NUM!</v>
      </c>
      <c r="Y421" s="1" t="e">
        <f t="shared" ca="1" si="63"/>
        <v>#NUM!</v>
      </c>
      <c r="Z421" s="32" t="e">
        <f t="shared" ca="1" si="64"/>
        <v>#NUM!</v>
      </c>
      <c r="AA421" s="1" t="e">
        <f t="shared" ca="1" si="65"/>
        <v>#NUM!</v>
      </c>
      <c r="AB421" s="1" t="e">
        <f t="shared" ca="1" si="66"/>
        <v>#NUM!</v>
      </c>
      <c r="AC421" s="1" t="e">
        <f t="shared" ca="1" si="67"/>
        <v>#NUM!</v>
      </c>
      <c r="AD421" s="1">
        <f t="shared" si="68"/>
        <v>333552</v>
      </c>
      <c r="AE421" t="str">
        <f>IFERROR(VLOOKUP(D421,Bas!A:B,2,0),"")</f>
        <v/>
      </c>
      <c r="AF421" t="str">
        <f t="shared" si="69"/>
        <v>COMERCIALIZADORA DE SERVICIOS MUNDIAL DE PUBLICIDAFP-011121-01</v>
      </c>
      <c r="AG421" s="14" t="str">
        <f>(IFERROR(VLOOKUP(AF421,Bas!A:B,2,0),"CXP"))</f>
        <v>CXP</v>
      </c>
    </row>
    <row r="422" spans="1:33" x14ac:dyDescent="0.25">
      <c r="A422" t="s">
        <v>41</v>
      </c>
      <c r="B422">
        <v>901</v>
      </c>
      <c r="C422">
        <v>830122675</v>
      </c>
      <c r="D422" t="s">
        <v>2975</v>
      </c>
      <c r="E422" t="s">
        <v>4098</v>
      </c>
      <c r="F422">
        <v>7447638</v>
      </c>
      <c r="G422">
        <v>16925001</v>
      </c>
      <c r="H422">
        <v>2888</v>
      </c>
      <c r="I422" t="s">
        <v>4103</v>
      </c>
      <c r="J422" t="s">
        <v>4104</v>
      </c>
      <c r="K422" s="2">
        <v>45362</v>
      </c>
      <c r="L422" s="2">
        <v>45362</v>
      </c>
      <c r="M422" s="2">
        <v>45416</v>
      </c>
      <c r="N422">
        <v>-30</v>
      </c>
      <c r="O422">
        <v>722696</v>
      </c>
      <c r="P422">
        <v>20240604</v>
      </c>
      <c r="Q422">
        <v>202406</v>
      </c>
      <c r="R422" t="s">
        <v>6382</v>
      </c>
      <c r="S422">
        <v>89</v>
      </c>
      <c r="T422" t="s">
        <v>31</v>
      </c>
      <c r="U422" t="s">
        <v>3359</v>
      </c>
      <c r="V422" s="57" t="e">
        <f t="shared" ca="1" si="60"/>
        <v>#NUM!</v>
      </c>
      <c r="W422" s="1" t="e">
        <f t="shared" ca="1" si="61"/>
        <v>#NUM!</v>
      </c>
      <c r="X422" s="1" t="e">
        <f t="shared" ca="1" si="62"/>
        <v>#NUM!</v>
      </c>
      <c r="Y422" s="1" t="e">
        <f t="shared" ca="1" si="63"/>
        <v>#NUM!</v>
      </c>
      <c r="Z422" s="32" t="e">
        <f t="shared" ca="1" si="64"/>
        <v>#NUM!</v>
      </c>
      <c r="AA422" s="1" t="e">
        <f t="shared" ca="1" si="65"/>
        <v>#NUM!</v>
      </c>
      <c r="AB422" s="1" t="e">
        <f t="shared" ca="1" si="66"/>
        <v>#NUM!</v>
      </c>
      <c r="AC422" s="1" t="e">
        <f t="shared" ca="1" si="67"/>
        <v>#NUM!</v>
      </c>
      <c r="AD422" s="1">
        <f t="shared" si="68"/>
        <v>722696</v>
      </c>
      <c r="AE422" t="str">
        <f>IFERROR(VLOOKUP(D422,Bas!A:B,2,0),"")</f>
        <v/>
      </c>
      <c r="AF422" t="str">
        <f t="shared" si="69"/>
        <v>COMERCIALIZADORA DE SERVICIOS MUNDIAL DE PUBLICIDAFP-011122-01</v>
      </c>
      <c r="AG422" s="14" t="str">
        <f>(IFERROR(VLOOKUP(AF422,Bas!A:B,2,0),"CXP"))</f>
        <v>CXP</v>
      </c>
    </row>
    <row r="423" spans="1:33" x14ac:dyDescent="0.25">
      <c r="A423" t="s">
        <v>41</v>
      </c>
      <c r="B423">
        <v>901</v>
      </c>
      <c r="C423">
        <v>830122675</v>
      </c>
      <c r="D423" t="s">
        <v>2975</v>
      </c>
      <c r="E423" t="s">
        <v>4098</v>
      </c>
      <c r="F423">
        <v>7447638</v>
      </c>
      <c r="G423">
        <v>16925001</v>
      </c>
      <c r="H423">
        <v>366</v>
      </c>
      <c r="I423" t="s">
        <v>4105</v>
      </c>
      <c r="J423" t="s">
        <v>4106</v>
      </c>
      <c r="K423" s="2">
        <v>45362</v>
      </c>
      <c r="L423" s="2">
        <v>45362</v>
      </c>
      <c r="M423" s="2">
        <v>45416</v>
      </c>
      <c r="N423">
        <v>-30</v>
      </c>
      <c r="O423">
        <v>240157</v>
      </c>
      <c r="P423">
        <v>20240604</v>
      </c>
      <c r="Q423">
        <v>202406</v>
      </c>
      <c r="R423" t="s">
        <v>6382</v>
      </c>
      <c r="S423">
        <v>89</v>
      </c>
      <c r="T423" t="s">
        <v>31</v>
      </c>
      <c r="U423" t="s">
        <v>3359</v>
      </c>
      <c r="V423" s="57" t="e">
        <f t="shared" ca="1" si="60"/>
        <v>#NUM!</v>
      </c>
      <c r="W423" s="1" t="e">
        <f t="shared" ca="1" si="61"/>
        <v>#NUM!</v>
      </c>
      <c r="X423" s="1" t="e">
        <f t="shared" ca="1" si="62"/>
        <v>#NUM!</v>
      </c>
      <c r="Y423" s="1" t="e">
        <f t="shared" ca="1" si="63"/>
        <v>#NUM!</v>
      </c>
      <c r="Z423" s="32" t="e">
        <f t="shared" ca="1" si="64"/>
        <v>#NUM!</v>
      </c>
      <c r="AA423" s="1" t="e">
        <f t="shared" ca="1" si="65"/>
        <v>#NUM!</v>
      </c>
      <c r="AB423" s="1" t="e">
        <f t="shared" ca="1" si="66"/>
        <v>#NUM!</v>
      </c>
      <c r="AC423" s="1" t="e">
        <f t="shared" ca="1" si="67"/>
        <v>#NUM!</v>
      </c>
      <c r="AD423" s="1">
        <f t="shared" si="68"/>
        <v>240157</v>
      </c>
      <c r="AE423" t="str">
        <f>IFERROR(VLOOKUP(D423,Bas!A:B,2,0),"")</f>
        <v/>
      </c>
      <c r="AF423" t="str">
        <f t="shared" si="69"/>
        <v>COMERCIALIZADORA DE SERVICIOS MUNDIAL DE PUBLICIDAFP-011123-01</v>
      </c>
      <c r="AG423" s="14" t="str">
        <f>(IFERROR(VLOOKUP(AF423,Bas!A:B,2,0),"CXP"))</f>
        <v>CXP</v>
      </c>
    </row>
    <row r="424" spans="1:33" x14ac:dyDescent="0.25">
      <c r="A424" t="s">
        <v>41</v>
      </c>
      <c r="B424">
        <v>901</v>
      </c>
      <c r="C424">
        <v>830122675</v>
      </c>
      <c r="D424" t="s">
        <v>2975</v>
      </c>
      <c r="E424" t="s">
        <v>4098</v>
      </c>
      <c r="F424">
        <v>7447638</v>
      </c>
      <c r="G424">
        <v>16925001</v>
      </c>
      <c r="H424">
        <v>369</v>
      </c>
      <c r="I424" t="s">
        <v>4107</v>
      </c>
      <c r="J424" t="s">
        <v>4108</v>
      </c>
      <c r="K424" s="2">
        <v>45366</v>
      </c>
      <c r="L424" s="2">
        <v>45366</v>
      </c>
      <c r="M424" s="2">
        <v>45423</v>
      </c>
      <c r="N424">
        <v>-23</v>
      </c>
      <c r="O424">
        <v>991619</v>
      </c>
      <c r="P424">
        <v>20240604</v>
      </c>
      <c r="Q424">
        <v>202406</v>
      </c>
      <c r="R424" t="s">
        <v>6382</v>
      </c>
      <c r="S424">
        <v>85</v>
      </c>
      <c r="T424" t="s">
        <v>31</v>
      </c>
      <c r="U424" t="s">
        <v>3359</v>
      </c>
      <c r="V424" s="57" t="e">
        <f t="shared" ca="1" si="60"/>
        <v>#NUM!</v>
      </c>
      <c r="W424" s="1" t="e">
        <f t="shared" ca="1" si="61"/>
        <v>#NUM!</v>
      </c>
      <c r="X424" s="1" t="e">
        <f t="shared" ca="1" si="62"/>
        <v>#NUM!</v>
      </c>
      <c r="Y424" s="1" t="e">
        <f t="shared" ca="1" si="63"/>
        <v>#NUM!</v>
      </c>
      <c r="Z424" s="32" t="e">
        <f t="shared" ca="1" si="64"/>
        <v>#NUM!</v>
      </c>
      <c r="AA424" s="1" t="e">
        <f t="shared" ca="1" si="65"/>
        <v>#NUM!</v>
      </c>
      <c r="AB424" s="1" t="e">
        <f t="shared" ca="1" si="66"/>
        <v>#NUM!</v>
      </c>
      <c r="AC424" s="1" t="e">
        <f t="shared" ca="1" si="67"/>
        <v>#NUM!</v>
      </c>
      <c r="AD424" s="1">
        <f t="shared" si="68"/>
        <v>991619</v>
      </c>
      <c r="AE424" t="str">
        <f>IFERROR(VLOOKUP(D424,Bas!A:B,2,0),"")</f>
        <v/>
      </c>
      <c r="AF424" t="str">
        <f t="shared" si="69"/>
        <v>COMERCIALIZADORA DE SERVICIOS MUNDIAL DE PUBLICIDAFP-011186-01</v>
      </c>
      <c r="AG424" s="14" t="str">
        <f>(IFERROR(VLOOKUP(AF424,Bas!A:B,2,0),"CXP"))</f>
        <v>CXP</v>
      </c>
    </row>
    <row r="425" spans="1:33" x14ac:dyDescent="0.25">
      <c r="A425" t="s">
        <v>41</v>
      </c>
      <c r="B425">
        <v>901</v>
      </c>
      <c r="C425">
        <v>830122675</v>
      </c>
      <c r="D425" t="s">
        <v>2975</v>
      </c>
      <c r="E425" t="s">
        <v>4098</v>
      </c>
      <c r="F425">
        <v>7447638</v>
      </c>
      <c r="G425">
        <v>16925001</v>
      </c>
      <c r="H425">
        <v>368</v>
      </c>
      <c r="I425" t="s">
        <v>4109</v>
      </c>
      <c r="J425" t="s">
        <v>4110</v>
      </c>
      <c r="K425" s="2">
        <v>45372</v>
      </c>
      <c r="L425" s="2">
        <v>45372</v>
      </c>
      <c r="M425" s="2">
        <v>45423</v>
      </c>
      <c r="N425">
        <v>-23</v>
      </c>
      <c r="O425">
        <v>751604</v>
      </c>
      <c r="P425">
        <v>20240604</v>
      </c>
      <c r="Q425">
        <v>202406</v>
      </c>
      <c r="R425" t="s">
        <v>6382</v>
      </c>
      <c r="S425">
        <v>79</v>
      </c>
      <c r="T425" t="s">
        <v>31</v>
      </c>
      <c r="U425" t="s">
        <v>3359</v>
      </c>
      <c r="V425" s="57" t="e">
        <f t="shared" ca="1" si="60"/>
        <v>#NUM!</v>
      </c>
      <c r="W425" s="1" t="e">
        <f t="shared" ca="1" si="61"/>
        <v>#NUM!</v>
      </c>
      <c r="X425" s="1" t="e">
        <f t="shared" ca="1" si="62"/>
        <v>#NUM!</v>
      </c>
      <c r="Y425" s="1" t="e">
        <f t="shared" ca="1" si="63"/>
        <v>#NUM!</v>
      </c>
      <c r="Z425" s="32" t="e">
        <f t="shared" ca="1" si="64"/>
        <v>#NUM!</v>
      </c>
      <c r="AA425" s="1" t="e">
        <f t="shared" ca="1" si="65"/>
        <v>#NUM!</v>
      </c>
      <c r="AB425" s="1" t="e">
        <f t="shared" ca="1" si="66"/>
        <v>#NUM!</v>
      </c>
      <c r="AC425" s="1" t="e">
        <f t="shared" ca="1" si="67"/>
        <v>#NUM!</v>
      </c>
      <c r="AD425" s="1">
        <f t="shared" si="68"/>
        <v>751604</v>
      </c>
      <c r="AE425" t="str">
        <f>IFERROR(VLOOKUP(D425,Bas!A:B,2,0),"")</f>
        <v/>
      </c>
      <c r="AF425" t="str">
        <f t="shared" si="69"/>
        <v>COMERCIALIZADORA DE SERVICIOS MUNDIAL DE PUBLICIDAFP-011240-01</v>
      </c>
      <c r="AG425" s="14" t="str">
        <f>(IFERROR(VLOOKUP(AF425,Bas!A:B,2,0),"CXP"))</f>
        <v>CXP</v>
      </c>
    </row>
    <row r="426" spans="1:33" x14ac:dyDescent="0.25">
      <c r="A426" t="s">
        <v>41</v>
      </c>
      <c r="B426">
        <v>901</v>
      </c>
      <c r="C426">
        <v>830122675</v>
      </c>
      <c r="D426" t="s">
        <v>2975</v>
      </c>
      <c r="E426" t="s">
        <v>4098</v>
      </c>
      <c r="F426">
        <v>7447638</v>
      </c>
      <c r="G426">
        <v>16925001</v>
      </c>
      <c r="H426">
        <v>370</v>
      </c>
      <c r="I426" t="s">
        <v>4111</v>
      </c>
      <c r="J426" t="s">
        <v>4112</v>
      </c>
      <c r="K426" s="2">
        <v>45372</v>
      </c>
      <c r="L426" s="2">
        <v>45372</v>
      </c>
      <c r="M426" s="2">
        <v>45424</v>
      </c>
      <c r="N426">
        <v>-22</v>
      </c>
      <c r="O426">
        <v>889472</v>
      </c>
      <c r="P426">
        <v>20240604</v>
      </c>
      <c r="Q426">
        <v>202406</v>
      </c>
      <c r="R426" t="s">
        <v>6382</v>
      </c>
      <c r="S426">
        <v>79</v>
      </c>
      <c r="T426" t="s">
        <v>31</v>
      </c>
      <c r="U426" t="s">
        <v>3359</v>
      </c>
      <c r="V426" s="57" t="e">
        <f t="shared" ca="1" si="60"/>
        <v>#NUM!</v>
      </c>
      <c r="W426" s="1" t="e">
        <f t="shared" ca="1" si="61"/>
        <v>#NUM!</v>
      </c>
      <c r="X426" s="1" t="e">
        <f t="shared" ca="1" si="62"/>
        <v>#NUM!</v>
      </c>
      <c r="Y426" s="1" t="e">
        <f t="shared" ca="1" si="63"/>
        <v>#NUM!</v>
      </c>
      <c r="Z426" s="32" t="e">
        <f t="shared" ca="1" si="64"/>
        <v>#NUM!</v>
      </c>
      <c r="AA426" s="1" t="e">
        <f t="shared" ca="1" si="65"/>
        <v>#NUM!</v>
      </c>
      <c r="AB426" s="1" t="e">
        <f t="shared" ca="1" si="66"/>
        <v>#NUM!</v>
      </c>
      <c r="AC426" s="1" t="e">
        <f t="shared" ca="1" si="67"/>
        <v>#NUM!</v>
      </c>
      <c r="AD426" s="1">
        <f t="shared" si="68"/>
        <v>889472</v>
      </c>
      <c r="AE426" t="str">
        <f>IFERROR(VLOOKUP(D426,Bas!A:B,2,0),"")</f>
        <v/>
      </c>
      <c r="AF426" t="str">
        <f t="shared" si="69"/>
        <v>COMERCIALIZADORA DE SERVICIOS MUNDIAL DE PUBLICIDAFP-011242-01</v>
      </c>
      <c r="AG426" s="14" t="str">
        <f>(IFERROR(VLOOKUP(AF426,Bas!A:B,2,0),"CXP"))</f>
        <v>CXP</v>
      </c>
    </row>
    <row r="427" spans="1:33" x14ac:dyDescent="0.25">
      <c r="A427" t="s">
        <v>41</v>
      </c>
      <c r="B427">
        <v>901</v>
      </c>
      <c r="C427">
        <v>830122675</v>
      </c>
      <c r="D427" t="s">
        <v>2975</v>
      </c>
      <c r="E427" t="s">
        <v>4098</v>
      </c>
      <c r="F427">
        <v>7447638</v>
      </c>
      <c r="G427">
        <v>16925001</v>
      </c>
      <c r="H427">
        <v>374</v>
      </c>
      <c r="I427" t="s">
        <v>4113</v>
      </c>
      <c r="J427" t="s">
        <v>4114</v>
      </c>
      <c r="K427" s="2">
        <v>45387</v>
      </c>
      <c r="L427" s="2">
        <v>45387</v>
      </c>
      <c r="M427" s="2">
        <v>45444</v>
      </c>
      <c r="N427">
        <v>-3</v>
      </c>
      <c r="O427">
        <v>158993</v>
      </c>
      <c r="P427">
        <v>20240604</v>
      </c>
      <c r="Q427">
        <v>202406</v>
      </c>
      <c r="R427" t="s">
        <v>6382</v>
      </c>
      <c r="S427">
        <v>64</v>
      </c>
      <c r="T427" t="s">
        <v>31</v>
      </c>
      <c r="U427" t="s">
        <v>3359</v>
      </c>
      <c r="V427" s="57" t="e">
        <f t="shared" ca="1" si="60"/>
        <v>#NUM!</v>
      </c>
      <c r="W427" s="1" t="e">
        <f t="shared" ca="1" si="61"/>
        <v>#NUM!</v>
      </c>
      <c r="X427" s="1" t="e">
        <f t="shared" ca="1" si="62"/>
        <v>#NUM!</v>
      </c>
      <c r="Y427" s="1" t="e">
        <f t="shared" ca="1" si="63"/>
        <v>#NUM!</v>
      </c>
      <c r="Z427" s="32" t="e">
        <f t="shared" ca="1" si="64"/>
        <v>#NUM!</v>
      </c>
      <c r="AA427" s="1" t="e">
        <f t="shared" ca="1" si="65"/>
        <v>#NUM!</v>
      </c>
      <c r="AB427" s="1" t="e">
        <f t="shared" ca="1" si="66"/>
        <v>#NUM!</v>
      </c>
      <c r="AC427" s="1" t="e">
        <f t="shared" ca="1" si="67"/>
        <v>#NUM!</v>
      </c>
      <c r="AD427" s="1">
        <f t="shared" si="68"/>
        <v>158993</v>
      </c>
      <c r="AE427" t="str">
        <f>IFERROR(VLOOKUP(D427,Bas!A:B,2,0),"")</f>
        <v/>
      </c>
      <c r="AF427" t="str">
        <f t="shared" si="69"/>
        <v>COMERCIALIZADORA DE SERVICIOS MUNDIAL DE PUBLICIDAFP-011531-01</v>
      </c>
      <c r="AG427" s="14" t="str">
        <f>(IFERROR(VLOOKUP(AF427,Bas!A:B,2,0),"CXP"))</f>
        <v>CXP</v>
      </c>
    </row>
    <row r="428" spans="1:33" x14ac:dyDescent="0.25">
      <c r="A428" t="s">
        <v>41</v>
      </c>
      <c r="B428">
        <v>901</v>
      </c>
      <c r="C428">
        <v>830122675</v>
      </c>
      <c r="D428" t="s">
        <v>2975</v>
      </c>
      <c r="E428" t="s">
        <v>4098</v>
      </c>
      <c r="F428">
        <v>7447638</v>
      </c>
      <c r="G428">
        <v>16925001</v>
      </c>
      <c r="H428">
        <v>373</v>
      </c>
      <c r="I428" t="s">
        <v>4115</v>
      </c>
      <c r="J428" t="s">
        <v>4116</v>
      </c>
      <c r="K428" s="2">
        <v>45387</v>
      </c>
      <c r="L428" s="2">
        <v>45387</v>
      </c>
      <c r="M428" s="2">
        <v>45444</v>
      </c>
      <c r="N428">
        <v>-3</v>
      </c>
      <c r="O428">
        <v>778288</v>
      </c>
      <c r="P428">
        <v>20240604</v>
      </c>
      <c r="Q428">
        <v>202406</v>
      </c>
      <c r="R428" t="s">
        <v>6382</v>
      </c>
      <c r="S428">
        <v>64</v>
      </c>
      <c r="T428" t="s">
        <v>31</v>
      </c>
      <c r="U428" t="s">
        <v>3359</v>
      </c>
      <c r="V428" s="57" t="e">
        <f t="shared" ca="1" si="60"/>
        <v>#NUM!</v>
      </c>
      <c r="W428" s="1" t="e">
        <f t="shared" ca="1" si="61"/>
        <v>#NUM!</v>
      </c>
      <c r="X428" s="1" t="e">
        <f t="shared" ca="1" si="62"/>
        <v>#NUM!</v>
      </c>
      <c r="Y428" s="1" t="e">
        <f t="shared" ca="1" si="63"/>
        <v>#NUM!</v>
      </c>
      <c r="Z428" s="32" t="e">
        <f t="shared" ca="1" si="64"/>
        <v>#NUM!</v>
      </c>
      <c r="AA428" s="1" t="e">
        <f t="shared" ca="1" si="65"/>
        <v>#NUM!</v>
      </c>
      <c r="AB428" s="1" t="e">
        <f t="shared" ca="1" si="66"/>
        <v>#NUM!</v>
      </c>
      <c r="AC428" s="1" t="e">
        <f t="shared" ca="1" si="67"/>
        <v>#NUM!</v>
      </c>
      <c r="AD428" s="1">
        <f t="shared" si="68"/>
        <v>778288</v>
      </c>
      <c r="AE428" t="str">
        <f>IFERROR(VLOOKUP(D428,Bas!A:B,2,0),"")</f>
        <v/>
      </c>
      <c r="AF428" t="str">
        <f t="shared" si="69"/>
        <v>COMERCIALIZADORA DE SERVICIOS MUNDIAL DE PUBLICIDAFP-011532-01</v>
      </c>
      <c r="AG428" s="14" t="str">
        <f>(IFERROR(VLOOKUP(AF428,Bas!A:B,2,0),"CXP"))</f>
        <v>CXP</v>
      </c>
    </row>
    <row r="429" spans="1:33" x14ac:dyDescent="0.25">
      <c r="A429" t="s">
        <v>41</v>
      </c>
      <c r="B429">
        <v>901</v>
      </c>
      <c r="C429">
        <v>830122675</v>
      </c>
      <c r="D429" t="s">
        <v>2975</v>
      </c>
      <c r="E429" t="s">
        <v>4098</v>
      </c>
      <c r="F429">
        <v>7447638</v>
      </c>
      <c r="G429">
        <v>16925001</v>
      </c>
      <c r="H429">
        <v>372</v>
      </c>
      <c r="I429" t="s">
        <v>4117</v>
      </c>
      <c r="J429" t="s">
        <v>4118</v>
      </c>
      <c r="K429" s="2">
        <v>45387</v>
      </c>
      <c r="L429" s="2">
        <v>45387</v>
      </c>
      <c r="M429" s="2">
        <v>45444</v>
      </c>
      <c r="N429">
        <v>-3</v>
      </c>
      <c r="O429">
        <v>270177</v>
      </c>
      <c r="P429">
        <v>20240604</v>
      </c>
      <c r="Q429">
        <v>202406</v>
      </c>
      <c r="R429" t="s">
        <v>6382</v>
      </c>
      <c r="S429">
        <v>64</v>
      </c>
      <c r="T429" t="s">
        <v>31</v>
      </c>
      <c r="U429" t="s">
        <v>3359</v>
      </c>
      <c r="V429" s="57" t="e">
        <f t="shared" ca="1" si="60"/>
        <v>#NUM!</v>
      </c>
      <c r="W429" s="1" t="e">
        <f t="shared" ca="1" si="61"/>
        <v>#NUM!</v>
      </c>
      <c r="X429" s="1" t="e">
        <f t="shared" ca="1" si="62"/>
        <v>#NUM!</v>
      </c>
      <c r="Y429" s="1" t="e">
        <f t="shared" ca="1" si="63"/>
        <v>#NUM!</v>
      </c>
      <c r="Z429" s="32" t="e">
        <f t="shared" ca="1" si="64"/>
        <v>#NUM!</v>
      </c>
      <c r="AA429" s="1" t="e">
        <f t="shared" ca="1" si="65"/>
        <v>#NUM!</v>
      </c>
      <c r="AB429" s="1" t="e">
        <f t="shared" ca="1" si="66"/>
        <v>#NUM!</v>
      </c>
      <c r="AC429" s="1" t="e">
        <f t="shared" ca="1" si="67"/>
        <v>#NUM!</v>
      </c>
      <c r="AD429" s="1">
        <f t="shared" si="68"/>
        <v>270177</v>
      </c>
      <c r="AE429" t="str">
        <f>IFERROR(VLOOKUP(D429,Bas!A:B,2,0),"")</f>
        <v/>
      </c>
      <c r="AF429" t="str">
        <f t="shared" si="69"/>
        <v>COMERCIALIZADORA DE SERVICIOS MUNDIAL DE PUBLICIDAFP-011533-01</v>
      </c>
      <c r="AG429" s="14" t="str">
        <f>(IFERROR(VLOOKUP(AF429,Bas!A:B,2,0),"CXP"))</f>
        <v>CXP</v>
      </c>
    </row>
    <row r="430" spans="1:33" x14ac:dyDescent="0.25">
      <c r="A430" t="s">
        <v>41</v>
      </c>
      <c r="B430">
        <v>901</v>
      </c>
      <c r="C430">
        <v>830122675</v>
      </c>
      <c r="D430" t="s">
        <v>2975</v>
      </c>
      <c r="E430" t="s">
        <v>4098</v>
      </c>
      <c r="F430">
        <v>7447638</v>
      </c>
      <c r="G430">
        <v>16925001</v>
      </c>
      <c r="H430">
        <v>371</v>
      </c>
      <c r="I430" t="s">
        <v>4119</v>
      </c>
      <c r="J430" t="s">
        <v>4120</v>
      </c>
      <c r="K430" s="2">
        <v>45387</v>
      </c>
      <c r="L430" s="2">
        <v>45387</v>
      </c>
      <c r="M430" s="2">
        <v>45444</v>
      </c>
      <c r="N430">
        <v>-3</v>
      </c>
      <c r="O430">
        <v>722696</v>
      </c>
      <c r="P430">
        <v>20240604</v>
      </c>
      <c r="Q430">
        <v>202406</v>
      </c>
      <c r="R430" t="s">
        <v>6382</v>
      </c>
      <c r="S430">
        <v>64</v>
      </c>
      <c r="T430" t="s">
        <v>31</v>
      </c>
      <c r="U430" t="s">
        <v>3359</v>
      </c>
      <c r="V430" s="57" t="e">
        <f t="shared" ca="1" si="60"/>
        <v>#NUM!</v>
      </c>
      <c r="W430" s="1" t="e">
        <f t="shared" ca="1" si="61"/>
        <v>#NUM!</v>
      </c>
      <c r="X430" s="1" t="e">
        <f t="shared" ca="1" si="62"/>
        <v>#NUM!</v>
      </c>
      <c r="Y430" s="1" t="e">
        <f t="shared" ca="1" si="63"/>
        <v>#NUM!</v>
      </c>
      <c r="Z430" s="32" t="e">
        <f t="shared" ca="1" si="64"/>
        <v>#NUM!</v>
      </c>
      <c r="AA430" s="1" t="e">
        <f t="shared" ca="1" si="65"/>
        <v>#NUM!</v>
      </c>
      <c r="AB430" s="1" t="e">
        <f t="shared" ca="1" si="66"/>
        <v>#NUM!</v>
      </c>
      <c r="AC430" s="1" t="e">
        <f t="shared" ca="1" si="67"/>
        <v>#NUM!</v>
      </c>
      <c r="AD430" s="1">
        <f t="shared" si="68"/>
        <v>722696</v>
      </c>
      <c r="AE430" t="str">
        <f>IFERROR(VLOOKUP(D430,Bas!A:B,2,0),"")</f>
        <v/>
      </c>
      <c r="AF430" t="str">
        <f t="shared" si="69"/>
        <v>COMERCIALIZADORA DE SERVICIOS MUNDIAL DE PUBLICIDAFP-011534-01</v>
      </c>
      <c r="AG430" s="14" t="str">
        <f>(IFERROR(VLOOKUP(AF430,Bas!A:B,2,0),"CXP"))</f>
        <v>CXP</v>
      </c>
    </row>
    <row r="431" spans="1:33" x14ac:dyDescent="0.25">
      <c r="A431" t="s">
        <v>41</v>
      </c>
      <c r="B431">
        <v>901</v>
      </c>
      <c r="C431">
        <v>830122675</v>
      </c>
      <c r="D431" t="s">
        <v>2975</v>
      </c>
      <c r="E431" t="s">
        <v>4098</v>
      </c>
      <c r="F431">
        <v>7447638</v>
      </c>
      <c r="G431">
        <v>16925001</v>
      </c>
      <c r="H431">
        <v>377</v>
      </c>
      <c r="I431" t="s">
        <v>4121</v>
      </c>
      <c r="J431" t="s">
        <v>4122</v>
      </c>
      <c r="K431" s="2">
        <v>45394</v>
      </c>
      <c r="L431" s="2">
        <v>45394</v>
      </c>
      <c r="M431" s="2">
        <v>45453</v>
      </c>
      <c r="N431">
        <v>6</v>
      </c>
      <c r="O431">
        <v>722696</v>
      </c>
      <c r="P431">
        <v>20240604</v>
      </c>
      <c r="Q431">
        <v>202406</v>
      </c>
      <c r="R431" t="s">
        <v>6382</v>
      </c>
      <c r="S431">
        <v>57</v>
      </c>
      <c r="T431" t="s">
        <v>35</v>
      </c>
      <c r="U431" t="s">
        <v>3359</v>
      </c>
      <c r="V431" s="57" t="e">
        <f t="shared" ca="1" si="60"/>
        <v>#NUM!</v>
      </c>
      <c r="W431" s="1" t="e">
        <f t="shared" ca="1" si="61"/>
        <v>#NUM!</v>
      </c>
      <c r="X431" s="1" t="e">
        <f t="shared" ca="1" si="62"/>
        <v>#NUM!</v>
      </c>
      <c r="Y431" s="1" t="e">
        <f t="shared" ca="1" si="63"/>
        <v>#NUM!</v>
      </c>
      <c r="Z431" s="32" t="e">
        <f t="shared" ca="1" si="64"/>
        <v>#NUM!</v>
      </c>
      <c r="AA431" s="1" t="e">
        <f t="shared" ca="1" si="65"/>
        <v>#NUM!</v>
      </c>
      <c r="AB431" s="1" t="e">
        <f t="shared" ca="1" si="66"/>
        <v>#NUM!</v>
      </c>
      <c r="AC431" s="1" t="e">
        <f t="shared" ca="1" si="67"/>
        <v>#NUM!</v>
      </c>
      <c r="AD431" s="1">
        <f t="shared" si="68"/>
        <v>722696</v>
      </c>
      <c r="AE431" t="str">
        <f>IFERROR(VLOOKUP(D431,Bas!A:B,2,0),"")</f>
        <v/>
      </c>
      <c r="AF431" t="str">
        <f t="shared" si="69"/>
        <v>COMERCIALIZADORA DE SERVICIOS MUNDIAL DE PUBLICIDAFP-011708-01</v>
      </c>
      <c r="AG431" s="14" t="str">
        <f>(IFERROR(VLOOKUP(AF431,Bas!A:B,2,0),"CXP"))</f>
        <v>CXP</v>
      </c>
    </row>
    <row r="432" spans="1:33" x14ac:dyDescent="0.25">
      <c r="A432" t="s">
        <v>41</v>
      </c>
      <c r="B432">
        <v>901</v>
      </c>
      <c r="C432">
        <v>830122675</v>
      </c>
      <c r="D432" t="s">
        <v>2975</v>
      </c>
      <c r="E432" t="s">
        <v>4098</v>
      </c>
      <c r="F432">
        <v>7447638</v>
      </c>
      <c r="G432">
        <v>16925001</v>
      </c>
      <c r="H432">
        <v>376</v>
      </c>
      <c r="I432" t="s">
        <v>4123</v>
      </c>
      <c r="J432" t="s">
        <v>4124</v>
      </c>
      <c r="K432" s="2">
        <v>45394</v>
      </c>
      <c r="L432" s="2">
        <v>45394</v>
      </c>
      <c r="M432" s="2">
        <v>45453</v>
      </c>
      <c r="N432">
        <v>6</v>
      </c>
      <c r="O432">
        <v>722696</v>
      </c>
      <c r="P432">
        <v>20240604</v>
      </c>
      <c r="Q432">
        <v>202406</v>
      </c>
      <c r="R432" t="s">
        <v>6382</v>
      </c>
      <c r="S432">
        <v>57</v>
      </c>
      <c r="T432" t="s">
        <v>35</v>
      </c>
      <c r="U432" t="s">
        <v>3359</v>
      </c>
      <c r="V432" s="57" t="e">
        <f t="shared" ca="1" si="60"/>
        <v>#NUM!</v>
      </c>
      <c r="W432" s="1" t="e">
        <f t="shared" ca="1" si="61"/>
        <v>#NUM!</v>
      </c>
      <c r="X432" s="1" t="e">
        <f t="shared" ca="1" si="62"/>
        <v>#NUM!</v>
      </c>
      <c r="Y432" s="1" t="e">
        <f t="shared" ca="1" si="63"/>
        <v>#NUM!</v>
      </c>
      <c r="Z432" s="32" t="e">
        <f t="shared" ca="1" si="64"/>
        <v>#NUM!</v>
      </c>
      <c r="AA432" s="1" t="e">
        <f t="shared" ca="1" si="65"/>
        <v>#NUM!</v>
      </c>
      <c r="AB432" s="1" t="e">
        <f t="shared" ca="1" si="66"/>
        <v>#NUM!</v>
      </c>
      <c r="AC432" s="1" t="e">
        <f t="shared" ca="1" si="67"/>
        <v>#NUM!</v>
      </c>
      <c r="AD432" s="1">
        <f t="shared" si="68"/>
        <v>722696</v>
      </c>
      <c r="AE432" t="str">
        <f>IFERROR(VLOOKUP(D432,Bas!A:B,2,0),"")</f>
        <v/>
      </c>
      <c r="AF432" t="str">
        <f t="shared" si="69"/>
        <v>COMERCIALIZADORA DE SERVICIOS MUNDIAL DE PUBLICIDAFP-011709-01</v>
      </c>
      <c r="AG432" s="14" t="str">
        <f>(IFERROR(VLOOKUP(AF432,Bas!A:B,2,0),"CXP"))</f>
        <v>CXP</v>
      </c>
    </row>
    <row r="433" spans="1:33" x14ac:dyDescent="0.25">
      <c r="A433" t="s">
        <v>41</v>
      </c>
      <c r="B433">
        <v>901</v>
      </c>
      <c r="C433">
        <v>830122675</v>
      </c>
      <c r="D433" t="s">
        <v>2975</v>
      </c>
      <c r="E433" t="s">
        <v>4098</v>
      </c>
      <c r="F433">
        <v>7447638</v>
      </c>
      <c r="G433">
        <v>16925001</v>
      </c>
      <c r="H433">
        <v>380</v>
      </c>
      <c r="I433" t="s">
        <v>4125</v>
      </c>
      <c r="J433" t="s">
        <v>4126</v>
      </c>
      <c r="K433" s="2">
        <v>45411</v>
      </c>
      <c r="L433" s="2">
        <v>45411</v>
      </c>
      <c r="M433" s="2">
        <v>45467</v>
      </c>
      <c r="N433">
        <v>20</v>
      </c>
      <c r="O433">
        <v>833880</v>
      </c>
      <c r="P433">
        <v>20240604</v>
      </c>
      <c r="Q433">
        <v>202406</v>
      </c>
      <c r="R433" t="s">
        <v>6382</v>
      </c>
      <c r="S433">
        <v>40</v>
      </c>
      <c r="T433" t="s">
        <v>35</v>
      </c>
      <c r="U433" t="s">
        <v>3359</v>
      </c>
      <c r="V433" s="57" t="e">
        <f t="shared" ca="1" si="60"/>
        <v>#NUM!</v>
      </c>
      <c r="W433" s="1" t="e">
        <f t="shared" ca="1" si="61"/>
        <v>#NUM!</v>
      </c>
      <c r="X433" s="1" t="e">
        <f t="shared" ca="1" si="62"/>
        <v>#NUM!</v>
      </c>
      <c r="Y433" s="1" t="e">
        <f t="shared" ca="1" si="63"/>
        <v>#NUM!</v>
      </c>
      <c r="Z433" s="32" t="e">
        <f t="shared" ca="1" si="64"/>
        <v>#NUM!</v>
      </c>
      <c r="AA433" s="1" t="e">
        <f t="shared" ca="1" si="65"/>
        <v>#NUM!</v>
      </c>
      <c r="AB433" s="1" t="e">
        <f t="shared" ca="1" si="66"/>
        <v>#NUM!</v>
      </c>
      <c r="AC433" s="1" t="e">
        <f t="shared" ca="1" si="67"/>
        <v>#NUM!</v>
      </c>
      <c r="AD433" s="1">
        <f t="shared" si="68"/>
        <v>833880</v>
      </c>
      <c r="AE433" t="str">
        <f>IFERROR(VLOOKUP(D433,Bas!A:B,2,0),"")</f>
        <v/>
      </c>
      <c r="AF433" t="str">
        <f t="shared" si="69"/>
        <v>COMERCIALIZADORA DE SERVICIOS MUNDIAL DE PUBLICIDAFP-012042-01</v>
      </c>
      <c r="AG433" s="14" t="str">
        <f>(IFERROR(VLOOKUP(AF433,Bas!A:B,2,0),"CXP"))</f>
        <v>CXP</v>
      </c>
    </row>
    <row r="434" spans="1:33" x14ac:dyDescent="0.25">
      <c r="A434" t="s">
        <v>41</v>
      </c>
      <c r="B434">
        <v>901</v>
      </c>
      <c r="C434">
        <v>830122675</v>
      </c>
      <c r="D434" t="s">
        <v>2975</v>
      </c>
      <c r="E434" t="s">
        <v>4098</v>
      </c>
      <c r="F434">
        <v>7447638</v>
      </c>
      <c r="G434">
        <v>16925001</v>
      </c>
      <c r="H434">
        <v>381</v>
      </c>
      <c r="I434" t="s">
        <v>4127</v>
      </c>
      <c r="J434" t="s">
        <v>4128</v>
      </c>
      <c r="K434" s="2">
        <v>45411</v>
      </c>
      <c r="L434" s="2">
        <v>45411</v>
      </c>
      <c r="M434" s="2">
        <v>45467</v>
      </c>
      <c r="N434">
        <v>20</v>
      </c>
      <c r="O434">
        <v>250163</v>
      </c>
      <c r="P434">
        <v>20240604</v>
      </c>
      <c r="Q434">
        <v>202406</v>
      </c>
      <c r="R434" t="s">
        <v>6382</v>
      </c>
      <c r="S434">
        <v>40</v>
      </c>
      <c r="T434" t="s">
        <v>35</v>
      </c>
      <c r="U434" t="s">
        <v>3359</v>
      </c>
      <c r="V434" s="57" t="e">
        <f t="shared" ca="1" si="60"/>
        <v>#NUM!</v>
      </c>
      <c r="W434" s="1" t="e">
        <f t="shared" ca="1" si="61"/>
        <v>#NUM!</v>
      </c>
      <c r="X434" s="1" t="e">
        <f t="shared" ca="1" si="62"/>
        <v>#NUM!</v>
      </c>
      <c r="Y434" s="1" t="e">
        <f t="shared" ca="1" si="63"/>
        <v>#NUM!</v>
      </c>
      <c r="Z434" s="32" t="e">
        <f t="shared" ca="1" si="64"/>
        <v>#NUM!</v>
      </c>
      <c r="AA434" s="1" t="e">
        <f t="shared" ca="1" si="65"/>
        <v>#NUM!</v>
      </c>
      <c r="AB434" s="1" t="e">
        <f t="shared" ca="1" si="66"/>
        <v>#NUM!</v>
      </c>
      <c r="AC434" s="1" t="e">
        <f t="shared" ca="1" si="67"/>
        <v>#NUM!</v>
      </c>
      <c r="AD434" s="1">
        <f t="shared" si="68"/>
        <v>250163</v>
      </c>
      <c r="AE434" t="str">
        <f>IFERROR(VLOOKUP(D434,Bas!A:B,2,0),"")</f>
        <v/>
      </c>
      <c r="AF434" t="str">
        <f t="shared" si="69"/>
        <v>COMERCIALIZADORA DE SERVICIOS MUNDIAL DE PUBLICIDAFP-012043-01</v>
      </c>
      <c r="AG434" s="14" t="str">
        <f>(IFERROR(VLOOKUP(AF434,Bas!A:B,2,0),"CXP"))</f>
        <v>CXP</v>
      </c>
    </row>
    <row r="435" spans="1:33" x14ac:dyDescent="0.25">
      <c r="A435" t="s">
        <v>41</v>
      </c>
      <c r="B435">
        <v>901</v>
      </c>
      <c r="C435">
        <v>830122675</v>
      </c>
      <c r="D435" t="s">
        <v>2975</v>
      </c>
      <c r="E435" t="s">
        <v>4098</v>
      </c>
      <c r="F435">
        <v>7447638</v>
      </c>
      <c r="G435">
        <v>16925001</v>
      </c>
      <c r="H435">
        <v>379</v>
      </c>
      <c r="I435" t="s">
        <v>4129</v>
      </c>
      <c r="J435" t="s">
        <v>4130</v>
      </c>
      <c r="K435" s="2">
        <v>45411</v>
      </c>
      <c r="L435" s="2">
        <v>45411</v>
      </c>
      <c r="M435" s="2">
        <v>45465</v>
      </c>
      <c r="N435">
        <v>18</v>
      </c>
      <c r="O435">
        <v>244605</v>
      </c>
      <c r="P435">
        <v>20240604</v>
      </c>
      <c r="Q435">
        <v>202406</v>
      </c>
      <c r="R435" t="s">
        <v>6382</v>
      </c>
      <c r="S435">
        <v>40</v>
      </c>
      <c r="T435" t="s">
        <v>35</v>
      </c>
      <c r="U435" t="s">
        <v>3359</v>
      </c>
      <c r="V435" s="57" t="e">
        <f t="shared" ca="1" si="60"/>
        <v>#NUM!</v>
      </c>
      <c r="W435" s="1" t="e">
        <f t="shared" ca="1" si="61"/>
        <v>#NUM!</v>
      </c>
      <c r="X435" s="1" t="e">
        <f t="shared" ca="1" si="62"/>
        <v>#NUM!</v>
      </c>
      <c r="Y435" s="1" t="e">
        <f t="shared" ca="1" si="63"/>
        <v>#NUM!</v>
      </c>
      <c r="Z435" s="32" t="e">
        <f t="shared" ca="1" si="64"/>
        <v>#NUM!</v>
      </c>
      <c r="AA435" s="1" t="e">
        <f t="shared" ca="1" si="65"/>
        <v>#NUM!</v>
      </c>
      <c r="AB435" s="1" t="e">
        <f t="shared" ca="1" si="66"/>
        <v>#NUM!</v>
      </c>
      <c r="AC435" s="1" t="e">
        <f t="shared" ca="1" si="67"/>
        <v>#NUM!</v>
      </c>
      <c r="AD435" s="1">
        <f t="shared" si="68"/>
        <v>244605</v>
      </c>
      <c r="AE435" t="str">
        <f>IFERROR(VLOOKUP(D435,Bas!A:B,2,0),"")</f>
        <v/>
      </c>
      <c r="AF435" t="str">
        <f t="shared" si="69"/>
        <v>COMERCIALIZADORA DE SERVICIOS MUNDIAL DE PUBLICIDAFP-012044-01</v>
      </c>
      <c r="AG435" s="14" t="str">
        <f>(IFERROR(VLOOKUP(AF435,Bas!A:B,2,0),"CXP"))</f>
        <v>CXP</v>
      </c>
    </row>
    <row r="436" spans="1:33" x14ac:dyDescent="0.25">
      <c r="A436" t="s">
        <v>41</v>
      </c>
      <c r="B436">
        <v>901</v>
      </c>
      <c r="C436">
        <v>830122675</v>
      </c>
      <c r="D436" t="s">
        <v>2975</v>
      </c>
      <c r="E436" t="s">
        <v>4098</v>
      </c>
      <c r="F436">
        <v>7447638</v>
      </c>
      <c r="G436">
        <v>16925001</v>
      </c>
      <c r="H436">
        <v>382</v>
      </c>
      <c r="I436" t="s">
        <v>4131</v>
      </c>
      <c r="J436" t="s">
        <v>4132</v>
      </c>
      <c r="K436" s="2">
        <v>45411</v>
      </c>
      <c r="L436" s="2">
        <v>45411</v>
      </c>
      <c r="M436" s="2">
        <v>45467</v>
      </c>
      <c r="N436">
        <v>20</v>
      </c>
      <c r="O436">
        <v>450295</v>
      </c>
      <c r="P436">
        <v>20240604</v>
      </c>
      <c r="Q436">
        <v>202406</v>
      </c>
      <c r="R436" t="s">
        <v>6382</v>
      </c>
      <c r="S436">
        <v>40</v>
      </c>
      <c r="T436" t="s">
        <v>35</v>
      </c>
      <c r="U436" t="s">
        <v>3359</v>
      </c>
      <c r="V436" s="57" t="e">
        <f t="shared" ca="1" si="60"/>
        <v>#NUM!</v>
      </c>
      <c r="W436" s="1" t="e">
        <f t="shared" ca="1" si="61"/>
        <v>#NUM!</v>
      </c>
      <c r="X436" s="1" t="e">
        <f t="shared" ca="1" si="62"/>
        <v>#NUM!</v>
      </c>
      <c r="Y436" s="1" t="e">
        <f t="shared" ca="1" si="63"/>
        <v>#NUM!</v>
      </c>
      <c r="Z436" s="32" t="e">
        <f t="shared" ca="1" si="64"/>
        <v>#NUM!</v>
      </c>
      <c r="AA436" s="1" t="e">
        <f t="shared" ca="1" si="65"/>
        <v>#NUM!</v>
      </c>
      <c r="AB436" s="1" t="e">
        <f t="shared" ca="1" si="66"/>
        <v>#NUM!</v>
      </c>
      <c r="AC436" s="1" t="e">
        <f t="shared" ca="1" si="67"/>
        <v>#NUM!</v>
      </c>
      <c r="AD436" s="1">
        <f t="shared" si="68"/>
        <v>450295</v>
      </c>
      <c r="AE436" t="str">
        <f>IFERROR(VLOOKUP(D436,Bas!A:B,2,0),"")</f>
        <v/>
      </c>
      <c r="AF436" t="str">
        <f t="shared" si="69"/>
        <v>COMERCIALIZADORA DE SERVICIOS MUNDIAL DE PUBLICIDAFP-012045-01</v>
      </c>
      <c r="AG436" s="14" t="str">
        <f>(IFERROR(VLOOKUP(AF436,Bas!A:B,2,0),"CXP"))</f>
        <v>CXP</v>
      </c>
    </row>
    <row r="437" spans="1:33" x14ac:dyDescent="0.25">
      <c r="A437" t="s">
        <v>41</v>
      </c>
      <c r="B437">
        <v>901</v>
      </c>
      <c r="C437">
        <v>830122675</v>
      </c>
      <c r="D437" t="s">
        <v>2975</v>
      </c>
      <c r="E437" t="s">
        <v>4098</v>
      </c>
      <c r="F437">
        <v>7447638</v>
      </c>
      <c r="G437">
        <v>16925001</v>
      </c>
      <c r="H437">
        <v>391</v>
      </c>
      <c r="I437" t="s">
        <v>6295</v>
      </c>
      <c r="J437" t="s">
        <v>6296</v>
      </c>
      <c r="K437" s="2">
        <v>45435</v>
      </c>
      <c r="L437" s="2">
        <v>45435</v>
      </c>
      <c r="M437" s="2">
        <v>45489</v>
      </c>
      <c r="N437">
        <v>42</v>
      </c>
      <c r="O437">
        <v>325769</v>
      </c>
      <c r="P437">
        <v>20240604</v>
      </c>
      <c r="Q437">
        <v>202406</v>
      </c>
      <c r="R437" t="s">
        <v>6382</v>
      </c>
      <c r="S437">
        <v>16</v>
      </c>
      <c r="T437" t="s">
        <v>22</v>
      </c>
      <c r="U437" t="s">
        <v>3359</v>
      </c>
      <c r="V437" s="57" t="e">
        <f t="shared" ca="1" si="60"/>
        <v>#NUM!</v>
      </c>
      <c r="W437" s="1" t="e">
        <f t="shared" ca="1" si="61"/>
        <v>#NUM!</v>
      </c>
      <c r="X437" s="1" t="e">
        <f t="shared" ca="1" si="62"/>
        <v>#NUM!</v>
      </c>
      <c r="Y437" s="1" t="e">
        <f t="shared" ca="1" si="63"/>
        <v>#NUM!</v>
      </c>
      <c r="Z437" s="32" t="e">
        <f t="shared" ca="1" si="64"/>
        <v>#NUM!</v>
      </c>
      <c r="AA437" s="1" t="e">
        <f t="shared" ca="1" si="65"/>
        <v>#NUM!</v>
      </c>
      <c r="AB437" s="1" t="e">
        <f t="shared" ca="1" si="66"/>
        <v>#NUM!</v>
      </c>
      <c r="AC437" s="1" t="e">
        <f t="shared" ca="1" si="67"/>
        <v>#NUM!</v>
      </c>
      <c r="AD437" s="1">
        <f t="shared" si="68"/>
        <v>325769</v>
      </c>
      <c r="AE437" t="str">
        <f>IFERROR(VLOOKUP(D437,Bas!A:B,2,0),"")</f>
        <v/>
      </c>
      <c r="AF437" t="str">
        <f t="shared" si="69"/>
        <v>COMERCIALIZADORA DE SERVICIOS MUNDIAL DE PUBLICIDAFP-012442-01</v>
      </c>
      <c r="AG437" s="14" t="str">
        <f>(IFERROR(VLOOKUP(AF437,Bas!A:B,2,0),"CXP"))</f>
        <v>CXP</v>
      </c>
    </row>
    <row r="438" spans="1:33" x14ac:dyDescent="0.25">
      <c r="A438" t="s">
        <v>41</v>
      </c>
      <c r="B438">
        <v>901</v>
      </c>
      <c r="C438">
        <v>830122675</v>
      </c>
      <c r="D438" t="s">
        <v>2975</v>
      </c>
      <c r="E438" t="s">
        <v>4098</v>
      </c>
      <c r="F438">
        <v>7447638</v>
      </c>
      <c r="G438">
        <v>16925001</v>
      </c>
      <c r="H438">
        <v>390</v>
      </c>
      <c r="I438" t="s">
        <v>6297</v>
      </c>
      <c r="J438" t="s">
        <v>6298</v>
      </c>
      <c r="K438" s="2">
        <v>45435</v>
      </c>
      <c r="L438" s="2">
        <v>45435</v>
      </c>
      <c r="M438" s="2">
        <v>45489</v>
      </c>
      <c r="N438">
        <v>42</v>
      </c>
      <c r="O438">
        <v>562591</v>
      </c>
      <c r="P438">
        <v>20240604</v>
      </c>
      <c r="Q438">
        <v>202406</v>
      </c>
      <c r="R438" t="s">
        <v>6382</v>
      </c>
      <c r="S438">
        <v>16</v>
      </c>
      <c r="T438" t="s">
        <v>22</v>
      </c>
      <c r="U438" t="s">
        <v>3359</v>
      </c>
      <c r="V438" s="57" t="e">
        <f t="shared" ca="1" si="60"/>
        <v>#NUM!</v>
      </c>
      <c r="W438" s="1" t="e">
        <f t="shared" ca="1" si="61"/>
        <v>#NUM!</v>
      </c>
      <c r="X438" s="1" t="e">
        <f t="shared" ca="1" si="62"/>
        <v>#NUM!</v>
      </c>
      <c r="Y438" s="1" t="e">
        <f t="shared" ca="1" si="63"/>
        <v>#NUM!</v>
      </c>
      <c r="Z438" s="32" t="e">
        <f t="shared" ca="1" si="64"/>
        <v>#NUM!</v>
      </c>
      <c r="AA438" s="1" t="e">
        <f t="shared" ca="1" si="65"/>
        <v>#NUM!</v>
      </c>
      <c r="AB438" s="1" t="e">
        <f t="shared" ca="1" si="66"/>
        <v>#NUM!</v>
      </c>
      <c r="AC438" s="1" t="e">
        <f t="shared" ca="1" si="67"/>
        <v>#NUM!</v>
      </c>
      <c r="AD438" s="1">
        <f t="shared" si="68"/>
        <v>562591</v>
      </c>
      <c r="AE438" t="str">
        <f>IFERROR(VLOOKUP(D438,Bas!A:B,2,0),"")</f>
        <v/>
      </c>
      <c r="AF438" t="str">
        <f t="shared" si="69"/>
        <v>COMERCIALIZADORA DE SERVICIOS MUNDIAL DE PUBLICIDAFP-012443-01</v>
      </c>
      <c r="AG438" s="14" t="str">
        <f>(IFERROR(VLOOKUP(AF438,Bas!A:B,2,0),"CXP"))</f>
        <v>CXP</v>
      </c>
    </row>
    <row r="439" spans="1:33" x14ac:dyDescent="0.25">
      <c r="A439" t="s">
        <v>41</v>
      </c>
      <c r="B439">
        <v>901</v>
      </c>
      <c r="C439">
        <v>830122675</v>
      </c>
      <c r="D439" t="s">
        <v>2975</v>
      </c>
      <c r="E439" t="s">
        <v>4098</v>
      </c>
      <c r="F439">
        <v>7447638</v>
      </c>
      <c r="G439">
        <v>16925001</v>
      </c>
      <c r="H439">
        <v>389</v>
      </c>
      <c r="I439" t="s">
        <v>6299</v>
      </c>
      <c r="J439" t="s">
        <v>6300</v>
      </c>
      <c r="K439" s="2">
        <v>45435</v>
      </c>
      <c r="L439" s="2">
        <v>45435</v>
      </c>
      <c r="M439" s="2">
        <v>45489</v>
      </c>
      <c r="N439">
        <v>42</v>
      </c>
      <c r="O439">
        <v>833880</v>
      </c>
      <c r="P439">
        <v>20240604</v>
      </c>
      <c r="Q439">
        <v>202406</v>
      </c>
      <c r="R439" t="s">
        <v>6382</v>
      </c>
      <c r="S439">
        <v>16</v>
      </c>
      <c r="T439" t="s">
        <v>22</v>
      </c>
      <c r="U439" t="s">
        <v>3359</v>
      </c>
      <c r="V439" s="57" t="e">
        <f t="shared" ca="1" si="60"/>
        <v>#NUM!</v>
      </c>
      <c r="W439" s="1" t="e">
        <f t="shared" ca="1" si="61"/>
        <v>#NUM!</v>
      </c>
      <c r="X439" s="1" t="e">
        <f t="shared" ca="1" si="62"/>
        <v>#NUM!</v>
      </c>
      <c r="Y439" s="1" t="e">
        <f t="shared" ca="1" si="63"/>
        <v>#NUM!</v>
      </c>
      <c r="Z439" s="32" t="e">
        <f t="shared" ca="1" si="64"/>
        <v>#NUM!</v>
      </c>
      <c r="AA439" s="1" t="e">
        <f t="shared" ca="1" si="65"/>
        <v>#NUM!</v>
      </c>
      <c r="AB439" s="1" t="e">
        <f t="shared" ca="1" si="66"/>
        <v>#NUM!</v>
      </c>
      <c r="AC439" s="1" t="e">
        <f t="shared" ca="1" si="67"/>
        <v>#NUM!</v>
      </c>
      <c r="AD439" s="1">
        <f t="shared" si="68"/>
        <v>833880</v>
      </c>
      <c r="AE439" t="str">
        <f>IFERROR(VLOOKUP(D439,Bas!A:B,2,0),"")</f>
        <v/>
      </c>
      <c r="AF439" t="str">
        <f t="shared" si="69"/>
        <v>COMERCIALIZADORA DE SERVICIOS MUNDIAL DE PUBLICIDAFP-012444-01</v>
      </c>
      <c r="AG439" s="14" t="str">
        <f>(IFERROR(VLOOKUP(AF439,Bas!A:B,2,0),"CXP"))</f>
        <v>CXP</v>
      </c>
    </row>
    <row r="440" spans="1:33" x14ac:dyDescent="0.25">
      <c r="A440" t="s">
        <v>41</v>
      </c>
      <c r="B440">
        <v>901</v>
      </c>
      <c r="C440">
        <v>830122675</v>
      </c>
      <c r="D440" t="s">
        <v>2975</v>
      </c>
      <c r="E440" t="s">
        <v>4098</v>
      </c>
      <c r="F440">
        <v>7447638</v>
      </c>
      <c r="G440">
        <v>16925001</v>
      </c>
      <c r="H440">
        <v>384</v>
      </c>
      <c r="I440" t="s">
        <v>6301</v>
      </c>
      <c r="J440" t="s">
        <v>6302</v>
      </c>
      <c r="K440" s="2">
        <v>45435</v>
      </c>
      <c r="L440" s="2">
        <v>45435</v>
      </c>
      <c r="M440" s="2">
        <v>45479</v>
      </c>
      <c r="N440">
        <v>32</v>
      </c>
      <c r="O440">
        <v>689341</v>
      </c>
      <c r="P440">
        <v>20240604</v>
      </c>
      <c r="Q440">
        <v>202406</v>
      </c>
      <c r="R440" t="s">
        <v>6382</v>
      </c>
      <c r="S440">
        <v>16</v>
      </c>
      <c r="T440" t="s">
        <v>22</v>
      </c>
      <c r="U440" t="s">
        <v>3359</v>
      </c>
      <c r="V440" s="57" t="e">
        <f t="shared" ca="1" si="60"/>
        <v>#NUM!</v>
      </c>
      <c r="W440" s="1" t="e">
        <f t="shared" ca="1" si="61"/>
        <v>#NUM!</v>
      </c>
      <c r="X440" s="1" t="e">
        <f t="shared" ca="1" si="62"/>
        <v>#NUM!</v>
      </c>
      <c r="Y440" s="1" t="e">
        <f t="shared" ca="1" si="63"/>
        <v>#NUM!</v>
      </c>
      <c r="Z440" s="32" t="e">
        <f t="shared" ca="1" si="64"/>
        <v>#NUM!</v>
      </c>
      <c r="AA440" s="1" t="e">
        <f t="shared" ca="1" si="65"/>
        <v>#NUM!</v>
      </c>
      <c r="AB440" s="1" t="e">
        <f t="shared" ca="1" si="66"/>
        <v>#NUM!</v>
      </c>
      <c r="AC440" s="1" t="e">
        <f t="shared" ca="1" si="67"/>
        <v>#NUM!</v>
      </c>
      <c r="AD440" s="1">
        <f t="shared" si="68"/>
        <v>689341</v>
      </c>
      <c r="AE440" t="str">
        <f>IFERROR(VLOOKUP(D440,Bas!A:B,2,0),"")</f>
        <v/>
      </c>
      <c r="AF440" t="str">
        <f t="shared" si="69"/>
        <v>COMERCIALIZADORA DE SERVICIOS MUNDIAL DE PUBLICIDAFP-012445-01</v>
      </c>
      <c r="AG440" s="14" t="str">
        <f>(IFERROR(VLOOKUP(AF440,Bas!A:B,2,0),"CXP"))</f>
        <v>CXP</v>
      </c>
    </row>
    <row r="441" spans="1:33" x14ac:dyDescent="0.25">
      <c r="A441" t="s">
        <v>41</v>
      </c>
      <c r="B441">
        <v>901</v>
      </c>
      <c r="C441">
        <v>830122675</v>
      </c>
      <c r="D441" t="s">
        <v>2975</v>
      </c>
      <c r="E441" t="s">
        <v>4098</v>
      </c>
      <c r="F441">
        <v>7447638</v>
      </c>
      <c r="G441">
        <v>16925001</v>
      </c>
      <c r="H441">
        <v>383</v>
      </c>
      <c r="I441" t="s">
        <v>6303</v>
      </c>
      <c r="J441" t="s">
        <v>6304</v>
      </c>
      <c r="K441" s="2">
        <v>45435</v>
      </c>
      <c r="L441" s="2">
        <v>45435</v>
      </c>
      <c r="M441" s="2">
        <v>45479</v>
      </c>
      <c r="N441">
        <v>32</v>
      </c>
      <c r="O441">
        <v>889472</v>
      </c>
      <c r="P441">
        <v>20240604</v>
      </c>
      <c r="Q441">
        <v>202406</v>
      </c>
      <c r="R441" t="s">
        <v>6382</v>
      </c>
      <c r="S441">
        <v>16</v>
      </c>
      <c r="T441" t="s">
        <v>22</v>
      </c>
      <c r="U441" t="s">
        <v>3359</v>
      </c>
      <c r="V441" s="57" t="e">
        <f t="shared" ca="1" si="60"/>
        <v>#NUM!</v>
      </c>
      <c r="W441" s="1" t="e">
        <f t="shared" ca="1" si="61"/>
        <v>#NUM!</v>
      </c>
      <c r="X441" s="1" t="e">
        <f t="shared" ca="1" si="62"/>
        <v>#NUM!</v>
      </c>
      <c r="Y441" s="1" t="e">
        <f t="shared" ca="1" si="63"/>
        <v>#NUM!</v>
      </c>
      <c r="Z441" s="32" t="e">
        <f t="shared" ca="1" si="64"/>
        <v>#NUM!</v>
      </c>
      <c r="AA441" s="1" t="e">
        <f t="shared" ca="1" si="65"/>
        <v>#NUM!</v>
      </c>
      <c r="AB441" s="1" t="e">
        <f t="shared" ca="1" si="66"/>
        <v>#NUM!</v>
      </c>
      <c r="AC441" s="1" t="e">
        <f t="shared" ca="1" si="67"/>
        <v>#NUM!</v>
      </c>
      <c r="AD441" s="1">
        <f t="shared" si="68"/>
        <v>889472</v>
      </c>
      <c r="AE441" t="str">
        <f>IFERROR(VLOOKUP(D441,Bas!A:B,2,0),"")</f>
        <v/>
      </c>
      <c r="AF441" t="str">
        <f t="shared" si="69"/>
        <v>COMERCIALIZADORA DE SERVICIOS MUNDIAL DE PUBLICIDAFP-012446-01</v>
      </c>
      <c r="AG441" s="14" t="str">
        <f>(IFERROR(VLOOKUP(AF441,Bas!A:B,2,0),"CXP"))</f>
        <v>CXP</v>
      </c>
    </row>
    <row r="442" spans="1:33" x14ac:dyDescent="0.25">
      <c r="A442" t="s">
        <v>41</v>
      </c>
      <c r="B442">
        <v>901</v>
      </c>
      <c r="C442">
        <v>830122675</v>
      </c>
      <c r="D442" t="s">
        <v>2975</v>
      </c>
      <c r="E442" t="s">
        <v>4098</v>
      </c>
      <c r="F442">
        <v>7447638</v>
      </c>
      <c r="G442">
        <v>16925001</v>
      </c>
      <c r="H442">
        <v>393</v>
      </c>
      <c r="I442" t="s">
        <v>6471</v>
      </c>
      <c r="J442" t="s">
        <v>6472</v>
      </c>
      <c r="K442" s="2">
        <v>45440</v>
      </c>
      <c r="L442" s="2">
        <v>45440</v>
      </c>
      <c r="M442" s="2">
        <v>45500</v>
      </c>
      <c r="N442">
        <v>53</v>
      </c>
      <c r="O442">
        <v>1740029</v>
      </c>
      <c r="P442">
        <v>20240604</v>
      </c>
      <c r="Q442">
        <v>202406</v>
      </c>
      <c r="R442" t="s">
        <v>6382</v>
      </c>
      <c r="S442">
        <v>11</v>
      </c>
      <c r="T442" t="s">
        <v>22</v>
      </c>
      <c r="U442" t="s">
        <v>3359</v>
      </c>
      <c r="V442" s="57" t="e">
        <f t="shared" ca="1" si="60"/>
        <v>#NUM!</v>
      </c>
      <c r="W442" s="1" t="e">
        <f t="shared" ca="1" si="61"/>
        <v>#NUM!</v>
      </c>
      <c r="X442" s="1" t="e">
        <f t="shared" ca="1" si="62"/>
        <v>#NUM!</v>
      </c>
      <c r="Y442" s="1" t="e">
        <f t="shared" ca="1" si="63"/>
        <v>#NUM!</v>
      </c>
      <c r="Z442" s="32" t="e">
        <f t="shared" ca="1" si="64"/>
        <v>#NUM!</v>
      </c>
      <c r="AA442" s="1" t="e">
        <f t="shared" ca="1" si="65"/>
        <v>#NUM!</v>
      </c>
      <c r="AB442" s="1" t="e">
        <f t="shared" ca="1" si="66"/>
        <v>#NUM!</v>
      </c>
      <c r="AC442" s="1" t="e">
        <f t="shared" ca="1" si="67"/>
        <v>#NUM!</v>
      </c>
      <c r="AD442" s="1">
        <f t="shared" si="68"/>
        <v>1740029</v>
      </c>
      <c r="AE442" t="str">
        <f>IFERROR(VLOOKUP(D442,Bas!A:B,2,0),"")</f>
        <v/>
      </c>
      <c r="AF442" t="str">
        <f t="shared" si="69"/>
        <v>COMERCIALIZADORA DE SERVICIOS MUNDIAL DE PUBLICIDAFP-012487-01</v>
      </c>
      <c r="AG442" s="14" t="str">
        <f>(IFERROR(VLOOKUP(AF442,Bas!A:B,2,0),"CXP"))</f>
        <v>CXP</v>
      </c>
    </row>
    <row r="443" spans="1:33" x14ac:dyDescent="0.25">
      <c r="A443" t="s">
        <v>41</v>
      </c>
      <c r="B443">
        <v>901</v>
      </c>
      <c r="C443">
        <v>901160739</v>
      </c>
      <c r="D443" t="s">
        <v>200</v>
      </c>
      <c r="E443" t="s">
        <v>4133</v>
      </c>
      <c r="F443">
        <v>7447638</v>
      </c>
      <c r="G443">
        <v>16925001</v>
      </c>
      <c r="H443">
        <v>6368</v>
      </c>
      <c r="I443" t="s">
        <v>4134</v>
      </c>
      <c r="J443" t="s">
        <v>4135</v>
      </c>
      <c r="K443" s="2">
        <v>45362</v>
      </c>
      <c r="L443" s="2">
        <v>45362</v>
      </c>
      <c r="M443" s="2">
        <v>45418</v>
      </c>
      <c r="N443">
        <v>-28</v>
      </c>
      <c r="O443">
        <v>4062048</v>
      </c>
      <c r="P443">
        <v>20240604</v>
      </c>
      <c r="Q443">
        <v>202406</v>
      </c>
      <c r="R443" t="s">
        <v>6382</v>
      </c>
      <c r="S443">
        <v>89</v>
      </c>
      <c r="T443" t="s">
        <v>31</v>
      </c>
      <c r="U443" t="s">
        <v>3359</v>
      </c>
      <c r="V443" s="57" t="e">
        <f t="shared" ca="1" si="60"/>
        <v>#NUM!</v>
      </c>
      <c r="W443" s="1" t="e">
        <f t="shared" ca="1" si="61"/>
        <v>#NUM!</v>
      </c>
      <c r="X443" s="1" t="e">
        <f t="shared" ca="1" si="62"/>
        <v>#NUM!</v>
      </c>
      <c r="Y443" s="1" t="e">
        <f t="shared" ca="1" si="63"/>
        <v>#NUM!</v>
      </c>
      <c r="Z443" s="32" t="e">
        <f t="shared" ca="1" si="64"/>
        <v>#NUM!</v>
      </c>
      <c r="AA443" s="1" t="e">
        <f t="shared" ca="1" si="65"/>
        <v>#NUM!</v>
      </c>
      <c r="AB443" s="1" t="e">
        <f t="shared" ca="1" si="66"/>
        <v>#NUM!</v>
      </c>
      <c r="AC443" s="1" t="e">
        <f t="shared" ca="1" si="67"/>
        <v>#NUM!</v>
      </c>
      <c r="AD443" s="1">
        <f t="shared" si="68"/>
        <v>4062048</v>
      </c>
      <c r="AE443" t="str">
        <f>IFERROR(VLOOKUP(D443,Bas!A:B,2,0),"")</f>
        <v/>
      </c>
      <c r="AF443" t="str">
        <f t="shared" si="69"/>
        <v>COMERCIALIZADORA VITARA SASFP-011135-01</v>
      </c>
      <c r="AG443" s="14" t="str">
        <f>(IFERROR(VLOOKUP(AF443,Bas!A:B,2,0),"CXP"))</f>
        <v>CXP</v>
      </c>
    </row>
    <row r="444" spans="1:33" x14ac:dyDescent="0.25">
      <c r="A444" t="s">
        <v>41</v>
      </c>
      <c r="B444">
        <v>901</v>
      </c>
      <c r="C444">
        <v>901160739</v>
      </c>
      <c r="D444" t="s">
        <v>200</v>
      </c>
      <c r="E444" t="s">
        <v>4133</v>
      </c>
      <c r="F444">
        <v>7447638</v>
      </c>
      <c r="G444">
        <v>16925001</v>
      </c>
      <c r="H444">
        <v>6409</v>
      </c>
      <c r="I444" t="s">
        <v>4136</v>
      </c>
      <c r="J444" t="s">
        <v>4137</v>
      </c>
      <c r="K444" s="2">
        <v>45366</v>
      </c>
      <c r="L444" s="2">
        <v>45366</v>
      </c>
      <c r="M444" s="2">
        <v>45425</v>
      </c>
      <c r="N444">
        <v>-21</v>
      </c>
      <c r="O444">
        <v>472693</v>
      </c>
      <c r="P444">
        <v>20240604</v>
      </c>
      <c r="Q444">
        <v>202406</v>
      </c>
      <c r="R444" t="s">
        <v>6382</v>
      </c>
      <c r="S444">
        <v>85</v>
      </c>
      <c r="T444" t="s">
        <v>31</v>
      </c>
      <c r="U444" t="s">
        <v>3359</v>
      </c>
      <c r="V444" s="57" t="e">
        <f t="shared" ca="1" si="60"/>
        <v>#NUM!</v>
      </c>
      <c r="W444" s="1" t="e">
        <f t="shared" ca="1" si="61"/>
        <v>#NUM!</v>
      </c>
      <c r="X444" s="1" t="e">
        <f t="shared" ca="1" si="62"/>
        <v>#NUM!</v>
      </c>
      <c r="Y444" s="1" t="e">
        <f t="shared" ca="1" si="63"/>
        <v>#NUM!</v>
      </c>
      <c r="Z444" s="32" t="e">
        <f t="shared" ca="1" si="64"/>
        <v>#NUM!</v>
      </c>
      <c r="AA444" s="1" t="e">
        <f t="shared" ca="1" si="65"/>
        <v>#NUM!</v>
      </c>
      <c r="AB444" s="1" t="e">
        <f t="shared" ca="1" si="66"/>
        <v>#NUM!</v>
      </c>
      <c r="AC444" s="1" t="e">
        <f t="shared" ca="1" si="67"/>
        <v>#NUM!</v>
      </c>
      <c r="AD444" s="1">
        <f t="shared" si="68"/>
        <v>472693</v>
      </c>
      <c r="AE444" t="str">
        <f>IFERROR(VLOOKUP(D444,Bas!A:B,2,0),"")</f>
        <v/>
      </c>
      <c r="AF444" t="str">
        <f t="shared" si="69"/>
        <v>COMERCIALIZADORA VITARA SASFP-011187-01</v>
      </c>
      <c r="AG444" s="14" t="str">
        <f>(IFERROR(VLOOKUP(AF444,Bas!A:B,2,0),"CXP"))</f>
        <v>CXP</v>
      </c>
    </row>
    <row r="445" spans="1:33" x14ac:dyDescent="0.25">
      <c r="A445" t="s">
        <v>41</v>
      </c>
      <c r="B445">
        <v>901</v>
      </c>
      <c r="C445">
        <v>901160739</v>
      </c>
      <c r="D445" t="s">
        <v>200</v>
      </c>
      <c r="E445" t="s">
        <v>4133</v>
      </c>
      <c r="F445">
        <v>7447638</v>
      </c>
      <c r="G445">
        <v>16925001</v>
      </c>
      <c r="H445">
        <v>6445</v>
      </c>
      <c r="I445" t="s">
        <v>4138</v>
      </c>
      <c r="J445" t="s">
        <v>4139</v>
      </c>
      <c r="K445" s="2">
        <v>45378</v>
      </c>
      <c r="L445" s="2">
        <v>45378</v>
      </c>
      <c r="M445" s="2">
        <v>45431</v>
      </c>
      <c r="N445">
        <v>-15</v>
      </c>
      <c r="O445">
        <v>6969033</v>
      </c>
      <c r="P445">
        <v>20240604</v>
      </c>
      <c r="Q445">
        <v>202406</v>
      </c>
      <c r="R445" t="s">
        <v>6382</v>
      </c>
      <c r="S445">
        <v>73</v>
      </c>
      <c r="T445" t="s">
        <v>31</v>
      </c>
      <c r="U445" t="s">
        <v>3359</v>
      </c>
      <c r="V445" s="57" t="e">
        <f t="shared" ca="1" si="60"/>
        <v>#NUM!</v>
      </c>
      <c r="W445" s="1" t="e">
        <f t="shared" ca="1" si="61"/>
        <v>#NUM!</v>
      </c>
      <c r="X445" s="1" t="e">
        <f t="shared" ca="1" si="62"/>
        <v>#NUM!</v>
      </c>
      <c r="Y445" s="1" t="e">
        <f t="shared" ca="1" si="63"/>
        <v>#NUM!</v>
      </c>
      <c r="Z445" s="32" t="e">
        <f t="shared" ca="1" si="64"/>
        <v>#NUM!</v>
      </c>
      <c r="AA445" s="1" t="e">
        <f t="shared" ca="1" si="65"/>
        <v>#NUM!</v>
      </c>
      <c r="AB445" s="1" t="e">
        <f t="shared" ca="1" si="66"/>
        <v>#NUM!</v>
      </c>
      <c r="AC445" s="1" t="e">
        <f t="shared" ca="1" si="67"/>
        <v>#NUM!</v>
      </c>
      <c r="AD445" s="1">
        <f t="shared" si="68"/>
        <v>6969033</v>
      </c>
      <c r="AE445" t="str">
        <f>IFERROR(VLOOKUP(D445,Bas!A:B,2,0),"")</f>
        <v/>
      </c>
      <c r="AF445" t="str">
        <f t="shared" si="69"/>
        <v>COMERCIALIZADORA VITARA SASFP-011434-01</v>
      </c>
      <c r="AG445" s="14" t="str">
        <f>(IFERROR(VLOOKUP(AF445,Bas!A:B,2,0),"CXP"))</f>
        <v>CXP</v>
      </c>
    </row>
    <row r="446" spans="1:33" x14ac:dyDescent="0.25">
      <c r="A446" t="s">
        <v>41</v>
      </c>
      <c r="B446">
        <v>901</v>
      </c>
      <c r="C446">
        <v>901160739</v>
      </c>
      <c r="D446" t="s">
        <v>200</v>
      </c>
      <c r="E446" t="s">
        <v>4133</v>
      </c>
      <c r="F446">
        <v>7447638</v>
      </c>
      <c r="G446">
        <v>16925001</v>
      </c>
      <c r="H446">
        <v>6507</v>
      </c>
      <c r="I446" t="s">
        <v>4140</v>
      </c>
      <c r="J446" t="s">
        <v>4141</v>
      </c>
      <c r="K446" s="2">
        <v>45390</v>
      </c>
      <c r="L446" s="2">
        <v>45390</v>
      </c>
      <c r="M446" s="2">
        <v>45447</v>
      </c>
      <c r="N446">
        <v>0</v>
      </c>
      <c r="O446">
        <v>155876</v>
      </c>
      <c r="P446">
        <v>20240604</v>
      </c>
      <c r="Q446">
        <v>202406</v>
      </c>
      <c r="R446" t="s">
        <v>6382</v>
      </c>
      <c r="S446">
        <v>61</v>
      </c>
      <c r="T446" t="s">
        <v>31</v>
      </c>
      <c r="U446" t="s">
        <v>3359</v>
      </c>
      <c r="V446" s="57" t="e">
        <f t="shared" ca="1" si="60"/>
        <v>#NUM!</v>
      </c>
      <c r="W446" s="1" t="e">
        <f t="shared" ca="1" si="61"/>
        <v>#NUM!</v>
      </c>
      <c r="X446" s="1" t="e">
        <f t="shared" ca="1" si="62"/>
        <v>#NUM!</v>
      </c>
      <c r="Y446" s="1" t="e">
        <f t="shared" ca="1" si="63"/>
        <v>#NUM!</v>
      </c>
      <c r="Z446" s="32" t="e">
        <f t="shared" ca="1" si="64"/>
        <v>#NUM!</v>
      </c>
      <c r="AA446" s="1" t="e">
        <f t="shared" ca="1" si="65"/>
        <v>#NUM!</v>
      </c>
      <c r="AB446" s="1" t="e">
        <f t="shared" ca="1" si="66"/>
        <v>#NUM!</v>
      </c>
      <c r="AC446" s="1" t="e">
        <f t="shared" ca="1" si="67"/>
        <v>#NUM!</v>
      </c>
      <c r="AD446" s="1">
        <f t="shared" si="68"/>
        <v>155876</v>
      </c>
      <c r="AE446" t="str">
        <f>IFERROR(VLOOKUP(D446,Bas!A:B,2,0),"")</f>
        <v/>
      </c>
      <c r="AF446" t="str">
        <f t="shared" si="69"/>
        <v>COMERCIALIZADORA VITARA SASFP-011551-01</v>
      </c>
      <c r="AG446" s="14" t="str">
        <f>(IFERROR(VLOOKUP(AF446,Bas!A:B,2,0),"CXP"))</f>
        <v>CXP</v>
      </c>
    </row>
    <row r="447" spans="1:33" x14ac:dyDescent="0.25">
      <c r="A447" t="s">
        <v>41</v>
      </c>
      <c r="B447">
        <v>901</v>
      </c>
      <c r="C447">
        <v>901160739</v>
      </c>
      <c r="D447" t="s">
        <v>200</v>
      </c>
      <c r="E447" t="s">
        <v>4133</v>
      </c>
      <c r="F447">
        <v>7447638</v>
      </c>
      <c r="G447">
        <v>16925001</v>
      </c>
      <c r="H447">
        <v>6496</v>
      </c>
      <c r="I447" t="s">
        <v>4142</v>
      </c>
      <c r="J447" t="s">
        <v>4143</v>
      </c>
      <c r="K447" s="2">
        <v>45392</v>
      </c>
      <c r="L447" s="2">
        <v>45392</v>
      </c>
      <c r="M447" s="2">
        <v>45444</v>
      </c>
      <c r="N447">
        <v>-3</v>
      </c>
      <c r="O447">
        <v>2944625</v>
      </c>
      <c r="P447">
        <v>20240604</v>
      </c>
      <c r="Q447">
        <v>202406</v>
      </c>
      <c r="R447" t="s">
        <v>6382</v>
      </c>
      <c r="S447">
        <v>59</v>
      </c>
      <c r="T447" t="s">
        <v>35</v>
      </c>
      <c r="U447" t="s">
        <v>3359</v>
      </c>
      <c r="V447" s="57" t="e">
        <f t="shared" ca="1" si="60"/>
        <v>#NUM!</v>
      </c>
      <c r="W447" s="1" t="e">
        <f t="shared" ca="1" si="61"/>
        <v>#NUM!</v>
      </c>
      <c r="X447" s="1" t="e">
        <f t="shared" ca="1" si="62"/>
        <v>#NUM!</v>
      </c>
      <c r="Y447" s="1" t="e">
        <f t="shared" ca="1" si="63"/>
        <v>#NUM!</v>
      </c>
      <c r="Z447" s="32" t="e">
        <f t="shared" ca="1" si="64"/>
        <v>#NUM!</v>
      </c>
      <c r="AA447" s="1" t="e">
        <f t="shared" ca="1" si="65"/>
        <v>#NUM!</v>
      </c>
      <c r="AB447" s="1" t="e">
        <f t="shared" ca="1" si="66"/>
        <v>#NUM!</v>
      </c>
      <c r="AC447" s="1" t="e">
        <f t="shared" ca="1" si="67"/>
        <v>#NUM!</v>
      </c>
      <c r="AD447" s="1">
        <f t="shared" si="68"/>
        <v>2944625</v>
      </c>
      <c r="AE447" t="str">
        <f>IFERROR(VLOOKUP(D447,Bas!A:B,2,0),"")</f>
        <v/>
      </c>
      <c r="AF447" t="str">
        <f t="shared" si="69"/>
        <v>COMERCIALIZADORA VITARA SASFP-011643-01</v>
      </c>
      <c r="AG447" s="14" t="str">
        <f>(IFERROR(VLOOKUP(AF447,Bas!A:B,2,0),"CXP"))</f>
        <v>CXP</v>
      </c>
    </row>
    <row r="448" spans="1:33" x14ac:dyDescent="0.25">
      <c r="A448" t="s">
        <v>41</v>
      </c>
      <c r="B448">
        <v>901</v>
      </c>
      <c r="C448">
        <v>901160739</v>
      </c>
      <c r="D448" t="s">
        <v>200</v>
      </c>
      <c r="E448" t="s">
        <v>4133</v>
      </c>
      <c r="F448">
        <v>7447638</v>
      </c>
      <c r="G448">
        <v>16925001</v>
      </c>
      <c r="H448">
        <v>6505</v>
      </c>
      <c r="I448" t="s">
        <v>4144</v>
      </c>
      <c r="J448" t="s">
        <v>4145</v>
      </c>
      <c r="K448" s="2">
        <v>45394</v>
      </c>
      <c r="L448" s="2">
        <v>45394</v>
      </c>
      <c r="M448" s="2">
        <v>45446</v>
      </c>
      <c r="N448">
        <v>-1</v>
      </c>
      <c r="O448">
        <v>1514550</v>
      </c>
      <c r="P448">
        <v>20240604</v>
      </c>
      <c r="Q448">
        <v>202406</v>
      </c>
      <c r="R448" t="s">
        <v>6382</v>
      </c>
      <c r="S448">
        <v>57</v>
      </c>
      <c r="T448" t="s">
        <v>35</v>
      </c>
      <c r="U448" t="s">
        <v>3359</v>
      </c>
      <c r="V448" s="57" t="e">
        <f t="shared" ca="1" si="60"/>
        <v>#NUM!</v>
      </c>
      <c r="W448" s="1" t="e">
        <f t="shared" ca="1" si="61"/>
        <v>#NUM!</v>
      </c>
      <c r="X448" s="1" t="e">
        <f t="shared" ca="1" si="62"/>
        <v>#NUM!</v>
      </c>
      <c r="Y448" s="1" t="e">
        <f t="shared" ca="1" si="63"/>
        <v>#NUM!</v>
      </c>
      <c r="Z448" s="32" t="e">
        <f t="shared" ca="1" si="64"/>
        <v>#NUM!</v>
      </c>
      <c r="AA448" s="1" t="e">
        <f t="shared" ca="1" si="65"/>
        <v>#NUM!</v>
      </c>
      <c r="AB448" s="1" t="e">
        <f t="shared" ca="1" si="66"/>
        <v>#NUM!</v>
      </c>
      <c r="AC448" s="1" t="e">
        <f t="shared" ca="1" si="67"/>
        <v>#NUM!</v>
      </c>
      <c r="AD448" s="1">
        <f t="shared" si="68"/>
        <v>1514550</v>
      </c>
      <c r="AE448" t="str">
        <f>IFERROR(VLOOKUP(D448,Bas!A:B,2,0),"")</f>
        <v/>
      </c>
      <c r="AF448" t="str">
        <f t="shared" si="69"/>
        <v>COMERCIALIZADORA VITARA SASFP-011711-01</v>
      </c>
      <c r="AG448" s="14" t="str">
        <f>(IFERROR(VLOOKUP(AF448,Bas!A:B,2,0),"CXP"))</f>
        <v>CXP</v>
      </c>
    </row>
    <row r="449" spans="1:33" x14ac:dyDescent="0.25">
      <c r="A449" t="s">
        <v>41</v>
      </c>
      <c r="B449">
        <v>901</v>
      </c>
      <c r="C449">
        <v>901160739</v>
      </c>
      <c r="D449" t="s">
        <v>200</v>
      </c>
      <c r="E449" t="s">
        <v>4133</v>
      </c>
      <c r="F449">
        <v>7447638</v>
      </c>
      <c r="G449">
        <v>16925001</v>
      </c>
      <c r="H449">
        <v>6340</v>
      </c>
      <c r="I449" t="s">
        <v>4146</v>
      </c>
      <c r="J449" t="s">
        <v>4147</v>
      </c>
      <c r="K449" s="2">
        <v>45400</v>
      </c>
      <c r="L449" s="2">
        <v>45400</v>
      </c>
      <c r="M449" s="2">
        <v>45413</v>
      </c>
      <c r="N449">
        <v>-33</v>
      </c>
      <c r="O449">
        <v>607748</v>
      </c>
      <c r="P449">
        <v>20240604</v>
      </c>
      <c r="Q449">
        <v>202406</v>
      </c>
      <c r="R449" t="s">
        <v>6382</v>
      </c>
      <c r="S449">
        <v>51</v>
      </c>
      <c r="T449" t="s">
        <v>35</v>
      </c>
      <c r="U449" t="s">
        <v>3359</v>
      </c>
      <c r="V449" s="57" t="e">
        <f t="shared" ca="1" si="60"/>
        <v>#NUM!</v>
      </c>
      <c r="W449" s="1" t="e">
        <f t="shared" ca="1" si="61"/>
        <v>#NUM!</v>
      </c>
      <c r="X449" s="1" t="e">
        <f t="shared" ca="1" si="62"/>
        <v>#NUM!</v>
      </c>
      <c r="Y449" s="1" t="e">
        <f t="shared" ca="1" si="63"/>
        <v>#NUM!</v>
      </c>
      <c r="Z449" s="32" t="e">
        <f t="shared" ca="1" si="64"/>
        <v>#NUM!</v>
      </c>
      <c r="AA449" s="1" t="e">
        <f t="shared" ca="1" si="65"/>
        <v>#NUM!</v>
      </c>
      <c r="AB449" s="1" t="e">
        <f t="shared" ca="1" si="66"/>
        <v>#NUM!</v>
      </c>
      <c r="AC449" s="1" t="e">
        <f t="shared" ca="1" si="67"/>
        <v>#NUM!</v>
      </c>
      <c r="AD449" s="1">
        <f t="shared" si="68"/>
        <v>607748</v>
      </c>
      <c r="AE449" t="str">
        <f>IFERROR(VLOOKUP(D449,Bas!A:B,2,0),"")</f>
        <v/>
      </c>
      <c r="AF449" t="str">
        <f t="shared" si="69"/>
        <v>COMERCIALIZADORA VITARA SASFP-011796-01</v>
      </c>
      <c r="AG449" s="14" t="str">
        <f>(IFERROR(VLOOKUP(AF449,Bas!A:B,2,0),"CXP"))</f>
        <v>CXP</v>
      </c>
    </row>
    <row r="450" spans="1:33" x14ac:dyDescent="0.25">
      <c r="A450" t="s">
        <v>41</v>
      </c>
      <c r="B450">
        <v>901</v>
      </c>
      <c r="C450">
        <v>901160739</v>
      </c>
      <c r="D450" t="s">
        <v>200</v>
      </c>
      <c r="E450" t="s">
        <v>4133</v>
      </c>
      <c r="F450">
        <v>7447638</v>
      </c>
      <c r="G450">
        <v>16925001</v>
      </c>
      <c r="H450">
        <v>6606</v>
      </c>
      <c r="I450" t="s">
        <v>4148</v>
      </c>
      <c r="J450" t="s">
        <v>4149</v>
      </c>
      <c r="K450" s="2">
        <v>45407</v>
      </c>
      <c r="L450" s="2">
        <v>45407</v>
      </c>
      <c r="M450" s="2">
        <v>45465</v>
      </c>
      <c r="N450">
        <v>18</v>
      </c>
      <c r="O450">
        <v>5052048</v>
      </c>
      <c r="P450">
        <v>20240604</v>
      </c>
      <c r="Q450">
        <v>202406</v>
      </c>
      <c r="R450" t="s">
        <v>6382</v>
      </c>
      <c r="S450">
        <v>44</v>
      </c>
      <c r="T450" t="s">
        <v>35</v>
      </c>
      <c r="U450" t="s">
        <v>3359</v>
      </c>
      <c r="V450" s="57" t="e">
        <f t="shared" ca="1" si="60"/>
        <v>#NUM!</v>
      </c>
      <c r="W450" s="1" t="e">
        <f t="shared" ca="1" si="61"/>
        <v>#NUM!</v>
      </c>
      <c r="X450" s="1" t="e">
        <f t="shared" ca="1" si="62"/>
        <v>#NUM!</v>
      </c>
      <c r="Y450" s="1" t="e">
        <f t="shared" ca="1" si="63"/>
        <v>#NUM!</v>
      </c>
      <c r="Z450" s="32" t="e">
        <f t="shared" ca="1" si="64"/>
        <v>#NUM!</v>
      </c>
      <c r="AA450" s="1" t="e">
        <f t="shared" ca="1" si="65"/>
        <v>#NUM!</v>
      </c>
      <c r="AB450" s="1" t="e">
        <f t="shared" ca="1" si="66"/>
        <v>#NUM!</v>
      </c>
      <c r="AC450" s="1" t="e">
        <f t="shared" ca="1" si="67"/>
        <v>#NUM!</v>
      </c>
      <c r="AD450" s="1">
        <f t="shared" si="68"/>
        <v>5052048</v>
      </c>
      <c r="AE450" t="str">
        <f>IFERROR(VLOOKUP(D450,Bas!A:B,2,0),"")</f>
        <v/>
      </c>
      <c r="AF450" t="str">
        <f t="shared" si="69"/>
        <v>COMERCIALIZADORA VITARA SASFP-011896-01</v>
      </c>
      <c r="AG450" s="14" t="str">
        <f>(IFERROR(VLOOKUP(AF450,Bas!A:B,2,0),"CXP"))</f>
        <v>CXP</v>
      </c>
    </row>
    <row r="451" spans="1:33" x14ac:dyDescent="0.25">
      <c r="A451" t="s">
        <v>41</v>
      </c>
      <c r="B451">
        <v>901</v>
      </c>
      <c r="C451">
        <v>901160739</v>
      </c>
      <c r="D451" t="s">
        <v>200</v>
      </c>
      <c r="E451" t="s">
        <v>4133</v>
      </c>
      <c r="F451">
        <v>7447638</v>
      </c>
      <c r="G451">
        <v>16925001</v>
      </c>
      <c r="H451">
        <v>6607</v>
      </c>
      <c r="I451" t="s">
        <v>4150</v>
      </c>
      <c r="J451" t="s">
        <v>4151</v>
      </c>
      <c r="K451" s="2">
        <v>45407</v>
      </c>
      <c r="L451" s="2">
        <v>45407</v>
      </c>
      <c r="M451" s="2">
        <v>45465</v>
      </c>
      <c r="N451">
        <v>18</v>
      </c>
      <c r="O451">
        <v>3030989</v>
      </c>
      <c r="P451">
        <v>20240604</v>
      </c>
      <c r="Q451">
        <v>202406</v>
      </c>
      <c r="R451" t="s">
        <v>6382</v>
      </c>
      <c r="S451">
        <v>44</v>
      </c>
      <c r="T451" t="s">
        <v>35</v>
      </c>
      <c r="U451" t="s">
        <v>3359</v>
      </c>
      <c r="V451" s="57" t="e">
        <f t="shared" ca="1" si="60"/>
        <v>#NUM!</v>
      </c>
      <c r="W451" s="1" t="e">
        <f t="shared" ca="1" si="61"/>
        <v>#NUM!</v>
      </c>
      <c r="X451" s="1" t="e">
        <f t="shared" ca="1" si="62"/>
        <v>#NUM!</v>
      </c>
      <c r="Y451" s="1" t="e">
        <f t="shared" ca="1" si="63"/>
        <v>#NUM!</v>
      </c>
      <c r="Z451" s="32" t="e">
        <f t="shared" ca="1" si="64"/>
        <v>#NUM!</v>
      </c>
      <c r="AA451" s="1" t="e">
        <f t="shared" ca="1" si="65"/>
        <v>#NUM!</v>
      </c>
      <c r="AB451" s="1" t="e">
        <f t="shared" ca="1" si="66"/>
        <v>#NUM!</v>
      </c>
      <c r="AC451" s="1" t="e">
        <f t="shared" ca="1" si="67"/>
        <v>#NUM!</v>
      </c>
      <c r="AD451" s="1">
        <f t="shared" si="68"/>
        <v>3030989</v>
      </c>
      <c r="AE451" t="str">
        <f>IFERROR(VLOOKUP(D451,Bas!A:B,2,0),"")</f>
        <v/>
      </c>
      <c r="AF451" t="str">
        <f t="shared" si="69"/>
        <v>COMERCIALIZADORA VITARA SASFP-011897-01</v>
      </c>
      <c r="AG451" s="14" t="str">
        <f>(IFERROR(VLOOKUP(AF451,Bas!A:B,2,0),"CXP"))</f>
        <v>CXP</v>
      </c>
    </row>
    <row r="452" spans="1:33" x14ac:dyDescent="0.25">
      <c r="A452" t="s">
        <v>41</v>
      </c>
      <c r="B452">
        <v>901</v>
      </c>
      <c r="C452">
        <v>901160739</v>
      </c>
      <c r="D452" t="s">
        <v>200</v>
      </c>
      <c r="E452" t="s">
        <v>4133</v>
      </c>
      <c r="F452">
        <v>7447638</v>
      </c>
      <c r="G452">
        <v>16925001</v>
      </c>
      <c r="H452">
        <v>6605</v>
      </c>
      <c r="I452" t="s">
        <v>4152</v>
      </c>
      <c r="J452" t="s">
        <v>4153</v>
      </c>
      <c r="K452" s="2">
        <v>45411</v>
      </c>
      <c r="L452" s="2">
        <v>45411</v>
      </c>
      <c r="M452" s="2">
        <v>45465</v>
      </c>
      <c r="N452">
        <v>18</v>
      </c>
      <c r="O452">
        <v>770992</v>
      </c>
      <c r="P452">
        <v>20240604</v>
      </c>
      <c r="Q452">
        <v>202406</v>
      </c>
      <c r="R452" t="s">
        <v>6382</v>
      </c>
      <c r="S452">
        <v>40</v>
      </c>
      <c r="T452" t="s">
        <v>35</v>
      </c>
      <c r="U452" t="s">
        <v>3359</v>
      </c>
      <c r="V452" s="57" t="e">
        <f t="shared" ref="V452:V505" ca="1" si="70">+_xlfn.DAYS($V$8,L452)</f>
        <v>#NUM!</v>
      </c>
      <c r="W452" s="1" t="e">
        <f t="shared" ref="W452:W505" ca="1" si="71">+IF(AND(V452&gt;=0,V452&lt;=30),AD452,0)</f>
        <v>#NUM!</v>
      </c>
      <c r="X452" s="1" t="e">
        <f t="shared" ref="X452:X505" ca="1" si="72">+IF(AND(V452&gt;=31,V452&lt;=60),AD452,0)</f>
        <v>#NUM!</v>
      </c>
      <c r="Y452" s="1" t="e">
        <f t="shared" ref="Y452:Y505" ca="1" si="73">+IF(AND(V452&gt;=61,V452&lt;=90),AD452,0)</f>
        <v>#NUM!</v>
      </c>
      <c r="Z452" s="32" t="e">
        <f t="shared" ref="Z452:Z505" ca="1" si="74">+IF(AND(V452&gt;=91,V452&lt;=120),AD452,0)</f>
        <v>#NUM!</v>
      </c>
      <c r="AA452" s="1" t="e">
        <f t="shared" ref="AA452:AA505" ca="1" si="75">+IF(AND(V452&gt;=121,V452&lt;=180),AD452,0)</f>
        <v>#NUM!</v>
      </c>
      <c r="AB452" s="1" t="e">
        <f t="shared" ref="AB452:AB505" ca="1" si="76">+IF(AND(V452&gt;=181,V452&lt;=360),AD452,0)</f>
        <v>#NUM!</v>
      </c>
      <c r="AC452" s="1" t="e">
        <f t="shared" ref="AC452:AC505" ca="1" si="77">+IF(AND(V452&gt;360),AD452,0)</f>
        <v>#NUM!</v>
      </c>
      <c r="AD452" s="1">
        <f t="shared" ref="AD452:AD505" si="78">+O452</f>
        <v>770992</v>
      </c>
      <c r="AE452" t="str">
        <f>IFERROR(VLOOKUP(D452,Bas!A:B,2,0),"")</f>
        <v/>
      </c>
      <c r="AF452" t="str">
        <f t="shared" si="69"/>
        <v>COMERCIALIZADORA VITARA SASFP-012046-01</v>
      </c>
      <c r="AG452" s="14" t="str">
        <f>(IFERROR(VLOOKUP(AF452,Bas!A:B,2,0),"CXP"))</f>
        <v>CXP</v>
      </c>
    </row>
    <row r="453" spans="1:33" x14ac:dyDescent="0.25">
      <c r="A453" t="s">
        <v>41</v>
      </c>
      <c r="B453">
        <v>901</v>
      </c>
      <c r="C453">
        <v>901160739</v>
      </c>
      <c r="D453" t="s">
        <v>200</v>
      </c>
      <c r="E453" t="s">
        <v>4133</v>
      </c>
      <c r="F453">
        <v>7447638</v>
      </c>
      <c r="G453">
        <v>16925001</v>
      </c>
      <c r="H453">
        <v>6648</v>
      </c>
      <c r="I453" t="s">
        <v>4154</v>
      </c>
      <c r="J453" t="s">
        <v>4155</v>
      </c>
      <c r="K453" s="2">
        <v>45422</v>
      </c>
      <c r="L453" s="2">
        <v>45422</v>
      </c>
      <c r="M453" s="2">
        <v>45479</v>
      </c>
      <c r="N453">
        <v>32</v>
      </c>
      <c r="O453">
        <v>641512</v>
      </c>
      <c r="P453">
        <v>20240604</v>
      </c>
      <c r="Q453">
        <v>202406</v>
      </c>
      <c r="R453" t="s">
        <v>6382</v>
      </c>
      <c r="S453">
        <v>29</v>
      </c>
      <c r="T453" t="s">
        <v>22</v>
      </c>
      <c r="U453" t="s">
        <v>3359</v>
      </c>
      <c r="V453" s="57" t="e">
        <f t="shared" ca="1" si="70"/>
        <v>#NUM!</v>
      </c>
      <c r="W453" s="1" t="e">
        <f t="shared" ca="1" si="71"/>
        <v>#NUM!</v>
      </c>
      <c r="X453" s="1" t="e">
        <f t="shared" ca="1" si="72"/>
        <v>#NUM!</v>
      </c>
      <c r="Y453" s="1" t="e">
        <f t="shared" ca="1" si="73"/>
        <v>#NUM!</v>
      </c>
      <c r="Z453" s="32" t="e">
        <f t="shared" ca="1" si="74"/>
        <v>#NUM!</v>
      </c>
      <c r="AA453" s="1" t="e">
        <f t="shared" ca="1" si="75"/>
        <v>#NUM!</v>
      </c>
      <c r="AB453" s="1" t="e">
        <f t="shared" ca="1" si="76"/>
        <v>#NUM!</v>
      </c>
      <c r="AC453" s="1" t="e">
        <f t="shared" ca="1" si="77"/>
        <v>#NUM!</v>
      </c>
      <c r="AD453" s="1">
        <f t="shared" si="78"/>
        <v>641512</v>
      </c>
      <c r="AE453" t="str">
        <f>IFERROR(VLOOKUP(D453,Bas!A:B,2,0),"")</f>
        <v/>
      </c>
      <c r="AF453" t="str">
        <f t="shared" ref="AF453:AF506" si="79">+CONCATENATE(D453,I453)</f>
        <v>COMERCIALIZADORA VITARA SASFP-012185-01</v>
      </c>
      <c r="AG453" s="14" t="str">
        <f>(IFERROR(VLOOKUP(AF453,Bas!A:B,2,0),"CXP"))</f>
        <v>CXP</v>
      </c>
    </row>
    <row r="454" spans="1:33" x14ac:dyDescent="0.25">
      <c r="A454" t="s">
        <v>41</v>
      </c>
      <c r="B454">
        <v>901</v>
      </c>
      <c r="C454">
        <v>901160739</v>
      </c>
      <c r="D454" t="s">
        <v>200</v>
      </c>
      <c r="E454" t="s">
        <v>4133</v>
      </c>
      <c r="F454">
        <v>7447638</v>
      </c>
      <c r="G454">
        <v>16925001</v>
      </c>
      <c r="H454">
        <v>6714</v>
      </c>
      <c r="I454" t="s">
        <v>4156</v>
      </c>
      <c r="J454" t="s">
        <v>4157</v>
      </c>
      <c r="K454" s="2">
        <v>45432</v>
      </c>
      <c r="L454" s="2">
        <v>45432</v>
      </c>
      <c r="M454" s="2">
        <v>45489</v>
      </c>
      <c r="N454">
        <v>42</v>
      </c>
      <c r="O454">
        <v>1155266</v>
      </c>
      <c r="P454">
        <v>20240604</v>
      </c>
      <c r="Q454">
        <v>202406</v>
      </c>
      <c r="R454" t="s">
        <v>6382</v>
      </c>
      <c r="S454">
        <v>19</v>
      </c>
      <c r="T454" t="s">
        <v>22</v>
      </c>
      <c r="U454" t="s">
        <v>3359</v>
      </c>
      <c r="V454" s="57" t="e">
        <f t="shared" ca="1" si="70"/>
        <v>#NUM!</v>
      </c>
      <c r="W454" s="1" t="e">
        <f t="shared" ca="1" si="71"/>
        <v>#NUM!</v>
      </c>
      <c r="X454" s="1" t="e">
        <f t="shared" ca="1" si="72"/>
        <v>#NUM!</v>
      </c>
      <c r="Y454" s="1" t="e">
        <f t="shared" ca="1" si="73"/>
        <v>#NUM!</v>
      </c>
      <c r="Z454" s="32" t="e">
        <f t="shared" ca="1" si="74"/>
        <v>#NUM!</v>
      </c>
      <c r="AA454" s="1" t="e">
        <f t="shared" ca="1" si="75"/>
        <v>#NUM!</v>
      </c>
      <c r="AB454" s="1" t="e">
        <f t="shared" ca="1" si="76"/>
        <v>#NUM!</v>
      </c>
      <c r="AC454" s="1" t="e">
        <f t="shared" ca="1" si="77"/>
        <v>#NUM!</v>
      </c>
      <c r="AD454" s="1">
        <f t="shared" si="78"/>
        <v>1155266</v>
      </c>
      <c r="AE454" t="str">
        <f>IFERROR(VLOOKUP(D454,Bas!A:B,2,0),"")</f>
        <v/>
      </c>
      <c r="AF454" t="str">
        <f t="shared" si="79"/>
        <v>COMERCIALIZADORA VITARA SASFP-012367-01</v>
      </c>
      <c r="AG454" s="14" t="str">
        <f>(IFERROR(VLOOKUP(AF454,Bas!A:B,2,0),"CXP"))</f>
        <v>CXP</v>
      </c>
    </row>
    <row r="455" spans="1:33" x14ac:dyDescent="0.25">
      <c r="A455" t="s">
        <v>41</v>
      </c>
      <c r="B455">
        <v>901</v>
      </c>
      <c r="C455">
        <v>901160739</v>
      </c>
      <c r="D455" t="s">
        <v>200</v>
      </c>
      <c r="E455" t="s">
        <v>4133</v>
      </c>
      <c r="F455">
        <v>7447638</v>
      </c>
      <c r="G455">
        <v>16925001</v>
      </c>
      <c r="H455">
        <v>6726</v>
      </c>
      <c r="I455" t="s">
        <v>6473</v>
      </c>
      <c r="J455" t="s">
        <v>6474</v>
      </c>
      <c r="K455" s="2">
        <v>45439</v>
      </c>
      <c r="L455" s="2">
        <v>45439</v>
      </c>
      <c r="M455" s="2">
        <v>45493</v>
      </c>
      <c r="N455">
        <v>46</v>
      </c>
      <c r="O455">
        <v>60729</v>
      </c>
      <c r="P455">
        <v>20240604</v>
      </c>
      <c r="Q455">
        <v>202406</v>
      </c>
      <c r="R455" t="s">
        <v>6382</v>
      </c>
      <c r="S455">
        <v>12</v>
      </c>
      <c r="T455" t="s">
        <v>22</v>
      </c>
      <c r="U455" t="s">
        <v>3359</v>
      </c>
      <c r="V455" s="57" t="e">
        <f t="shared" ca="1" si="70"/>
        <v>#NUM!</v>
      </c>
      <c r="W455" s="1" t="e">
        <f t="shared" ca="1" si="71"/>
        <v>#NUM!</v>
      </c>
      <c r="X455" s="1" t="e">
        <f t="shared" ca="1" si="72"/>
        <v>#NUM!</v>
      </c>
      <c r="Y455" s="1" t="e">
        <f t="shared" ca="1" si="73"/>
        <v>#NUM!</v>
      </c>
      <c r="Z455" s="32" t="e">
        <f t="shared" ca="1" si="74"/>
        <v>#NUM!</v>
      </c>
      <c r="AA455" s="1" t="e">
        <f t="shared" ca="1" si="75"/>
        <v>#NUM!</v>
      </c>
      <c r="AB455" s="1" t="e">
        <f t="shared" ca="1" si="76"/>
        <v>#NUM!</v>
      </c>
      <c r="AC455" s="1" t="e">
        <f t="shared" ca="1" si="77"/>
        <v>#NUM!</v>
      </c>
      <c r="AD455" s="1">
        <f t="shared" si="78"/>
        <v>60729</v>
      </c>
      <c r="AE455" t="str">
        <f>IFERROR(VLOOKUP(D455,Bas!A:B,2,0),"")</f>
        <v/>
      </c>
      <c r="AF455" t="str">
        <f t="shared" si="79"/>
        <v>COMERCIALIZADORA VITARA SASFP-012461-01</v>
      </c>
      <c r="AG455" s="14" t="str">
        <f>(IFERROR(VLOOKUP(AF455,Bas!A:B,2,0),"CXP"))</f>
        <v>CXP</v>
      </c>
    </row>
    <row r="456" spans="1:33" x14ac:dyDescent="0.25">
      <c r="A456" t="s">
        <v>41</v>
      </c>
      <c r="B456">
        <v>901</v>
      </c>
      <c r="C456">
        <v>901160739</v>
      </c>
      <c r="D456" t="s">
        <v>200</v>
      </c>
      <c r="E456" t="s">
        <v>4133</v>
      </c>
      <c r="F456">
        <v>7447638</v>
      </c>
      <c r="G456">
        <v>16925001</v>
      </c>
      <c r="H456">
        <v>6728</v>
      </c>
      <c r="I456" t="s">
        <v>6475</v>
      </c>
      <c r="J456" t="s">
        <v>6476</v>
      </c>
      <c r="K456" s="2">
        <v>45439</v>
      </c>
      <c r="L456" s="2">
        <v>45439</v>
      </c>
      <c r="M456" s="2">
        <v>45493</v>
      </c>
      <c r="N456">
        <v>46</v>
      </c>
      <c r="O456">
        <v>6788590</v>
      </c>
      <c r="P456">
        <v>20240604</v>
      </c>
      <c r="Q456">
        <v>202406</v>
      </c>
      <c r="R456" t="s">
        <v>6382</v>
      </c>
      <c r="S456">
        <v>12</v>
      </c>
      <c r="T456" t="s">
        <v>22</v>
      </c>
      <c r="U456" t="s">
        <v>3359</v>
      </c>
      <c r="V456" s="57" t="e">
        <f t="shared" ca="1" si="70"/>
        <v>#NUM!</v>
      </c>
      <c r="W456" s="1" t="e">
        <f t="shared" ca="1" si="71"/>
        <v>#NUM!</v>
      </c>
      <c r="X456" s="1" t="e">
        <f t="shared" ca="1" si="72"/>
        <v>#NUM!</v>
      </c>
      <c r="Y456" s="1" t="e">
        <f t="shared" ca="1" si="73"/>
        <v>#NUM!</v>
      </c>
      <c r="Z456" s="32" t="e">
        <f t="shared" ca="1" si="74"/>
        <v>#NUM!</v>
      </c>
      <c r="AA456" s="1" t="e">
        <f t="shared" ca="1" si="75"/>
        <v>#NUM!</v>
      </c>
      <c r="AB456" s="1" t="e">
        <f t="shared" ca="1" si="76"/>
        <v>#NUM!</v>
      </c>
      <c r="AC456" s="1" t="e">
        <f t="shared" ca="1" si="77"/>
        <v>#NUM!</v>
      </c>
      <c r="AD456" s="1">
        <f t="shared" si="78"/>
        <v>6788590</v>
      </c>
      <c r="AE456" t="str">
        <f>IFERROR(VLOOKUP(D456,Bas!A:B,2,0),"")</f>
        <v/>
      </c>
      <c r="AF456" t="str">
        <f t="shared" si="79"/>
        <v>COMERCIALIZADORA VITARA SASFP-012462-01</v>
      </c>
      <c r="AG456" s="14" t="str">
        <f>(IFERROR(VLOOKUP(AF456,Bas!A:B,2,0),"CXP"))</f>
        <v>CXP</v>
      </c>
    </row>
    <row r="457" spans="1:33" x14ac:dyDescent="0.25">
      <c r="A457" t="s">
        <v>41</v>
      </c>
      <c r="B457">
        <v>901</v>
      </c>
      <c r="C457">
        <v>901160739</v>
      </c>
      <c r="D457" t="s">
        <v>200</v>
      </c>
      <c r="E457" t="s">
        <v>4133</v>
      </c>
      <c r="F457">
        <v>7447638</v>
      </c>
      <c r="G457">
        <v>16925001</v>
      </c>
      <c r="H457">
        <v>6730</v>
      </c>
      <c r="I457" t="s">
        <v>6477</v>
      </c>
      <c r="J457" t="s">
        <v>6478</v>
      </c>
      <c r="K457" s="2">
        <v>45440</v>
      </c>
      <c r="L457" s="2">
        <v>45440</v>
      </c>
      <c r="M457" s="2">
        <v>45494</v>
      </c>
      <c r="N457">
        <v>47</v>
      </c>
      <c r="O457">
        <v>4818836</v>
      </c>
      <c r="P457">
        <v>20240604</v>
      </c>
      <c r="Q457">
        <v>202406</v>
      </c>
      <c r="R457" t="s">
        <v>6382</v>
      </c>
      <c r="S457">
        <v>11</v>
      </c>
      <c r="T457" t="s">
        <v>22</v>
      </c>
      <c r="U457" t="s">
        <v>3359</v>
      </c>
      <c r="V457" s="57" t="e">
        <f t="shared" ca="1" si="70"/>
        <v>#NUM!</v>
      </c>
      <c r="W457" s="1" t="e">
        <f t="shared" ca="1" si="71"/>
        <v>#NUM!</v>
      </c>
      <c r="X457" s="1" t="e">
        <f t="shared" ca="1" si="72"/>
        <v>#NUM!</v>
      </c>
      <c r="Y457" s="1" t="e">
        <f t="shared" ca="1" si="73"/>
        <v>#NUM!</v>
      </c>
      <c r="Z457" s="32" t="e">
        <f t="shared" ca="1" si="74"/>
        <v>#NUM!</v>
      </c>
      <c r="AA457" s="1" t="e">
        <f t="shared" ca="1" si="75"/>
        <v>#NUM!</v>
      </c>
      <c r="AB457" s="1" t="e">
        <f t="shared" ca="1" si="76"/>
        <v>#NUM!</v>
      </c>
      <c r="AC457" s="1" t="e">
        <f t="shared" ca="1" si="77"/>
        <v>#NUM!</v>
      </c>
      <c r="AD457" s="1">
        <f t="shared" si="78"/>
        <v>4818836</v>
      </c>
      <c r="AE457" t="str">
        <f>IFERROR(VLOOKUP(D457,Bas!A:B,2,0),"")</f>
        <v/>
      </c>
      <c r="AF457" t="str">
        <f t="shared" si="79"/>
        <v>COMERCIALIZADORA VITARA SASFP-012530-01</v>
      </c>
      <c r="AG457" s="14" t="str">
        <f>(IFERROR(VLOOKUP(AF457,Bas!A:B,2,0),"CXP"))</f>
        <v>CXP</v>
      </c>
    </row>
    <row r="458" spans="1:33" x14ac:dyDescent="0.25">
      <c r="A458" t="s">
        <v>41</v>
      </c>
      <c r="B458">
        <v>901</v>
      </c>
      <c r="C458">
        <v>830000212</v>
      </c>
      <c r="D458" t="s">
        <v>103</v>
      </c>
      <c r="E458" t="s">
        <v>4158</v>
      </c>
      <c r="F458">
        <v>7447638</v>
      </c>
      <c r="G458">
        <v>16925001</v>
      </c>
      <c r="H458">
        <v>3422</v>
      </c>
      <c r="I458" t="s">
        <v>4159</v>
      </c>
      <c r="J458" t="s">
        <v>4160</v>
      </c>
      <c r="K458" s="2">
        <v>45370</v>
      </c>
      <c r="L458" s="2">
        <v>45370</v>
      </c>
      <c r="M458" s="2">
        <v>45456</v>
      </c>
      <c r="N458">
        <v>9</v>
      </c>
      <c r="O458">
        <v>68250654</v>
      </c>
      <c r="P458">
        <v>20240604</v>
      </c>
      <c r="Q458">
        <v>202406</v>
      </c>
      <c r="R458" t="s">
        <v>6382</v>
      </c>
      <c r="S458">
        <v>81</v>
      </c>
      <c r="T458" t="s">
        <v>31</v>
      </c>
      <c r="U458" t="s">
        <v>3359</v>
      </c>
      <c r="V458" s="57" t="e">
        <f t="shared" ca="1" si="70"/>
        <v>#NUM!</v>
      </c>
      <c r="W458" s="1" t="e">
        <f t="shared" ca="1" si="71"/>
        <v>#NUM!</v>
      </c>
      <c r="X458" s="1" t="e">
        <f t="shared" ca="1" si="72"/>
        <v>#NUM!</v>
      </c>
      <c r="Y458" s="1" t="e">
        <f t="shared" ca="1" si="73"/>
        <v>#NUM!</v>
      </c>
      <c r="Z458" s="32" t="e">
        <f t="shared" ca="1" si="74"/>
        <v>#NUM!</v>
      </c>
      <c r="AA458" s="1" t="e">
        <f t="shared" ca="1" si="75"/>
        <v>#NUM!</v>
      </c>
      <c r="AB458" s="1" t="e">
        <f t="shared" ca="1" si="76"/>
        <v>#NUM!</v>
      </c>
      <c r="AC458" s="1" t="e">
        <f t="shared" ca="1" si="77"/>
        <v>#NUM!</v>
      </c>
      <c r="AD458" s="1">
        <f t="shared" si="78"/>
        <v>68250654</v>
      </c>
      <c r="AE458" t="str">
        <f>IFERROR(VLOOKUP(D458,Bas!A:B,2,0),"")</f>
        <v/>
      </c>
      <c r="AF458" t="str">
        <f t="shared" si="79"/>
        <v>COMISION DE REGULACION AGUA POTABLE Y SANEAMIENTOCC-003422-03</v>
      </c>
      <c r="AG458" s="14" t="str">
        <f>(IFERROR(VLOOKUP(AF458,Bas!A:B,2,0),"CXP"))</f>
        <v>RV</v>
      </c>
    </row>
    <row r="459" spans="1:33" x14ac:dyDescent="0.25">
      <c r="A459" t="s">
        <v>41</v>
      </c>
      <c r="B459">
        <v>901</v>
      </c>
      <c r="C459">
        <v>860069182</v>
      </c>
      <c r="D459" t="s">
        <v>262</v>
      </c>
      <c r="E459" t="s">
        <v>4161</v>
      </c>
      <c r="F459">
        <v>7447638</v>
      </c>
      <c r="G459">
        <v>16925001</v>
      </c>
      <c r="H459">
        <v>91024446</v>
      </c>
      <c r="I459" t="s">
        <v>4162</v>
      </c>
      <c r="J459" t="s">
        <v>4163</v>
      </c>
      <c r="K459" s="2">
        <v>45398</v>
      </c>
      <c r="L459" s="2">
        <v>45398</v>
      </c>
      <c r="M459" s="2">
        <v>45459</v>
      </c>
      <c r="N459">
        <v>12</v>
      </c>
      <c r="O459">
        <v>6923838</v>
      </c>
      <c r="P459">
        <v>20240604</v>
      </c>
      <c r="Q459">
        <v>202406</v>
      </c>
      <c r="R459" t="s">
        <v>6382</v>
      </c>
      <c r="S459">
        <v>53</v>
      </c>
      <c r="T459" t="s">
        <v>35</v>
      </c>
      <c r="U459" t="s">
        <v>3359</v>
      </c>
      <c r="V459" s="57" t="e">
        <f t="shared" ca="1" si="70"/>
        <v>#NUM!</v>
      </c>
      <c r="W459" s="1" t="e">
        <f t="shared" ca="1" si="71"/>
        <v>#NUM!</v>
      </c>
      <c r="X459" s="1" t="e">
        <f t="shared" ca="1" si="72"/>
        <v>#NUM!</v>
      </c>
      <c r="Y459" s="1" t="e">
        <f t="shared" ca="1" si="73"/>
        <v>#NUM!</v>
      </c>
      <c r="Z459" s="32" t="e">
        <f t="shared" ca="1" si="74"/>
        <v>#NUM!</v>
      </c>
      <c r="AA459" s="1" t="e">
        <f t="shared" ca="1" si="75"/>
        <v>#NUM!</v>
      </c>
      <c r="AB459" s="1" t="e">
        <f t="shared" ca="1" si="76"/>
        <v>#NUM!</v>
      </c>
      <c r="AC459" s="1" t="e">
        <f t="shared" ca="1" si="77"/>
        <v>#NUM!</v>
      </c>
      <c r="AD459" s="1">
        <f t="shared" si="78"/>
        <v>6923838</v>
      </c>
      <c r="AE459" t="str">
        <f>IFERROR(VLOOKUP(D459,Bas!A:B,2,0),"")</f>
        <v/>
      </c>
      <c r="AF459" t="str">
        <f t="shared" si="79"/>
        <v>COMPANIA GENERAL DE ACEROS SAFP-011769-01</v>
      </c>
      <c r="AG459" s="14" t="str">
        <f>(IFERROR(VLOOKUP(AF459,Bas!A:B,2,0),"CXP"))</f>
        <v>CXP</v>
      </c>
    </row>
    <row r="460" spans="1:33" x14ac:dyDescent="0.25">
      <c r="A460" t="s">
        <v>41</v>
      </c>
      <c r="B460">
        <v>901</v>
      </c>
      <c r="C460">
        <v>860069182</v>
      </c>
      <c r="D460" t="s">
        <v>262</v>
      </c>
      <c r="E460" t="s">
        <v>4161</v>
      </c>
      <c r="F460">
        <v>7447638</v>
      </c>
      <c r="G460">
        <v>16925001</v>
      </c>
      <c r="H460">
        <v>91025969</v>
      </c>
      <c r="I460" t="s">
        <v>4164</v>
      </c>
      <c r="J460" t="s">
        <v>4165</v>
      </c>
      <c r="K460" s="2">
        <v>45432</v>
      </c>
      <c r="L460" s="2">
        <v>45432</v>
      </c>
      <c r="M460" s="2">
        <v>45489</v>
      </c>
      <c r="N460">
        <v>42</v>
      </c>
      <c r="O460">
        <v>6923838</v>
      </c>
      <c r="P460">
        <v>20240604</v>
      </c>
      <c r="Q460">
        <v>202406</v>
      </c>
      <c r="R460" t="s">
        <v>6382</v>
      </c>
      <c r="S460">
        <v>19</v>
      </c>
      <c r="T460" t="s">
        <v>22</v>
      </c>
      <c r="U460" t="s">
        <v>3359</v>
      </c>
      <c r="V460" s="57" t="e">
        <f t="shared" ca="1" si="70"/>
        <v>#NUM!</v>
      </c>
      <c r="W460" s="1" t="e">
        <f t="shared" ca="1" si="71"/>
        <v>#NUM!</v>
      </c>
      <c r="X460" s="1" t="e">
        <f t="shared" ca="1" si="72"/>
        <v>#NUM!</v>
      </c>
      <c r="Y460" s="1" t="e">
        <f t="shared" ca="1" si="73"/>
        <v>#NUM!</v>
      </c>
      <c r="Z460" s="32" t="e">
        <f t="shared" ca="1" si="74"/>
        <v>#NUM!</v>
      </c>
      <c r="AA460" s="1" t="e">
        <f t="shared" ca="1" si="75"/>
        <v>#NUM!</v>
      </c>
      <c r="AB460" s="1" t="e">
        <f t="shared" ca="1" si="76"/>
        <v>#NUM!</v>
      </c>
      <c r="AC460" s="1" t="e">
        <f t="shared" ca="1" si="77"/>
        <v>#NUM!</v>
      </c>
      <c r="AD460" s="1">
        <f t="shared" si="78"/>
        <v>6923838</v>
      </c>
      <c r="AE460" t="str">
        <f>IFERROR(VLOOKUP(D460,Bas!A:B,2,0),"")</f>
        <v/>
      </c>
      <c r="AF460" t="str">
        <f t="shared" si="79"/>
        <v>COMPANIA GENERAL DE ACEROS SAFP-012368-01</v>
      </c>
      <c r="AG460" s="14" t="str">
        <f>(IFERROR(VLOOKUP(AF460,Bas!A:B,2,0),"CXP"))</f>
        <v>CXP</v>
      </c>
    </row>
    <row r="461" spans="1:33" x14ac:dyDescent="0.25">
      <c r="A461" t="s">
        <v>41</v>
      </c>
      <c r="B461">
        <v>901</v>
      </c>
      <c r="C461">
        <v>901159696</v>
      </c>
      <c r="D461" t="s">
        <v>2976</v>
      </c>
      <c r="E461" t="s">
        <v>4166</v>
      </c>
      <c r="F461">
        <v>7447638</v>
      </c>
      <c r="G461">
        <v>16925001</v>
      </c>
      <c r="H461">
        <v>4978</v>
      </c>
      <c r="I461" t="s">
        <v>4167</v>
      </c>
      <c r="J461" t="s">
        <v>4168</v>
      </c>
      <c r="K461" s="2">
        <v>45250</v>
      </c>
      <c r="L461" s="2">
        <v>45250</v>
      </c>
      <c r="M461" s="2">
        <v>45337</v>
      </c>
      <c r="N461">
        <v>-109</v>
      </c>
      <c r="O461">
        <v>147319</v>
      </c>
      <c r="P461">
        <v>20240604</v>
      </c>
      <c r="Q461">
        <v>202406</v>
      </c>
      <c r="R461" t="s">
        <v>6382</v>
      </c>
      <c r="S461">
        <v>201</v>
      </c>
      <c r="T461" t="s">
        <v>45</v>
      </c>
      <c r="U461" t="s">
        <v>3359</v>
      </c>
      <c r="V461" s="57" t="e">
        <f t="shared" ca="1" si="70"/>
        <v>#NUM!</v>
      </c>
      <c r="W461" s="1" t="e">
        <f t="shared" ca="1" si="71"/>
        <v>#NUM!</v>
      </c>
      <c r="X461" s="1" t="e">
        <f t="shared" ca="1" si="72"/>
        <v>#NUM!</v>
      </c>
      <c r="Y461" s="1" t="e">
        <f t="shared" ca="1" si="73"/>
        <v>#NUM!</v>
      </c>
      <c r="Z461" s="32" t="e">
        <f t="shared" ca="1" si="74"/>
        <v>#NUM!</v>
      </c>
      <c r="AA461" s="1" t="e">
        <f t="shared" ca="1" si="75"/>
        <v>#NUM!</v>
      </c>
      <c r="AB461" s="1" t="e">
        <f t="shared" ca="1" si="76"/>
        <v>#NUM!</v>
      </c>
      <c r="AC461" s="1" t="e">
        <f t="shared" ca="1" si="77"/>
        <v>#NUM!</v>
      </c>
      <c r="AD461" s="1">
        <f t="shared" si="78"/>
        <v>147319</v>
      </c>
      <c r="AE461" t="str">
        <f>IFERROR(VLOOKUP(D461,Bas!A:B,2,0),"")</f>
        <v/>
      </c>
      <c r="AF461" t="str">
        <f t="shared" si="79"/>
        <v>COMPONENTES DE AUTOPARTES  INDUSTRIA Y EPP SASFP-009378-01</v>
      </c>
      <c r="AG461" s="14" t="str">
        <f>(IFERROR(VLOOKUP(AF461,Bas!A:B,2,0),"CXP"))</f>
        <v>RV</v>
      </c>
    </row>
    <row r="462" spans="1:33" x14ac:dyDescent="0.25">
      <c r="A462" t="s">
        <v>41</v>
      </c>
      <c r="B462">
        <v>901</v>
      </c>
      <c r="C462">
        <v>900805475</v>
      </c>
      <c r="D462" t="s">
        <v>123</v>
      </c>
      <c r="E462" t="s">
        <v>4169</v>
      </c>
      <c r="F462">
        <v>7447638</v>
      </c>
      <c r="G462">
        <v>16925001</v>
      </c>
      <c r="H462">
        <v>888</v>
      </c>
      <c r="I462" t="s">
        <v>4170</v>
      </c>
      <c r="J462" t="s">
        <v>4171</v>
      </c>
      <c r="K462" s="2">
        <v>45372</v>
      </c>
      <c r="L462" s="2">
        <v>45372</v>
      </c>
      <c r="M462" s="2">
        <v>45428</v>
      </c>
      <c r="N462">
        <v>-18</v>
      </c>
      <c r="O462">
        <v>1819122</v>
      </c>
      <c r="P462">
        <v>20240604</v>
      </c>
      <c r="Q462">
        <v>202406</v>
      </c>
      <c r="R462" t="s">
        <v>6382</v>
      </c>
      <c r="S462">
        <v>79</v>
      </c>
      <c r="T462" t="s">
        <v>31</v>
      </c>
      <c r="U462" t="s">
        <v>3359</v>
      </c>
      <c r="V462" s="57" t="e">
        <f t="shared" ca="1" si="70"/>
        <v>#NUM!</v>
      </c>
      <c r="W462" s="1" t="e">
        <f t="shared" ca="1" si="71"/>
        <v>#NUM!</v>
      </c>
      <c r="X462" s="1" t="e">
        <f t="shared" ca="1" si="72"/>
        <v>#NUM!</v>
      </c>
      <c r="Y462" s="1" t="e">
        <f t="shared" ca="1" si="73"/>
        <v>#NUM!</v>
      </c>
      <c r="Z462" s="32" t="e">
        <f t="shared" ca="1" si="74"/>
        <v>#NUM!</v>
      </c>
      <c r="AA462" s="1" t="e">
        <f t="shared" ca="1" si="75"/>
        <v>#NUM!</v>
      </c>
      <c r="AB462" s="1" t="e">
        <f t="shared" ca="1" si="76"/>
        <v>#NUM!</v>
      </c>
      <c r="AC462" s="1" t="e">
        <f t="shared" ca="1" si="77"/>
        <v>#NUM!</v>
      </c>
      <c r="AD462" s="1">
        <f t="shared" si="78"/>
        <v>1819122</v>
      </c>
      <c r="AE462" t="str">
        <f>IFERROR(VLOOKUP(D462,Bas!A:B,2,0),"")</f>
        <v/>
      </c>
      <c r="AF462" t="str">
        <f t="shared" si="79"/>
        <v>COMSERGROUP S A SFP-011246-01</v>
      </c>
      <c r="AG462" s="14" t="str">
        <f>(IFERROR(VLOOKUP(AF462,Bas!A:B,2,0),"CXP"))</f>
        <v>CXP</v>
      </c>
    </row>
    <row r="463" spans="1:33" x14ac:dyDescent="0.25">
      <c r="A463" t="s">
        <v>41</v>
      </c>
      <c r="B463">
        <v>901</v>
      </c>
      <c r="C463">
        <v>900805475</v>
      </c>
      <c r="D463" t="s">
        <v>123</v>
      </c>
      <c r="E463" t="s">
        <v>4169</v>
      </c>
      <c r="F463">
        <v>7447638</v>
      </c>
      <c r="G463">
        <v>16925001</v>
      </c>
      <c r="H463">
        <v>910</v>
      </c>
      <c r="I463" t="s">
        <v>4172</v>
      </c>
      <c r="J463" t="s">
        <v>4173</v>
      </c>
      <c r="K463" s="2">
        <v>45391</v>
      </c>
      <c r="L463" s="2">
        <v>45391</v>
      </c>
      <c r="M463" s="2">
        <v>45451</v>
      </c>
      <c r="N463">
        <v>4</v>
      </c>
      <c r="O463">
        <v>21510366</v>
      </c>
      <c r="P463">
        <v>20240604</v>
      </c>
      <c r="Q463">
        <v>202406</v>
      </c>
      <c r="R463" t="s">
        <v>6382</v>
      </c>
      <c r="S463">
        <v>60</v>
      </c>
      <c r="T463" t="s">
        <v>35</v>
      </c>
      <c r="U463" t="s">
        <v>3359</v>
      </c>
      <c r="V463" s="57" t="e">
        <f t="shared" ca="1" si="70"/>
        <v>#NUM!</v>
      </c>
      <c r="W463" s="1" t="e">
        <f t="shared" ca="1" si="71"/>
        <v>#NUM!</v>
      </c>
      <c r="X463" s="1" t="e">
        <f t="shared" ca="1" si="72"/>
        <v>#NUM!</v>
      </c>
      <c r="Y463" s="1" t="e">
        <f t="shared" ca="1" si="73"/>
        <v>#NUM!</v>
      </c>
      <c r="Z463" s="32" t="e">
        <f t="shared" ca="1" si="74"/>
        <v>#NUM!</v>
      </c>
      <c r="AA463" s="1" t="e">
        <f t="shared" ca="1" si="75"/>
        <v>#NUM!</v>
      </c>
      <c r="AB463" s="1" t="e">
        <f t="shared" ca="1" si="76"/>
        <v>#NUM!</v>
      </c>
      <c r="AC463" s="1" t="e">
        <f t="shared" ca="1" si="77"/>
        <v>#NUM!</v>
      </c>
      <c r="AD463" s="1">
        <f t="shared" si="78"/>
        <v>21510366</v>
      </c>
      <c r="AE463" t="str">
        <f>IFERROR(VLOOKUP(D463,Bas!A:B,2,0),"")</f>
        <v/>
      </c>
      <c r="AF463" t="str">
        <f t="shared" si="79"/>
        <v>COMSERGROUP S A SFP-011623-01</v>
      </c>
      <c r="AG463" s="14" t="str">
        <f>(IFERROR(VLOOKUP(AF463,Bas!A:B,2,0),"CXP"))</f>
        <v>CXP</v>
      </c>
    </row>
    <row r="464" spans="1:33" x14ac:dyDescent="0.25">
      <c r="A464" t="s">
        <v>41</v>
      </c>
      <c r="B464">
        <v>901</v>
      </c>
      <c r="C464">
        <v>900805475</v>
      </c>
      <c r="D464" t="s">
        <v>123</v>
      </c>
      <c r="E464" t="s">
        <v>4169</v>
      </c>
      <c r="F464">
        <v>7447638</v>
      </c>
      <c r="G464">
        <v>16925001</v>
      </c>
      <c r="H464">
        <v>946</v>
      </c>
      <c r="I464" t="s">
        <v>4174</v>
      </c>
      <c r="J464" t="s">
        <v>4175</v>
      </c>
      <c r="K464" s="2">
        <v>45427</v>
      </c>
      <c r="L464" s="2">
        <v>45427</v>
      </c>
      <c r="M464" s="2">
        <v>45480</v>
      </c>
      <c r="N464">
        <v>33</v>
      </c>
      <c r="O464">
        <v>5444665</v>
      </c>
      <c r="P464">
        <v>20240604</v>
      </c>
      <c r="Q464">
        <v>202406</v>
      </c>
      <c r="R464" t="s">
        <v>6382</v>
      </c>
      <c r="S464">
        <v>24</v>
      </c>
      <c r="T464" t="s">
        <v>22</v>
      </c>
      <c r="U464" t="s">
        <v>3359</v>
      </c>
      <c r="V464" s="57" t="e">
        <f t="shared" ca="1" si="70"/>
        <v>#NUM!</v>
      </c>
      <c r="W464" s="1" t="e">
        <f t="shared" ca="1" si="71"/>
        <v>#NUM!</v>
      </c>
      <c r="X464" s="1" t="e">
        <f t="shared" ca="1" si="72"/>
        <v>#NUM!</v>
      </c>
      <c r="Y464" s="1" t="e">
        <f t="shared" ca="1" si="73"/>
        <v>#NUM!</v>
      </c>
      <c r="Z464" s="32" t="e">
        <f t="shared" ca="1" si="74"/>
        <v>#NUM!</v>
      </c>
      <c r="AA464" s="1" t="e">
        <f t="shared" ca="1" si="75"/>
        <v>#NUM!</v>
      </c>
      <c r="AB464" s="1" t="e">
        <f t="shared" ca="1" si="76"/>
        <v>#NUM!</v>
      </c>
      <c r="AC464" s="1" t="e">
        <f t="shared" ca="1" si="77"/>
        <v>#NUM!</v>
      </c>
      <c r="AD464" s="1">
        <f t="shared" si="78"/>
        <v>5444665</v>
      </c>
      <c r="AE464" t="str">
        <f>IFERROR(VLOOKUP(D464,Bas!A:B,2,0),"")</f>
        <v/>
      </c>
      <c r="AF464" t="str">
        <f t="shared" si="79"/>
        <v>COMSERGROUP S A SFP-012318-01</v>
      </c>
      <c r="AG464" s="14" t="str">
        <f>(IFERROR(VLOOKUP(AF464,Bas!A:B,2,0),"CXP"))</f>
        <v>CXP</v>
      </c>
    </row>
    <row r="465" spans="1:33" x14ac:dyDescent="0.25">
      <c r="A465" t="s">
        <v>41</v>
      </c>
      <c r="B465">
        <v>901</v>
      </c>
      <c r="C465">
        <v>901438665</v>
      </c>
      <c r="D465" t="s">
        <v>334</v>
      </c>
      <c r="E465" t="s">
        <v>4176</v>
      </c>
      <c r="F465">
        <v>7447638</v>
      </c>
      <c r="G465">
        <v>16925001</v>
      </c>
      <c r="H465">
        <v>296</v>
      </c>
      <c r="I465" t="s">
        <v>4177</v>
      </c>
      <c r="J465" t="s">
        <v>4178</v>
      </c>
      <c r="K465" s="2">
        <v>45358</v>
      </c>
      <c r="L465" s="2">
        <v>45358</v>
      </c>
      <c r="M465" s="2">
        <v>45416</v>
      </c>
      <c r="N465">
        <v>-30</v>
      </c>
      <c r="O465">
        <v>1556576</v>
      </c>
      <c r="P465">
        <v>20240604</v>
      </c>
      <c r="Q465">
        <v>202406</v>
      </c>
      <c r="R465" t="s">
        <v>6382</v>
      </c>
      <c r="S465">
        <v>93</v>
      </c>
      <c r="T465" t="s">
        <v>52</v>
      </c>
      <c r="U465" t="s">
        <v>3359</v>
      </c>
      <c r="V465" s="57" t="e">
        <f t="shared" ca="1" si="70"/>
        <v>#NUM!</v>
      </c>
      <c r="W465" s="1" t="e">
        <f t="shared" ca="1" si="71"/>
        <v>#NUM!</v>
      </c>
      <c r="X465" s="1" t="e">
        <f t="shared" ca="1" si="72"/>
        <v>#NUM!</v>
      </c>
      <c r="Y465" s="1" t="e">
        <f t="shared" ca="1" si="73"/>
        <v>#NUM!</v>
      </c>
      <c r="Z465" s="32" t="e">
        <f t="shared" ca="1" si="74"/>
        <v>#NUM!</v>
      </c>
      <c r="AA465" s="1" t="e">
        <f t="shared" ca="1" si="75"/>
        <v>#NUM!</v>
      </c>
      <c r="AB465" s="1" t="e">
        <f t="shared" ca="1" si="76"/>
        <v>#NUM!</v>
      </c>
      <c r="AC465" s="1" t="e">
        <f t="shared" ca="1" si="77"/>
        <v>#NUM!</v>
      </c>
      <c r="AD465" s="1">
        <f t="shared" si="78"/>
        <v>1556576</v>
      </c>
      <c r="AE465" t="str">
        <f>IFERROR(VLOOKUP(D465,Bas!A:B,2,0),"")</f>
        <v/>
      </c>
      <c r="AF465" t="str">
        <f t="shared" si="79"/>
        <v>CONNECTORS COLOMBIA SASFP-011059-01</v>
      </c>
      <c r="AG465" s="14" t="str">
        <f>(IFERROR(VLOOKUP(AF465,Bas!A:B,2,0),"CXP"))</f>
        <v>CXP</v>
      </c>
    </row>
    <row r="466" spans="1:33" x14ac:dyDescent="0.25">
      <c r="A466" t="s">
        <v>41</v>
      </c>
      <c r="B466">
        <v>901</v>
      </c>
      <c r="C466">
        <v>901438665</v>
      </c>
      <c r="D466" t="s">
        <v>334</v>
      </c>
      <c r="E466" t="s">
        <v>4176</v>
      </c>
      <c r="F466">
        <v>7447638</v>
      </c>
      <c r="G466">
        <v>16925001</v>
      </c>
      <c r="H466">
        <v>295</v>
      </c>
      <c r="I466" t="s">
        <v>4179</v>
      </c>
      <c r="J466" t="s">
        <v>4180</v>
      </c>
      <c r="K466" s="2">
        <v>45358</v>
      </c>
      <c r="L466" s="2">
        <v>45358</v>
      </c>
      <c r="M466" s="2">
        <v>45416</v>
      </c>
      <c r="N466">
        <v>-30</v>
      </c>
      <c r="O466">
        <v>1556576</v>
      </c>
      <c r="P466">
        <v>20240604</v>
      </c>
      <c r="Q466">
        <v>202406</v>
      </c>
      <c r="R466" t="s">
        <v>6382</v>
      </c>
      <c r="S466">
        <v>93</v>
      </c>
      <c r="T466" t="s">
        <v>52</v>
      </c>
      <c r="U466" t="s">
        <v>3359</v>
      </c>
      <c r="V466" s="57" t="e">
        <f t="shared" ca="1" si="70"/>
        <v>#NUM!</v>
      </c>
      <c r="W466" s="1" t="e">
        <f t="shared" ca="1" si="71"/>
        <v>#NUM!</v>
      </c>
      <c r="X466" s="1" t="e">
        <f t="shared" ca="1" si="72"/>
        <v>#NUM!</v>
      </c>
      <c r="Y466" s="1" t="e">
        <f t="shared" ca="1" si="73"/>
        <v>#NUM!</v>
      </c>
      <c r="Z466" s="32" t="e">
        <f t="shared" ca="1" si="74"/>
        <v>#NUM!</v>
      </c>
      <c r="AA466" s="1" t="e">
        <f t="shared" ca="1" si="75"/>
        <v>#NUM!</v>
      </c>
      <c r="AB466" s="1" t="e">
        <f t="shared" ca="1" si="76"/>
        <v>#NUM!</v>
      </c>
      <c r="AC466" s="1" t="e">
        <f t="shared" ca="1" si="77"/>
        <v>#NUM!</v>
      </c>
      <c r="AD466" s="1">
        <f t="shared" si="78"/>
        <v>1556576</v>
      </c>
      <c r="AE466" t="str">
        <f>IFERROR(VLOOKUP(D466,Bas!A:B,2,0),"")</f>
        <v/>
      </c>
      <c r="AF466" t="str">
        <f t="shared" si="79"/>
        <v>CONNECTORS COLOMBIA SASFP-011060-01</v>
      </c>
      <c r="AG466" s="14" t="str">
        <f>(IFERROR(VLOOKUP(AF466,Bas!A:B,2,0),"CXP"))</f>
        <v>CXP</v>
      </c>
    </row>
    <row r="467" spans="1:33" x14ac:dyDescent="0.25">
      <c r="A467" t="s">
        <v>41</v>
      </c>
      <c r="B467">
        <v>901</v>
      </c>
      <c r="C467">
        <v>901438665</v>
      </c>
      <c r="D467" t="s">
        <v>334</v>
      </c>
      <c r="E467" t="s">
        <v>4176</v>
      </c>
      <c r="F467">
        <v>7447638</v>
      </c>
      <c r="G467">
        <v>16925001</v>
      </c>
      <c r="H467">
        <v>294</v>
      </c>
      <c r="I467" t="s">
        <v>4181</v>
      </c>
      <c r="J467" t="s">
        <v>4182</v>
      </c>
      <c r="K467" s="2">
        <v>45358</v>
      </c>
      <c r="L467" s="2">
        <v>45358</v>
      </c>
      <c r="M467" s="2">
        <v>45416</v>
      </c>
      <c r="N467">
        <v>-30</v>
      </c>
      <c r="O467">
        <v>1556576</v>
      </c>
      <c r="P467">
        <v>20240604</v>
      </c>
      <c r="Q467">
        <v>202406</v>
      </c>
      <c r="R467" t="s">
        <v>6382</v>
      </c>
      <c r="S467">
        <v>93</v>
      </c>
      <c r="T467" t="s">
        <v>52</v>
      </c>
      <c r="U467" t="s">
        <v>3359</v>
      </c>
      <c r="V467" s="57" t="e">
        <f t="shared" ca="1" si="70"/>
        <v>#NUM!</v>
      </c>
      <c r="W467" s="1" t="e">
        <f t="shared" ca="1" si="71"/>
        <v>#NUM!</v>
      </c>
      <c r="X467" s="1" t="e">
        <f t="shared" ca="1" si="72"/>
        <v>#NUM!</v>
      </c>
      <c r="Y467" s="1" t="e">
        <f t="shared" ca="1" si="73"/>
        <v>#NUM!</v>
      </c>
      <c r="Z467" s="32" t="e">
        <f t="shared" ca="1" si="74"/>
        <v>#NUM!</v>
      </c>
      <c r="AA467" s="1" t="e">
        <f t="shared" ca="1" si="75"/>
        <v>#NUM!</v>
      </c>
      <c r="AB467" s="1" t="e">
        <f t="shared" ca="1" si="76"/>
        <v>#NUM!</v>
      </c>
      <c r="AC467" s="1" t="e">
        <f t="shared" ca="1" si="77"/>
        <v>#NUM!</v>
      </c>
      <c r="AD467" s="1">
        <f t="shared" si="78"/>
        <v>1556576</v>
      </c>
      <c r="AE467" t="str">
        <f>IFERROR(VLOOKUP(D467,Bas!A:B,2,0),"")</f>
        <v/>
      </c>
      <c r="AF467" t="str">
        <f t="shared" si="79"/>
        <v>CONNECTORS COLOMBIA SASFP-011061-01</v>
      </c>
      <c r="AG467" s="14" t="str">
        <f>(IFERROR(VLOOKUP(AF467,Bas!A:B,2,0),"CXP"))</f>
        <v>CXP</v>
      </c>
    </row>
    <row r="468" spans="1:33" x14ac:dyDescent="0.25">
      <c r="A468" t="s">
        <v>41</v>
      </c>
      <c r="B468">
        <v>901</v>
      </c>
      <c r="C468">
        <v>901438665</v>
      </c>
      <c r="D468" t="s">
        <v>334</v>
      </c>
      <c r="E468" t="s">
        <v>4176</v>
      </c>
      <c r="F468">
        <v>7447638</v>
      </c>
      <c r="G468">
        <v>16925001</v>
      </c>
      <c r="H468">
        <v>289</v>
      </c>
      <c r="I468" t="s">
        <v>4183</v>
      </c>
      <c r="J468" t="s">
        <v>4184</v>
      </c>
      <c r="K468" s="2">
        <v>45358</v>
      </c>
      <c r="L468" s="2">
        <v>45358</v>
      </c>
      <c r="M468" s="2">
        <v>45414</v>
      </c>
      <c r="N468">
        <v>-32</v>
      </c>
      <c r="O468">
        <v>1765602</v>
      </c>
      <c r="P468">
        <v>20240604</v>
      </c>
      <c r="Q468">
        <v>202406</v>
      </c>
      <c r="R468" t="s">
        <v>6382</v>
      </c>
      <c r="S468">
        <v>93</v>
      </c>
      <c r="T468" t="s">
        <v>52</v>
      </c>
      <c r="U468" t="s">
        <v>3359</v>
      </c>
      <c r="V468" s="57" t="e">
        <f t="shared" ca="1" si="70"/>
        <v>#NUM!</v>
      </c>
      <c r="W468" s="1" t="e">
        <f t="shared" ca="1" si="71"/>
        <v>#NUM!</v>
      </c>
      <c r="X468" s="1" t="e">
        <f t="shared" ca="1" si="72"/>
        <v>#NUM!</v>
      </c>
      <c r="Y468" s="1" t="e">
        <f t="shared" ca="1" si="73"/>
        <v>#NUM!</v>
      </c>
      <c r="Z468" s="32" t="e">
        <f t="shared" ca="1" si="74"/>
        <v>#NUM!</v>
      </c>
      <c r="AA468" s="1" t="e">
        <f t="shared" ca="1" si="75"/>
        <v>#NUM!</v>
      </c>
      <c r="AB468" s="1" t="e">
        <f t="shared" ca="1" si="76"/>
        <v>#NUM!</v>
      </c>
      <c r="AC468" s="1" t="e">
        <f t="shared" ca="1" si="77"/>
        <v>#NUM!</v>
      </c>
      <c r="AD468" s="1">
        <f t="shared" si="78"/>
        <v>1765602</v>
      </c>
      <c r="AE468" t="str">
        <f>IFERROR(VLOOKUP(D468,Bas!A:B,2,0),"")</f>
        <v/>
      </c>
      <c r="AF468" t="str">
        <f t="shared" si="79"/>
        <v>CONNECTORS COLOMBIA SASFP-011063-01</v>
      </c>
      <c r="AG468" s="14" t="str">
        <f>(IFERROR(VLOOKUP(AF468,Bas!A:B,2,0),"CXP"))</f>
        <v>CXP</v>
      </c>
    </row>
    <row r="469" spans="1:33" x14ac:dyDescent="0.25">
      <c r="A469" t="s">
        <v>41</v>
      </c>
      <c r="B469">
        <v>901</v>
      </c>
      <c r="C469">
        <v>901438665</v>
      </c>
      <c r="D469" t="s">
        <v>334</v>
      </c>
      <c r="E469" t="s">
        <v>4176</v>
      </c>
      <c r="F469">
        <v>7447638</v>
      </c>
      <c r="G469">
        <v>16925001</v>
      </c>
      <c r="H469">
        <v>290</v>
      </c>
      <c r="I469" t="s">
        <v>4185</v>
      </c>
      <c r="J469" t="s">
        <v>4186</v>
      </c>
      <c r="K469" s="2">
        <v>45358</v>
      </c>
      <c r="L469" s="2">
        <v>45358</v>
      </c>
      <c r="M469" s="2">
        <v>45414</v>
      </c>
      <c r="N469">
        <v>-32</v>
      </c>
      <c r="O469">
        <v>2946376</v>
      </c>
      <c r="P469">
        <v>20240604</v>
      </c>
      <c r="Q469">
        <v>202406</v>
      </c>
      <c r="R469" t="s">
        <v>6382</v>
      </c>
      <c r="S469">
        <v>93</v>
      </c>
      <c r="T469" t="s">
        <v>52</v>
      </c>
      <c r="U469" t="s">
        <v>3359</v>
      </c>
      <c r="V469" s="57" t="e">
        <f t="shared" ca="1" si="70"/>
        <v>#NUM!</v>
      </c>
      <c r="W469" s="1" t="e">
        <f t="shared" ca="1" si="71"/>
        <v>#NUM!</v>
      </c>
      <c r="X469" s="1" t="e">
        <f t="shared" ca="1" si="72"/>
        <v>#NUM!</v>
      </c>
      <c r="Y469" s="1" t="e">
        <f t="shared" ca="1" si="73"/>
        <v>#NUM!</v>
      </c>
      <c r="Z469" s="32" t="e">
        <f t="shared" ca="1" si="74"/>
        <v>#NUM!</v>
      </c>
      <c r="AA469" s="1" t="e">
        <f t="shared" ca="1" si="75"/>
        <v>#NUM!</v>
      </c>
      <c r="AB469" s="1" t="e">
        <f t="shared" ca="1" si="76"/>
        <v>#NUM!</v>
      </c>
      <c r="AC469" s="1" t="e">
        <f t="shared" ca="1" si="77"/>
        <v>#NUM!</v>
      </c>
      <c r="AD469" s="1">
        <f t="shared" si="78"/>
        <v>2946376</v>
      </c>
      <c r="AE469" t="str">
        <f>IFERROR(VLOOKUP(D469,Bas!A:B,2,0),"")</f>
        <v/>
      </c>
      <c r="AF469" t="str">
        <f t="shared" si="79"/>
        <v>CONNECTORS COLOMBIA SASFP-011064-01</v>
      </c>
      <c r="AG469" s="14" t="str">
        <f>(IFERROR(VLOOKUP(AF469,Bas!A:B,2,0),"CXP"))</f>
        <v>CXP</v>
      </c>
    </row>
    <row r="470" spans="1:33" x14ac:dyDescent="0.25">
      <c r="A470" t="s">
        <v>41</v>
      </c>
      <c r="B470">
        <v>901</v>
      </c>
      <c r="C470">
        <v>901438665</v>
      </c>
      <c r="D470" t="s">
        <v>334</v>
      </c>
      <c r="E470" t="s">
        <v>4176</v>
      </c>
      <c r="F470">
        <v>7447638</v>
      </c>
      <c r="G470">
        <v>16925001</v>
      </c>
      <c r="H470">
        <v>309</v>
      </c>
      <c r="I470" t="s">
        <v>4187</v>
      </c>
      <c r="J470" t="s">
        <v>4188</v>
      </c>
      <c r="K470" s="2">
        <v>45362</v>
      </c>
      <c r="L470" s="2">
        <v>45362</v>
      </c>
      <c r="M470" s="2">
        <v>45420</v>
      </c>
      <c r="N470">
        <v>-26</v>
      </c>
      <c r="O470">
        <v>216808</v>
      </c>
      <c r="P470">
        <v>20240604</v>
      </c>
      <c r="Q470">
        <v>202406</v>
      </c>
      <c r="R470" t="s">
        <v>6382</v>
      </c>
      <c r="S470">
        <v>89</v>
      </c>
      <c r="T470" t="s">
        <v>31</v>
      </c>
      <c r="U470" t="s">
        <v>3359</v>
      </c>
      <c r="V470" s="57" t="e">
        <f t="shared" ca="1" si="70"/>
        <v>#NUM!</v>
      </c>
      <c r="W470" s="1" t="e">
        <f t="shared" ca="1" si="71"/>
        <v>#NUM!</v>
      </c>
      <c r="X470" s="1" t="e">
        <f t="shared" ca="1" si="72"/>
        <v>#NUM!</v>
      </c>
      <c r="Y470" s="1" t="e">
        <f t="shared" ca="1" si="73"/>
        <v>#NUM!</v>
      </c>
      <c r="Z470" s="32" t="e">
        <f t="shared" ca="1" si="74"/>
        <v>#NUM!</v>
      </c>
      <c r="AA470" s="1" t="e">
        <f t="shared" ca="1" si="75"/>
        <v>#NUM!</v>
      </c>
      <c r="AB470" s="1" t="e">
        <f t="shared" ca="1" si="76"/>
        <v>#NUM!</v>
      </c>
      <c r="AC470" s="1" t="e">
        <f t="shared" ca="1" si="77"/>
        <v>#NUM!</v>
      </c>
      <c r="AD470" s="1">
        <f t="shared" si="78"/>
        <v>216808</v>
      </c>
      <c r="AE470" t="str">
        <f>IFERROR(VLOOKUP(D470,Bas!A:B,2,0),"")</f>
        <v/>
      </c>
      <c r="AF470" t="str">
        <f t="shared" si="79"/>
        <v>CONNECTORS COLOMBIA SASFP-011127-01</v>
      </c>
      <c r="AG470" s="14" t="str">
        <f>(IFERROR(VLOOKUP(AF470,Bas!A:B,2,0),"CXP"))</f>
        <v>CXP</v>
      </c>
    </row>
    <row r="471" spans="1:33" x14ac:dyDescent="0.25">
      <c r="A471" t="s">
        <v>41</v>
      </c>
      <c r="B471">
        <v>901</v>
      </c>
      <c r="C471">
        <v>901438665</v>
      </c>
      <c r="D471" t="s">
        <v>334</v>
      </c>
      <c r="E471" t="s">
        <v>4176</v>
      </c>
      <c r="F471">
        <v>7447638</v>
      </c>
      <c r="G471">
        <v>16925001</v>
      </c>
      <c r="H471">
        <v>314</v>
      </c>
      <c r="I471" t="s">
        <v>4189</v>
      </c>
      <c r="J471" t="s">
        <v>4190</v>
      </c>
      <c r="K471" s="2">
        <v>45364</v>
      </c>
      <c r="L471" s="2">
        <v>45364</v>
      </c>
      <c r="M471" s="2">
        <v>45424</v>
      </c>
      <c r="N471">
        <v>-22</v>
      </c>
      <c r="O471">
        <v>655986</v>
      </c>
      <c r="P471">
        <v>20240604</v>
      </c>
      <c r="Q471">
        <v>202406</v>
      </c>
      <c r="R471" t="s">
        <v>6382</v>
      </c>
      <c r="S471">
        <v>87</v>
      </c>
      <c r="T471" t="s">
        <v>31</v>
      </c>
      <c r="U471" t="s">
        <v>3359</v>
      </c>
      <c r="V471" s="57" t="e">
        <f t="shared" ca="1" si="70"/>
        <v>#NUM!</v>
      </c>
      <c r="W471" s="1" t="e">
        <f t="shared" ca="1" si="71"/>
        <v>#NUM!</v>
      </c>
      <c r="X471" s="1" t="e">
        <f t="shared" ca="1" si="72"/>
        <v>#NUM!</v>
      </c>
      <c r="Y471" s="1" t="e">
        <f t="shared" ca="1" si="73"/>
        <v>#NUM!</v>
      </c>
      <c r="Z471" s="32" t="e">
        <f t="shared" ca="1" si="74"/>
        <v>#NUM!</v>
      </c>
      <c r="AA471" s="1" t="e">
        <f t="shared" ca="1" si="75"/>
        <v>#NUM!</v>
      </c>
      <c r="AB471" s="1" t="e">
        <f t="shared" ca="1" si="76"/>
        <v>#NUM!</v>
      </c>
      <c r="AC471" s="1" t="e">
        <f t="shared" ca="1" si="77"/>
        <v>#NUM!</v>
      </c>
      <c r="AD471" s="1">
        <f t="shared" si="78"/>
        <v>655986</v>
      </c>
      <c r="AE471" t="str">
        <f>IFERROR(VLOOKUP(D471,Bas!A:B,2,0),"")</f>
        <v/>
      </c>
      <c r="AF471" t="str">
        <f t="shared" si="79"/>
        <v>CONNECTORS COLOMBIA SASFP-011157-01</v>
      </c>
      <c r="AG471" s="14" t="str">
        <f>(IFERROR(VLOOKUP(AF471,Bas!A:B,2,0),"CXP"))</f>
        <v>CXP</v>
      </c>
    </row>
    <row r="472" spans="1:33" x14ac:dyDescent="0.25">
      <c r="A472" t="s">
        <v>41</v>
      </c>
      <c r="B472">
        <v>901</v>
      </c>
      <c r="C472">
        <v>901438665</v>
      </c>
      <c r="D472" t="s">
        <v>334</v>
      </c>
      <c r="E472" t="s">
        <v>4176</v>
      </c>
      <c r="F472">
        <v>7447638</v>
      </c>
      <c r="G472">
        <v>16925001</v>
      </c>
      <c r="H472">
        <v>313</v>
      </c>
      <c r="I472" t="s">
        <v>4191</v>
      </c>
      <c r="J472" t="s">
        <v>4192</v>
      </c>
      <c r="K472" s="2">
        <v>45364</v>
      </c>
      <c r="L472" s="2">
        <v>45364</v>
      </c>
      <c r="M472" s="2">
        <v>45424</v>
      </c>
      <c r="N472">
        <v>-22</v>
      </c>
      <c r="O472">
        <v>1334208</v>
      </c>
      <c r="P472">
        <v>20240604</v>
      </c>
      <c r="Q472">
        <v>202406</v>
      </c>
      <c r="R472" t="s">
        <v>6382</v>
      </c>
      <c r="S472">
        <v>87</v>
      </c>
      <c r="T472" t="s">
        <v>31</v>
      </c>
      <c r="U472" t="s">
        <v>3359</v>
      </c>
      <c r="V472" s="57" t="e">
        <f t="shared" ca="1" si="70"/>
        <v>#NUM!</v>
      </c>
      <c r="W472" s="1" t="e">
        <f t="shared" ca="1" si="71"/>
        <v>#NUM!</v>
      </c>
      <c r="X472" s="1" t="e">
        <f t="shared" ca="1" si="72"/>
        <v>#NUM!</v>
      </c>
      <c r="Y472" s="1" t="e">
        <f t="shared" ca="1" si="73"/>
        <v>#NUM!</v>
      </c>
      <c r="Z472" s="32" t="e">
        <f t="shared" ca="1" si="74"/>
        <v>#NUM!</v>
      </c>
      <c r="AA472" s="1" t="e">
        <f t="shared" ca="1" si="75"/>
        <v>#NUM!</v>
      </c>
      <c r="AB472" s="1" t="e">
        <f t="shared" ca="1" si="76"/>
        <v>#NUM!</v>
      </c>
      <c r="AC472" s="1" t="e">
        <f t="shared" ca="1" si="77"/>
        <v>#NUM!</v>
      </c>
      <c r="AD472" s="1">
        <f t="shared" si="78"/>
        <v>1334208</v>
      </c>
      <c r="AE472" t="str">
        <f>IFERROR(VLOOKUP(D472,Bas!A:B,2,0),"")</f>
        <v/>
      </c>
      <c r="AF472" t="str">
        <f t="shared" si="79"/>
        <v>CONNECTORS COLOMBIA SASFP-011158-01</v>
      </c>
      <c r="AG472" s="14" t="str">
        <f>(IFERROR(VLOOKUP(AF472,Bas!A:B,2,0),"CXP"))</f>
        <v>CXP</v>
      </c>
    </row>
    <row r="473" spans="1:33" x14ac:dyDescent="0.25">
      <c r="A473" t="s">
        <v>41</v>
      </c>
      <c r="B473">
        <v>901</v>
      </c>
      <c r="C473">
        <v>901438665</v>
      </c>
      <c r="D473" t="s">
        <v>334</v>
      </c>
      <c r="E473" t="s">
        <v>4176</v>
      </c>
      <c r="F473">
        <v>7447638</v>
      </c>
      <c r="G473">
        <v>16925001</v>
      </c>
      <c r="H473">
        <v>326</v>
      </c>
      <c r="I473" t="s">
        <v>4193</v>
      </c>
      <c r="J473" t="s">
        <v>4194</v>
      </c>
      <c r="K473" s="2">
        <v>45372</v>
      </c>
      <c r="L473" s="2">
        <v>45372</v>
      </c>
      <c r="M473" s="2">
        <v>45427</v>
      </c>
      <c r="N473">
        <v>-19</v>
      </c>
      <c r="O473">
        <v>945064</v>
      </c>
      <c r="P473">
        <v>20240604</v>
      </c>
      <c r="Q473">
        <v>202406</v>
      </c>
      <c r="R473" t="s">
        <v>6382</v>
      </c>
      <c r="S473">
        <v>79</v>
      </c>
      <c r="T473" t="s">
        <v>31</v>
      </c>
      <c r="U473" t="s">
        <v>3359</v>
      </c>
      <c r="V473" s="57" t="e">
        <f t="shared" ca="1" si="70"/>
        <v>#NUM!</v>
      </c>
      <c r="W473" s="1" t="e">
        <f t="shared" ca="1" si="71"/>
        <v>#NUM!</v>
      </c>
      <c r="X473" s="1" t="e">
        <f t="shared" ca="1" si="72"/>
        <v>#NUM!</v>
      </c>
      <c r="Y473" s="1" t="e">
        <f t="shared" ca="1" si="73"/>
        <v>#NUM!</v>
      </c>
      <c r="Z473" s="32" t="e">
        <f t="shared" ca="1" si="74"/>
        <v>#NUM!</v>
      </c>
      <c r="AA473" s="1" t="e">
        <f t="shared" ca="1" si="75"/>
        <v>#NUM!</v>
      </c>
      <c r="AB473" s="1" t="e">
        <f t="shared" ca="1" si="76"/>
        <v>#NUM!</v>
      </c>
      <c r="AC473" s="1" t="e">
        <f t="shared" ca="1" si="77"/>
        <v>#NUM!</v>
      </c>
      <c r="AD473" s="1">
        <f t="shared" si="78"/>
        <v>945064</v>
      </c>
      <c r="AE473" t="str">
        <f>IFERROR(VLOOKUP(D473,Bas!A:B,2,0),"")</f>
        <v/>
      </c>
      <c r="AF473" t="str">
        <f t="shared" si="79"/>
        <v>CONNECTORS COLOMBIA SASFP-011231-01</v>
      </c>
      <c r="AG473" s="14" t="str">
        <f>(IFERROR(VLOOKUP(AF473,Bas!A:B,2,0),"CXP"))</f>
        <v>CXP</v>
      </c>
    </row>
    <row r="474" spans="1:33" x14ac:dyDescent="0.25">
      <c r="A474" t="s">
        <v>41</v>
      </c>
      <c r="B474">
        <v>901</v>
      </c>
      <c r="C474">
        <v>901438665</v>
      </c>
      <c r="D474" t="s">
        <v>334</v>
      </c>
      <c r="E474" t="s">
        <v>4176</v>
      </c>
      <c r="F474">
        <v>7447638</v>
      </c>
      <c r="G474">
        <v>16925001</v>
      </c>
      <c r="H474">
        <v>327</v>
      </c>
      <c r="I474" t="s">
        <v>4195</v>
      </c>
      <c r="J474" t="s">
        <v>4196</v>
      </c>
      <c r="K474" s="2">
        <v>45372</v>
      </c>
      <c r="L474" s="2">
        <v>45372</v>
      </c>
      <c r="M474" s="2">
        <v>45427</v>
      </c>
      <c r="N474">
        <v>-19</v>
      </c>
      <c r="O474">
        <v>1334208</v>
      </c>
      <c r="P474">
        <v>20240604</v>
      </c>
      <c r="Q474">
        <v>202406</v>
      </c>
      <c r="R474" t="s">
        <v>6382</v>
      </c>
      <c r="S474">
        <v>79</v>
      </c>
      <c r="T474" t="s">
        <v>31</v>
      </c>
      <c r="U474" t="s">
        <v>3359</v>
      </c>
      <c r="V474" s="57" t="e">
        <f t="shared" ca="1" si="70"/>
        <v>#NUM!</v>
      </c>
      <c r="W474" s="1" t="e">
        <f t="shared" ca="1" si="71"/>
        <v>#NUM!</v>
      </c>
      <c r="X474" s="1" t="e">
        <f t="shared" ca="1" si="72"/>
        <v>#NUM!</v>
      </c>
      <c r="Y474" s="1" t="e">
        <f t="shared" ca="1" si="73"/>
        <v>#NUM!</v>
      </c>
      <c r="Z474" s="32" t="e">
        <f t="shared" ca="1" si="74"/>
        <v>#NUM!</v>
      </c>
      <c r="AA474" s="1" t="e">
        <f t="shared" ca="1" si="75"/>
        <v>#NUM!</v>
      </c>
      <c r="AB474" s="1" t="e">
        <f t="shared" ca="1" si="76"/>
        <v>#NUM!</v>
      </c>
      <c r="AC474" s="1" t="e">
        <f t="shared" ca="1" si="77"/>
        <v>#NUM!</v>
      </c>
      <c r="AD474" s="1">
        <f t="shared" si="78"/>
        <v>1334208</v>
      </c>
      <c r="AE474" t="str">
        <f>IFERROR(VLOOKUP(D474,Bas!A:B,2,0),"")</f>
        <v/>
      </c>
      <c r="AF474" t="str">
        <f t="shared" si="79"/>
        <v>CONNECTORS COLOMBIA SASFP-011232-01</v>
      </c>
      <c r="AG474" s="14" t="str">
        <f>(IFERROR(VLOOKUP(AF474,Bas!A:B,2,0),"CXP"))</f>
        <v>CXP</v>
      </c>
    </row>
    <row r="475" spans="1:33" x14ac:dyDescent="0.25">
      <c r="A475" t="s">
        <v>41</v>
      </c>
      <c r="B475">
        <v>901</v>
      </c>
      <c r="C475">
        <v>901438665</v>
      </c>
      <c r="D475" t="s">
        <v>334</v>
      </c>
      <c r="E475" t="s">
        <v>4176</v>
      </c>
      <c r="F475">
        <v>7447638</v>
      </c>
      <c r="G475">
        <v>16925001</v>
      </c>
      <c r="H475">
        <v>328</v>
      </c>
      <c r="I475" t="s">
        <v>4197</v>
      </c>
      <c r="J475" t="s">
        <v>4198</v>
      </c>
      <c r="K475" s="2">
        <v>45372</v>
      </c>
      <c r="L475" s="2">
        <v>45372</v>
      </c>
      <c r="M475" s="2">
        <v>45427</v>
      </c>
      <c r="N475">
        <v>-19</v>
      </c>
      <c r="O475">
        <v>1556576</v>
      </c>
      <c r="P475">
        <v>20240604</v>
      </c>
      <c r="Q475">
        <v>202406</v>
      </c>
      <c r="R475" t="s">
        <v>6382</v>
      </c>
      <c r="S475">
        <v>79</v>
      </c>
      <c r="T475" t="s">
        <v>31</v>
      </c>
      <c r="U475" t="s">
        <v>3359</v>
      </c>
      <c r="V475" s="57" t="e">
        <f t="shared" ca="1" si="70"/>
        <v>#NUM!</v>
      </c>
      <c r="W475" s="1" t="e">
        <f t="shared" ca="1" si="71"/>
        <v>#NUM!</v>
      </c>
      <c r="X475" s="1" t="e">
        <f t="shared" ca="1" si="72"/>
        <v>#NUM!</v>
      </c>
      <c r="Y475" s="1" t="e">
        <f t="shared" ca="1" si="73"/>
        <v>#NUM!</v>
      </c>
      <c r="Z475" s="32" t="e">
        <f t="shared" ca="1" si="74"/>
        <v>#NUM!</v>
      </c>
      <c r="AA475" s="1" t="e">
        <f t="shared" ca="1" si="75"/>
        <v>#NUM!</v>
      </c>
      <c r="AB475" s="1" t="e">
        <f t="shared" ca="1" si="76"/>
        <v>#NUM!</v>
      </c>
      <c r="AC475" s="1" t="e">
        <f t="shared" ca="1" si="77"/>
        <v>#NUM!</v>
      </c>
      <c r="AD475" s="1">
        <f t="shared" si="78"/>
        <v>1556576</v>
      </c>
      <c r="AE475" t="str">
        <f>IFERROR(VLOOKUP(D475,Bas!A:B,2,0),"")</f>
        <v/>
      </c>
      <c r="AF475" t="str">
        <f t="shared" si="79"/>
        <v>CONNECTORS COLOMBIA SASFP-011250-01</v>
      </c>
      <c r="AG475" s="14" t="str">
        <f>(IFERROR(VLOOKUP(AF475,Bas!A:B,2,0),"CXP"))</f>
        <v>CXP</v>
      </c>
    </row>
    <row r="476" spans="1:33" x14ac:dyDescent="0.25">
      <c r="A476" t="s">
        <v>41</v>
      </c>
      <c r="B476">
        <v>901</v>
      </c>
      <c r="C476">
        <v>901438665</v>
      </c>
      <c r="D476" t="s">
        <v>334</v>
      </c>
      <c r="E476" t="s">
        <v>4176</v>
      </c>
      <c r="F476">
        <v>7447638</v>
      </c>
      <c r="G476">
        <v>16925001</v>
      </c>
      <c r="H476">
        <v>384</v>
      </c>
      <c r="I476" t="s">
        <v>4199</v>
      </c>
      <c r="J476" t="s">
        <v>4200</v>
      </c>
      <c r="K476" s="2">
        <v>45373</v>
      </c>
      <c r="L476" s="2">
        <v>45373</v>
      </c>
      <c r="M476" s="2">
        <v>45433</v>
      </c>
      <c r="N476">
        <v>-13</v>
      </c>
      <c r="O476">
        <v>216808</v>
      </c>
      <c r="P476">
        <v>20240604</v>
      </c>
      <c r="Q476">
        <v>202406</v>
      </c>
      <c r="R476" t="s">
        <v>6382</v>
      </c>
      <c r="S476">
        <v>78</v>
      </c>
      <c r="T476" t="s">
        <v>31</v>
      </c>
      <c r="U476" t="s">
        <v>3359</v>
      </c>
      <c r="V476" s="57" t="e">
        <f t="shared" ca="1" si="70"/>
        <v>#NUM!</v>
      </c>
      <c r="W476" s="1" t="e">
        <f t="shared" ca="1" si="71"/>
        <v>#NUM!</v>
      </c>
      <c r="X476" s="1" t="e">
        <f t="shared" ca="1" si="72"/>
        <v>#NUM!</v>
      </c>
      <c r="Y476" s="1" t="e">
        <f t="shared" ca="1" si="73"/>
        <v>#NUM!</v>
      </c>
      <c r="Z476" s="32" t="e">
        <f t="shared" ca="1" si="74"/>
        <v>#NUM!</v>
      </c>
      <c r="AA476" s="1" t="e">
        <f t="shared" ca="1" si="75"/>
        <v>#NUM!</v>
      </c>
      <c r="AB476" s="1" t="e">
        <f t="shared" ca="1" si="76"/>
        <v>#NUM!</v>
      </c>
      <c r="AC476" s="1" t="e">
        <f t="shared" ca="1" si="77"/>
        <v>#NUM!</v>
      </c>
      <c r="AD476" s="1">
        <f t="shared" si="78"/>
        <v>216808</v>
      </c>
      <c r="AE476" t="str">
        <f>IFERROR(VLOOKUP(D476,Bas!A:B,2,0),"")</f>
        <v/>
      </c>
      <c r="AF476" t="str">
        <f t="shared" si="79"/>
        <v>CONNECTORS COLOMBIA SASFP-011327-01</v>
      </c>
      <c r="AG476" s="14" t="str">
        <f>(IFERROR(VLOOKUP(AF476,Bas!A:B,2,0),"CXP"))</f>
        <v>CXP</v>
      </c>
    </row>
    <row r="477" spans="1:33" x14ac:dyDescent="0.25">
      <c r="A477" t="s">
        <v>41</v>
      </c>
      <c r="B477">
        <v>901</v>
      </c>
      <c r="C477">
        <v>901438665</v>
      </c>
      <c r="D477" t="s">
        <v>334</v>
      </c>
      <c r="E477" t="s">
        <v>4176</v>
      </c>
      <c r="F477">
        <v>7447638</v>
      </c>
      <c r="G477">
        <v>16925001</v>
      </c>
      <c r="H477">
        <v>398</v>
      </c>
      <c r="I477" t="s">
        <v>4201</v>
      </c>
      <c r="J477" t="s">
        <v>4202</v>
      </c>
      <c r="K477" s="2">
        <v>45384</v>
      </c>
      <c r="L477" s="2">
        <v>45384</v>
      </c>
      <c r="M477" s="2">
        <v>45445</v>
      </c>
      <c r="N477">
        <v>-2</v>
      </c>
      <c r="O477">
        <v>3113152</v>
      </c>
      <c r="P477">
        <v>20240604</v>
      </c>
      <c r="Q477">
        <v>202406</v>
      </c>
      <c r="R477" t="s">
        <v>6382</v>
      </c>
      <c r="S477">
        <v>67</v>
      </c>
      <c r="T477" t="s">
        <v>31</v>
      </c>
      <c r="U477" t="s">
        <v>3359</v>
      </c>
      <c r="V477" s="57" t="e">
        <f t="shared" ca="1" si="70"/>
        <v>#NUM!</v>
      </c>
      <c r="W477" s="1" t="e">
        <f t="shared" ca="1" si="71"/>
        <v>#NUM!</v>
      </c>
      <c r="X477" s="1" t="e">
        <f t="shared" ca="1" si="72"/>
        <v>#NUM!</v>
      </c>
      <c r="Y477" s="1" t="e">
        <f t="shared" ca="1" si="73"/>
        <v>#NUM!</v>
      </c>
      <c r="Z477" s="32" t="e">
        <f t="shared" ca="1" si="74"/>
        <v>#NUM!</v>
      </c>
      <c r="AA477" s="1" t="e">
        <f t="shared" ca="1" si="75"/>
        <v>#NUM!</v>
      </c>
      <c r="AB477" s="1" t="e">
        <f t="shared" ca="1" si="76"/>
        <v>#NUM!</v>
      </c>
      <c r="AC477" s="1" t="e">
        <f t="shared" ca="1" si="77"/>
        <v>#NUM!</v>
      </c>
      <c r="AD477" s="1">
        <f t="shared" si="78"/>
        <v>3113152</v>
      </c>
      <c r="AE477" t="str">
        <f>IFERROR(VLOOKUP(D477,Bas!A:B,2,0),"")</f>
        <v/>
      </c>
      <c r="AF477" t="str">
        <f t="shared" si="79"/>
        <v>CONNECTORS COLOMBIA SASFP-011502-01</v>
      </c>
      <c r="AG477" s="14" t="str">
        <f>(IFERROR(VLOOKUP(AF477,Bas!A:B,2,0),"CXP"))</f>
        <v>CXP</v>
      </c>
    </row>
    <row r="478" spans="1:33" x14ac:dyDescent="0.25">
      <c r="A478" t="s">
        <v>41</v>
      </c>
      <c r="B478">
        <v>901</v>
      </c>
      <c r="C478">
        <v>901438665</v>
      </c>
      <c r="D478" t="s">
        <v>334</v>
      </c>
      <c r="E478" t="s">
        <v>4176</v>
      </c>
      <c r="F478">
        <v>7447638</v>
      </c>
      <c r="G478">
        <v>16925001</v>
      </c>
      <c r="H478">
        <v>413</v>
      </c>
      <c r="I478" t="s">
        <v>4203</v>
      </c>
      <c r="J478" t="s">
        <v>4204</v>
      </c>
      <c r="K478" s="2">
        <v>45391</v>
      </c>
      <c r="L478" s="2">
        <v>45391</v>
      </c>
      <c r="M478" s="2">
        <v>45449</v>
      </c>
      <c r="N478">
        <v>2</v>
      </c>
      <c r="O478">
        <v>1334208</v>
      </c>
      <c r="P478">
        <v>20240604</v>
      </c>
      <c r="Q478">
        <v>202406</v>
      </c>
      <c r="R478" t="s">
        <v>6382</v>
      </c>
      <c r="S478">
        <v>60</v>
      </c>
      <c r="T478" t="s">
        <v>35</v>
      </c>
      <c r="U478" t="s">
        <v>3359</v>
      </c>
      <c r="V478" s="57" t="e">
        <f t="shared" ca="1" si="70"/>
        <v>#NUM!</v>
      </c>
      <c r="W478" s="1" t="e">
        <f t="shared" ca="1" si="71"/>
        <v>#NUM!</v>
      </c>
      <c r="X478" s="1" t="e">
        <f t="shared" ca="1" si="72"/>
        <v>#NUM!</v>
      </c>
      <c r="Y478" s="1" t="e">
        <f t="shared" ca="1" si="73"/>
        <v>#NUM!</v>
      </c>
      <c r="Z478" s="32" t="e">
        <f t="shared" ca="1" si="74"/>
        <v>#NUM!</v>
      </c>
      <c r="AA478" s="1" t="e">
        <f t="shared" ca="1" si="75"/>
        <v>#NUM!</v>
      </c>
      <c r="AB478" s="1" t="e">
        <f t="shared" ca="1" si="76"/>
        <v>#NUM!</v>
      </c>
      <c r="AC478" s="1" t="e">
        <f t="shared" ca="1" si="77"/>
        <v>#NUM!</v>
      </c>
      <c r="AD478" s="1">
        <f t="shared" si="78"/>
        <v>1334208</v>
      </c>
      <c r="AE478" t="str">
        <f>IFERROR(VLOOKUP(D478,Bas!A:B,2,0),"")</f>
        <v/>
      </c>
      <c r="AF478" t="str">
        <f t="shared" si="79"/>
        <v>CONNECTORS COLOMBIA SASFP-011625-01</v>
      </c>
      <c r="AG478" s="14" t="str">
        <f>(IFERROR(VLOOKUP(AF478,Bas!A:B,2,0),"CXP"))</f>
        <v>CXP</v>
      </c>
    </row>
    <row r="479" spans="1:33" x14ac:dyDescent="0.25">
      <c r="A479" t="s">
        <v>41</v>
      </c>
      <c r="B479">
        <v>901</v>
      </c>
      <c r="C479">
        <v>901438665</v>
      </c>
      <c r="D479" t="s">
        <v>334</v>
      </c>
      <c r="E479" t="s">
        <v>4176</v>
      </c>
      <c r="F479">
        <v>7447638</v>
      </c>
      <c r="G479">
        <v>16925001</v>
      </c>
      <c r="H479">
        <v>412</v>
      </c>
      <c r="I479" t="s">
        <v>4205</v>
      </c>
      <c r="J479" t="s">
        <v>4206</v>
      </c>
      <c r="K479" s="2">
        <v>45391</v>
      </c>
      <c r="L479" s="2">
        <v>45391</v>
      </c>
      <c r="M479" s="2">
        <v>45449</v>
      </c>
      <c r="N479">
        <v>2</v>
      </c>
      <c r="O479">
        <v>2679534</v>
      </c>
      <c r="P479">
        <v>20240604</v>
      </c>
      <c r="Q479">
        <v>202406</v>
      </c>
      <c r="R479" t="s">
        <v>6382</v>
      </c>
      <c r="S479">
        <v>60</v>
      </c>
      <c r="T479" t="s">
        <v>35</v>
      </c>
      <c r="U479" t="s">
        <v>3359</v>
      </c>
      <c r="V479" s="57" t="e">
        <f t="shared" ca="1" si="70"/>
        <v>#NUM!</v>
      </c>
      <c r="W479" s="1" t="e">
        <f t="shared" ca="1" si="71"/>
        <v>#NUM!</v>
      </c>
      <c r="X479" s="1" t="e">
        <f t="shared" ca="1" si="72"/>
        <v>#NUM!</v>
      </c>
      <c r="Y479" s="1" t="e">
        <f t="shared" ca="1" si="73"/>
        <v>#NUM!</v>
      </c>
      <c r="Z479" s="32" t="e">
        <f t="shared" ca="1" si="74"/>
        <v>#NUM!</v>
      </c>
      <c r="AA479" s="1" t="e">
        <f t="shared" ca="1" si="75"/>
        <v>#NUM!</v>
      </c>
      <c r="AB479" s="1" t="e">
        <f t="shared" ca="1" si="76"/>
        <v>#NUM!</v>
      </c>
      <c r="AC479" s="1" t="e">
        <f t="shared" ca="1" si="77"/>
        <v>#NUM!</v>
      </c>
      <c r="AD479" s="1">
        <f t="shared" si="78"/>
        <v>2679534</v>
      </c>
      <c r="AE479" t="str">
        <f>IFERROR(VLOOKUP(D479,Bas!A:B,2,0),"")</f>
        <v/>
      </c>
      <c r="AF479" t="str">
        <f t="shared" si="79"/>
        <v>CONNECTORS COLOMBIA SASFP-011626-01</v>
      </c>
      <c r="AG479" s="14" t="str">
        <f>(IFERROR(VLOOKUP(AF479,Bas!A:B,2,0),"CXP"))</f>
        <v>CXP</v>
      </c>
    </row>
    <row r="480" spans="1:33" x14ac:dyDescent="0.25">
      <c r="A480" t="s">
        <v>41</v>
      </c>
      <c r="B480">
        <v>901</v>
      </c>
      <c r="C480">
        <v>901438665</v>
      </c>
      <c r="D480" t="s">
        <v>334</v>
      </c>
      <c r="E480" t="s">
        <v>4176</v>
      </c>
      <c r="F480">
        <v>7447638</v>
      </c>
      <c r="G480">
        <v>16925001</v>
      </c>
      <c r="H480">
        <v>427</v>
      </c>
      <c r="I480" t="s">
        <v>4207</v>
      </c>
      <c r="J480" t="s">
        <v>4208</v>
      </c>
      <c r="K480" s="2">
        <v>45397</v>
      </c>
      <c r="L480" s="2">
        <v>45397</v>
      </c>
      <c r="M480" s="2">
        <v>45454</v>
      </c>
      <c r="N480">
        <v>7</v>
      </c>
      <c r="O480">
        <v>3113152</v>
      </c>
      <c r="P480">
        <v>20240604</v>
      </c>
      <c r="Q480">
        <v>202406</v>
      </c>
      <c r="R480" t="s">
        <v>6382</v>
      </c>
      <c r="S480">
        <v>54</v>
      </c>
      <c r="T480" t="s">
        <v>35</v>
      </c>
      <c r="U480" t="s">
        <v>3359</v>
      </c>
      <c r="V480" s="57" t="e">
        <f t="shared" ca="1" si="70"/>
        <v>#NUM!</v>
      </c>
      <c r="W480" s="1" t="e">
        <f t="shared" ca="1" si="71"/>
        <v>#NUM!</v>
      </c>
      <c r="X480" s="1" t="e">
        <f t="shared" ca="1" si="72"/>
        <v>#NUM!</v>
      </c>
      <c r="Y480" s="1" t="e">
        <f t="shared" ca="1" si="73"/>
        <v>#NUM!</v>
      </c>
      <c r="Z480" s="32" t="e">
        <f t="shared" ca="1" si="74"/>
        <v>#NUM!</v>
      </c>
      <c r="AA480" s="1" t="e">
        <f t="shared" ca="1" si="75"/>
        <v>#NUM!</v>
      </c>
      <c r="AB480" s="1" t="e">
        <f t="shared" ca="1" si="76"/>
        <v>#NUM!</v>
      </c>
      <c r="AC480" s="1" t="e">
        <f t="shared" ca="1" si="77"/>
        <v>#NUM!</v>
      </c>
      <c r="AD480" s="1">
        <f t="shared" si="78"/>
        <v>3113152</v>
      </c>
      <c r="AE480" t="str">
        <f>IFERROR(VLOOKUP(D480,Bas!A:B,2,0),"")</f>
        <v/>
      </c>
      <c r="AF480" t="str">
        <f t="shared" si="79"/>
        <v>CONNECTORS COLOMBIA SASFP-011728-01</v>
      </c>
      <c r="AG480" s="14" t="str">
        <f>(IFERROR(VLOOKUP(AF480,Bas!A:B,2,0),"CXP"))</f>
        <v>CXP</v>
      </c>
    </row>
    <row r="481" spans="1:33" x14ac:dyDescent="0.25">
      <c r="A481" t="s">
        <v>41</v>
      </c>
      <c r="B481">
        <v>901</v>
      </c>
      <c r="C481">
        <v>901438665</v>
      </c>
      <c r="D481" t="s">
        <v>334</v>
      </c>
      <c r="E481" t="s">
        <v>4176</v>
      </c>
      <c r="F481">
        <v>7447638</v>
      </c>
      <c r="G481">
        <v>16925001</v>
      </c>
      <c r="H481">
        <v>438</v>
      </c>
      <c r="I481" t="s">
        <v>4209</v>
      </c>
      <c r="J481" t="s">
        <v>4210</v>
      </c>
      <c r="K481" s="2">
        <v>45399</v>
      </c>
      <c r="L481" s="2">
        <v>45399</v>
      </c>
      <c r="M481" s="2">
        <v>45459</v>
      </c>
      <c r="N481">
        <v>12</v>
      </c>
      <c r="O481">
        <v>3113152</v>
      </c>
      <c r="P481">
        <v>20240604</v>
      </c>
      <c r="Q481">
        <v>202406</v>
      </c>
      <c r="R481" t="s">
        <v>6382</v>
      </c>
      <c r="S481">
        <v>52</v>
      </c>
      <c r="T481" t="s">
        <v>35</v>
      </c>
      <c r="U481" t="s">
        <v>3359</v>
      </c>
      <c r="V481" s="57" t="e">
        <f t="shared" ca="1" si="70"/>
        <v>#NUM!</v>
      </c>
      <c r="W481" s="1" t="e">
        <f t="shared" ca="1" si="71"/>
        <v>#NUM!</v>
      </c>
      <c r="X481" s="1" t="e">
        <f t="shared" ca="1" si="72"/>
        <v>#NUM!</v>
      </c>
      <c r="Y481" s="1" t="e">
        <f t="shared" ca="1" si="73"/>
        <v>#NUM!</v>
      </c>
      <c r="Z481" s="32" t="e">
        <f t="shared" ca="1" si="74"/>
        <v>#NUM!</v>
      </c>
      <c r="AA481" s="1" t="e">
        <f t="shared" ca="1" si="75"/>
        <v>#NUM!</v>
      </c>
      <c r="AB481" s="1" t="e">
        <f t="shared" ca="1" si="76"/>
        <v>#NUM!</v>
      </c>
      <c r="AC481" s="1" t="e">
        <f t="shared" ca="1" si="77"/>
        <v>#NUM!</v>
      </c>
      <c r="AD481" s="1">
        <f t="shared" si="78"/>
        <v>3113152</v>
      </c>
      <c r="AE481" t="str">
        <f>IFERROR(VLOOKUP(D481,Bas!A:B,2,0),"")</f>
        <v/>
      </c>
      <c r="AF481" t="str">
        <f t="shared" si="79"/>
        <v>CONNECTORS COLOMBIA SASFP-011780-01</v>
      </c>
      <c r="AG481" s="14" t="str">
        <f>(IFERROR(VLOOKUP(AF481,Bas!A:B,2,0),"CXP"))</f>
        <v>CXP</v>
      </c>
    </row>
    <row r="482" spans="1:33" x14ac:dyDescent="0.25">
      <c r="A482" t="s">
        <v>41</v>
      </c>
      <c r="B482">
        <v>901</v>
      </c>
      <c r="C482">
        <v>901438665</v>
      </c>
      <c r="D482" t="s">
        <v>334</v>
      </c>
      <c r="E482" t="s">
        <v>4176</v>
      </c>
      <c r="F482">
        <v>7447638</v>
      </c>
      <c r="G482">
        <v>16925001</v>
      </c>
      <c r="H482">
        <v>439</v>
      </c>
      <c r="I482" t="s">
        <v>4211</v>
      </c>
      <c r="J482" t="s">
        <v>4212</v>
      </c>
      <c r="K482" s="2">
        <v>45400</v>
      </c>
      <c r="L482" s="2">
        <v>45400</v>
      </c>
      <c r="M482" s="2">
        <v>45459</v>
      </c>
      <c r="N482">
        <v>12</v>
      </c>
      <c r="O482">
        <v>3657954</v>
      </c>
      <c r="P482">
        <v>20240604</v>
      </c>
      <c r="Q482">
        <v>202406</v>
      </c>
      <c r="R482" t="s">
        <v>6382</v>
      </c>
      <c r="S482">
        <v>51</v>
      </c>
      <c r="T482" t="s">
        <v>35</v>
      </c>
      <c r="U482" t="s">
        <v>3359</v>
      </c>
      <c r="V482" s="57" t="e">
        <f t="shared" ca="1" si="70"/>
        <v>#NUM!</v>
      </c>
      <c r="W482" s="1" t="e">
        <f t="shared" ca="1" si="71"/>
        <v>#NUM!</v>
      </c>
      <c r="X482" s="1" t="e">
        <f t="shared" ca="1" si="72"/>
        <v>#NUM!</v>
      </c>
      <c r="Y482" s="1" t="e">
        <f t="shared" ca="1" si="73"/>
        <v>#NUM!</v>
      </c>
      <c r="Z482" s="32" t="e">
        <f t="shared" ca="1" si="74"/>
        <v>#NUM!</v>
      </c>
      <c r="AA482" s="1" t="e">
        <f t="shared" ca="1" si="75"/>
        <v>#NUM!</v>
      </c>
      <c r="AB482" s="1" t="e">
        <f t="shared" ca="1" si="76"/>
        <v>#NUM!</v>
      </c>
      <c r="AC482" s="1" t="e">
        <f t="shared" ca="1" si="77"/>
        <v>#NUM!</v>
      </c>
      <c r="AD482" s="1">
        <f t="shared" si="78"/>
        <v>3657954</v>
      </c>
      <c r="AE482" t="str">
        <f>IFERROR(VLOOKUP(D482,Bas!A:B,2,0),"")</f>
        <v/>
      </c>
      <c r="AF482" t="str">
        <f t="shared" si="79"/>
        <v>CONNECTORS COLOMBIA SASFP-011797-01</v>
      </c>
      <c r="AG482" s="14" t="str">
        <f>(IFERROR(VLOOKUP(AF482,Bas!A:B,2,0),"CXP"))</f>
        <v>CXP</v>
      </c>
    </row>
    <row r="483" spans="1:33" x14ac:dyDescent="0.25">
      <c r="A483" t="s">
        <v>41</v>
      </c>
      <c r="B483">
        <v>901</v>
      </c>
      <c r="C483">
        <v>901438665</v>
      </c>
      <c r="D483" t="s">
        <v>334</v>
      </c>
      <c r="E483" t="s">
        <v>4176</v>
      </c>
      <c r="F483">
        <v>7447638</v>
      </c>
      <c r="G483">
        <v>16925001</v>
      </c>
      <c r="H483">
        <v>446</v>
      </c>
      <c r="I483" t="s">
        <v>4213</v>
      </c>
      <c r="J483" t="s">
        <v>4214</v>
      </c>
      <c r="K483" s="2">
        <v>45400</v>
      </c>
      <c r="L483" s="2">
        <v>45400</v>
      </c>
      <c r="M483" s="2">
        <v>45461</v>
      </c>
      <c r="N483">
        <v>14</v>
      </c>
      <c r="O483">
        <v>1556576</v>
      </c>
      <c r="P483">
        <v>20240604</v>
      </c>
      <c r="Q483">
        <v>202406</v>
      </c>
      <c r="R483" t="s">
        <v>6382</v>
      </c>
      <c r="S483">
        <v>51</v>
      </c>
      <c r="T483" t="s">
        <v>35</v>
      </c>
      <c r="U483" t="s">
        <v>3359</v>
      </c>
      <c r="V483" s="57" t="e">
        <f t="shared" ca="1" si="70"/>
        <v>#NUM!</v>
      </c>
      <c r="W483" s="1" t="e">
        <f t="shared" ca="1" si="71"/>
        <v>#NUM!</v>
      </c>
      <c r="X483" s="1" t="e">
        <f t="shared" ca="1" si="72"/>
        <v>#NUM!</v>
      </c>
      <c r="Y483" s="1" t="e">
        <f t="shared" ca="1" si="73"/>
        <v>#NUM!</v>
      </c>
      <c r="Z483" s="32" t="e">
        <f t="shared" ca="1" si="74"/>
        <v>#NUM!</v>
      </c>
      <c r="AA483" s="1" t="e">
        <f t="shared" ca="1" si="75"/>
        <v>#NUM!</v>
      </c>
      <c r="AB483" s="1" t="e">
        <f t="shared" ca="1" si="76"/>
        <v>#NUM!</v>
      </c>
      <c r="AC483" s="1" t="e">
        <f t="shared" ca="1" si="77"/>
        <v>#NUM!</v>
      </c>
      <c r="AD483" s="1">
        <f t="shared" si="78"/>
        <v>1556576</v>
      </c>
      <c r="AE483" t="str">
        <f>IFERROR(VLOOKUP(D483,Bas!A:B,2,0),"")</f>
        <v/>
      </c>
      <c r="AF483" t="str">
        <f t="shared" si="79"/>
        <v>CONNECTORS COLOMBIA SASFP-011806-01</v>
      </c>
      <c r="AG483" s="14" t="str">
        <f>(IFERROR(VLOOKUP(AF483,Bas!A:B,2,0),"CXP"))</f>
        <v>CXP</v>
      </c>
    </row>
    <row r="484" spans="1:33" x14ac:dyDescent="0.25">
      <c r="A484" t="s">
        <v>41</v>
      </c>
      <c r="B484">
        <v>901</v>
      </c>
      <c r="C484">
        <v>901438665</v>
      </c>
      <c r="D484" t="s">
        <v>334</v>
      </c>
      <c r="E484" t="s">
        <v>4176</v>
      </c>
      <c r="F484">
        <v>7447638</v>
      </c>
      <c r="G484">
        <v>16925001</v>
      </c>
      <c r="H484">
        <v>510</v>
      </c>
      <c r="I484" t="s">
        <v>4215</v>
      </c>
      <c r="J484" t="s">
        <v>4216</v>
      </c>
      <c r="K484" s="2">
        <v>45408</v>
      </c>
      <c r="L484" s="2">
        <v>45408</v>
      </c>
      <c r="M484" s="2">
        <v>45468</v>
      </c>
      <c r="N484">
        <v>21</v>
      </c>
      <c r="O484">
        <v>678222</v>
      </c>
      <c r="P484">
        <v>20240604</v>
      </c>
      <c r="Q484">
        <v>202406</v>
      </c>
      <c r="R484" t="s">
        <v>6382</v>
      </c>
      <c r="S484">
        <v>43</v>
      </c>
      <c r="T484" t="s">
        <v>35</v>
      </c>
      <c r="U484" t="s">
        <v>3359</v>
      </c>
      <c r="V484" s="57" t="e">
        <f t="shared" ca="1" si="70"/>
        <v>#NUM!</v>
      </c>
      <c r="W484" s="1" t="e">
        <f t="shared" ca="1" si="71"/>
        <v>#NUM!</v>
      </c>
      <c r="X484" s="1" t="e">
        <f t="shared" ca="1" si="72"/>
        <v>#NUM!</v>
      </c>
      <c r="Y484" s="1" t="e">
        <f t="shared" ca="1" si="73"/>
        <v>#NUM!</v>
      </c>
      <c r="Z484" s="32" t="e">
        <f t="shared" ca="1" si="74"/>
        <v>#NUM!</v>
      </c>
      <c r="AA484" s="1" t="e">
        <f t="shared" ca="1" si="75"/>
        <v>#NUM!</v>
      </c>
      <c r="AB484" s="1" t="e">
        <f t="shared" ca="1" si="76"/>
        <v>#NUM!</v>
      </c>
      <c r="AC484" s="1" t="e">
        <f t="shared" ca="1" si="77"/>
        <v>#NUM!</v>
      </c>
      <c r="AD484" s="1">
        <f t="shared" si="78"/>
        <v>678222</v>
      </c>
      <c r="AE484" t="str">
        <f>IFERROR(VLOOKUP(D484,Bas!A:B,2,0),"")</f>
        <v/>
      </c>
      <c r="AF484" t="str">
        <f t="shared" si="79"/>
        <v>CONNECTORS COLOMBIA SASFP-011922-01</v>
      </c>
      <c r="AG484" s="14" t="str">
        <f>(IFERROR(VLOOKUP(AF484,Bas!A:B,2,0),"CXP"))</f>
        <v>CXP</v>
      </c>
    </row>
    <row r="485" spans="1:33" x14ac:dyDescent="0.25">
      <c r="A485" t="s">
        <v>41</v>
      </c>
      <c r="B485">
        <v>901</v>
      </c>
      <c r="C485">
        <v>901438665</v>
      </c>
      <c r="D485" t="s">
        <v>334</v>
      </c>
      <c r="E485" t="s">
        <v>4176</v>
      </c>
      <c r="F485">
        <v>7447638</v>
      </c>
      <c r="G485">
        <v>16925001</v>
      </c>
      <c r="H485">
        <v>533</v>
      </c>
      <c r="I485" t="s">
        <v>4217</v>
      </c>
      <c r="J485" t="s">
        <v>4218</v>
      </c>
      <c r="K485" s="2">
        <v>45422</v>
      </c>
      <c r="L485" s="2">
        <v>45422</v>
      </c>
      <c r="M485" s="2">
        <v>45479</v>
      </c>
      <c r="N485">
        <v>32</v>
      </c>
      <c r="O485">
        <v>1867891</v>
      </c>
      <c r="P485">
        <v>20240604</v>
      </c>
      <c r="Q485">
        <v>202406</v>
      </c>
      <c r="R485" t="s">
        <v>6382</v>
      </c>
      <c r="S485">
        <v>29</v>
      </c>
      <c r="T485" t="s">
        <v>22</v>
      </c>
      <c r="U485" t="s">
        <v>3359</v>
      </c>
      <c r="V485" s="57" t="e">
        <f t="shared" ca="1" si="70"/>
        <v>#NUM!</v>
      </c>
      <c r="W485" s="1" t="e">
        <f t="shared" ca="1" si="71"/>
        <v>#NUM!</v>
      </c>
      <c r="X485" s="1" t="e">
        <f t="shared" ca="1" si="72"/>
        <v>#NUM!</v>
      </c>
      <c r="Y485" s="1" t="e">
        <f t="shared" ca="1" si="73"/>
        <v>#NUM!</v>
      </c>
      <c r="Z485" s="32" t="e">
        <f t="shared" ca="1" si="74"/>
        <v>#NUM!</v>
      </c>
      <c r="AA485" s="1" t="e">
        <f t="shared" ca="1" si="75"/>
        <v>#NUM!</v>
      </c>
      <c r="AB485" s="1" t="e">
        <f t="shared" ca="1" si="76"/>
        <v>#NUM!</v>
      </c>
      <c r="AC485" s="1" t="e">
        <f t="shared" ca="1" si="77"/>
        <v>#NUM!</v>
      </c>
      <c r="AD485" s="1">
        <f t="shared" si="78"/>
        <v>1867891</v>
      </c>
      <c r="AE485" t="str">
        <f>IFERROR(VLOOKUP(D485,Bas!A:B,2,0),"")</f>
        <v/>
      </c>
      <c r="AF485" t="str">
        <f t="shared" si="79"/>
        <v>CONNECTORS COLOMBIA SASFP-012186-01</v>
      </c>
      <c r="AG485" s="14" t="str">
        <f>(IFERROR(VLOOKUP(AF485,Bas!A:B,2,0),"CXP"))</f>
        <v>CXP</v>
      </c>
    </row>
    <row r="486" spans="1:33" x14ac:dyDescent="0.25">
      <c r="A486" t="s">
        <v>41</v>
      </c>
      <c r="B486">
        <v>901</v>
      </c>
      <c r="C486">
        <v>901438665</v>
      </c>
      <c r="D486" t="s">
        <v>334</v>
      </c>
      <c r="E486" t="s">
        <v>4176</v>
      </c>
      <c r="F486">
        <v>7447638</v>
      </c>
      <c r="G486">
        <v>16925001</v>
      </c>
      <c r="H486">
        <v>539</v>
      </c>
      <c r="I486" t="s">
        <v>4219</v>
      </c>
      <c r="J486" t="s">
        <v>4220</v>
      </c>
      <c r="K486" s="2">
        <v>45422</v>
      </c>
      <c r="L486" s="2">
        <v>45422</v>
      </c>
      <c r="M486" s="2">
        <v>45480</v>
      </c>
      <c r="N486">
        <v>33</v>
      </c>
      <c r="O486">
        <v>589275</v>
      </c>
      <c r="P486">
        <v>20240604</v>
      </c>
      <c r="Q486">
        <v>202406</v>
      </c>
      <c r="R486" t="s">
        <v>6382</v>
      </c>
      <c r="S486">
        <v>29</v>
      </c>
      <c r="T486" t="s">
        <v>22</v>
      </c>
      <c r="U486" t="s">
        <v>3359</v>
      </c>
      <c r="V486" s="57" t="e">
        <f t="shared" ca="1" si="70"/>
        <v>#NUM!</v>
      </c>
      <c r="W486" s="1" t="e">
        <f t="shared" ca="1" si="71"/>
        <v>#NUM!</v>
      </c>
      <c r="X486" s="1" t="e">
        <f t="shared" ca="1" si="72"/>
        <v>#NUM!</v>
      </c>
      <c r="Y486" s="1" t="e">
        <f t="shared" ca="1" si="73"/>
        <v>#NUM!</v>
      </c>
      <c r="Z486" s="32" t="e">
        <f t="shared" ca="1" si="74"/>
        <v>#NUM!</v>
      </c>
      <c r="AA486" s="1" t="e">
        <f t="shared" ca="1" si="75"/>
        <v>#NUM!</v>
      </c>
      <c r="AB486" s="1" t="e">
        <f t="shared" ca="1" si="76"/>
        <v>#NUM!</v>
      </c>
      <c r="AC486" s="1" t="e">
        <f t="shared" ca="1" si="77"/>
        <v>#NUM!</v>
      </c>
      <c r="AD486" s="1">
        <f t="shared" si="78"/>
        <v>589275</v>
      </c>
      <c r="AE486" t="str">
        <f>IFERROR(VLOOKUP(D486,Bas!A:B,2,0),"")</f>
        <v/>
      </c>
      <c r="AF486" t="str">
        <f t="shared" si="79"/>
        <v>CONNECTORS COLOMBIA SASFP-012187-01</v>
      </c>
      <c r="AG486" s="14" t="str">
        <f>(IFERROR(VLOOKUP(AF486,Bas!A:B,2,0),"CXP"))</f>
        <v>CXP</v>
      </c>
    </row>
    <row r="487" spans="1:33" x14ac:dyDescent="0.25">
      <c r="A487" t="s">
        <v>41</v>
      </c>
      <c r="B487">
        <v>901</v>
      </c>
      <c r="C487">
        <v>901438665</v>
      </c>
      <c r="D487" t="s">
        <v>334</v>
      </c>
      <c r="E487" t="s">
        <v>4176</v>
      </c>
      <c r="F487">
        <v>7447638</v>
      </c>
      <c r="G487">
        <v>16925001</v>
      </c>
      <c r="H487">
        <v>534</v>
      </c>
      <c r="I487" t="s">
        <v>4221</v>
      </c>
      <c r="J487" t="s">
        <v>4222</v>
      </c>
      <c r="K487" s="2">
        <v>45422</v>
      </c>
      <c r="L487" s="2">
        <v>45422</v>
      </c>
      <c r="M487" s="2">
        <v>45480</v>
      </c>
      <c r="N487">
        <v>33</v>
      </c>
      <c r="O487">
        <v>4703083</v>
      </c>
      <c r="P487">
        <v>20240604</v>
      </c>
      <c r="Q487">
        <v>202406</v>
      </c>
      <c r="R487" t="s">
        <v>6382</v>
      </c>
      <c r="S487">
        <v>29</v>
      </c>
      <c r="T487" t="s">
        <v>22</v>
      </c>
      <c r="U487" t="s">
        <v>3359</v>
      </c>
      <c r="V487" s="57" t="e">
        <f t="shared" ca="1" si="70"/>
        <v>#NUM!</v>
      </c>
      <c r="W487" s="1" t="e">
        <f t="shared" ca="1" si="71"/>
        <v>#NUM!</v>
      </c>
      <c r="X487" s="1" t="e">
        <f t="shared" ca="1" si="72"/>
        <v>#NUM!</v>
      </c>
      <c r="Y487" s="1" t="e">
        <f t="shared" ca="1" si="73"/>
        <v>#NUM!</v>
      </c>
      <c r="Z487" s="32" t="e">
        <f t="shared" ca="1" si="74"/>
        <v>#NUM!</v>
      </c>
      <c r="AA487" s="1" t="e">
        <f t="shared" ca="1" si="75"/>
        <v>#NUM!</v>
      </c>
      <c r="AB487" s="1" t="e">
        <f t="shared" ca="1" si="76"/>
        <v>#NUM!</v>
      </c>
      <c r="AC487" s="1" t="e">
        <f t="shared" ca="1" si="77"/>
        <v>#NUM!</v>
      </c>
      <c r="AD487" s="1">
        <f t="shared" si="78"/>
        <v>4703083</v>
      </c>
      <c r="AE487" t="str">
        <f>IFERROR(VLOOKUP(D487,Bas!A:B,2,0),"")</f>
        <v/>
      </c>
      <c r="AF487" t="str">
        <f t="shared" si="79"/>
        <v>CONNECTORS COLOMBIA SASFP-012188-01</v>
      </c>
      <c r="AG487" s="14" t="str">
        <f>(IFERROR(VLOOKUP(AF487,Bas!A:B,2,0),"CXP"))</f>
        <v>CXP</v>
      </c>
    </row>
    <row r="488" spans="1:33" x14ac:dyDescent="0.25">
      <c r="A488" t="s">
        <v>41</v>
      </c>
      <c r="B488">
        <v>901</v>
      </c>
      <c r="C488">
        <v>901438665</v>
      </c>
      <c r="D488" t="s">
        <v>334</v>
      </c>
      <c r="E488" t="s">
        <v>4176</v>
      </c>
      <c r="F488">
        <v>7447638</v>
      </c>
      <c r="G488">
        <v>16925001</v>
      </c>
      <c r="H488">
        <v>565</v>
      </c>
      <c r="I488" t="s">
        <v>6479</v>
      </c>
      <c r="J488" t="s">
        <v>6480</v>
      </c>
      <c r="K488" s="2">
        <v>45440</v>
      </c>
      <c r="L488" s="2">
        <v>45440</v>
      </c>
      <c r="M488" s="2">
        <v>45493</v>
      </c>
      <c r="N488">
        <v>46</v>
      </c>
      <c r="O488">
        <v>2212562</v>
      </c>
      <c r="P488">
        <v>20240604</v>
      </c>
      <c r="Q488">
        <v>202406</v>
      </c>
      <c r="R488" t="s">
        <v>6382</v>
      </c>
      <c r="S488">
        <v>11</v>
      </c>
      <c r="T488" t="s">
        <v>22</v>
      </c>
      <c r="U488" t="s">
        <v>3359</v>
      </c>
      <c r="V488" s="57" t="e">
        <f t="shared" ca="1" si="70"/>
        <v>#NUM!</v>
      </c>
      <c r="W488" s="1" t="e">
        <f t="shared" ca="1" si="71"/>
        <v>#NUM!</v>
      </c>
      <c r="X488" s="1" t="e">
        <f t="shared" ca="1" si="72"/>
        <v>#NUM!</v>
      </c>
      <c r="Y488" s="1" t="e">
        <f t="shared" ca="1" si="73"/>
        <v>#NUM!</v>
      </c>
      <c r="Z488" s="32" t="e">
        <f t="shared" ca="1" si="74"/>
        <v>#NUM!</v>
      </c>
      <c r="AA488" s="1" t="e">
        <f t="shared" ca="1" si="75"/>
        <v>#NUM!</v>
      </c>
      <c r="AB488" s="1" t="e">
        <f t="shared" ca="1" si="76"/>
        <v>#NUM!</v>
      </c>
      <c r="AC488" s="1" t="e">
        <f t="shared" ca="1" si="77"/>
        <v>#NUM!</v>
      </c>
      <c r="AD488" s="1">
        <f t="shared" si="78"/>
        <v>2212562</v>
      </c>
      <c r="AE488" t="str">
        <f>IFERROR(VLOOKUP(D488,Bas!A:B,2,0),"")</f>
        <v/>
      </c>
      <c r="AF488" t="str">
        <f t="shared" si="79"/>
        <v>CONNECTORS COLOMBIA SASFP-012489-01</v>
      </c>
      <c r="AG488" s="14" t="str">
        <f>(IFERROR(VLOOKUP(AF488,Bas!A:B,2,0),"CXP"))</f>
        <v>CXP</v>
      </c>
    </row>
    <row r="489" spans="1:33" x14ac:dyDescent="0.25">
      <c r="A489" t="s">
        <v>41</v>
      </c>
      <c r="B489">
        <v>901</v>
      </c>
      <c r="C489">
        <v>901438665</v>
      </c>
      <c r="D489" t="s">
        <v>334</v>
      </c>
      <c r="E489" t="s">
        <v>4176</v>
      </c>
      <c r="F489">
        <v>7447638</v>
      </c>
      <c r="G489">
        <v>16925001</v>
      </c>
      <c r="H489">
        <v>631</v>
      </c>
      <c r="I489" t="s">
        <v>6481</v>
      </c>
      <c r="J489" t="s">
        <v>6482</v>
      </c>
      <c r="K489" s="2">
        <v>45443</v>
      </c>
      <c r="L489" s="2">
        <v>45443</v>
      </c>
      <c r="M489" s="2">
        <v>45503</v>
      </c>
      <c r="N489">
        <v>56</v>
      </c>
      <c r="O489">
        <v>810331</v>
      </c>
      <c r="P489">
        <v>20240604</v>
      </c>
      <c r="Q489">
        <v>202406</v>
      </c>
      <c r="R489" t="s">
        <v>6382</v>
      </c>
      <c r="S489">
        <v>8</v>
      </c>
      <c r="T489" t="s">
        <v>22</v>
      </c>
      <c r="U489" t="s">
        <v>3359</v>
      </c>
      <c r="V489" s="57" t="e">
        <f t="shared" ca="1" si="70"/>
        <v>#NUM!</v>
      </c>
      <c r="W489" s="1" t="e">
        <f t="shared" ca="1" si="71"/>
        <v>#NUM!</v>
      </c>
      <c r="X489" s="1" t="e">
        <f t="shared" ca="1" si="72"/>
        <v>#NUM!</v>
      </c>
      <c r="Y489" s="1" t="e">
        <f t="shared" ca="1" si="73"/>
        <v>#NUM!</v>
      </c>
      <c r="Z489" s="32" t="e">
        <f t="shared" ca="1" si="74"/>
        <v>#NUM!</v>
      </c>
      <c r="AA489" s="1" t="e">
        <f t="shared" ca="1" si="75"/>
        <v>#NUM!</v>
      </c>
      <c r="AB489" s="1" t="e">
        <f t="shared" ca="1" si="76"/>
        <v>#NUM!</v>
      </c>
      <c r="AC489" s="1" t="e">
        <f t="shared" ca="1" si="77"/>
        <v>#NUM!</v>
      </c>
      <c r="AD489" s="1">
        <f t="shared" si="78"/>
        <v>810331</v>
      </c>
      <c r="AE489" t="str">
        <f>IFERROR(VLOOKUP(D489,Bas!A:B,2,0),"")</f>
        <v/>
      </c>
      <c r="AF489" t="str">
        <f t="shared" si="79"/>
        <v>CONNECTORS COLOMBIA SASFP-012620-01</v>
      </c>
      <c r="AG489" s="14" t="str">
        <f>(IFERROR(VLOOKUP(AF489,Bas!A:B,2,0),"CXP"))</f>
        <v>CXP</v>
      </c>
    </row>
    <row r="490" spans="1:33" x14ac:dyDescent="0.25">
      <c r="A490" t="s">
        <v>41</v>
      </c>
      <c r="B490">
        <v>901</v>
      </c>
      <c r="C490">
        <v>901438665</v>
      </c>
      <c r="D490" t="s">
        <v>334</v>
      </c>
      <c r="E490" t="s">
        <v>4176</v>
      </c>
      <c r="F490">
        <v>7447638</v>
      </c>
      <c r="G490">
        <v>16925001</v>
      </c>
      <c r="H490">
        <v>632</v>
      </c>
      <c r="I490" t="s">
        <v>6483</v>
      </c>
      <c r="J490" t="s">
        <v>6484</v>
      </c>
      <c r="K490" s="2">
        <v>45443</v>
      </c>
      <c r="L490" s="2">
        <v>45443</v>
      </c>
      <c r="M490" s="2">
        <v>45503</v>
      </c>
      <c r="N490">
        <v>56</v>
      </c>
      <c r="O490">
        <v>405166</v>
      </c>
      <c r="P490">
        <v>20240604</v>
      </c>
      <c r="Q490">
        <v>202406</v>
      </c>
      <c r="R490" t="s">
        <v>6382</v>
      </c>
      <c r="S490">
        <v>8</v>
      </c>
      <c r="T490" t="s">
        <v>22</v>
      </c>
      <c r="U490" t="s">
        <v>3359</v>
      </c>
      <c r="V490" s="57" t="e">
        <f t="shared" ca="1" si="70"/>
        <v>#NUM!</v>
      </c>
      <c r="W490" s="1" t="e">
        <f t="shared" ca="1" si="71"/>
        <v>#NUM!</v>
      </c>
      <c r="X490" s="1" t="e">
        <f t="shared" ca="1" si="72"/>
        <v>#NUM!</v>
      </c>
      <c r="Y490" s="1" t="e">
        <f t="shared" ca="1" si="73"/>
        <v>#NUM!</v>
      </c>
      <c r="Z490" s="32" t="e">
        <f t="shared" ca="1" si="74"/>
        <v>#NUM!</v>
      </c>
      <c r="AA490" s="1" t="e">
        <f t="shared" ca="1" si="75"/>
        <v>#NUM!</v>
      </c>
      <c r="AB490" s="1" t="e">
        <f t="shared" ca="1" si="76"/>
        <v>#NUM!</v>
      </c>
      <c r="AC490" s="1" t="e">
        <f t="shared" ca="1" si="77"/>
        <v>#NUM!</v>
      </c>
      <c r="AD490" s="1">
        <f t="shared" si="78"/>
        <v>405166</v>
      </c>
      <c r="AE490" t="str">
        <f>IFERROR(VLOOKUP(D490,Bas!A:B,2,0),"")</f>
        <v/>
      </c>
      <c r="AF490" t="str">
        <f t="shared" si="79"/>
        <v>CONNECTORS COLOMBIA SASFP-012621-01</v>
      </c>
      <c r="AG490" s="14" t="str">
        <f>(IFERROR(VLOOKUP(AF490,Bas!A:B,2,0),"CXP"))</f>
        <v>CXP</v>
      </c>
    </row>
    <row r="491" spans="1:33" x14ac:dyDescent="0.25">
      <c r="A491" t="s">
        <v>41</v>
      </c>
      <c r="B491">
        <v>901</v>
      </c>
      <c r="C491">
        <v>901438665</v>
      </c>
      <c r="D491" t="s">
        <v>334</v>
      </c>
      <c r="E491" t="s">
        <v>4176</v>
      </c>
      <c r="F491">
        <v>7447638</v>
      </c>
      <c r="G491">
        <v>16925001</v>
      </c>
      <c r="H491">
        <v>628</v>
      </c>
      <c r="I491" t="s">
        <v>6485</v>
      </c>
      <c r="J491" t="s">
        <v>6486</v>
      </c>
      <c r="K491" s="2">
        <v>45443</v>
      </c>
      <c r="L491" s="2">
        <v>45443</v>
      </c>
      <c r="M491" s="2">
        <v>45503</v>
      </c>
      <c r="N491">
        <v>56</v>
      </c>
      <c r="O491">
        <v>3213218</v>
      </c>
      <c r="P491">
        <v>20240604</v>
      </c>
      <c r="Q491">
        <v>202406</v>
      </c>
      <c r="R491" t="s">
        <v>6382</v>
      </c>
      <c r="S491">
        <v>8</v>
      </c>
      <c r="T491" t="s">
        <v>22</v>
      </c>
      <c r="U491" t="s">
        <v>3359</v>
      </c>
      <c r="V491" s="57" t="e">
        <f t="shared" ca="1" si="70"/>
        <v>#NUM!</v>
      </c>
      <c r="W491" s="1" t="e">
        <f t="shared" ca="1" si="71"/>
        <v>#NUM!</v>
      </c>
      <c r="X491" s="1" t="e">
        <f t="shared" ca="1" si="72"/>
        <v>#NUM!</v>
      </c>
      <c r="Y491" s="1" t="e">
        <f t="shared" ca="1" si="73"/>
        <v>#NUM!</v>
      </c>
      <c r="Z491" s="32" t="e">
        <f t="shared" ca="1" si="74"/>
        <v>#NUM!</v>
      </c>
      <c r="AA491" s="1" t="e">
        <f t="shared" ca="1" si="75"/>
        <v>#NUM!</v>
      </c>
      <c r="AB491" s="1" t="e">
        <f t="shared" ca="1" si="76"/>
        <v>#NUM!</v>
      </c>
      <c r="AC491" s="1" t="e">
        <f t="shared" ca="1" si="77"/>
        <v>#NUM!</v>
      </c>
      <c r="AD491" s="1">
        <f t="shared" si="78"/>
        <v>3213218</v>
      </c>
      <c r="AE491" t="str">
        <f>IFERROR(VLOOKUP(D491,Bas!A:B,2,0),"")</f>
        <v/>
      </c>
      <c r="AF491" t="str">
        <f t="shared" si="79"/>
        <v>CONNECTORS COLOMBIA SASFP-012622-01</v>
      </c>
      <c r="AG491" s="14" t="str">
        <f>(IFERROR(VLOOKUP(AF491,Bas!A:B,2,0),"CXP"))</f>
        <v>CXP</v>
      </c>
    </row>
    <row r="492" spans="1:33" x14ac:dyDescent="0.25">
      <c r="A492" t="s">
        <v>41</v>
      </c>
      <c r="B492">
        <v>901</v>
      </c>
      <c r="C492">
        <v>901153669</v>
      </c>
      <c r="D492" t="s">
        <v>2977</v>
      </c>
      <c r="E492" t="s">
        <v>4223</v>
      </c>
      <c r="F492">
        <v>7447638</v>
      </c>
      <c r="G492">
        <v>16925001</v>
      </c>
      <c r="H492">
        <v>9</v>
      </c>
      <c r="I492" t="s">
        <v>4224</v>
      </c>
      <c r="J492" t="s">
        <v>4225</v>
      </c>
      <c r="K492" s="2">
        <v>45290</v>
      </c>
      <c r="L492" s="2">
        <v>45290</v>
      </c>
      <c r="M492" s="2">
        <v>45306</v>
      </c>
      <c r="N492">
        <v>-139</v>
      </c>
      <c r="O492">
        <v>313155339</v>
      </c>
      <c r="P492">
        <v>20240604</v>
      </c>
      <c r="Q492">
        <v>202406</v>
      </c>
      <c r="R492" t="s">
        <v>6382</v>
      </c>
      <c r="S492">
        <v>161</v>
      </c>
      <c r="T492" t="s">
        <v>25</v>
      </c>
      <c r="U492" t="s">
        <v>3359</v>
      </c>
      <c r="V492" s="57" t="e">
        <f t="shared" ca="1" si="70"/>
        <v>#NUM!</v>
      </c>
      <c r="W492" s="1" t="e">
        <f t="shared" ca="1" si="71"/>
        <v>#NUM!</v>
      </c>
      <c r="X492" s="1" t="e">
        <f t="shared" ca="1" si="72"/>
        <v>#NUM!</v>
      </c>
      <c r="Y492" s="1" t="e">
        <f t="shared" ca="1" si="73"/>
        <v>#NUM!</v>
      </c>
      <c r="Z492" s="32" t="e">
        <f t="shared" ca="1" si="74"/>
        <v>#NUM!</v>
      </c>
      <c r="AA492" s="1" t="e">
        <f t="shared" ca="1" si="75"/>
        <v>#NUM!</v>
      </c>
      <c r="AB492" s="1" t="e">
        <f t="shared" ca="1" si="76"/>
        <v>#NUM!</v>
      </c>
      <c r="AC492" s="1" t="e">
        <f t="shared" ca="1" si="77"/>
        <v>#NUM!</v>
      </c>
      <c r="AD492" s="1">
        <f t="shared" si="78"/>
        <v>313155339</v>
      </c>
      <c r="AE492" t="str">
        <f>IFERROR(VLOOKUP(D492,Bas!A:B,2,0),"")</f>
        <v/>
      </c>
      <c r="AF492" t="str">
        <f t="shared" si="79"/>
        <v>CONSORCIO PROYECCION CAPITALCC-003083-00</v>
      </c>
      <c r="AG492" s="14" t="str">
        <f>(IFERROR(VLOOKUP(AF492,Bas!A:B,2,0),"CXP"))</f>
        <v>RV</v>
      </c>
    </row>
    <row r="493" spans="1:33" x14ac:dyDescent="0.25">
      <c r="A493" t="s">
        <v>41</v>
      </c>
      <c r="B493">
        <v>901</v>
      </c>
      <c r="C493">
        <v>900661288</v>
      </c>
      <c r="D493" t="s">
        <v>99</v>
      </c>
      <c r="E493" t="s">
        <v>4226</v>
      </c>
      <c r="F493">
        <v>7447638</v>
      </c>
      <c r="G493">
        <v>16925001</v>
      </c>
      <c r="H493">
        <v>2128</v>
      </c>
      <c r="I493" t="s">
        <v>4227</v>
      </c>
      <c r="J493" t="s">
        <v>4228</v>
      </c>
      <c r="K493" s="2">
        <v>45412</v>
      </c>
      <c r="L493" s="2">
        <v>45412</v>
      </c>
      <c r="M493" s="2">
        <v>45503</v>
      </c>
      <c r="N493">
        <v>56</v>
      </c>
      <c r="O493">
        <v>18083188</v>
      </c>
      <c r="P493">
        <v>20240604</v>
      </c>
      <c r="Q493">
        <v>202406</v>
      </c>
      <c r="R493" t="s">
        <v>6382</v>
      </c>
      <c r="S493">
        <v>39</v>
      </c>
      <c r="T493" t="s">
        <v>35</v>
      </c>
      <c r="U493" t="s">
        <v>3359</v>
      </c>
      <c r="V493" s="57" t="e">
        <f t="shared" ca="1" si="70"/>
        <v>#NUM!</v>
      </c>
      <c r="W493" s="1" t="e">
        <f t="shared" ca="1" si="71"/>
        <v>#NUM!</v>
      </c>
      <c r="X493" s="1" t="e">
        <f t="shared" ca="1" si="72"/>
        <v>#NUM!</v>
      </c>
      <c r="Y493" s="1" t="e">
        <f t="shared" ca="1" si="73"/>
        <v>#NUM!</v>
      </c>
      <c r="Z493" s="32" t="e">
        <f t="shared" ca="1" si="74"/>
        <v>#NUM!</v>
      </c>
      <c r="AA493" s="1" t="e">
        <f t="shared" ca="1" si="75"/>
        <v>#NUM!</v>
      </c>
      <c r="AB493" s="1" t="e">
        <f t="shared" ca="1" si="76"/>
        <v>#NUM!</v>
      </c>
      <c r="AC493" s="1" t="e">
        <f t="shared" ca="1" si="77"/>
        <v>#NUM!</v>
      </c>
      <c r="AD493" s="1">
        <f t="shared" si="78"/>
        <v>18083188</v>
      </c>
      <c r="AE493" t="str">
        <f>IFERROR(VLOOKUP(D493,Bas!A:B,2,0),"")</f>
        <v>CONTENUR</v>
      </c>
      <c r="AF493" t="str">
        <f t="shared" si="79"/>
        <v>CONTENUR COLOMBIA SASCC-003586-00</v>
      </c>
      <c r="AG493" s="14" t="str">
        <f>(IFERROR(VLOOKUP(AF493,Bas!A:B,2,0),"CXP"))</f>
        <v>CXP</v>
      </c>
    </row>
    <row r="494" spans="1:33" x14ac:dyDescent="0.25">
      <c r="A494" t="s">
        <v>41</v>
      </c>
      <c r="B494">
        <v>901</v>
      </c>
      <c r="C494">
        <v>900661288</v>
      </c>
      <c r="D494" t="s">
        <v>99</v>
      </c>
      <c r="E494" t="s">
        <v>4226</v>
      </c>
      <c r="F494">
        <v>7447638</v>
      </c>
      <c r="G494">
        <v>16925001</v>
      </c>
      <c r="H494">
        <v>2056</v>
      </c>
      <c r="I494" t="s">
        <v>4229</v>
      </c>
      <c r="J494" t="s">
        <v>4230</v>
      </c>
      <c r="K494" s="2">
        <v>45342</v>
      </c>
      <c r="L494" s="2">
        <v>45342</v>
      </c>
      <c r="M494" s="2">
        <v>45396</v>
      </c>
      <c r="N494">
        <v>-50</v>
      </c>
      <c r="O494">
        <v>250</v>
      </c>
      <c r="P494">
        <v>20240604</v>
      </c>
      <c r="Q494">
        <v>202406</v>
      </c>
      <c r="R494" t="s">
        <v>6382</v>
      </c>
      <c r="S494">
        <v>109</v>
      </c>
      <c r="T494" t="s">
        <v>52</v>
      </c>
      <c r="U494" t="s">
        <v>3359</v>
      </c>
      <c r="V494" s="57" t="e">
        <f t="shared" ca="1" si="70"/>
        <v>#NUM!</v>
      </c>
      <c r="W494" s="1" t="e">
        <f t="shared" ca="1" si="71"/>
        <v>#NUM!</v>
      </c>
      <c r="X494" s="1" t="e">
        <f t="shared" ca="1" si="72"/>
        <v>#NUM!</v>
      </c>
      <c r="Y494" s="1" t="e">
        <f t="shared" ca="1" si="73"/>
        <v>#NUM!</v>
      </c>
      <c r="Z494" s="32" t="e">
        <f t="shared" ca="1" si="74"/>
        <v>#NUM!</v>
      </c>
      <c r="AA494" s="1" t="e">
        <f t="shared" ca="1" si="75"/>
        <v>#NUM!</v>
      </c>
      <c r="AB494" s="1" t="e">
        <f t="shared" ca="1" si="76"/>
        <v>#NUM!</v>
      </c>
      <c r="AC494" s="1" t="e">
        <f t="shared" ca="1" si="77"/>
        <v>#NUM!</v>
      </c>
      <c r="AD494" s="1">
        <f t="shared" si="78"/>
        <v>250</v>
      </c>
      <c r="AE494" t="str">
        <f>IFERROR(VLOOKUP(D494,Bas!A:B,2,0),"")</f>
        <v>CONTENUR</v>
      </c>
      <c r="AF494" t="str">
        <f t="shared" si="79"/>
        <v>CONTENUR COLOMBIA SASFP-010678-01</v>
      </c>
      <c r="AG494" s="14" t="str">
        <f>(IFERROR(VLOOKUP(AF494,Bas!A:B,2,0),"CXP"))</f>
        <v>CXP</v>
      </c>
    </row>
    <row r="495" spans="1:33" x14ac:dyDescent="0.25">
      <c r="A495" t="s">
        <v>41</v>
      </c>
      <c r="B495">
        <v>901</v>
      </c>
      <c r="C495">
        <v>900661288</v>
      </c>
      <c r="D495" t="s">
        <v>99</v>
      </c>
      <c r="E495" t="s">
        <v>4226</v>
      </c>
      <c r="F495">
        <v>7447638</v>
      </c>
      <c r="G495">
        <v>16925001</v>
      </c>
      <c r="H495">
        <v>2081</v>
      </c>
      <c r="I495" t="s">
        <v>4231</v>
      </c>
      <c r="J495" t="s">
        <v>4232</v>
      </c>
      <c r="K495" s="2">
        <v>45377</v>
      </c>
      <c r="L495" s="2">
        <v>45377</v>
      </c>
      <c r="M495" s="2">
        <v>45432</v>
      </c>
      <c r="N495">
        <v>-14</v>
      </c>
      <c r="O495">
        <v>5586479</v>
      </c>
      <c r="P495">
        <v>20240604</v>
      </c>
      <c r="Q495">
        <v>202406</v>
      </c>
      <c r="R495" t="s">
        <v>6382</v>
      </c>
      <c r="S495">
        <v>74</v>
      </c>
      <c r="T495" t="s">
        <v>31</v>
      </c>
      <c r="U495" t="s">
        <v>3359</v>
      </c>
      <c r="V495" s="57" t="e">
        <f t="shared" ca="1" si="70"/>
        <v>#NUM!</v>
      </c>
      <c r="W495" s="1" t="e">
        <f t="shared" ca="1" si="71"/>
        <v>#NUM!</v>
      </c>
      <c r="X495" s="1" t="e">
        <f t="shared" ca="1" si="72"/>
        <v>#NUM!</v>
      </c>
      <c r="Y495" s="1" t="e">
        <f t="shared" ca="1" si="73"/>
        <v>#NUM!</v>
      </c>
      <c r="Z495" s="32" t="e">
        <f t="shared" ca="1" si="74"/>
        <v>#NUM!</v>
      </c>
      <c r="AA495" s="1" t="e">
        <f t="shared" ca="1" si="75"/>
        <v>#NUM!</v>
      </c>
      <c r="AB495" s="1" t="e">
        <f t="shared" ca="1" si="76"/>
        <v>#NUM!</v>
      </c>
      <c r="AC495" s="1" t="e">
        <f t="shared" ca="1" si="77"/>
        <v>#NUM!</v>
      </c>
      <c r="AD495" s="1">
        <f t="shared" si="78"/>
        <v>5586479</v>
      </c>
      <c r="AE495" t="str">
        <f>IFERROR(VLOOKUP(D495,Bas!A:B,2,0),"")</f>
        <v>CONTENUR</v>
      </c>
      <c r="AF495" t="str">
        <f t="shared" si="79"/>
        <v>CONTENUR COLOMBIA SASFP-011370-01</v>
      </c>
      <c r="AG495" s="14" t="str">
        <f>(IFERROR(VLOOKUP(AF495,Bas!A:B,2,0),"CXP"))</f>
        <v>CXP</v>
      </c>
    </row>
    <row r="496" spans="1:33" x14ac:dyDescent="0.25">
      <c r="A496" t="s">
        <v>41</v>
      </c>
      <c r="B496">
        <v>901</v>
      </c>
      <c r="C496">
        <v>900661288</v>
      </c>
      <c r="D496" t="s">
        <v>99</v>
      </c>
      <c r="E496" t="s">
        <v>4226</v>
      </c>
      <c r="F496">
        <v>7447638</v>
      </c>
      <c r="G496">
        <v>16925001</v>
      </c>
      <c r="H496">
        <v>2091</v>
      </c>
      <c r="I496" t="s">
        <v>4233</v>
      </c>
      <c r="J496" t="s">
        <v>4234</v>
      </c>
      <c r="K496" s="2">
        <v>45382</v>
      </c>
      <c r="L496" s="2">
        <v>45382</v>
      </c>
      <c r="M496" s="2">
        <v>45439</v>
      </c>
      <c r="N496">
        <v>-7</v>
      </c>
      <c r="O496">
        <v>94936738</v>
      </c>
      <c r="P496">
        <v>20240604</v>
      </c>
      <c r="Q496">
        <v>202406</v>
      </c>
      <c r="R496" t="s">
        <v>6382</v>
      </c>
      <c r="S496">
        <v>69</v>
      </c>
      <c r="T496" t="s">
        <v>31</v>
      </c>
      <c r="U496" t="s">
        <v>3359</v>
      </c>
      <c r="V496" s="57" t="e">
        <f t="shared" ca="1" si="70"/>
        <v>#NUM!</v>
      </c>
      <c r="W496" s="1" t="e">
        <f t="shared" ca="1" si="71"/>
        <v>#NUM!</v>
      </c>
      <c r="X496" s="1" t="e">
        <f t="shared" ca="1" si="72"/>
        <v>#NUM!</v>
      </c>
      <c r="Y496" s="1" t="e">
        <f t="shared" ca="1" si="73"/>
        <v>#NUM!</v>
      </c>
      <c r="Z496" s="32" t="e">
        <f t="shared" ca="1" si="74"/>
        <v>#NUM!</v>
      </c>
      <c r="AA496" s="1" t="e">
        <f t="shared" ca="1" si="75"/>
        <v>#NUM!</v>
      </c>
      <c r="AB496" s="1" t="e">
        <f t="shared" ca="1" si="76"/>
        <v>#NUM!</v>
      </c>
      <c r="AC496" s="1" t="e">
        <f t="shared" ca="1" si="77"/>
        <v>#NUM!</v>
      </c>
      <c r="AD496" s="1">
        <f t="shared" si="78"/>
        <v>94936738</v>
      </c>
      <c r="AE496" t="str">
        <f>IFERROR(VLOOKUP(D496,Bas!A:B,2,0),"")</f>
        <v>CONTENUR</v>
      </c>
      <c r="AF496" t="str">
        <f t="shared" si="79"/>
        <v>CONTENUR COLOMBIA SASFP-011489-01</v>
      </c>
      <c r="AG496" s="14" t="str">
        <f>(IFERROR(VLOOKUP(AF496,Bas!A:B,2,0),"CXP"))</f>
        <v>CXP</v>
      </c>
    </row>
    <row r="497" spans="1:33" x14ac:dyDescent="0.25">
      <c r="A497" t="s">
        <v>41</v>
      </c>
      <c r="B497">
        <v>901</v>
      </c>
      <c r="C497">
        <v>900661288</v>
      </c>
      <c r="D497" t="s">
        <v>99</v>
      </c>
      <c r="E497" t="s">
        <v>4226</v>
      </c>
      <c r="F497">
        <v>7447638</v>
      </c>
      <c r="G497">
        <v>16925001</v>
      </c>
      <c r="H497">
        <v>2100</v>
      </c>
      <c r="I497" t="s">
        <v>4235</v>
      </c>
      <c r="J497" t="s">
        <v>4236</v>
      </c>
      <c r="K497" s="2">
        <v>45394</v>
      </c>
      <c r="L497" s="2">
        <v>45394</v>
      </c>
      <c r="M497" s="2">
        <v>45451</v>
      </c>
      <c r="N497">
        <v>4</v>
      </c>
      <c r="O497">
        <v>5642169</v>
      </c>
      <c r="P497">
        <v>20240604</v>
      </c>
      <c r="Q497">
        <v>202406</v>
      </c>
      <c r="R497" t="s">
        <v>6382</v>
      </c>
      <c r="S497">
        <v>57</v>
      </c>
      <c r="T497" t="s">
        <v>35</v>
      </c>
      <c r="U497" t="s">
        <v>3359</v>
      </c>
      <c r="V497" s="57" t="e">
        <f t="shared" ca="1" si="70"/>
        <v>#NUM!</v>
      </c>
      <c r="W497" s="1" t="e">
        <f t="shared" ca="1" si="71"/>
        <v>#NUM!</v>
      </c>
      <c r="X497" s="1" t="e">
        <f t="shared" ca="1" si="72"/>
        <v>#NUM!</v>
      </c>
      <c r="Y497" s="1" t="e">
        <f t="shared" ca="1" si="73"/>
        <v>#NUM!</v>
      </c>
      <c r="Z497" s="32" t="e">
        <f t="shared" ca="1" si="74"/>
        <v>#NUM!</v>
      </c>
      <c r="AA497" s="1" t="e">
        <f t="shared" ca="1" si="75"/>
        <v>#NUM!</v>
      </c>
      <c r="AB497" s="1" t="e">
        <f t="shared" ca="1" si="76"/>
        <v>#NUM!</v>
      </c>
      <c r="AC497" s="1" t="e">
        <f t="shared" ca="1" si="77"/>
        <v>#NUM!</v>
      </c>
      <c r="AD497" s="1">
        <f t="shared" si="78"/>
        <v>5642169</v>
      </c>
      <c r="AE497" t="str">
        <f>IFERROR(VLOOKUP(D497,Bas!A:B,2,0),"")</f>
        <v>CONTENUR</v>
      </c>
      <c r="AF497" t="str">
        <f t="shared" si="79"/>
        <v>CONTENUR COLOMBIA SASFP-011707-01</v>
      </c>
      <c r="AG497" s="14" t="str">
        <f>(IFERROR(VLOOKUP(AF497,Bas!A:B,2,0),"CXP"))</f>
        <v>CXP</v>
      </c>
    </row>
    <row r="498" spans="1:33" x14ac:dyDescent="0.25">
      <c r="A498" t="s">
        <v>41</v>
      </c>
      <c r="B498">
        <v>901</v>
      </c>
      <c r="C498">
        <v>900661288</v>
      </c>
      <c r="D498" t="s">
        <v>99</v>
      </c>
      <c r="E498" t="s">
        <v>4226</v>
      </c>
      <c r="F498">
        <v>7447638</v>
      </c>
      <c r="G498">
        <v>16925001</v>
      </c>
      <c r="H498">
        <v>2126</v>
      </c>
      <c r="I498" t="s">
        <v>4237</v>
      </c>
      <c r="J498" t="s">
        <v>4238</v>
      </c>
      <c r="K498" s="2">
        <v>45411</v>
      </c>
      <c r="L498" s="2">
        <v>45411</v>
      </c>
      <c r="M498" s="2">
        <v>45467</v>
      </c>
      <c r="N498">
        <v>20</v>
      </c>
      <c r="O498">
        <v>94936738</v>
      </c>
      <c r="P498">
        <v>20240604</v>
      </c>
      <c r="Q498">
        <v>202406</v>
      </c>
      <c r="R498" t="s">
        <v>6382</v>
      </c>
      <c r="S498">
        <v>40</v>
      </c>
      <c r="T498" t="s">
        <v>35</v>
      </c>
      <c r="U498" t="s">
        <v>3359</v>
      </c>
      <c r="V498" s="57" t="e">
        <f t="shared" ca="1" si="70"/>
        <v>#NUM!</v>
      </c>
      <c r="W498" s="1" t="e">
        <f t="shared" ca="1" si="71"/>
        <v>#NUM!</v>
      </c>
      <c r="X498" s="1" t="e">
        <f t="shared" ca="1" si="72"/>
        <v>#NUM!</v>
      </c>
      <c r="Y498" s="1" t="e">
        <f t="shared" ca="1" si="73"/>
        <v>#NUM!</v>
      </c>
      <c r="Z498" s="32" t="e">
        <f t="shared" ca="1" si="74"/>
        <v>#NUM!</v>
      </c>
      <c r="AA498" s="1" t="e">
        <f t="shared" ca="1" si="75"/>
        <v>#NUM!</v>
      </c>
      <c r="AB498" s="1" t="e">
        <f t="shared" ca="1" si="76"/>
        <v>#NUM!</v>
      </c>
      <c r="AC498" s="1" t="e">
        <f t="shared" ca="1" si="77"/>
        <v>#NUM!</v>
      </c>
      <c r="AD498" s="1">
        <f t="shared" si="78"/>
        <v>94936738</v>
      </c>
      <c r="AE498" t="str">
        <f>IFERROR(VLOOKUP(D498,Bas!A:B,2,0),"")</f>
        <v>CONTENUR</v>
      </c>
      <c r="AF498" t="str">
        <f t="shared" si="79"/>
        <v>CONTENUR COLOMBIA SASFP-012031-01</v>
      </c>
      <c r="AG498" s="14" t="str">
        <f>(IFERROR(VLOOKUP(AF498,Bas!A:B,2,0),"CXP"))</f>
        <v>CXP</v>
      </c>
    </row>
    <row r="499" spans="1:33" x14ac:dyDescent="0.25">
      <c r="A499" t="s">
        <v>41</v>
      </c>
      <c r="B499">
        <v>901</v>
      </c>
      <c r="C499">
        <v>900661288</v>
      </c>
      <c r="D499" t="s">
        <v>99</v>
      </c>
      <c r="E499" t="s">
        <v>4226</v>
      </c>
      <c r="F499">
        <v>7447638</v>
      </c>
      <c r="G499">
        <v>16925001</v>
      </c>
      <c r="H499">
        <v>2130</v>
      </c>
      <c r="I499" t="s">
        <v>4239</v>
      </c>
      <c r="J499" t="s">
        <v>4240</v>
      </c>
      <c r="K499" s="2">
        <v>45411</v>
      </c>
      <c r="L499" s="2">
        <v>45411</v>
      </c>
      <c r="M499" s="2">
        <v>45470</v>
      </c>
      <c r="N499">
        <v>23</v>
      </c>
      <c r="O499">
        <v>8264633</v>
      </c>
      <c r="P499">
        <v>20240604</v>
      </c>
      <c r="Q499">
        <v>202406</v>
      </c>
      <c r="R499" t="s">
        <v>6382</v>
      </c>
      <c r="S499">
        <v>40</v>
      </c>
      <c r="T499" t="s">
        <v>35</v>
      </c>
      <c r="U499" t="s">
        <v>3359</v>
      </c>
      <c r="V499" s="57" t="e">
        <f t="shared" ca="1" si="70"/>
        <v>#NUM!</v>
      </c>
      <c r="W499" s="1" t="e">
        <f t="shared" ca="1" si="71"/>
        <v>#NUM!</v>
      </c>
      <c r="X499" s="1" t="e">
        <f t="shared" ca="1" si="72"/>
        <v>#NUM!</v>
      </c>
      <c r="Y499" s="1" t="e">
        <f t="shared" ca="1" si="73"/>
        <v>#NUM!</v>
      </c>
      <c r="Z499" s="32" t="e">
        <f t="shared" ca="1" si="74"/>
        <v>#NUM!</v>
      </c>
      <c r="AA499" s="1" t="e">
        <f t="shared" ca="1" si="75"/>
        <v>#NUM!</v>
      </c>
      <c r="AB499" s="1" t="e">
        <f t="shared" ca="1" si="76"/>
        <v>#NUM!</v>
      </c>
      <c r="AC499" s="1" t="e">
        <f t="shared" ca="1" si="77"/>
        <v>#NUM!</v>
      </c>
      <c r="AD499" s="1">
        <f t="shared" si="78"/>
        <v>8264633</v>
      </c>
      <c r="AE499" t="str">
        <f>IFERROR(VLOOKUP(D499,Bas!A:B,2,0),"")</f>
        <v>CONTENUR</v>
      </c>
      <c r="AF499" t="str">
        <f t="shared" si="79"/>
        <v>CONTENUR COLOMBIA SASFP-012064-01</v>
      </c>
      <c r="AG499" s="14" t="str">
        <f>(IFERROR(VLOOKUP(AF499,Bas!A:B,2,0),"CXP"))</f>
        <v>CXP</v>
      </c>
    </row>
    <row r="500" spans="1:33" x14ac:dyDescent="0.25">
      <c r="A500" t="s">
        <v>41</v>
      </c>
      <c r="B500">
        <v>901</v>
      </c>
      <c r="C500">
        <v>900661288</v>
      </c>
      <c r="D500" t="s">
        <v>99</v>
      </c>
      <c r="E500" t="s">
        <v>4226</v>
      </c>
      <c r="F500">
        <v>7447638</v>
      </c>
      <c r="G500">
        <v>16925001</v>
      </c>
      <c r="H500">
        <v>2146</v>
      </c>
      <c r="I500" t="s">
        <v>6487</v>
      </c>
      <c r="J500" t="s">
        <v>6488</v>
      </c>
      <c r="K500" s="2">
        <v>45441</v>
      </c>
      <c r="L500" s="2">
        <v>45441</v>
      </c>
      <c r="M500" s="2">
        <v>45494</v>
      </c>
      <c r="N500">
        <v>47</v>
      </c>
      <c r="O500">
        <v>94936738</v>
      </c>
      <c r="P500">
        <v>20240604</v>
      </c>
      <c r="Q500">
        <v>202406</v>
      </c>
      <c r="R500" t="s">
        <v>6382</v>
      </c>
      <c r="S500">
        <v>10</v>
      </c>
      <c r="T500" t="s">
        <v>22</v>
      </c>
      <c r="U500" t="s">
        <v>3359</v>
      </c>
      <c r="V500" s="57" t="e">
        <f t="shared" ca="1" si="70"/>
        <v>#NUM!</v>
      </c>
      <c r="W500" s="1" t="e">
        <f t="shared" ca="1" si="71"/>
        <v>#NUM!</v>
      </c>
      <c r="X500" s="1" t="e">
        <f t="shared" ca="1" si="72"/>
        <v>#NUM!</v>
      </c>
      <c r="Y500" s="1" t="e">
        <f t="shared" ca="1" si="73"/>
        <v>#NUM!</v>
      </c>
      <c r="Z500" s="32" t="e">
        <f t="shared" ca="1" si="74"/>
        <v>#NUM!</v>
      </c>
      <c r="AA500" s="1" t="e">
        <f t="shared" ca="1" si="75"/>
        <v>#NUM!</v>
      </c>
      <c r="AB500" s="1" t="e">
        <f t="shared" ca="1" si="76"/>
        <v>#NUM!</v>
      </c>
      <c r="AC500" s="1" t="e">
        <f t="shared" ca="1" si="77"/>
        <v>#NUM!</v>
      </c>
      <c r="AD500" s="1">
        <f t="shared" si="78"/>
        <v>94936738</v>
      </c>
      <c r="AE500" t="str">
        <f>IFERROR(VLOOKUP(D500,Bas!A:B,2,0),"")</f>
        <v>CONTENUR</v>
      </c>
      <c r="AF500" t="str">
        <f t="shared" si="79"/>
        <v>CONTENUR COLOMBIA SASFP-012567-01</v>
      </c>
      <c r="AG500" s="14" t="str">
        <f>(IFERROR(VLOOKUP(AF500,Bas!A:B,2,0),"CXP"))</f>
        <v>CXP</v>
      </c>
    </row>
    <row r="501" spans="1:33" x14ac:dyDescent="0.25">
      <c r="A501" t="s">
        <v>41</v>
      </c>
      <c r="B501">
        <v>901</v>
      </c>
      <c r="C501">
        <v>900661288</v>
      </c>
      <c r="D501" t="s">
        <v>99</v>
      </c>
      <c r="E501" t="s">
        <v>4226</v>
      </c>
      <c r="F501">
        <v>7447638</v>
      </c>
      <c r="G501">
        <v>16925001</v>
      </c>
      <c r="H501">
        <v>2129</v>
      </c>
      <c r="I501" t="s">
        <v>6489</v>
      </c>
      <c r="J501" t="s">
        <v>6490</v>
      </c>
      <c r="K501" s="2">
        <v>45443</v>
      </c>
      <c r="L501" s="2">
        <v>45443</v>
      </c>
      <c r="M501" s="2">
        <v>45469</v>
      </c>
      <c r="N501">
        <v>22</v>
      </c>
      <c r="O501">
        <v>148870455</v>
      </c>
      <c r="P501">
        <v>20240604</v>
      </c>
      <c r="Q501">
        <v>202406</v>
      </c>
      <c r="R501" t="s">
        <v>6382</v>
      </c>
      <c r="S501">
        <v>8</v>
      </c>
      <c r="T501" t="s">
        <v>22</v>
      </c>
      <c r="U501" t="s">
        <v>3359</v>
      </c>
      <c r="V501" s="57" t="e">
        <f t="shared" ca="1" si="70"/>
        <v>#NUM!</v>
      </c>
      <c r="W501" s="1" t="e">
        <f t="shared" ca="1" si="71"/>
        <v>#NUM!</v>
      </c>
      <c r="X501" s="1" t="e">
        <f t="shared" ca="1" si="72"/>
        <v>#NUM!</v>
      </c>
      <c r="Y501" s="1" t="e">
        <f t="shared" ca="1" si="73"/>
        <v>#NUM!</v>
      </c>
      <c r="Z501" s="32" t="e">
        <f t="shared" ca="1" si="74"/>
        <v>#NUM!</v>
      </c>
      <c r="AA501" s="1" t="e">
        <f t="shared" ca="1" si="75"/>
        <v>#NUM!</v>
      </c>
      <c r="AB501" s="1" t="e">
        <f t="shared" ca="1" si="76"/>
        <v>#NUM!</v>
      </c>
      <c r="AC501" s="1" t="e">
        <f t="shared" ca="1" si="77"/>
        <v>#NUM!</v>
      </c>
      <c r="AD501" s="1">
        <f t="shared" si="78"/>
        <v>148870455</v>
      </c>
      <c r="AE501" t="str">
        <f>IFERROR(VLOOKUP(D501,Bas!A:B,2,0),"")</f>
        <v>CONTENUR</v>
      </c>
      <c r="AF501" t="str">
        <f t="shared" si="79"/>
        <v>CONTENUR COLOMBIA SASFP-012645-01</v>
      </c>
      <c r="AG501" s="14" t="str">
        <f>(IFERROR(VLOOKUP(AF501,Bas!A:B,2,0),"CXP"))</f>
        <v>CXP</v>
      </c>
    </row>
    <row r="502" spans="1:33" x14ac:dyDescent="0.25">
      <c r="A502" t="s">
        <v>41</v>
      </c>
      <c r="B502">
        <v>901</v>
      </c>
      <c r="C502">
        <v>900520484</v>
      </c>
      <c r="D502" t="s">
        <v>2978</v>
      </c>
      <c r="E502" t="s">
        <v>4241</v>
      </c>
      <c r="F502">
        <v>7447638</v>
      </c>
      <c r="G502">
        <v>16925001</v>
      </c>
      <c r="H502">
        <v>25106</v>
      </c>
      <c r="I502" t="s">
        <v>4242</v>
      </c>
      <c r="J502" t="s">
        <v>4243</v>
      </c>
      <c r="K502" s="2">
        <v>45412</v>
      </c>
      <c r="L502" s="2">
        <v>45412</v>
      </c>
      <c r="M502" s="2">
        <v>45412</v>
      </c>
      <c r="N502">
        <v>-34</v>
      </c>
      <c r="O502">
        <v>746932</v>
      </c>
      <c r="P502">
        <v>20240604</v>
      </c>
      <c r="Q502">
        <v>202406</v>
      </c>
      <c r="R502" t="s">
        <v>6382</v>
      </c>
      <c r="S502">
        <v>39</v>
      </c>
      <c r="T502" t="s">
        <v>35</v>
      </c>
      <c r="U502" t="s">
        <v>3359</v>
      </c>
      <c r="V502" s="57" t="e">
        <f t="shared" ca="1" si="70"/>
        <v>#NUM!</v>
      </c>
      <c r="W502" s="1" t="e">
        <f t="shared" ca="1" si="71"/>
        <v>#NUM!</v>
      </c>
      <c r="X502" s="1" t="e">
        <f t="shared" ca="1" si="72"/>
        <v>#NUM!</v>
      </c>
      <c r="Y502" s="1" t="e">
        <f t="shared" ca="1" si="73"/>
        <v>#NUM!</v>
      </c>
      <c r="Z502" s="32" t="e">
        <f t="shared" ca="1" si="74"/>
        <v>#NUM!</v>
      </c>
      <c r="AA502" s="1" t="e">
        <f t="shared" ca="1" si="75"/>
        <v>#NUM!</v>
      </c>
      <c r="AB502" s="1" t="e">
        <f t="shared" ca="1" si="76"/>
        <v>#NUM!</v>
      </c>
      <c r="AC502" s="1" t="e">
        <f t="shared" ca="1" si="77"/>
        <v>#NUM!</v>
      </c>
      <c r="AD502" s="1">
        <f t="shared" si="78"/>
        <v>746932</v>
      </c>
      <c r="AE502" t="str">
        <f>IFERROR(VLOOKUP(D502,Bas!A:B,2,0),"")</f>
        <v/>
      </c>
      <c r="AF502" t="str">
        <f t="shared" si="79"/>
        <v>CREDICORP CAPITAL FIDUCIARIA SACC-003595-00</v>
      </c>
      <c r="AG502" s="14" t="str">
        <f>(IFERROR(VLOOKUP(AF502,Bas!A:B,2,0),"CXP"))</f>
        <v>RV</v>
      </c>
    </row>
    <row r="503" spans="1:33" x14ac:dyDescent="0.25">
      <c r="A503" t="s">
        <v>41</v>
      </c>
      <c r="B503">
        <v>901</v>
      </c>
      <c r="C503">
        <v>900520484</v>
      </c>
      <c r="D503" t="s">
        <v>2978</v>
      </c>
      <c r="E503" t="s">
        <v>4241</v>
      </c>
      <c r="F503">
        <v>7447638</v>
      </c>
      <c r="G503">
        <v>16925001</v>
      </c>
      <c r="H503">
        <v>25111</v>
      </c>
      <c r="I503" t="s">
        <v>4244</v>
      </c>
      <c r="J503" t="s">
        <v>4245</v>
      </c>
      <c r="K503" s="2">
        <v>45412</v>
      </c>
      <c r="L503" s="2">
        <v>45412</v>
      </c>
      <c r="M503" s="2">
        <v>45412</v>
      </c>
      <c r="N503">
        <v>-34</v>
      </c>
      <c r="O503">
        <v>820005</v>
      </c>
      <c r="P503">
        <v>20240604</v>
      </c>
      <c r="Q503">
        <v>202406</v>
      </c>
      <c r="R503" t="s">
        <v>6382</v>
      </c>
      <c r="S503">
        <v>39</v>
      </c>
      <c r="T503" t="s">
        <v>35</v>
      </c>
      <c r="U503" t="s">
        <v>3359</v>
      </c>
      <c r="V503" s="57" t="e">
        <f t="shared" ca="1" si="70"/>
        <v>#NUM!</v>
      </c>
      <c r="W503" s="1" t="e">
        <f t="shared" ca="1" si="71"/>
        <v>#NUM!</v>
      </c>
      <c r="X503" s="1" t="e">
        <f t="shared" ca="1" si="72"/>
        <v>#NUM!</v>
      </c>
      <c r="Y503" s="1" t="e">
        <f t="shared" ca="1" si="73"/>
        <v>#NUM!</v>
      </c>
      <c r="Z503" s="32" t="e">
        <f t="shared" ca="1" si="74"/>
        <v>#NUM!</v>
      </c>
      <c r="AA503" s="1" t="e">
        <f t="shared" ca="1" si="75"/>
        <v>#NUM!</v>
      </c>
      <c r="AB503" s="1" t="e">
        <f t="shared" ca="1" si="76"/>
        <v>#NUM!</v>
      </c>
      <c r="AC503" s="1" t="e">
        <f t="shared" ca="1" si="77"/>
        <v>#NUM!</v>
      </c>
      <c r="AD503" s="1">
        <f t="shared" si="78"/>
        <v>820005</v>
      </c>
      <c r="AE503" t="str">
        <f>IFERROR(VLOOKUP(D503,Bas!A:B,2,0),"")</f>
        <v/>
      </c>
      <c r="AF503" t="str">
        <f t="shared" si="79"/>
        <v>CREDICORP CAPITAL FIDUCIARIA SACC-003596-00</v>
      </c>
      <c r="AG503" s="14" t="str">
        <f>(IFERROR(VLOOKUP(AF503,Bas!A:B,2,0),"CXP"))</f>
        <v>RV</v>
      </c>
    </row>
    <row r="504" spans="1:33" x14ac:dyDescent="0.25">
      <c r="A504" t="s">
        <v>41</v>
      </c>
      <c r="B504">
        <v>901</v>
      </c>
      <c r="C504">
        <v>900520484</v>
      </c>
      <c r="D504" t="s">
        <v>2978</v>
      </c>
      <c r="E504" t="s">
        <v>4241</v>
      </c>
      <c r="F504">
        <v>7447638</v>
      </c>
      <c r="G504">
        <v>16925001</v>
      </c>
      <c r="H504">
        <v>25174</v>
      </c>
      <c r="I504" t="s">
        <v>4246</v>
      </c>
      <c r="J504" t="s">
        <v>4247</v>
      </c>
      <c r="K504" s="2">
        <v>45426</v>
      </c>
      <c r="L504" s="2">
        <v>45426</v>
      </c>
      <c r="M504" s="2">
        <v>45426</v>
      </c>
      <c r="N504">
        <v>-20</v>
      </c>
      <c r="O504">
        <v>13598369</v>
      </c>
      <c r="P504">
        <v>20240604</v>
      </c>
      <c r="Q504">
        <v>202406</v>
      </c>
      <c r="R504" t="s">
        <v>6382</v>
      </c>
      <c r="S504">
        <v>25</v>
      </c>
      <c r="T504" t="s">
        <v>22</v>
      </c>
      <c r="U504" t="s">
        <v>3359</v>
      </c>
      <c r="V504" s="57" t="e">
        <f t="shared" ca="1" si="70"/>
        <v>#NUM!</v>
      </c>
      <c r="W504" s="1" t="e">
        <f t="shared" ca="1" si="71"/>
        <v>#NUM!</v>
      </c>
      <c r="X504" s="1" t="e">
        <f t="shared" ca="1" si="72"/>
        <v>#NUM!</v>
      </c>
      <c r="Y504" s="1" t="e">
        <f t="shared" ca="1" si="73"/>
        <v>#NUM!</v>
      </c>
      <c r="Z504" s="32" t="e">
        <f t="shared" ca="1" si="74"/>
        <v>#NUM!</v>
      </c>
      <c r="AA504" s="1" t="e">
        <f t="shared" ca="1" si="75"/>
        <v>#NUM!</v>
      </c>
      <c r="AB504" s="1" t="e">
        <f t="shared" ca="1" si="76"/>
        <v>#NUM!</v>
      </c>
      <c r="AC504" s="1" t="e">
        <f t="shared" ca="1" si="77"/>
        <v>#NUM!</v>
      </c>
      <c r="AD504" s="1">
        <f t="shared" si="78"/>
        <v>13598369</v>
      </c>
      <c r="AE504" t="str">
        <f>IFERROR(VLOOKUP(D504,Bas!A:B,2,0),"")</f>
        <v/>
      </c>
      <c r="AF504" t="str">
        <f t="shared" si="79"/>
        <v>CREDICORP CAPITAL FIDUCIARIA SACC-003632-00</v>
      </c>
      <c r="AG504" s="14" t="str">
        <f>(IFERROR(VLOOKUP(AF504,Bas!A:B,2,0),"CXP"))</f>
        <v>RV</v>
      </c>
    </row>
    <row r="505" spans="1:33" x14ac:dyDescent="0.25">
      <c r="A505" t="s">
        <v>41</v>
      </c>
      <c r="B505">
        <v>901</v>
      </c>
      <c r="C505">
        <v>900520484</v>
      </c>
      <c r="D505" t="s">
        <v>2978</v>
      </c>
      <c r="E505" t="s">
        <v>4241</v>
      </c>
      <c r="F505">
        <v>7447638</v>
      </c>
      <c r="G505">
        <v>16925001</v>
      </c>
      <c r="H505">
        <v>25175</v>
      </c>
      <c r="I505" t="s">
        <v>4248</v>
      </c>
      <c r="J505" t="s">
        <v>4249</v>
      </c>
      <c r="K505" s="2">
        <v>45426</v>
      </c>
      <c r="L505" s="2">
        <v>45426</v>
      </c>
      <c r="M505" s="2">
        <v>45426</v>
      </c>
      <c r="N505">
        <v>-20</v>
      </c>
      <c r="O505">
        <v>3619021</v>
      </c>
      <c r="P505">
        <v>20240604</v>
      </c>
      <c r="Q505">
        <v>202406</v>
      </c>
      <c r="R505" t="s">
        <v>6382</v>
      </c>
      <c r="S505">
        <v>25</v>
      </c>
      <c r="T505" t="s">
        <v>22</v>
      </c>
      <c r="U505" t="s">
        <v>3359</v>
      </c>
      <c r="V505" s="57" t="e">
        <f t="shared" ca="1" si="70"/>
        <v>#NUM!</v>
      </c>
      <c r="W505" s="1" t="e">
        <f t="shared" ca="1" si="71"/>
        <v>#NUM!</v>
      </c>
      <c r="X505" s="1" t="e">
        <f t="shared" ca="1" si="72"/>
        <v>#NUM!</v>
      </c>
      <c r="Y505" s="1" t="e">
        <f t="shared" ca="1" si="73"/>
        <v>#NUM!</v>
      </c>
      <c r="Z505" s="32" t="e">
        <f t="shared" ca="1" si="74"/>
        <v>#NUM!</v>
      </c>
      <c r="AA505" s="1" t="e">
        <f t="shared" ca="1" si="75"/>
        <v>#NUM!</v>
      </c>
      <c r="AB505" s="1" t="e">
        <f t="shared" ca="1" si="76"/>
        <v>#NUM!</v>
      </c>
      <c r="AC505" s="1" t="e">
        <f t="shared" ca="1" si="77"/>
        <v>#NUM!</v>
      </c>
      <c r="AD505" s="1">
        <f t="shared" si="78"/>
        <v>3619021</v>
      </c>
      <c r="AE505" t="str">
        <f>IFERROR(VLOOKUP(D505,Bas!A:B,2,0),"")</f>
        <v/>
      </c>
      <c r="AF505" t="str">
        <f t="shared" si="79"/>
        <v>CREDICORP CAPITAL FIDUCIARIA SACC-003633-00</v>
      </c>
      <c r="AG505" s="14" t="str">
        <f>(IFERROR(VLOOKUP(AF505,Bas!A:B,2,0),"CXP"))</f>
        <v>RV</v>
      </c>
    </row>
    <row r="506" spans="1:33" x14ac:dyDescent="0.25">
      <c r="A506" t="s">
        <v>41</v>
      </c>
      <c r="B506">
        <v>901</v>
      </c>
      <c r="C506">
        <v>900520484</v>
      </c>
      <c r="D506" t="s">
        <v>2978</v>
      </c>
      <c r="E506" t="s">
        <v>4241</v>
      </c>
      <c r="F506">
        <v>7447638</v>
      </c>
      <c r="G506">
        <v>16925001</v>
      </c>
      <c r="H506">
        <v>25176</v>
      </c>
      <c r="I506" t="s">
        <v>4250</v>
      </c>
      <c r="J506" t="s">
        <v>4251</v>
      </c>
      <c r="K506" s="2">
        <v>45426</v>
      </c>
      <c r="L506" s="2">
        <v>45426</v>
      </c>
      <c r="M506" s="2">
        <v>45426</v>
      </c>
      <c r="N506">
        <v>-20</v>
      </c>
      <c r="O506">
        <v>8508500</v>
      </c>
      <c r="P506">
        <v>20240604</v>
      </c>
      <c r="Q506">
        <v>202406</v>
      </c>
      <c r="R506" t="s">
        <v>6382</v>
      </c>
      <c r="S506">
        <v>25</v>
      </c>
      <c r="T506" t="s">
        <v>22</v>
      </c>
      <c r="U506" t="s">
        <v>3359</v>
      </c>
      <c r="V506" s="57" t="e">
        <f t="shared" ref="V506:V568" ca="1" si="80">+_xlfn.DAYS($V$8,L506)</f>
        <v>#NUM!</v>
      </c>
      <c r="W506" s="1" t="e">
        <f t="shared" ref="W506:W568" ca="1" si="81">+IF(AND(V506&gt;=0,V506&lt;=30),AD506,0)</f>
        <v>#NUM!</v>
      </c>
      <c r="X506" s="1" t="e">
        <f t="shared" ref="X506:X568" ca="1" si="82">+IF(AND(V506&gt;=31,V506&lt;=60),AD506,0)</f>
        <v>#NUM!</v>
      </c>
      <c r="Y506" s="1" t="e">
        <f t="shared" ref="Y506:Y568" ca="1" si="83">+IF(AND(V506&gt;=61,V506&lt;=90),AD506,0)</f>
        <v>#NUM!</v>
      </c>
      <c r="Z506" s="32" t="e">
        <f t="shared" ref="Z506:Z568" ca="1" si="84">+IF(AND(V506&gt;=91,V506&lt;=120),AD506,0)</f>
        <v>#NUM!</v>
      </c>
      <c r="AA506" s="1" t="e">
        <f t="shared" ref="AA506:AA568" ca="1" si="85">+IF(AND(V506&gt;=121,V506&lt;=180),AD506,0)</f>
        <v>#NUM!</v>
      </c>
      <c r="AB506" s="1" t="e">
        <f t="shared" ref="AB506:AB568" ca="1" si="86">+IF(AND(V506&gt;=181,V506&lt;=360),AD506,0)</f>
        <v>#NUM!</v>
      </c>
      <c r="AC506" s="1" t="e">
        <f t="shared" ref="AC506:AC568" ca="1" si="87">+IF(AND(V506&gt;360),AD506,0)</f>
        <v>#NUM!</v>
      </c>
      <c r="AD506" s="1">
        <f t="shared" ref="AD506:AD568" si="88">+O506</f>
        <v>8508500</v>
      </c>
      <c r="AE506" t="str">
        <f>IFERROR(VLOOKUP(D506,Bas!A:B,2,0),"")</f>
        <v/>
      </c>
      <c r="AF506" t="str">
        <f t="shared" si="79"/>
        <v>CREDICORP CAPITAL FIDUCIARIA SACC-003634-00</v>
      </c>
      <c r="AG506" s="14" t="str">
        <f>(IFERROR(VLOOKUP(AF506,Bas!A:B,2,0),"CXP"))</f>
        <v>RV</v>
      </c>
    </row>
    <row r="507" spans="1:33" x14ac:dyDescent="0.25">
      <c r="A507" t="s">
        <v>41</v>
      </c>
      <c r="B507">
        <v>901</v>
      </c>
      <c r="C507">
        <v>900520484</v>
      </c>
      <c r="D507" t="s">
        <v>2978</v>
      </c>
      <c r="E507" t="s">
        <v>4241</v>
      </c>
      <c r="F507">
        <v>7447638</v>
      </c>
      <c r="G507">
        <v>16925001</v>
      </c>
      <c r="H507">
        <v>218</v>
      </c>
      <c r="I507" t="s">
        <v>4252</v>
      </c>
      <c r="J507" t="s">
        <v>4253</v>
      </c>
      <c r="K507" s="2">
        <v>44926</v>
      </c>
      <c r="L507" s="2">
        <v>44926</v>
      </c>
      <c r="M507" s="2">
        <v>44926</v>
      </c>
      <c r="N507">
        <v>-513</v>
      </c>
      <c r="O507">
        <v>1997703.77</v>
      </c>
      <c r="P507">
        <v>20240604</v>
      </c>
      <c r="Q507">
        <v>202406</v>
      </c>
      <c r="R507" t="s">
        <v>6382</v>
      </c>
      <c r="S507">
        <v>525</v>
      </c>
      <c r="T507" t="s">
        <v>20</v>
      </c>
      <c r="U507" t="s">
        <v>3359</v>
      </c>
      <c r="V507" s="57" t="e">
        <f t="shared" ca="1" si="80"/>
        <v>#NUM!</v>
      </c>
      <c r="W507" s="1" t="e">
        <f t="shared" ca="1" si="81"/>
        <v>#NUM!</v>
      </c>
      <c r="X507" s="1" t="e">
        <f t="shared" ca="1" si="82"/>
        <v>#NUM!</v>
      </c>
      <c r="Y507" s="1" t="e">
        <f t="shared" ca="1" si="83"/>
        <v>#NUM!</v>
      </c>
      <c r="Z507" s="32" t="e">
        <f t="shared" ca="1" si="84"/>
        <v>#NUM!</v>
      </c>
      <c r="AA507" s="1" t="e">
        <f t="shared" ca="1" si="85"/>
        <v>#NUM!</v>
      </c>
      <c r="AB507" s="1" t="e">
        <f t="shared" ca="1" si="86"/>
        <v>#NUM!</v>
      </c>
      <c r="AC507" s="1" t="e">
        <f t="shared" ca="1" si="87"/>
        <v>#NUM!</v>
      </c>
      <c r="AD507" s="1">
        <f t="shared" si="88"/>
        <v>1997703.77</v>
      </c>
      <c r="AE507" t="str">
        <f>IFERROR(VLOOKUP(D507,Bas!A:B,2,0),"")</f>
        <v/>
      </c>
      <c r="AF507" t="str">
        <f t="shared" ref="AF507:AF569" si="89">+CONCATENATE(D507,I507)</f>
        <v>CREDICORP CAPITAL FIDUCIARIA SANI-000218-00</v>
      </c>
      <c r="AG507" s="14" t="str">
        <f>(IFERROR(VLOOKUP(AF507,Bas!A:B,2,0),"CXP"))</f>
        <v>RV</v>
      </c>
    </row>
    <row r="508" spans="1:33" x14ac:dyDescent="0.25">
      <c r="A508" t="s">
        <v>41</v>
      </c>
      <c r="B508">
        <v>901</v>
      </c>
      <c r="C508">
        <v>900520484</v>
      </c>
      <c r="D508" t="s">
        <v>2978</v>
      </c>
      <c r="E508" t="s">
        <v>4241</v>
      </c>
      <c r="F508">
        <v>7447638</v>
      </c>
      <c r="G508">
        <v>16925001</v>
      </c>
      <c r="H508" t="s">
        <v>3601</v>
      </c>
      <c r="I508" t="s">
        <v>4254</v>
      </c>
      <c r="J508" t="s">
        <v>4255</v>
      </c>
      <c r="K508" s="2">
        <v>44926</v>
      </c>
      <c r="L508" s="2">
        <v>44926</v>
      </c>
      <c r="M508" s="2">
        <v>44926</v>
      </c>
      <c r="N508">
        <v>-513</v>
      </c>
      <c r="O508">
        <v>5316885</v>
      </c>
      <c r="P508">
        <v>20240604</v>
      </c>
      <c r="Q508">
        <v>202406</v>
      </c>
      <c r="R508" t="s">
        <v>6382</v>
      </c>
      <c r="S508">
        <v>525</v>
      </c>
      <c r="T508" t="s">
        <v>20</v>
      </c>
      <c r="U508" t="s">
        <v>3359</v>
      </c>
      <c r="V508" s="57" t="e">
        <f t="shared" ca="1" si="80"/>
        <v>#NUM!</v>
      </c>
      <c r="W508" s="1" t="e">
        <f t="shared" ca="1" si="81"/>
        <v>#NUM!</v>
      </c>
      <c r="X508" s="1" t="e">
        <f t="shared" ca="1" si="82"/>
        <v>#NUM!</v>
      </c>
      <c r="Y508" s="1" t="e">
        <f t="shared" ca="1" si="83"/>
        <v>#NUM!</v>
      </c>
      <c r="Z508" s="32" t="e">
        <f t="shared" ca="1" si="84"/>
        <v>#NUM!</v>
      </c>
      <c r="AA508" s="1" t="e">
        <f t="shared" ca="1" si="85"/>
        <v>#NUM!</v>
      </c>
      <c r="AB508" s="1" t="e">
        <f t="shared" ca="1" si="86"/>
        <v>#NUM!</v>
      </c>
      <c r="AC508" s="1" t="e">
        <f t="shared" ca="1" si="87"/>
        <v>#NUM!</v>
      </c>
      <c r="AD508" s="1">
        <f t="shared" si="88"/>
        <v>5316885</v>
      </c>
      <c r="AE508" t="str">
        <f>IFERROR(VLOOKUP(D508,Bas!A:B,2,0),"")</f>
        <v/>
      </c>
      <c r="AF508" t="str">
        <f t="shared" si="89"/>
        <v>CREDICORP CAPITAL FIDUCIARIA SARC-000314-00</v>
      </c>
      <c r="AG508" s="14" t="str">
        <f>(IFERROR(VLOOKUP(AF508,Bas!A:B,2,0),"CXP"))</f>
        <v>RV</v>
      </c>
    </row>
    <row r="509" spans="1:33" x14ac:dyDescent="0.25">
      <c r="A509" t="s">
        <v>41</v>
      </c>
      <c r="B509">
        <v>901</v>
      </c>
      <c r="C509">
        <v>900520375</v>
      </c>
      <c r="D509" t="s">
        <v>2979</v>
      </c>
      <c r="E509" t="s">
        <v>4256</v>
      </c>
      <c r="F509">
        <v>7447638</v>
      </c>
      <c r="G509">
        <v>16925001</v>
      </c>
      <c r="H509">
        <v>2999</v>
      </c>
      <c r="I509" t="s">
        <v>4257</v>
      </c>
      <c r="J509" t="s">
        <v>4258</v>
      </c>
      <c r="K509" s="2">
        <v>45378</v>
      </c>
      <c r="L509" s="2">
        <v>45378</v>
      </c>
      <c r="M509" s="2">
        <v>45434</v>
      </c>
      <c r="N509">
        <v>-12</v>
      </c>
      <c r="O509">
        <v>61874362</v>
      </c>
      <c r="P509">
        <v>20240604</v>
      </c>
      <c r="Q509">
        <v>202406</v>
      </c>
      <c r="R509" t="s">
        <v>6382</v>
      </c>
      <c r="S509">
        <v>73</v>
      </c>
      <c r="T509" t="s">
        <v>31</v>
      </c>
      <c r="U509" t="s">
        <v>3359</v>
      </c>
      <c r="V509" s="57" t="e">
        <f t="shared" ca="1" si="80"/>
        <v>#NUM!</v>
      </c>
      <c r="W509" s="1" t="e">
        <f t="shared" ca="1" si="81"/>
        <v>#NUM!</v>
      </c>
      <c r="X509" s="1" t="e">
        <f t="shared" ca="1" si="82"/>
        <v>#NUM!</v>
      </c>
      <c r="Y509" s="1" t="e">
        <f t="shared" ca="1" si="83"/>
        <v>#NUM!</v>
      </c>
      <c r="Z509" s="32" t="e">
        <f t="shared" ca="1" si="84"/>
        <v>#NUM!</v>
      </c>
      <c r="AA509" s="1" t="e">
        <f t="shared" ca="1" si="85"/>
        <v>#NUM!</v>
      </c>
      <c r="AB509" s="1" t="e">
        <f t="shared" ca="1" si="86"/>
        <v>#NUM!</v>
      </c>
      <c r="AC509" s="1" t="e">
        <f t="shared" ca="1" si="87"/>
        <v>#NUM!</v>
      </c>
      <c r="AD509" s="1">
        <f t="shared" si="88"/>
        <v>61874362</v>
      </c>
      <c r="AE509" t="str">
        <f>IFERROR(VLOOKUP(D509,Bas!A:B,2,0),"")</f>
        <v/>
      </c>
      <c r="AF509" t="str">
        <f t="shared" si="89"/>
        <v>CUALITY CARWASH MASIVO Y ASOCIADOS SASFP-011461-01</v>
      </c>
      <c r="AG509" s="14" t="str">
        <f>(IFERROR(VLOOKUP(AF509,Bas!A:B,2,0),"CXP"))</f>
        <v>CXP</v>
      </c>
    </row>
    <row r="510" spans="1:33" x14ac:dyDescent="0.25">
      <c r="A510" t="s">
        <v>41</v>
      </c>
      <c r="B510">
        <v>901</v>
      </c>
      <c r="C510">
        <v>900520375</v>
      </c>
      <c r="D510" t="s">
        <v>2979</v>
      </c>
      <c r="E510" t="s">
        <v>4256</v>
      </c>
      <c r="F510">
        <v>7447638</v>
      </c>
      <c r="G510">
        <v>16925001</v>
      </c>
      <c r="H510">
        <v>3065</v>
      </c>
      <c r="I510" t="s">
        <v>4259</v>
      </c>
      <c r="J510" t="s">
        <v>4260</v>
      </c>
      <c r="K510" s="2">
        <v>45411</v>
      </c>
      <c r="L510" s="2">
        <v>45411</v>
      </c>
      <c r="M510" s="2">
        <v>45469</v>
      </c>
      <c r="N510">
        <v>22</v>
      </c>
      <c r="O510">
        <v>59506552</v>
      </c>
      <c r="P510">
        <v>20240604</v>
      </c>
      <c r="Q510">
        <v>202406</v>
      </c>
      <c r="R510" t="s">
        <v>6382</v>
      </c>
      <c r="S510">
        <v>40</v>
      </c>
      <c r="T510" t="s">
        <v>35</v>
      </c>
      <c r="U510" t="s">
        <v>3359</v>
      </c>
      <c r="V510" s="57" t="e">
        <f t="shared" ca="1" si="80"/>
        <v>#NUM!</v>
      </c>
      <c r="W510" s="1" t="e">
        <f t="shared" ca="1" si="81"/>
        <v>#NUM!</v>
      </c>
      <c r="X510" s="1" t="e">
        <f t="shared" ca="1" si="82"/>
        <v>#NUM!</v>
      </c>
      <c r="Y510" s="1" t="e">
        <f t="shared" ca="1" si="83"/>
        <v>#NUM!</v>
      </c>
      <c r="Z510" s="32" t="e">
        <f t="shared" ca="1" si="84"/>
        <v>#NUM!</v>
      </c>
      <c r="AA510" s="1" t="e">
        <f t="shared" ca="1" si="85"/>
        <v>#NUM!</v>
      </c>
      <c r="AB510" s="1" t="e">
        <f t="shared" ca="1" si="86"/>
        <v>#NUM!</v>
      </c>
      <c r="AC510" s="1" t="e">
        <f t="shared" ca="1" si="87"/>
        <v>#NUM!</v>
      </c>
      <c r="AD510" s="1">
        <f t="shared" si="88"/>
        <v>59506552</v>
      </c>
      <c r="AE510" t="str">
        <f>IFERROR(VLOOKUP(D510,Bas!A:B,2,0),"")</f>
        <v/>
      </c>
      <c r="AF510" t="str">
        <f t="shared" si="89"/>
        <v>CUALITY CARWASH MASIVO Y ASOCIADOS SASFP-012039-01</v>
      </c>
      <c r="AG510" s="14" t="str">
        <f>(IFERROR(VLOOKUP(AF510,Bas!A:B,2,0),"CXP"))</f>
        <v>CXP</v>
      </c>
    </row>
    <row r="511" spans="1:33" x14ac:dyDescent="0.25">
      <c r="A511" t="s">
        <v>41</v>
      </c>
      <c r="B511">
        <v>901</v>
      </c>
      <c r="C511">
        <v>900520375</v>
      </c>
      <c r="D511" t="s">
        <v>2979</v>
      </c>
      <c r="E511" t="s">
        <v>4256</v>
      </c>
      <c r="F511">
        <v>7447638</v>
      </c>
      <c r="G511">
        <v>16925001</v>
      </c>
      <c r="H511">
        <v>3088</v>
      </c>
      <c r="I511" t="s">
        <v>4261</v>
      </c>
      <c r="J511" t="s">
        <v>4262</v>
      </c>
      <c r="K511" s="2">
        <v>45427</v>
      </c>
      <c r="L511" s="2">
        <v>45427</v>
      </c>
      <c r="M511" s="2">
        <v>45487</v>
      </c>
      <c r="N511">
        <v>40</v>
      </c>
      <c r="O511">
        <v>1204930</v>
      </c>
      <c r="P511">
        <v>20240604</v>
      </c>
      <c r="Q511">
        <v>202406</v>
      </c>
      <c r="R511" t="s">
        <v>6382</v>
      </c>
      <c r="S511">
        <v>24</v>
      </c>
      <c r="T511" t="s">
        <v>22</v>
      </c>
      <c r="U511" t="s">
        <v>3359</v>
      </c>
      <c r="V511" s="57" t="e">
        <f t="shared" ca="1" si="80"/>
        <v>#NUM!</v>
      </c>
      <c r="W511" s="1" t="e">
        <f t="shared" ca="1" si="81"/>
        <v>#NUM!</v>
      </c>
      <c r="X511" s="1" t="e">
        <f t="shared" ca="1" si="82"/>
        <v>#NUM!</v>
      </c>
      <c r="Y511" s="1" t="e">
        <f t="shared" ca="1" si="83"/>
        <v>#NUM!</v>
      </c>
      <c r="Z511" s="32" t="e">
        <f t="shared" ca="1" si="84"/>
        <v>#NUM!</v>
      </c>
      <c r="AA511" s="1" t="e">
        <f t="shared" ca="1" si="85"/>
        <v>#NUM!</v>
      </c>
      <c r="AB511" s="1" t="e">
        <f t="shared" ca="1" si="86"/>
        <v>#NUM!</v>
      </c>
      <c r="AC511" s="1" t="e">
        <f t="shared" ca="1" si="87"/>
        <v>#NUM!</v>
      </c>
      <c r="AD511" s="1">
        <f t="shared" si="88"/>
        <v>1204930</v>
      </c>
      <c r="AE511" t="str">
        <f>IFERROR(VLOOKUP(D511,Bas!A:B,2,0),"")</f>
        <v/>
      </c>
      <c r="AF511" t="str">
        <f t="shared" si="89"/>
        <v>CUALITY CARWASH MASIVO Y ASOCIADOS SASFP-012272-01</v>
      </c>
      <c r="AG511" s="14" t="str">
        <f>(IFERROR(VLOOKUP(AF511,Bas!A:B,2,0),"CXP"))</f>
        <v>CXP</v>
      </c>
    </row>
    <row r="512" spans="1:33" x14ac:dyDescent="0.25">
      <c r="A512" t="s">
        <v>41</v>
      </c>
      <c r="B512">
        <v>901</v>
      </c>
      <c r="C512">
        <v>900520375</v>
      </c>
      <c r="D512" t="s">
        <v>2979</v>
      </c>
      <c r="E512" t="s">
        <v>4256</v>
      </c>
      <c r="F512">
        <v>7447638</v>
      </c>
      <c r="G512">
        <v>16925001</v>
      </c>
      <c r="H512">
        <v>3127</v>
      </c>
      <c r="I512" t="s">
        <v>6491</v>
      </c>
      <c r="J512" t="s">
        <v>6492</v>
      </c>
      <c r="K512" s="2">
        <v>45439</v>
      </c>
      <c r="L512" s="2">
        <v>45439</v>
      </c>
      <c r="M512" s="2">
        <v>45495</v>
      </c>
      <c r="N512">
        <v>48</v>
      </c>
      <c r="O512">
        <v>52082948</v>
      </c>
      <c r="P512">
        <v>20240604</v>
      </c>
      <c r="Q512">
        <v>202406</v>
      </c>
      <c r="R512" t="s">
        <v>6382</v>
      </c>
      <c r="S512">
        <v>12</v>
      </c>
      <c r="T512" t="s">
        <v>22</v>
      </c>
      <c r="U512" t="s">
        <v>3359</v>
      </c>
      <c r="V512" s="57" t="e">
        <f t="shared" ca="1" si="80"/>
        <v>#NUM!</v>
      </c>
      <c r="W512" s="1" t="e">
        <f t="shared" ca="1" si="81"/>
        <v>#NUM!</v>
      </c>
      <c r="X512" s="1" t="e">
        <f t="shared" ca="1" si="82"/>
        <v>#NUM!</v>
      </c>
      <c r="Y512" s="1" t="e">
        <f t="shared" ca="1" si="83"/>
        <v>#NUM!</v>
      </c>
      <c r="Z512" s="32" t="e">
        <f t="shared" ca="1" si="84"/>
        <v>#NUM!</v>
      </c>
      <c r="AA512" s="1" t="e">
        <f t="shared" ca="1" si="85"/>
        <v>#NUM!</v>
      </c>
      <c r="AB512" s="1" t="e">
        <f t="shared" ca="1" si="86"/>
        <v>#NUM!</v>
      </c>
      <c r="AC512" s="1" t="e">
        <f t="shared" ca="1" si="87"/>
        <v>#NUM!</v>
      </c>
      <c r="AD512" s="1">
        <f t="shared" si="88"/>
        <v>52082948</v>
      </c>
      <c r="AE512" t="str">
        <f>IFERROR(VLOOKUP(D512,Bas!A:B,2,0),"")</f>
        <v/>
      </c>
      <c r="AF512" t="str">
        <f t="shared" si="89"/>
        <v>CUALITY CARWASH MASIVO Y ASOCIADOS SASFP-012463-01</v>
      </c>
      <c r="AG512" s="14" t="str">
        <f>(IFERROR(VLOOKUP(AF512,Bas!A:B,2,0),"CXP"))</f>
        <v>CXP</v>
      </c>
    </row>
    <row r="513" spans="1:33" x14ac:dyDescent="0.25">
      <c r="A513" t="s">
        <v>41</v>
      </c>
      <c r="B513">
        <v>901</v>
      </c>
      <c r="C513">
        <v>800071617</v>
      </c>
      <c r="D513" t="s">
        <v>234</v>
      </c>
      <c r="E513" t="s">
        <v>4263</v>
      </c>
      <c r="F513">
        <v>7447638</v>
      </c>
      <c r="G513">
        <v>16925001</v>
      </c>
      <c r="H513">
        <v>2276509</v>
      </c>
      <c r="I513" t="s">
        <v>4264</v>
      </c>
      <c r="J513" t="s">
        <v>4265</v>
      </c>
      <c r="K513" s="2">
        <v>45358</v>
      </c>
      <c r="L513" s="2">
        <v>45358</v>
      </c>
      <c r="M513" s="2">
        <v>45413</v>
      </c>
      <c r="N513">
        <v>-33</v>
      </c>
      <c r="O513">
        <v>476457</v>
      </c>
      <c r="P513">
        <v>20240604</v>
      </c>
      <c r="Q513">
        <v>202406</v>
      </c>
      <c r="R513" t="s">
        <v>6382</v>
      </c>
      <c r="S513">
        <v>93</v>
      </c>
      <c r="T513" t="s">
        <v>52</v>
      </c>
      <c r="U513" t="s">
        <v>3359</v>
      </c>
      <c r="V513" s="57" t="e">
        <f t="shared" ca="1" si="80"/>
        <v>#NUM!</v>
      </c>
      <c r="W513" s="1" t="e">
        <f t="shared" ca="1" si="81"/>
        <v>#NUM!</v>
      </c>
      <c r="X513" s="1" t="e">
        <f t="shared" ca="1" si="82"/>
        <v>#NUM!</v>
      </c>
      <c r="Y513" s="1" t="e">
        <f t="shared" ca="1" si="83"/>
        <v>#NUM!</v>
      </c>
      <c r="Z513" s="32" t="e">
        <f t="shared" ca="1" si="84"/>
        <v>#NUM!</v>
      </c>
      <c r="AA513" s="1" t="e">
        <f t="shared" ca="1" si="85"/>
        <v>#NUM!</v>
      </c>
      <c r="AB513" s="1" t="e">
        <f t="shared" ca="1" si="86"/>
        <v>#NUM!</v>
      </c>
      <c r="AC513" s="1" t="e">
        <f t="shared" ca="1" si="87"/>
        <v>#NUM!</v>
      </c>
      <c r="AD513" s="1">
        <f t="shared" si="88"/>
        <v>476457</v>
      </c>
      <c r="AE513" t="str">
        <f>IFERROR(VLOOKUP(D513,Bas!A:B,2,0),"")</f>
        <v/>
      </c>
      <c r="AF513" t="str">
        <f t="shared" si="89"/>
        <v>CUMMINS DE LOS ANDES SAFP-011057-01</v>
      </c>
      <c r="AG513" s="14" t="str">
        <f>(IFERROR(VLOOKUP(AF513,Bas!A:B,2,0),"CXP"))</f>
        <v>CXP</v>
      </c>
    </row>
    <row r="514" spans="1:33" x14ac:dyDescent="0.25">
      <c r="A514" t="s">
        <v>41</v>
      </c>
      <c r="B514">
        <v>901</v>
      </c>
      <c r="C514">
        <v>800071617</v>
      </c>
      <c r="D514" t="s">
        <v>234</v>
      </c>
      <c r="E514" t="s">
        <v>4263</v>
      </c>
      <c r="F514">
        <v>7447638</v>
      </c>
      <c r="G514">
        <v>16925001</v>
      </c>
      <c r="H514">
        <v>2278689</v>
      </c>
      <c r="I514" t="s">
        <v>4266</v>
      </c>
      <c r="J514" t="s">
        <v>4267</v>
      </c>
      <c r="K514" s="2">
        <v>45364</v>
      </c>
      <c r="L514" s="2">
        <v>45364</v>
      </c>
      <c r="M514" s="2">
        <v>45424</v>
      </c>
      <c r="N514">
        <v>-22</v>
      </c>
      <c r="O514">
        <v>66299</v>
      </c>
      <c r="P514">
        <v>20240604</v>
      </c>
      <c r="Q514">
        <v>202406</v>
      </c>
      <c r="R514" t="s">
        <v>6382</v>
      </c>
      <c r="S514">
        <v>87</v>
      </c>
      <c r="T514" t="s">
        <v>31</v>
      </c>
      <c r="U514" t="s">
        <v>3359</v>
      </c>
      <c r="V514" s="57" t="e">
        <f t="shared" ca="1" si="80"/>
        <v>#NUM!</v>
      </c>
      <c r="W514" s="1" t="e">
        <f t="shared" ca="1" si="81"/>
        <v>#NUM!</v>
      </c>
      <c r="X514" s="1" t="e">
        <f t="shared" ca="1" si="82"/>
        <v>#NUM!</v>
      </c>
      <c r="Y514" s="1" t="e">
        <f t="shared" ca="1" si="83"/>
        <v>#NUM!</v>
      </c>
      <c r="Z514" s="32" t="e">
        <f t="shared" ca="1" si="84"/>
        <v>#NUM!</v>
      </c>
      <c r="AA514" s="1" t="e">
        <f t="shared" ca="1" si="85"/>
        <v>#NUM!</v>
      </c>
      <c r="AB514" s="1" t="e">
        <f t="shared" ca="1" si="86"/>
        <v>#NUM!</v>
      </c>
      <c r="AC514" s="1" t="e">
        <f t="shared" ca="1" si="87"/>
        <v>#NUM!</v>
      </c>
      <c r="AD514" s="1">
        <f t="shared" si="88"/>
        <v>66299</v>
      </c>
      <c r="AE514" t="str">
        <f>IFERROR(VLOOKUP(D514,Bas!A:B,2,0),"")</f>
        <v/>
      </c>
      <c r="AF514" t="str">
        <f t="shared" si="89"/>
        <v>CUMMINS DE LOS ANDES SAFP-011160-01</v>
      </c>
      <c r="AG514" s="14" t="str">
        <f>(IFERROR(VLOOKUP(AF514,Bas!A:B,2,0),"CXP"))</f>
        <v>CXP</v>
      </c>
    </row>
    <row r="515" spans="1:33" x14ac:dyDescent="0.25">
      <c r="A515" t="s">
        <v>41</v>
      </c>
      <c r="B515">
        <v>901</v>
      </c>
      <c r="C515">
        <v>800071617</v>
      </c>
      <c r="D515" t="s">
        <v>234</v>
      </c>
      <c r="E515" t="s">
        <v>4263</v>
      </c>
      <c r="F515">
        <v>7447638</v>
      </c>
      <c r="G515">
        <v>16925001</v>
      </c>
      <c r="H515">
        <v>2280820</v>
      </c>
      <c r="I515" t="s">
        <v>4268</v>
      </c>
      <c r="J515" t="s">
        <v>4269</v>
      </c>
      <c r="K515" s="2">
        <v>45377</v>
      </c>
      <c r="L515" s="2">
        <v>45377</v>
      </c>
      <c r="M515" s="2">
        <v>45434</v>
      </c>
      <c r="N515">
        <v>-12</v>
      </c>
      <c r="O515">
        <v>12870662</v>
      </c>
      <c r="P515">
        <v>20240604</v>
      </c>
      <c r="Q515">
        <v>202406</v>
      </c>
      <c r="R515" t="s">
        <v>6382</v>
      </c>
      <c r="S515">
        <v>74</v>
      </c>
      <c r="T515" t="s">
        <v>31</v>
      </c>
      <c r="U515" t="s">
        <v>3359</v>
      </c>
      <c r="V515" s="57" t="e">
        <f t="shared" ca="1" si="80"/>
        <v>#NUM!</v>
      </c>
      <c r="W515" s="1" t="e">
        <f t="shared" ca="1" si="81"/>
        <v>#NUM!</v>
      </c>
      <c r="X515" s="1" t="e">
        <f t="shared" ca="1" si="82"/>
        <v>#NUM!</v>
      </c>
      <c r="Y515" s="1" t="e">
        <f t="shared" ca="1" si="83"/>
        <v>#NUM!</v>
      </c>
      <c r="Z515" s="32" t="e">
        <f t="shared" ca="1" si="84"/>
        <v>#NUM!</v>
      </c>
      <c r="AA515" s="1" t="e">
        <f t="shared" ca="1" si="85"/>
        <v>#NUM!</v>
      </c>
      <c r="AB515" s="1" t="e">
        <f t="shared" ca="1" si="86"/>
        <v>#NUM!</v>
      </c>
      <c r="AC515" s="1" t="e">
        <f t="shared" ca="1" si="87"/>
        <v>#NUM!</v>
      </c>
      <c r="AD515" s="1">
        <f t="shared" si="88"/>
        <v>12870662</v>
      </c>
      <c r="AE515" t="str">
        <f>IFERROR(VLOOKUP(D515,Bas!A:B,2,0),"")</f>
        <v/>
      </c>
      <c r="AF515" t="str">
        <f t="shared" si="89"/>
        <v>CUMMINS DE LOS ANDES SAFP-011353-01</v>
      </c>
      <c r="AG515" s="14" t="str">
        <f>(IFERROR(VLOOKUP(AF515,Bas!A:B,2,0),"CXP"))</f>
        <v>CXP</v>
      </c>
    </row>
    <row r="516" spans="1:33" x14ac:dyDescent="0.25">
      <c r="A516" t="s">
        <v>41</v>
      </c>
      <c r="B516">
        <v>901</v>
      </c>
      <c r="C516">
        <v>800071617</v>
      </c>
      <c r="D516" t="s">
        <v>234</v>
      </c>
      <c r="E516" t="s">
        <v>4263</v>
      </c>
      <c r="F516">
        <v>7447638</v>
      </c>
      <c r="G516">
        <v>16925001</v>
      </c>
      <c r="H516">
        <v>2280935</v>
      </c>
      <c r="I516" t="s">
        <v>4270</v>
      </c>
      <c r="J516" t="s">
        <v>4271</v>
      </c>
      <c r="K516" s="2">
        <v>45377</v>
      </c>
      <c r="L516" s="2">
        <v>45377</v>
      </c>
      <c r="M516" s="2">
        <v>45435</v>
      </c>
      <c r="N516">
        <v>-11</v>
      </c>
      <c r="O516">
        <v>2826934</v>
      </c>
      <c r="P516">
        <v>20240604</v>
      </c>
      <c r="Q516">
        <v>202406</v>
      </c>
      <c r="R516" t="s">
        <v>6382</v>
      </c>
      <c r="S516">
        <v>74</v>
      </c>
      <c r="T516" t="s">
        <v>31</v>
      </c>
      <c r="U516" t="s">
        <v>3359</v>
      </c>
      <c r="V516" s="57" t="e">
        <f t="shared" ca="1" si="80"/>
        <v>#NUM!</v>
      </c>
      <c r="W516" s="1" t="e">
        <f t="shared" ca="1" si="81"/>
        <v>#NUM!</v>
      </c>
      <c r="X516" s="1" t="e">
        <f t="shared" ca="1" si="82"/>
        <v>#NUM!</v>
      </c>
      <c r="Y516" s="1" t="e">
        <f t="shared" ca="1" si="83"/>
        <v>#NUM!</v>
      </c>
      <c r="Z516" s="32" t="e">
        <f t="shared" ca="1" si="84"/>
        <v>#NUM!</v>
      </c>
      <c r="AA516" s="1" t="e">
        <f t="shared" ca="1" si="85"/>
        <v>#NUM!</v>
      </c>
      <c r="AB516" s="1" t="e">
        <f t="shared" ca="1" si="86"/>
        <v>#NUM!</v>
      </c>
      <c r="AC516" s="1" t="e">
        <f t="shared" ca="1" si="87"/>
        <v>#NUM!</v>
      </c>
      <c r="AD516" s="1">
        <f t="shared" si="88"/>
        <v>2826934</v>
      </c>
      <c r="AE516" t="str">
        <f>IFERROR(VLOOKUP(D516,Bas!A:B,2,0),"")</f>
        <v/>
      </c>
      <c r="AF516" t="str">
        <f t="shared" si="89"/>
        <v>CUMMINS DE LOS ANDES SAFP-011354-01</v>
      </c>
      <c r="AG516" s="14" t="str">
        <f>(IFERROR(VLOOKUP(AF516,Bas!A:B,2,0),"CXP"))</f>
        <v>CXP</v>
      </c>
    </row>
    <row r="517" spans="1:33" x14ac:dyDescent="0.25">
      <c r="A517" t="s">
        <v>41</v>
      </c>
      <c r="B517">
        <v>901</v>
      </c>
      <c r="C517">
        <v>800071617</v>
      </c>
      <c r="D517" t="s">
        <v>234</v>
      </c>
      <c r="E517" t="s">
        <v>4263</v>
      </c>
      <c r="F517">
        <v>7447638</v>
      </c>
      <c r="G517">
        <v>16925001</v>
      </c>
      <c r="H517">
        <v>2280965</v>
      </c>
      <c r="I517" t="s">
        <v>4272</v>
      </c>
      <c r="J517" t="s">
        <v>4273</v>
      </c>
      <c r="K517" s="2">
        <v>45377</v>
      </c>
      <c r="L517" s="2">
        <v>45377</v>
      </c>
      <c r="M517" s="2">
        <v>45435</v>
      </c>
      <c r="N517">
        <v>-11</v>
      </c>
      <c r="O517">
        <v>2589889</v>
      </c>
      <c r="P517">
        <v>20240604</v>
      </c>
      <c r="Q517">
        <v>202406</v>
      </c>
      <c r="R517" t="s">
        <v>6382</v>
      </c>
      <c r="S517">
        <v>74</v>
      </c>
      <c r="T517" t="s">
        <v>31</v>
      </c>
      <c r="U517" t="s">
        <v>3359</v>
      </c>
      <c r="V517" s="57" t="e">
        <f t="shared" ca="1" si="80"/>
        <v>#NUM!</v>
      </c>
      <c r="W517" s="1" t="e">
        <f t="shared" ca="1" si="81"/>
        <v>#NUM!</v>
      </c>
      <c r="X517" s="1" t="e">
        <f t="shared" ca="1" si="82"/>
        <v>#NUM!</v>
      </c>
      <c r="Y517" s="1" t="e">
        <f t="shared" ca="1" si="83"/>
        <v>#NUM!</v>
      </c>
      <c r="Z517" s="32" t="e">
        <f t="shared" ca="1" si="84"/>
        <v>#NUM!</v>
      </c>
      <c r="AA517" s="1" t="e">
        <f t="shared" ca="1" si="85"/>
        <v>#NUM!</v>
      </c>
      <c r="AB517" s="1" t="e">
        <f t="shared" ca="1" si="86"/>
        <v>#NUM!</v>
      </c>
      <c r="AC517" s="1" t="e">
        <f t="shared" ca="1" si="87"/>
        <v>#NUM!</v>
      </c>
      <c r="AD517" s="1">
        <f t="shared" si="88"/>
        <v>2589889</v>
      </c>
      <c r="AE517" t="str">
        <f>IFERROR(VLOOKUP(D517,Bas!A:B,2,0),"")</f>
        <v/>
      </c>
      <c r="AF517" t="str">
        <f t="shared" si="89"/>
        <v>CUMMINS DE LOS ANDES SAFP-011355-01</v>
      </c>
      <c r="AG517" s="14" t="str">
        <f>(IFERROR(VLOOKUP(AF517,Bas!A:B,2,0),"CXP"))</f>
        <v>CXP</v>
      </c>
    </row>
    <row r="518" spans="1:33" x14ac:dyDescent="0.25">
      <c r="A518" t="s">
        <v>41</v>
      </c>
      <c r="B518">
        <v>901</v>
      </c>
      <c r="C518">
        <v>800071617</v>
      </c>
      <c r="D518" t="s">
        <v>234</v>
      </c>
      <c r="E518" t="s">
        <v>4263</v>
      </c>
      <c r="F518">
        <v>7447638</v>
      </c>
      <c r="G518">
        <v>16925001</v>
      </c>
      <c r="H518">
        <v>2281358</v>
      </c>
      <c r="I518" t="s">
        <v>4274</v>
      </c>
      <c r="J518" t="s">
        <v>4275</v>
      </c>
      <c r="K518" s="2">
        <v>45384</v>
      </c>
      <c r="L518" s="2">
        <v>45384</v>
      </c>
      <c r="M518" s="2">
        <v>45444</v>
      </c>
      <c r="N518">
        <v>-3</v>
      </c>
      <c r="O518">
        <v>420304</v>
      </c>
      <c r="P518">
        <v>20240604</v>
      </c>
      <c r="Q518">
        <v>202406</v>
      </c>
      <c r="R518" t="s">
        <v>6382</v>
      </c>
      <c r="S518">
        <v>67</v>
      </c>
      <c r="T518" t="s">
        <v>31</v>
      </c>
      <c r="U518" t="s">
        <v>3359</v>
      </c>
      <c r="V518" s="57" t="e">
        <f t="shared" ca="1" si="80"/>
        <v>#NUM!</v>
      </c>
      <c r="W518" s="1" t="e">
        <f t="shared" ca="1" si="81"/>
        <v>#NUM!</v>
      </c>
      <c r="X518" s="1" t="e">
        <f t="shared" ca="1" si="82"/>
        <v>#NUM!</v>
      </c>
      <c r="Y518" s="1" t="e">
        <f t="shared" ca="1" si="83"/>
        <v>#NUM!</v>
      </c>
      <c r="Z518" s="32" t="e">
        <f t="shared" ca="1" si="84"/>
        <v>#NUM!</v>
      </c>
      <c r="AA518" s="1" t="e">
        <f t="shared" ca="1" si="85"/>
        <v>#NUM!</v>
      </c>
      <c r="AB518" s="1" t="e">
        <f t="shared" ca="1" si="86"/>
        <v>#NUM!</v>
      </c>
      <c r="AC518" s="1" t="e">
        <f t="shared" ca="1" si="87"/>
        <v>#NUM!</v>
      </c>
      <c r="AD518" s="1">
        <f t="shared" si="88"/>
        <v>420304</v>
      </c>
      <c r="AE518" t="str">
        <f>IFERROR(VLOOKUP(D518,Bas!A:B,2,0),"")</f>
        <v/>
      </c>
      <c r="AF518" t="str">
        <f t="shared" si="89"/>
        <v>CUMMINS DE LOS ANDES SAFP-011493-01</v>
      </c>
      <c r="AG518" s="14" t="str">
        <f>(IFERROR(VLOOKUP(AF518,Bas!A:B,2,0),"CXP"))</f>
        <v>CXP</v>
      </c>
    </row>
    <row r="519" spans="1:33" x14ac:dyDescent="0.25">
      <c r="A519" t="s">
        <v>41</v>
      </c>
      <c r="B519">
        <v>901</v>
      </c>
      <c r="C519">
        <v>800071617</v>
      </c>
      <c r="D519" t="s">
        <v>234</v>
      </c>
      <c r="E519" t="s">
        <v>4263</v>
      </c>
      <c r="F519">
        <v>7447638</v>
      </c>
      <c r="G519">
        <v>16925001</v>
      </c>
      <c r="H519">
        <v>2282799</v>
      </c>
      <c r="I519" t="s">
        <v>4276</v>
      </c>
      <c r="J519" t="s">
        <v>4277</v>
      </c>
      <c r="K519" s="2">
        <v>45391</v>
      </c>
      <c r="L519" s="2">
        <v>45391</v>
      </c>
      <c r="M519" s="2">
        <v>45451</v>
      </c>
      <c r="N519">
        <v>4</v>
      </c>
      <c r="O519">
        <v>3083006</v>
      </c>
      <c r="P519">
        <v>20240604</v>
      </c>
      <c r="Q519">
        <v>202406</v>
      </c>
      <c r="R519" t="s">
        <v>6382</v>
      </c>
      <c r="S519">
        <v>60</v>
      </c>
      <c r="T519" t="s">
        <v>35</v>
      </c>
      <c r="U519" t="s">
        <v>3359</v>
      </c>
      <c r="V519" s="57" t="e">
        <f t="shared" ca="1" si="80"/>
        <v>#NUM!</v>
      </c>
      <c r="W519" s="1" t="e">
        <f t="shared" ca="1" si="81"/>
        <v>#NUM!</v>
      </c>
      <c r="X519" s="1" t="e">
        <f t="shared" ca="1" si="82"/>
        <v>#NUM!</v>
      </c>
      <c r="Y519" s="1" t="e">
        <f t="shared" ca="1" si="83"/>
        <v>#NUM!</v>
      </c>
      <c r="Z519" s="32" t="e">
        <f t="shared" ca="1" si="84"/>
        <v>#NUM!</v>
      </c>
      <c r="AA519" s="1" t="e">
        <f t="shared" ca="1" si="85"/>
        <v>#NUM!</v>
      </c>
      <c r="AB519" s="1" t="e">
        <f t="shared" ca="1" si="86"/>
        <v>#NUM!</v>
      </c>
      <c r="AC519" s="1" t="e">
        <f t="shared" ca="1" si="87"/>
        <v>#NUM!</v>
      </c>
      <c r="AD519" s="1">
        <f t="shared" si="88"/>
        <v>3083006</v>
      </c>
      <c r="AE519" t="str">
        <f>IFERROR(VLOOKUP(D519,Bas!A:B,2,0),"")</f>
        <v/>
      </c>
      <c r="AF519" t="str">
        <f t="shared" si="89"/>
        <v>CUMMINS DE LOS ANDES SAFP-011627-01</v>
      </c>
      <c r="AG519" s="14" t="str">
        <f>(IFERROR(VLOOKUP(AF519,Bas!A:B,2,0),"CXP"))</f>
        <v>CXP</v>
      </c>
    </row>
    <row r="520" spans="1:33" x14ac:dyDescent="0.25">
      <c r="A520" t="s">
        <v>41</v>
      </c>
      <c r="B520">
        <v>901</v>
      </c>
      <c r="C520">
        <v>800071617</v>
      </c>
      <c r="D520" t="s">
        <v>234</v>
      </c>
      <c r="E520" t="s">
        <v>4263</v>
      </c>
      <c r="F520">
        <v>7447638</v>
      </c>
      <c r="G520">
        <v>16925001</v>
      </c>
      <c r="H520">
        <v>2283132</v>
      </c>
      <c r="I520" t="s">
        <v>4278</v>
      </c>
      <c r="J520" t="s">
        <v>4279</v>
      </c>
      <c r="K520" s="2">
        <v>45392</v>
      </c>
      <c r="L520" s="2">
        <v>45392</v>
      </c>
      <c r="M520" s="2">
        <v>45452</v>
      </c>
      <c r="N520">
        <v>5</v>
      </c>
      <c r="O520">
        <v>1269037</v>
      </c>
      <c r="P520">
        <v>20240604</v>
      </c>
      <c r="Q520">
        <v>202406</v>
      </c>
      <c r="R520" t="s">
        <v>6382</v>
      </c>
      <c r="S520">
        <v>59</v>
      </c>
      <c r="T520" t="s">
        <v>35</v>
      </c>
      <c r="U520" t="s">
        <v>3359</v>
      </c>
      <c r="V520" s="57" t="e">
        <f t="shared" ca="1" si="80"/>
        <v>#NUM!</v>
      </c>
      <c r="W520" s="1" t="e">
        <f t="shared" ca="1" si="81"/>
        <v>#NUM!</v>
      </c>
      <c r="X520" s="1" t="e">
        <f t="shared" ca="1" si="82"/>
        <v>#NUM!</v>
      </c>
      <c r="Y520" s="1" t="e">
        <f t="shared" ca="1" si="83"/>
        <v>#NUM!</v>
      </c>
      <c r="Z520" s="32" t="e">
        <f t="shared" ca="1" si="84"/>
        <v>#NUM!</v>
      </c>
      <c r="AA520" s="1" t="e">
        <f t="shared" ca="1" si="85"/>
        <v>#NUM!</v>
      </c>
      <c r="AB520" s="1" t="e">
        <f t="shared" ca="1" si="86"/>
        <v>#NUM!</v>
      </c>
      <c r="AC520" s="1" t="e">
        <f t="shared" ca="1" si="87"/>
        <v>#NUM!</v>
      </c>
      <c r="AD520" s="1">
        <f t="shared" si="88"/>
        <v>1269037</v>
      </c>
      <c r="AE520" t="str">
        <f>IFERROR(VLOOKUP(D520,Bas!A:B,2,0),"")</f>
        <v/>
      </c>
      <c r="AF520" t="str">
        <f t="shared" si="89"/>
        <v>CUMMINS DE LOS ANDES SAFP-011636-01</v>
      </c>
      <c r="AG520" s="14" t="str">
        <f>(IFERROR(VLOOKUP(AF520,Bas!A:B,2,0),"CXP"))</f>
        <v>CXP</v>
      </c>
    </row>
    <row r="521" spans="1:33" x14ac:dyDescent="0.25">
      <c r="A521" t="s">
        <v>41</v>
      </c>
      <c r="B521">
        <v>901</v>
      </c>
      <c r="C521">
        <v>800071617</v>
      </c>
      <c r="D521" t="s">
        <v>234</v>
      </c>
      <c r="E521" t="s">
        <v>4263</v>
      </c>
      <c r="F521">
        <v>7447638</v>
      </c>
      <c r="G521">
        <v>16925001</v>
      </c>
      <c r="H521">
        <v>2283157</v>
      </c>
      <c r="I521" t="s">
        <v>4280</v>
      </c>
      <c r="J521" t="s">
        <v>4281</v>
      </c>
      <c r="K521" s="2">
        <v>45393</v>
      </c>
      <c r="L521" s="2">
        <v>45393</v>
      </c>
      <c r="M521" s="2">
        <v>45452</v>
      </c>
      <c r="N521">
        <v>5</v>
      </c>
      <c r="O521">
        <v>856790</v>
      </c>
      <c r="P521">
        <v>20240604</v>
      </c>
      <c r="Q521">
        <v>202406</v>
      </c>
      <c r="R521" t="s">
        <v>6382</v>
      </c>
      <c r="S521">
        <v>58</v>
      </c>
      <c r="T521" t="s">
        <v>35</v>
      </c>
      <c r="U521" t="s">
        <v>3359</v>
      </c>
      <c r="V521" s="57" t="e">
        <f t="shared" ca="1" si="80"/>
        <v>#NUM!</v>
      </c>
      <c r="W521" s="1" t="e">
        <f t="shared" ca="1" si="81"/>
        <v>#NUM!</v>
      </c>
      <c r="X521" s="1" t="e">
        <f t="shared" ca="1" si="82"/>
        <v>#NUM!</v>
      </c>
      <c r="Y521" s="1" t="e">
        <f t="shared" ca="1" si="83"/>
        <v>#NUM!</v>
      </c>
      <c r="Z521" s="32" t="e">
        <f t="shared" ca="1" si="84"/>
        <v>#NUM!</v>
      </c>
      <c r="AA521" s="1" t="e">
        <f t="shared" ca="1" si="85"/>
        <v>#NUM!</v>
      </c>
      <c r="AB521" s="1" t="e">
        <f t="shared" ca="1" si="86"/>
        <v>#NUM!</v>
      </c>
      <c r="AC521" s="1" t="e">
        <f t="shared" ca="1" si="87"/>
        <v>#NUM!</v>
      </c>
      <c r="AD521" s="1">
        <f t="shared" si="88"/>
        <v>856790</v>
      </c>
      <c r="AE521" t="str">
        <f>IFERROR(VLOOKUP(D521,Bas!A:B,2,0),"")</f>
        <v/>
      </c>
      <c r="AF521" t="str">
        <f t="shared" si="89"/>
        <v>CUMMINS DE LOS ANDES SAFP-011667-01</v>
      </c>
      <c r="AG521" s="14" t="str">
        <f>(IFERROR(VLOOKUP(AF521,Bas!A:B,2,0),"CXP"))</f>
        <v>CXP</v>
      </c>
    </row>
    <row r="522" spans="1:33" x14ac:dyDescent="0.25">
      <c r="A522" t="s">
        <v>41</v>
      </c>
      <c r="B522">
        <v>901</v>
      </c>
      <c r="C522">
        <v>800071617</v>
      </c>
      <c r="D522" t="s">
        <v>234</v>
      </c>
      <c r="E522" t="s">
        <v>4263</v>
      </c>
      <c r="F522">
        <v>7447638</v>
      </c>
      <c r="G522">
        <v>16925001</v>
      </c>
      <c r="H522">
        <v>2283282</v>
      </c>
      <c r="I522" t="s">
        <v>4282</v>
      </c>
      <c r="J522" t="s">
        <v>4283</v>
      </c>
      <c r="K522" s="2">
        <v>45393</v>
      </c>
      <c r="L522" s="2">
        <v>45393</v>
      </c>
      <c r="M522" s="2">
        <v>45453</v>
      </c>
      <c r="N522">
        <v>6</v>
      </c>
      <c r="O522">
        <v>251130</v>
      </c>
      <c r="P522">
        <v>20240604</v>
      </c>
      <c r="Q522">
        <v>202406</v>
      </c>
      <c r="R522" t="s">
        <v>6382</v>
      </c>
      <c r="S522">
        <v>58</v>
      </c>
      <c r="T522" t="s">
        <v>35</v>
      </c>
      <c r="U522" t="s">
        <v>3359</v>
      </c>
      <c r="V522" s="57" t="e">
        <f t="shared" ca="1" si="80"/>
        <v>#NUM!</v>
      </c>
      <c r="W522" s="1" t="e">
        <f t="shared" ca="1" si="81"/>
        <v>#NUM!</v>
      </c>
      <c r="X522" s="1" t="e">
        <f t="shared" ca="1" si="82"/>
        <v>#NUM!</v>
      </c>
      <c r="Y522" s="1" t="e">
        <f t="shared" ca="1" si="83"/>
        <v>#NUM!</v>
      </c>
      <c r="Z522" s="32" t="e">
        <f t="shared" ca="1" si="84"/>
        <v>#NUM!</v>
      </c>
      <c r="AA522" s="1" t="e">
        <f t="shared" ca="1" si="85"/>
        <v>#NUM!</v>
      </c>
      <c r="AB522" s="1" t="e">
        <f t="shared" ca="1" si="86"/>
        <v>#NUM!</v>
      </c>
      <c r="AC522" s="1" t="e">
        <f t="shared" ca="1" si="87"/>
        <v>#NUM!</v>
      </c>
      <c r="AD522" s="1">
        <f t="shared" si="88"/>
        <v>251130</v>
      </c>
      <c r="AE522" t="str">
        <f>IFERROR(VLOOKUP(D522,Bas!A:B,2,0),"")</f>
        <v/>
      </c>
      <c r="AF522" t="str">
        <f t="shared" si="89"/>
        <v>CUMMINS DE LOS ANDES SAFP-011669-01</v>
      </c>
      <c r="AG522" s="14" t="str">
        <f>(IFERROR(VLOOKUP(AF522,Bas!A:B,2,0),"CXP"))</f>
        <v>CXP</v>
      </c>
    </row>
    <row r="523" spans="1:33" x14ac:dyDescent="0.25">
      <c r="A523" t="s">
        <v>41</v>
      </c>
      <c r="B523">
        <v>901</v>
      </c>
      <c r="C523">
        <v>800071617</v>
      </c>
      <c r="D523" t="s">
        <v>234</v>
      </c>
      <c r="E523" t="s">
        <v>4263</v>
      </c>
      <c r="F523">
        <v>7447638</v>
      </c>
      <c r="G523">
        <v>16925001</v>
      </c>
      <c r="H523">
        <v>2283280</v>
      </c>
      <c r="I523" t="s">
        <v>4284</v>
      </c>
      <c r="J523" t="s">
        <v>4285</v>
      </c>
      <c r="K523" s="2">
        <v>45393</v>
      </c>
      <c r="L523" s="2">
        <v>45393</v>
      </c>
      <c r="M523" s="2">
        <v>45453</v>
      </c>
      <c r="N523">
        <v>6</v>
      </c>
      <c r="O523">
        <v>868531</v>
      </c>
      <c r="P523">
        <v>20240604</v>
      </c>
      <c r="Q523">
        <v>202406</v>
      </c>
      <c r="R523" t="s">
        <v>6382</v>
      </c>
      <c r="S523">
        <v>58</v>
      </c>
      <c r="T523" t="s">
        <v>35</v>
      </c>
      <c r="U523" t="s">
        <v>3359</v>
      </c>
      <c r="V523" s="57" t="e">
        <f t="shared" ca="1" si="80"/>
        <v>#NUM!</v>
      </c>
      <c r="W523" s="1" t="e">
        <f t="shared" ca="1" si="81"/>
        <v>#NUM!</v>
      </c>
      <c r="X523" s="1" t="e">
        <f t="shared" ca="1" si="82"/>
        <v>#NUM!</v>
      </c>
      <c r="Y523" s="1" t="e">
        <f t="shared" ca="1" si="83"/>
        <v>#NUM!</v>
      </c>
      <c r="Z523" s="32" t="e">
        <f t="shared" ca="1" si="84"/>
        <v>#NUM!</v>
      </c>
      <c r="AA523" s="1" t="e">
        <f t="shared" ca="1" si="85"/>
        <v>#NUM!</v>
      </c>
      <c r="AB523" s="1" t="e">
        <f t="shared" ca="1" si="86"/>
        <v>#NUM!</v>
      </c>
      <c r="AC523" s="1" t="e">
        <f t="shared" ca="1" si="87"/>
        <v>#NUM!</v>
      </c>
      <c r="AD523" s="1">
        <f t="shared" si="88"/>
        <v>868531</v>
      </c>
      <c r="AE523" t="str">
        <f>IFERROR(VLOOKUP(D523,Bas!A:B,2,0),"")</f>
        <v/>
      </c>
      <c r="AF523" t="str">
        <f t="shared" si="89"/>
        <v>CUMMINS DE LOS ANDES SAFP-011671-01</v>
      </c>
      <c r="AG523" s="14" t="str">
        <f>(IFERROR(VLOOKUP(AF523,Bas!A:B,2,0),"CXP"))</f>
        <v>CXP</v>
      </c>
    </row>
    <row r="524" spans="1:33" x14ac:dyDescent="0.25">
      <c r="A524" t="s">
        <v>41</v>
      </c>
      <c r="B524">
        <v>901</v>
      </c>
      <c r="C524">
        <v>800071617</v>
      </c>
      <c r="D524" t="s">
        <v>234</v>
      </c>
      <c r="E524" t="s">
        <v>4263</v>
      </c>
      <c r="F524">
        <v>7447638</v>
      </c>
      <c r="G524">
        <v>16925001</v>
      </c>
      <c r="H524">
        <v>2284401</v>
      </c>
      <c r="I524" t="s">
        <v>4286</v>
      </c>
      <c r="J524" t="s">
        <v>4287</v>
      </c>
      <c r="K524" s="2">
        <v>45399</v>
      </c>
      <c r="L524" s="2">
        <v>45399</v>
      </c>
      <c r="M524" s="2">
        <v>45458</v>
      </c>
      <c r="N524">
        <v>11</v>
      </c>
      <c r="O524">
        <v>1545096</v>
      </c>
      <c r="P524">
        <v>20240604</v>
      </c>
      <c r="Q524">
        <v>202406</v>
      </c>
      <c r="R524" t="s">
        <v>6382</v>
      </c>
      <c r="S524">
        <v>52</v>
      </c>
      <c r="T524" t="s">
        <v>35</v>
      </c>
      <c r="U524" t="s">
        <v>3359</v>
      </c>
      <c r="V524" s="57" t="e">
        <f t="shared" ca="1" si="80"/>
        <v>#NUM!</v>
      </c>
      <c r="W524" s="1" t="e">
        <f t="shared" ca="1" si="81"/>
        <v>#NUM!</v>
      </c>
      <c r="X524" s="1" t="e">
        <f t="shared" ca="1" si="82"/>
        <v>#NUM!</v>
      </c>
      <c r="Y524" s="1" t="e">
        <f t="shared" ca="1" si="83"/>
        <v>#NUM!</v>
      </c>
      <c r="Z524" s="32" t="e">
        <f t="shared" ca="1" si="84"/>
        <v>#NUM!</v>
      </c>
      <c r="AA524" s="1" t="e">
        <f t="shared" ca="1" si="85"/>
        <v>#NUM!</v>
      </c>
      <c r="AB524" s="1" t="e">
        <f t="shared" ca="1" si="86"/>
        <v>#NUM!</v>
      </c>
      <c r="AC524" s="1" t="e">
        <f t="shared" ca="1" si="87"/>
        <v>#NUM!</v>
      </c>
      <c r="AD524" s="1">
        <f t="shared" si="88"/>
        <v>1545096</v>
      </c>
      <c r="AE524" t="str">
        <f>IFERROR(VLOOKUP(D524,Bas!A:B,2,0),"")</f>
        <v/>
      </c>
      <c r="AF524" t="str">
        <f t="shared" si="89"/>
        <v>CUMMINS DE LOS ANDES SAFP-011781-01</v>
      </c>
      <c r="AG524" s="14" t="str">
        <f>(IFERROR(VLOOKUP(AF524,Bas!A:B,2,0),"CXP"))</f>
        <v>CXP</v>
      </c>
    </row>
    <row r="525" spans="1:33" x14ac:dyDescent="0.25">
      <c r="A525" t="s">
        <v>41</v>
      </c>
      <c r="B525">
        <v>901</v>
      </c>
      <c r="C525">
        <v>800071617</v>
      </c>
      <c r="D525" t="s">
        <v>234</v>
      </c>
      <c r="E525" t="s">
        <v>4263</v>
      </c>
      <c r="F525">
        <v>7447638</v>
      </c>
      <c r="G525">
        <v>16925001</v>
      </c>
      <c r="H525">
        <v>2284678</v>
      </c>
      <c r="I525" t="s">
        <v>4288</v>
      </c>
      <c r="J525" t="s">
        <v>4289</v>
      </c>
      <c r="K525" s="2">
        <v>45400</v>
      </c>
      <c r="L525" s="2">
        <v>45400</v>
      </c>
      <c r="M525" s="2">
        <v>45460</v>
      </c>
      <c r="N525">
        <v>13</v>
      </c>
      <c r="O525">
        <v>800320</v>
      </c>
      <c r="P525">
        <v>20240604</v>
      </c>
      <c r="Q525">
        <v>202406</v>
      </c>
      <c r="R525" t="s">
        <v>6382</v>
      </c>
      <c r="S525">
        <v>51</v>
      </c>
      <c r="T525" t="s">
        <v>35</v>
      </c>
      <c r="U525" t="s">
        <v>3359</v>
      </c>
      <c r="V525" s="57" t="e">
        <f t="shared" ca="1" si="80"/>
        <v>#NUM!</v>
      </c>
      <c r="W525" s="1" t="e">
        <f t="shared" ca="1" si="81"/>
        <v>#NUM!</v>
      </c>
      <c r="X525" s="1" t="e">
        <f t="shared" ca="1" si="82"/>
        <v>#NUM!</v>
      </c>
      <c r="Y525" s="1" t="e">
        <f t="shared" ca="1" si="83"/>
        <v>#NUM!</v>
      </c>
      <c r="Z525" s="32" t="e">
        <f t="shared" ca="1" si="84"/>
        <v>#NUM!</v>
      </c>
      <c r="AA525" s="1" t="e">
        <f t="shared" ca="1" si="85"/>
        <v>#NUM!</v>
      </c>
      <c r="AB525" s="1" t="e">
        <f t="shared" ca="1" si="86"/>
        <v>#NUM!</v>
      </c>
      <c r="AC525" s="1" t="e">
        <f t="shared" ca="1" si="87"/>
        <v>#NUM!</v>
      </c>
      <c r="AD525" s="1">
        <f t="shared" si="88"/>
        <v>800320</v>
      </c>
      <c r="AE525" t="str">
        <f>IFERROR(VLOOKUP(D525,Bas!A:B,2,0),"")</f>
        <v/>
      </c>
      <c r="AF525" t="str">
        <f t="shared" si="89"/>
        <v>CUMMINS DE LOS ANDES SAFP-011798-01</v>
      </c>
      <c r="AG525" s="14" t="str">
        <f>(IFERROR(VLOOKUP(AF525,Bas!A:B,2,0),"CXP"))</f>
        <v>CXP</v>
      </c>
    </row>
    <row r="526" spans="1:33" x14ac:dyDescent="0.25">
      <c r="A526" t="s">
        <v>41</v>
      </c>
      <c r="B526">
        <v>901</v>
      </c>
      <c r="C526">
        <v>800071617</v>
      </c>
      <c r="D526" t="s">
        <v>234</v>
      </c>
      <c r="E526" t="s">
        <v>4263</v>
      </c>
      <c r="F526">
        <v>7447638</v>
      </c>
      <c r="G526">
        <v>16925001</v>
      </c>
      <c r="H526">
        <v>2285116</v>
      </c>
      <c r="I526" t="s">
        <v>4290</v>
      </c>
      <c r="J526" t="s">
        <v>4291</v>
      </c>
      <c r="K526" s="2">
        <v>45401</v>
      </c>
      <c r="L526" s="2">
        <v>45401</v>
      </c>
      <c r="M526" s="2">
        <v>45461</v>
      </c>
      <c r="N526">
        <v>14</v>
      </c>
      <c r="O526">
        <v>26013467</v>
      </c>
      <c r="P526">
        <v>20240604</v>
      </c>
      <c r="Q526">
        <v>202406</v>
      </c>
      <c r="R526" t="s">
        <v>6382</v>
      </c>
      <c r="S526">
        <v>50</v>
      </c>
      <c r="T526" t="s">
        <v>35</v>
      </c>
      <c r="U526" t="s">
        <v>3359</v>
      </c>
      <c r="V526" s="57" t="e">
        <f t="shared" ca="1" si="80"/>
        <v>#NUM!</v>
      </c>
      <c r="W526" s="1" t="e">
        <f t="shared" ca="1" si="81"/>
        <v>#NUM!</v>
      </c>
      <c r="X526" s="1" t="e">
        <f t="shared" ca="1" si="82"/>
        <v>#NUM!</v>
      </c>
      <c r="Y526" s="1" t="e">
        <f t="shared" ca="1" si="83"/>
        <v>#NUM!</v>
      </c>
      <c r="Z526" s="32" t="e">
        <f t="shared" ca="1" si="84"/>
        <v>#NUM!</v>
      </c>
      <c r="AA526" s="1" t="e">
        <f t="shared" ca="1" si="85"/>
        <v>#NUM!</v>
      </c>
      <c r="AB526" s="1" t="e">
        <f t="shared" ca="1" si="86"/>
        <v>#NUM!</v>
      </c>
      <c r="AC526" s="1" t="e">
        <f t="shared" ca="1" si="87"/>
        <v>#NUM!</v>
      </c>
      <c r="AD526" s="1">
        <f t="shared" si="88"/>
        <v>26013467</v>
      </c>
      <c r="AE526" t="str">
        <f>IFERROR(VLOOKUP(D526,Bas!A:B,2,0),"")</f>
        <v/>
      </c>
      <c r="AF526" t="str">
        <f t="shared" si="89"/>
        <v>CUMMINS DE LOS ANDES SAFP-011819-01</v>
      </c>
      <c r="AG526" s="14" t="str">
        <f>(IFERROR(VLOOKUP(AF526,Bas!A:B,2,0),"CXP"))</f>
        <v>CXP</v>
      </c>
    </row>
    <row r="527" spans="1:33" x14ac:dyDescent="0.25">
      <c r="A527" t="s">
        <v>41</v>
      </c>
      <c r="B527">
        <v>901</v>
      </c>
      <c r="C527">
        <v>800071617</v>
      </c>
      <c r="D527" t="s">
        <v>234</v>
      </c>
      <c r="E527" t="s">
        <v>4263</v>
      </c>
      <c r="F527">
        <v>7447638</v>
      </c>
      <c r="G527">
        <v>16925001</v>
      </c>
      <c r="H527">
        <v>2286739</v>
      </c>
      <c r="I527" t="s">
        <v>4292</v>
      </c>
      <c r="J527" t="s">
        <v>4293</v>
      </c>
      <c r="K527" s="2">
        <v>45411</v>
      </c>
      <c r="L527" s="2">
        <v>45411</v>
      </c>
      <c r="M527" s="2">
        <v>45469</v>
      </c>
      <c r="N527">
        <v>22</v>
      </c>
      <c r="O527">
        <v>55830552</v>
      </c>
      <c r="P527">
        <v>20240604</v>
      </c>
      <c r="Q527">
        <v>202406</v>
      </c>
      <c r="R527" t="s">
        <v>6382</v>
      </c>
      <c r="S527">
        <v>40</v>
      </c>
      <c r="T527" t="s">
        <v>35</v>
      </c>
      <c r="U527" t="s">
        <v>3359</v>
      </c>
      <c r="V527" s="57" t="e">
        <f t="shared" ca="1" si="80"/>
        <v>#NUM!</v>
      </c>
      <c r="W527" s="1" t="e">
        <f t="shared" ca="1" si="81"/>
        <v>#NUM!</v>
      </c>
      <c r="X527" s="1" t="e">
        <f t="shared" ca="1" si="82"/>
        <v>#NUM!</v>
      </c>
      <c r="Y527" s="1" t="e">
        <f t="shared" ca="1" si="83"/>
        <v>#NUM!</v>
      </c>
      <c r="Z527" s="32" t="e">
        <f t="shared" ca="1" si="84"/>
        <v>#NUM!</v>
      </c>
      <c r="AA527" s="1" t="e">
        <f t="shared" ca="1" si="85"/>
        <v>#NUM!</v>
      </c>
      <c r="AB527" s="1" t="e">
        <f t="shared" ca="1" si="86"/>
        <v>#NUM!</v>
      </c>
      <c r="AC527" s="1" t="e">
        <f t="shared" ca="1" si="87"/>
        <v>#NUM!</v>
      </c>
      <c r="AD527" s="1">
        <f t="shared" si="88"/>
        <v>55830552</v>
      </c>
      <c r="AE527" t="str">
        <f>IFERROR(VLOOKUP(D527,Bas!A:B,2,0),"")</f>
        <v/>
      </c>
      <c r="AF527" t="str">
        <f t="shared" si="89"/>
        <v>CUMMINS DE LOS ANDES SAFP-012024-01</v>
      </c>
      <c r="AG527" s="14" t="str">
        <f>(IFERROR(VLOOKUP(AF527,Bas!A:B,2,0),"CXP"))</f>
        <v>CXP</v>
      </c>
    </row>
    <row r="528" spans="1:33" x14ac:dyDescent="0.25">
      <c r="A528" t="s">
        <v>41</v>
      </c>
      <c r="B528">
        <v>901</v>
      </c>
      <c r="C528">
        <v>800071617</v>
      </c>
      <c r="D528" t="s">
        <v>234</v>
      </c>
      <c r="E528" t="s">
        <v>4263</v>
      </c>
      <c r="F528">
        <v>7447638</v>
      </c>
      <c r="G528">
        <v>16925001</v>
      </c>
      <c r="H528">
        <v>2287240</v>
      </c>
      <c r="I528" t="s">
        <v>4294</v>
      </c>
      <c r="J528" t="s">
        <v>4295</v>
      </c>
      <c r="K528" s="2">
        <v>45415</v>
      </c>
      <c r="L528" s="2">
        <v>45415</v>
      </c>
      <c r="M528" s="2">
        <v>45475</v>
      </c>
      <c r="N528">
        <v>28</v>
      </c>
      <c r="O528">
        <v>382578</v>
      </c>
      <c r="P528">
        <v>20240604</v>
      </c>
      <c r="Q528">
        <v>202406</v>
      </c>
      <c r="R528" t="s">
        <v>6382</v>
      </c>
      <c r="S528">
        <v>36</v>
      </c>
      <c r="T528" t="s">
        <v>35</v>
      </c>
      <c r="U528" t="s">
        <v>3359</v>
      </c>
      <c r="V528" s="57" t="e">
        <f t="shared" ca="1" si="80"/>
        <v>#NUM!</v>
      </c>
      <c r="W528" s="1" t="e">
        <f t="shared" ca="1" si="81"/>
        <v>#NUM!</v>
      </c>
      <c r="X528" s="1" t="e">
        <f t="shared" ca="1" si="82"/>
        <v>#NUM!</v>
      </c>
      <c r="Y528" s="1" t="e">
        <f t="shared" ca="1" si="83"/>
        <v>#NUM!</v>
      </c>
      <c r="Z528" s="32" t="e">
        <f t="shared" ca="1" si="84"/>
        <v>#NUM!</v>
      </c>
      <c r="AA528" s="1" t="e">
        <f t="shared" ca="1" si="85"/>
        <v>#NUM!</v>
      </c>
      <c r="AB528" s="1" t="e">
        <f t="shared" ca="1" si="86"/>
        <v>#NUM!</v>
      </c>
      <c r="AC528" s="1" t="e">
        <f t="shared" ca="1" si="87"/>
        <v>#NUM!</v>
      </c>
      <c r="AD528" s="1">
        <f t="shared" si="88"/>
        <v>382578</v>
      </c>
      <c r="AE528" t="str">
        <f>IFERROR(VLOOKUP(D528,Bas!A:B,2,0),"")</f>
        <v/>
      </c>
      <c r="AF528" t="str">
        <f t="shared" si="89"/>
        <v>CUMMINS DE LOS ANDES SAFP-012090-01</v>
      </c>
      <c r="AG528" s="14" t="str">
        <f>(IFERROR(VLOOKUP(AF528,Bas!A:B,2,0),"CXP"))</f>
        <v>CXP</v>
      </c>
    </row>
    <row r="529" spans="1:33" x14ac:dyDescent="0.25">
      <c r="A529" t="s">
        <v>41</v>
      </c>
      <c r="B529">
        <v>901</v>
      </c>
      <c r="C529">
        <v>800071617</v>
      </c>
      <c r="D529" t="s">
        <v>234</v>
      </c>
      <c r="E529" t="s">
        <v>4263</v>
      </c>
      <c r="F529">
        <v>7447638</v>
      </c>
      <c r="G529">
        <v>16925001</v>
      </c>
      <c r="H529">
        <v>2287237</v>
      </c>
      <c r="I529" t="s">
        <v>4296</v>
      </c>
      <c r="J529" t="s">
        <v>4297</v>
      </c>
      <c r="K529" s="2">
        <v>45415</v>
      </c>
      <c r="L529" s="2">
        <v>45415</v>
      </c>
      <c r="M529" s="2">
        <v>45475</v>
      </c>
      <c r="N529">
        <v>28</v>
      </c>
      <c r="O529">
        <v>2628779</v>
      </c>
      <c r="P529">
        <v>20240604</v>
      </c>
      <c r="Q529">
        <v>202406</v>
      </c>
      <c r="R529" t="s">
        <v>6382</v>
      </c>
      <c r="S529">
        <v>36</v>
      </c>
      <c r="T529" t="s">
        <v>35</v>
      </c>
      <c r="U529" t="s">
        <v>3359</v>
      </c>
      <c r="V529" s="57" t="e">
        <f t="shared" ca="1" si="80"/>
        <v>#NUM!</v>
      </c>
      <c r="W529" s="1" t="e">
        <f t="shared" ca="1" si="81"/>
        <v>#NUM!</v>
      </c>
      <c r="X529" s="1" t="e">
        <f t="shared" ca="1" si="82"/>
        <v>#NUM!</v>
      </c>
      <c r="Y529" s="1" t="e">
        <f t="shared" ca="1" si="83"/>
        <v>#NUM!</v>
      </c>
      <c r="Z529" s="32" t="e">
        <f t="shared" ca="1" si="84"/>
        <v>#NUM!</v>
      </c>
      <c r="AA529" s="1" t="e">
        <f t="shared" ca="1" si="85"/>
        <v>#NUM!</v>
      </c>
      <c r="AB529" s="1" t="e">
        <f t="shared" ca="1" si="86"/>
        <v>#NUM!</v>
      </c>
      <c r="AC529" s="1" t="e">
        <f t="shared" ca="1" si="87"/>
        <v>#NUM!</v>
      </c>
      <c r="AD529" s="1">
        <f t="shared" si="88"/>
        <v>2628779</v>
      </c>
      <c r="AE529" t="str">
        <f>IFERROR(VLOOKUP(D529,Bas!A:B,2,0),"")</f>
        <v/>
      </c>
      <c r="AF529" t="str">
        <f t="shared" si="89"/>
        <v>CUMMINS DE LOS ANDES SAFP-012091-01</v>
      </c>
      <c r="AG529" s="14" t="str">
        <f>(IFERROR(VLOOKUP(AF529,Bas!A:B,2,0),"CXP"))</f>
        <v>CXP</v>
      </c>
    </row>
    <row r="530" spans="1:33" x14ac:dyDescent="0.25">
      <c r="A530" t="s">
        <v>41</v>
      </c>
      <c r="B530">
        <v>901</v>
      </c>
      <c r="C530">
        <v>800071617</v>
      </c>
      <c r="D530" t="s">
        <v>234</v>
      </c>
      <c r="E530" t="s">
        <v>4263</v>
      </c>
      <c r="F530">
        <v>7447638</v>
      </c>
      <c r="G530">
        <v>16925001</v>
      </c>
      <c r="H530">
        <v>2287259</v>
      </c>
      <c r="I530" t="s">
        <v>4298</v>
      </c>
      <c r="J530" t="s">
        <v>4299</v>
      </c>
      <c r="K530" s="2">
        <v>45418</v>
      </c>
      <c r="L530" s="2">
        <v>45418</v>
      </c>
      <c r="M530" s="2">
        <v>45475</v>
      </c>
      <c r="N530">
        <v>28</v>
      </c>
      <c r="O530">
        <v>868531</v>
      </c>
      <c r="P530">
        <v>20240604</v>
      </c>
      <c r="Q530">
        <v>202406</v>
      </c>
      <c r="R530" t="s">
        <v>6382</v>
      </c>
      <c r="S530">
        <v>33</v>
      </c>
      <c r="T530" t="s">
        <v>35</v>
      </c>
      <c r="U530" t="s">
        <v>3359</v>
      </c>
      <c r="V530" s="57" t="e">
        <f t="shared" ca="1" si="80"/>
        <v>#NUM!</v>
      </c>
      <c r="W530" s="1" t="e">
        <f t="shared" ca="1" si="81"/>
        <v>#NUM!</v>
      </c>
      <c r="X530" s="1" t="e">
        <f t="shared" ca="1" si="82"/>
        <v>#NUM!</v>
      </c>
      <c r="Y530" s="1" t="e">
        <f t="shared" ca="1" si="83"/>
        <v>#NUM!</v>
      </c>
      <c r="Z530" s="32" t="e">
        <f t="shared" ca="1" si="84"/>
        <v>#NUM!</v>
      </c>
      <c r="AA530" s="1" t="e">
        <f t="shared" ca="1" si="85"/>
        <v>#NUM!</v>
      </c>
      <c r="AB530" s="1" t="e">
        <f t="shared" ca="1" si="86"/>
        <v>#NUM!</v>
      </c>
      <c r="AC530" s="1" t="e">
        <f t="shared" ca="1" si="87"/>
        <v>#NUM!</v>
      </c>
      <c r="AD530" s="1">
        <f t="shared" si="88"/>
        <v>868531</v>
      </c>
      <c r="AE530" t="str">
        <f>IFERROR(VLOOKUP(D530,Bas!A:B,2,0),"")</f>
        <v/>
      </c>
      <c r="AF530" t="str">
        <f t="shared" si="89"/>
        <v>CUMMINS DE LOS ANDES SAFP-012102-01</v>
      </c>
      <c r="AG530" s="14" t="str">
        <f>(IFERROR(VLOOKUP(AF530,Bas!A:B,2,0),"CXP"))</f>
        <v>CXP</v>
      </c>
    </row>
    <row r="531" spans="1:33" x14ac:dyDescent="0.25">
      <c r="A531" t="s">
        <v>41</v>
      </c>
      <c r="B531">
        <v>901</v>
      </c>
      <c r="C531">
        <v>800071617</v>
      </c>
      <c r="D531" t="s">
        <v>234</v>
      </c>
      <c r="E531" t="s">
        <v>4263</v>
      </c>
      <c r="F531">
        <v>7447638</v>
      </c>
      <c r="G531">
        <v>16925001</v>
      </c>
      <c r="H531">
        <v>2287262</v>
      </c>
      <c r="I531" t="s">
        <v>4300</v>
      </c>
      <c r="J531" t="s">
        <v>4301</v>
      </c>
      <c r="K531" s="2">
        <v>45418</v>
      </c>
      <c r="L531" s="2">
        <v>45418</v>
      </c>
      <c r="M531" s="2">
        <v>45475</v>
      </c>
      <c r="N531">
        <v>28</v>
      </c>
      <c r="O531">
        <v>115203</v>
      </c>
      <c r="P531">
        <v>20240604</v>
      </c>
      <c r="Q531">
        <v>202406</v>
      </c>
      <c r="R531" t="s">
        <v>6382</v>
      </c>
      <c r="S531">
        <v>33</v>
      </c>
      <c r="T531" t="s">
        <v>35</v>
      </c>
      <c r="U531" t="s">
        <v>3359</v>
      </c>
      <c r="V531" s="57" t="e">
        <f t="shared" ca="1" si="80"/>
        <v>#NUM!</v>
      </c>
      <c r="W531" s="1" t="e">
        <f t="shared" ca="1" si="81"/>
        <v>#NUM!</v>
      </c>
      <c r="X531" s="1" t="e">
        <f t="shared" ca="1" si="82"/>
        <v>#NUM!</v>
      </c>
      <c r="Y531" s="1" t="e">
        <f t="shared" ca="1" si="83"/>
        <v>#NUM!</v>
      </c>
      <c r="Z531" s="32" t="e">
        <f t="shared" ca="1" si="84"/>
        <v>#NUM!</v>
      </c>
      <c r="AA531" s="1" t="e">
        <f t="shared" ca="1" si="85"/>
        <v>#NUM!</v>
      </c>
      <c r="AB531" s="1" t="e">
        <f t="shared" ca="1" si="86"/>
        <v>#NUM!</v>
      </c>
      <c r="AC531" s="1" t="e">
        <f t="shared" ca="1" si="87"/>
        <v>#NUM!</v>
      </c>
      <c r="AD531" s="1">
        <f t="shared" si="88"/>
        <v>115203</v>
      </c>
      <c r="AE531" t="str">
        <f>IFERROR(VLOOKUP(D531,Bas!A:B,2,0),"")</f>
        <v/>
      </c>
      <c r="AF531" t="str">
        <f t="shared" si="89"/>
        <v>CUMMINS DE LOS ANDES SAFP-012103-01</v>
      </c>
      <c r="AG531" s="14" t="str">
        <f>(IFERROR(VLOOKUP(AF531,Bas!A:B,2,0),"CXP"))</f>
        <v>CXP</v>
      </c>
    </row>
    <row r="532" spans="1:33" x14ac:dyDescent="0.25">
      <c r="A532" t="s">
        <v>41</v>
      </c>
      <c r="B532">
        <v>901</v>
      </c>
      <c r="C532">
        <v>800071617</v>
      </c>
      <c r="D532" t="s">
        <v>234</v>
      </c>
      <c r="E532" t="s">
        <v>4263</v>
      </c>
      <c r="F532">
        <v>7447638</v>
      </c>
      <c r="G532">
        <v>16925001</v>
      </c>
      <c r="H532">
        <v>2288949</v>
      </c>
      <c r="I532" t="s">
        <v>4302</v>
      </c>
      <c r="J532" t="s">
        <v>4303</v>
      </c>
      <c r="K532" s="2">
        <v>45426</v>
      </c>
      <c r="L532" s="2">
        <v>45426</v>
      </c>
      <c r="M532" s="2">
        <v>45483</v>
      </c>
      <c r="N532">
        <v>36</v>
      </c>
      <c r="O532">
        <v>487719</v>
      </c>
      <c r="P532">
        <v>20240604</v>
      </c>
      <c r="Q532">
        <v>202406</v>
      </c>
      <c r="R532" t="s">
        <v>6382</v>
      </c>
      <c r="S532">
        <v>25</v>
      </c>
      <c r="T532" t="s">
        <v>22</v>
      </c>
      <c r="U532" t="s">
        <v>3359</v>
      </c>
      <c r="V532" s="57" t="e">
        <f t="shared" ca="1" si="80"/>
        <v>#NUM!</v>
      </c>
      <c r="W532" s="1" t="e">
        <f t="shared" ca="1" si="81"/>
        <v>#NUM!</v>
      </c>
      <c r="X532" s="1" t="e">
        <f t="shared" ca="1" si="82"/>
        <v>#NUM!</v>
      </c>
      <c r="Y532" s="1" t="e">
        <f t="shared" ca="1" si="83"/>
        <v>#NUM!</v>
      </c>
      <c r="Z532" s="32" t="e">
        <f t="shared" ca="1" si="84"/>
        <v>#NUM!</v>
      </c>
      <c r="AA532" s="1" t="e">
        <f t="shared" ca="1" si="85"/>
        <v>#NUM!</v>
      </c>
      <c r="AB532" s="1" t="e">
        <f t="shared" ca="1" si="86"/>
        <v>#NUM!</v>
      </c>
      <c r="AC532" s="1" t="e">
        <f t="shared" ca="1" si="87"/>
        <v>#NUM!</v>
      </c>
      <c r="AD532" s="1">
        <f t="shared" si="88"/>
        <v>487719</v>
      </c>
      <c r="AE532" t="str">
        <f>IFERROR(VLOOKUP(D532,Bas!A:B,2,0),"")</f>
        <v/>
      </c>
      <c r="AF532" t="str">
        <f t="shared" si="89"/>
        <v>CUMMINS DE LOS ANDES SAFP-012219-01</v>
      </c>
      <c r="AG532" s="14" t="str">
        <f>(IFERROR(VLOOKUP(AF532,Bas!A:B,2,0),"CXP"))</f>
        <v>CXP</v>
      </c>
    </row>
    <row r="533" spans="1:33" x14ac:dyDescent="0.25">
      <c r="A533" t="s">
        <v>41</v>
      </c>
      <c r="B533">
        <v>901</v>
      </c>
      <c r="C533">
        <v>800071617</v>
      </c>
      <c r="D533" t="s">
        <v>234</v>
      </c>
      <c r="E533" t="s">
        <v>4263</v>
      </c>
      <c r="F533">
        <v>7447638</v>
      </c>
      <c r="G533">
        <v>16925001</v>
      </c>
      <c r="H533">
        <v>2290797</v>
      </c>
      <c r="I533" t="s">
        <v>6305</v>
      </c>
      <c r="J533" t="s">
        <v>6306</v>
      </c>
      <c r="K533" s="2">
        <v>45435</v>
      </c>
      <c r="L533" s="2">
        <v>45435</v>
      </c>
      <c r="M533" s="2">
        <v>45494</v>
      </c>
      <c r="N533">
        <v>47</v>
      </c>
      <c r="O533">
        <v>184700</v>
      </c>
      <c r="P533">
        <v>20240604</v>
      </c>
      <c r="Q533">
        <v>202406</v>
      </c>
      <c r="R533" t="s">
        <v>6382</v>
      </c>
      <c r="S533">
        <v>16</v>
      </c>
      <c r="T533" t="s">
        <v>22</v>
      </c>
      <c r="U533" t="s">
        <v>3359</v>
      </c>
      <c r="V533" s="57" t="e">
        <f t="shared" ca="1" si="80"/>
        <v>#NUM!</v>
      </c>
      <c r="W533" s="1" t="e">
        <f t="shared" ca="1" si="81"/>
        <v>#NUM!</v>
      </c>
      <c r="X533" s="1" t="e">
        <f t="shared" ca="1" si="82"/>
        <v>#NUM!</v>
      </c>
      <c r="Y533" s="1" t="e">
        <f t="shared" ca="1" si="83"/>
        <v>#NUM!</v>
      </c>
      <c r="Z533" s="32" t="e">
        <f t="shared" ca="1" si="84"/>
        <v>#NUM!</v>
      </c>
      <c r="AA533" s="1" t="e">
        <f t="shared" ca="1" si="85"/>
        <v>#NUM!</v>
      </c>
      <c r="AB533" s="1" t="e">
        <f t="shared" ca="1" si="86"/>
        <v>#NUM!</v>
      </c>
      <c r="AC533" s="1" t="e">
        <f t="shared" ca="1" si="87"/>
        <v>#NUM!</v>
      </c>
      <c r="AD533" s="1">
        <f t="shared" si="88"/>
        <v>184700</v>
      </c>
      <c r="AE533" t="str">
        <f>IFERROR(VLOOKUP(D533,Bas!A:B,2,0),"")</f>
        <v/>
      </c>
      <c r="AF533" t="str">
        <f t="shared" si="89"/>
        <v>CUMMINS DE LOS ANDES SAFP-012413-01</v>
      </c>
      <c r="AG533" s="14" t="str">
        <f>(IFERROR(VLOOKUP(AF533,Bas!A:B,2,0),"CXP"))</f>
        <v>CXP</v>
      </c>
    </row>
    <row r="534" spans="1:33" x14ac:dyDescent="0.25">
      <c r="A534" t="s">
        <v>41</v>
      </c>
      <c r="B534">
        <v>901</v>
      </c>
      <c r="C534">
        <v>800071617</v>
      </c>
      <c r="D534" t="s">
        <v>234</v>
      </c>
      <c r="E534" t="s">
        <v>4263</v>
      </c>
      <c r="F534">
        <v>7447638</v>
      </c>
      <c r="G534">
        <v>16925001</v>
      </c>
      <c r="H534">
        <v>2290803</v>
      </c>
      <c r="I534" t="s">
        <v>6307</v>
      </c>
      <c r="J534" t="s">
        <v>6308</v>
      </c>
      <c r="K534" s="2">
        <v>45435</v>
      </c>
      <c r="L534" s="2">
        <v>45435</v>
      </c>
      <c r="M534" s="2">
        <v>45494</v>
      </c>
      <c r="N534">
        <v>47</v>
      </c>
      <c r="O534">
        <v>280961</v>
      </c>
      <c r="P534">
        <v>20240604</v>
      </c>
      <c r="Q534">
        <v>202406</v>
      </c>
      <c r="R534" t="s">
        <v>6382</v>
      </c>
      <c r="S534">
        <v>16</v>
      </c>
      <c r="T534" t="s">
        <v>22</v>
      </c>
      <c r="U534" t="s">
        <v>3359</v>
      </c>
      <c r="V534" s="57" t="e">
        <f t="shared" ca="1" si="80"/>
        <v>#NUM!</v>
      </c>
      <c r="W534" s="1" t="e">
        <f t="shared" ca="1" si="81"/>
        <v>#NUM!</v>
      </c>
      <c r="X534" s="1" t="e">
        <f t="shared" ca="1" si="82"/>
        <v>#NUM!</v>
      </c>
      <c r="Y534" s="1" t="e">
        <f t="shared" ca="1" si="83"/>
        <v>#NUM!</v>
      </c>
      <c r="Z534" s="32" t="e">
        <f t="shared" ca="1" si="84"/>
        <v>#NUM!</v>
      </c>
      <c r="AA534" s="1" t="e">
        <f t="shared" ca="1" si="85"/>
        <v>#NUM!</v>
      </c>
      <c r="AB534" s="1" t="e">
        <f t="shared" ca="1" si="86"/>
        <v>#NUM!</v>
      </c>
      <c r="AC534" s="1" t="e">
        <f t="shared" ca="1" si="87"/>
        <v>#NUM!</v>
      </c>
      <c r="AD534" s="1">
        <f t="shared" si="88"/>
        <v>280961</v>
      </c>
      <c r="AE534" t="str">
        <f>IFERROR(VLOOKUP(D534,Bas!A:B,2,0),"")</f>
        <v/>
      </c>
      <c r="AF534" t="str">
        <f t="shared" si="89"/>
        <v>CUMMINS DE LOS ANDES SAFP-012414-01</v>
      </c>
      <c r="AG534" s="14" t="str">
        <f>(IFERROR(VLOOKUP(AF534,Bas!A:B,2,0),"CXP"))</f>
        <v>CXP</v>
      </c>
    </row>
    <row r="535" spans="1:33" x14ac:dyDescent="0.25">
      <c r="A535" t="s">
        <v>41</v>
      </c>
      <c r="B535">
        <v>901</v>
      </c>
      <c r="C535">
        <v>800071617</v>
      </c>
      <c r="D535" t="s">
        <v>234</v>
      </c>
      <c r="E535" t="s">
        <v>4263</v>
      </c>
      <c r="F535">
        <v>7447638</v>
      </c>
      <c r="G535">
        <v>16925001</v>
      </c>
      <c r="H535">
        <v>229762</v>
      </c>
      <c r="I535" t="s">
        <v>6309</v>
      </c>
      <c r="J535" t="s">
        <v>6310</v>
      </c>
      <c r="K535" s="2">
        <v>45435</v>
      </c>
      <c r="L535" s="2">
        <v>45435</v>
      </c>
      <c r="M535" s="2">
        <v>45494</v>
      </c>
      <c r="N535">
        <v>47</v>
      </c>
      <c r="O535">
        <v>849660</v>
      </c>
      <c r="P535">
        <v>20240604</v>
      </c>
      <c r="Q535">
        <v>202406</v>
      </c>
      <c r="R535" t="s">
        <v>6382</v>
      </c>
      <c r="S535">
        <v>16</v>
      </c>
      <c r="T535" t="s">
        <v>22</v>
      </c>
      <c r="U535" t="s">
        <v>3359</v>
      </c>
      <c r="V535" s="57" t="e">
        <f t="shared" ca="1" si="80"/>
        <v>#NUM!</v>
      </c>
      <c r="W535" s="1" t="e">
        <f t="shared" ca="1" si="81"/>
        <v>#NUM!</v>
      </c>
      <c r="X535" s="1" t="e">
        <f t="shared" ca="1" si="82"/>
        <v>#NUM!</v>
      </c>
      <c r="Y535" s="1" t="e">
        <f t="shared" ca="1" si="83"/>
        <v>#NUM!</v>
      </c>
      <c r="Z535" s="32" t="e">
        <f t="shared" ca="1" si="84"/>
        <v>#NUM!</v>
      </c>
      <c r="AA535" s="1" t="e">
        <f t="shared" ca="1" si="85"/>
        <v>#NUM!</v>
      </c>
      <c r="AB535" s="1" t="e">
        <f t="shared" ca="1" si="86"/>
        <v>#NUM!</v>
      </c>
      <c r="AC535" s="1" t="e">
        <f t="shared" ca="1" si="87"/>
        <v>#NUM!</v>
      </c>
      <c r="AD535" s="1">
        <f t="shared" si="88"/>
        <v>849660</v>
      </c>
      <c r="AE535" t="str">
        <f>IFERROR(VLOOKUP(D535,Bas!A:B,2,0),"")</f>
        <v/>
      </c>
      <c r="AF535" t="str">
        <f t="shared" si="89"/>
        <v>CUMMINS DE LOS ANDES SAFP-012415-01</v>
      </c>
      <c r="AG535" s="14" t="str">
        <f>(IFERROR(VLOOKUP(AF535,Bas!A:B,2,0),"CXP"))</f>
        <v>CXP</v>
      </c>
    </row>
    <row r="536" spans="1:33" x14ac:dyDescent="0.25">
      <c r="A536" t="s">
        <v>41</v>
      </c>
      <c r="B536">
        <v>901</v>
      </c>
      <c r="C536">
        <v>800071617</v>
      </c>
      <c r="D536" t="s">
        <v>234</v>
      </c>
      <c r="E536" t="s">
        <v>4263</v>
      </c>
      <c r="F536">
        <v>7447638</v>
      </c>
      <c r="G536">
        <v>16925001</v>
      </c>
      <c r="H536">
        <v>2290761</v>
      </c>
      <c r="I536" t="s">
        <v>6311</v>
      </c>
      <c r="J536" t="s">
        <v>6312</v>
      </c>
      <c r="K536" s="2">
        <v>45435</v>
      </c>
      <c r="L536" s="2">
        <v>45435</v>
      </c>
      <c r="M536" s="2">
        <v>45494</v>
      </c>
      <c r="N536">
        <v>47</v>
      </c>
      <c r="O536">
        <v>86683</v>
      </c>
      <c r="P536">
        <v>20240604</v>
      </c>
      <c r="Q536">
        <v>202406</v>
      </c>
      <c r="R536" t="s">
        <v>6382</v>
      </c>
      <c r="S536">
        <v>16</v>
      </c>
      <c r="T536" t="s">
        <v>22</v>
      </c>
      <c r="U536" t="s">
        <v>3359</v>
      </c>
      <c r="V536" s="57" t="e">
        <f t="shared" ca="1" si="80"/>
        <v>#NUM!</v>
      </c>
      <c r="W536" s="1" t="e">
        <f t="shared" ca="1" si="81"/>
        <v>#NUM!</v>
      </c>
      <c r="X536" s="1" t="e">
        <f t="shared" ca="1" si="82"/>
        <v>#NUM!</v>
      </c>
      <c r="Y536" s="1" t="e">
        <f t="shared" ca="1" si="83"/>
        <v>#NUM!</v>
      </c>
      <c r="Z536" s="32" t="e">
        <f t="shared" ca="1" si="84"/>
        <v>#NUM!</v>
      </c>
      <c r="AA536" s="1" t="e">
        <f t="shared" ca="1" si="85"/>
        <v>#NUM!</v>
      </c>
      <c r="AB536" s="1" t="e">
        <f t="shared" ca="1" si="86"/>
        <v>#NUM!</v>
      </c>
      <c r="AC536" s="1" t="e">
        <f t="shared" ca="1" si="87"/>
        <v>#NUM!</v>
      </c>
      <c r="AD536" s="1">
        <f t="shared" si="88"/>
        <v>86683</v>
      </c>
      <c r="AE536" t="str">
        <f>IFERROR(VLOOKUP(D536,Bas!A:B,2,0),"")</f>
        <v/>
      </c>
      <c r="AF536" t="str">
        <f t="shared" si="89"/>
        <v>CUMMINS DE LOS ANDES SAFP-012416-01</v>
      </c>
      <c r="AG536" s="14" t="str">
        <f>(IFERROR(VLOOKUP(AF536,Bas!A:B,2,0),"CXP"))</f>
        <v>CXP</v>
      </c>
    </row>
    <row r="537" spans="1:33" x14ac:dyDescent="0.25">
      <c r="A537" t="s">
        <v>41</v>
      </c>
      <c r="B537">
        <v>901</v>
      </c>
      <c r="C537">
        <v>800071617</v>
      </c>
      <c r="D537" t="s">
        <v>234</v>
      </c>
      <c r="E537" t="s">
        <v>4263</v>
      </c>
      <c r="F537">
        <v>7447638</v>
      </c>
      <c r="G537">
        <v>16925001</v>
      </c>
      <c r="H537">
        <v>2290760</v>
      </c>
      <c r="I537" t="s">
        <v>6313</v>
      </c>
      <c r="J537" t="s">
        <v>6314</v>
      </c>
      <c r="K537" s="2">
        <v>45435</v>
      </c>
      <c r="L537" s="2">
        <v>45435</v>
      </c>
      <c r="M537" s="2">
        <v>45494</v>
      </c>
      <c r="N537">
        <v>47</v>
      </c>
      <c r="O537">
        <v>86683</v>
      </c>
      <c r="P537">
        <v>20240604</v>
      </c>
      <c r="Q537">
        <v>202406</v>
      </c>
      <c r="R537" t="s">
        <v>6382</v>
      </c>
      <c r="S537">
        <v>16</v>
      </c>
      <c r="T537" t="s">
        <v>22</v>
      </c>
      <c r="U537" t="s">
        <v>3359</v>
      </c>
      <c r="V537" s="57" t="e">
        <f t="shared" ca="1" si="80"/>
        <v>#NUM!</v>
      </c>
      <c r="W537" s="1" t="e">
        <f t="shared" ca="1" si="81"/>
        <v>#NUM!</v>
      </c>
      <c r="X537" s="1" t="e">
        <f t="shared" ca="1" si="82"/>
        <v>#NUM!</v>
      </c>
      <c r="Y537" s="1" t="e">
        <f t="shared" ca="1" si="83"/>
        <v>#NUM!</v>
      </c>
      <c r="Z537" s="32" t="e">
        <f t="shared" ca="1" si="84"/>
        <v>#NUM!</v>
      </c>
      <c r="AA537" s="1" t="e">
        <f t="shared" ca="1" si="85"/>
        <v>#NUM!</v>
      </c>
      <c r="AB537" s="1" t="e">
        <f t="shared" ca="1" si="86"/>
        <v>#NUM!</v>
      </c>
      <c r="AC537" s="1" t="e">
        <f t="shared" ca="1" si="87"/>
        <v>#NUM!</v>
      </c>
      <c r="AD537" s="1">
        <f t="shared" si="88"/>
        <v>86683</v>
      </c>
      <c r="AE537" t="str">
        <f>IFERROR(VLOOKUP(D537,Bas!A:B,2,0),"")</f>
        <v/>
      </c>
      <c r="AF537" t="str">
        <f t="shared" si="89"/>
        <v>CUMMINS DE LOS ANDES SAFP-012417-01</v>
      </c>
      <c r="AG537" s="14" t="str">
        <f>(IFERROR(VLOOKUP(AF537,Bas!A:B,2,0),"CXP"))</f>
        <v>CXP</v>
      </c>
    </row>
    <row r="538" spans="1:33" x14ac:dyDescent="0.25">
      <c r="A538" t="s">
        <v>41</v>
      </c>
      <c r="B538">
        <v>901</v>
      </c>
      <c r="C538">
        <v>800071617</v>
      </c>
      <c r="D538" t="s">
        <v>234</v>
      </c>
      <c r="E538" t="s">
        <v>4263</v>
      </c>
      <c r="F538">
        <v>7447638</v>
      </c>
      <c r="G538">
        <v>16925001</v>
      </c>
      <c r="H538">
        <v>2292412</v>
      </c>
      <c r="I538" t="s">
        <v>6493</v>
      </c>
      <c r="J538" t="s">
        <v>6494</v>
      </c>
      <c r="K538" s="2">
        <v>45443</v>
      </c>
      <c r="L538" s="2">
        <v>45443</v>
      </c>
      <c r="M538" s="2">
        <v>45502</v>
      </c>
      <c r="N538">
        <v>55</v>
      </c>
      <c r="O538">
        <v>5819100</v>
      </c>
      <c r="P538">
        <v>20240604</v>
      </c>
      <c r="Q538">
        <v>202406</v>
      </c>
      <c r="R538" t="s">
        <v>6382</v>
      </c>
      <c r="S538">
        <v>8</v>
      </c>
      <c r="T538" t="s">
        <v>22</v>
      </c>
      <c r="U538" t="s">
        <v>3359</v>
      </c>
      <c r="V538" s="57" t="e">
        <f t="shared" ca="1" si="80"/>
        <v>#NUM!</v>
      </c>
      <c r="W538" s="1" t="e">
        <f t="shared" ca="1" si="81"/>
        <v>#NUM!</v>
      </c>
      <c r="X538" s="1" t="e">
        <f t="shared" ca="1" si="82"/>
        <v>#NUM!</v>
      </c>
      <c r="Y538" s="1" t="e">
        <f t="shared" ca="1" si="83"/>
        <v>#NUM!</v>
      </c>
      <c r="Z538" s="32" t="e">
        <f t="shared" ca="1" si="84"/>
        <v>#NUM!</v>
      </c>
      <c r="AA538" s="1" t="e">
        <f t="shared" ca="1" si="85"/>
        <v>#NUM!</v>
      </c>
      <c r="AB538" s="1" t="e">
        <f t="shared" ca="1" si="86"/>
        <v>#NUM!</v>
      </c>
      <c r="AC538" s="1" t="e">
        <f t="shared" ca="1" si="87"/>
        <v>#NUM!</v>
      </c>
      <c r="AD538" s="1">
        <f t="shared" si="88"/>
        <v>5819100</v>
      </c>
      <c r="AE538" t="str">
        <f>IFERROR(VLOOKUP(D538,Bas!A:B,2,0),"")</f>
        <v/>
      </c>
      <c r="AF538" t="str">
        <f t="shared" si="89"/>
        <v>CUMMINS DE LOS ANDES SAFP-012618-01</v>
      </c>
      <c r="AG538" s="14" t="str">
        <f>(IFERROR(VLOOKUP(AF538,Bas!A:B,2,0),"CXP"))</f>
        <v>CXP</v>
      </c>
    </row>
    <row r="539" spans="1:33" x14ac:dyDescent="0.25">
      <c r="A539" t="s">
        <v>41</v>
      </c>
      <c r="B539">
        <v>901</v>
      </c>
      <c r="C539">
        <v>800071617</v>
      </c>
      <c r="D539" t="s">
        <v>234</v>
      </c>
      <c r="E539" t="s">
        <v>4263</v>
      </c>
      <c r="F539">
        <v>7447638</v>
      </c>
      <c r="G539">
        <v>16925001</v>
      </c>
      <c r="H539">
        <v>2292565</v>
      </c>
      <c r="I539" t="s">
        <v>6495</v>
      </c>
      <c r="J539" t="s">
        <v>6496</v>
      </c>
      <c r="K539" s="2">
        <v>45443</v>
      </c>
      <c r="L539" s="2">
        <v>45443</v>
      </c>
      <c r="M539" s="2">
        <v>45503</v>
      </c>
      <c r="N539">
        <v>56</v>
      </c>
      <c r="O539">
        <v>43179</v>
      </c>
      <c r="P539">
        <v>20240604</v>
      </c>
      <c r="Q539">
        <v>202406</v>
      </c>
      <c r="R539" t="s">
        <v>6382</v>
      </c>
      <c r="S539">
        <v>8</v>
      </c>
      <c r="T539" t="s">
        <v>22</v>
      </c>
      <c r="U539" t="s">
        <v>3359</v>
      </c>
      <c r="V539" s="57" t="e">
        <f t="shared" ca="1" si="80"/>
        <v>#NUM!</v>
      </c>
      <c r="W539" s="1" t="e">
        <f t="shared" ca="1" si="81"/>
        <v>#NUM!</v>
      </c>
      <c r="X539" s="1" t="e">
        <f t="shared" ca="1" si="82"/>
        <v>#NUM!</v>
      </c>
      <c r="Y539" s="1" t="e">
        <f t="shared" ca="1" si="83"/>
        <v>#NUM!</v>
      </c>
      <c r="Z539" s="32" t="e">
        <f t="shared" ca="1" si="84"/>
        <v>#NUM!</v>
      </c>
      <c r="AA539" s="1" t="e">
        <f t="shared" ca="1" si="85"/>
        <v>#NUM!</v>
      </c>
      <c r="AB539" s="1" t="e">
        <f t="shared" ca="1" si="86"/>
        <v>#NUM!</v>
      </c>
      <c r="AC539" s="1" t="e">
        <f t="shared" ca="1" si="87"/>
        <v>#NUM!</v>
      </c>
      <c r="AD539" s="1">
        <f t="shared" si="88"/>
        <v>43179</v>
      </c>
      <c r="AE539" t="str">
        <f>IFERROR(VLOOKUP(D539,Bas!A:B,2,0),"")</f>
        <v/>
      </c>
      <c r="AF539" t="str">
        <f t="shared" si="89"/>
        <v>CUMMINS DE LOS ANDES SAFP-012639-01</v>
      </c>
      <c r="AG539" s="14" t="str">
        <f>(IFERROR(VLOOKUP(AF539,Bas!A:B,2,0),"CXP"))</f>
        <v>CXP</v>
      </c>
    </row>
    <row r="540" spans="1:33" x14ac:dyDescent="0.25">
      <c r="A540" t="s">
        <v>41</v>
      </c>
      <c r="B540">
        <v>901</v>
      </c>
      <c r="C540">
        <v>900337975</v>
      </c>
      <c r="D540" t="s">
        <v>2980</v>
      </c>
      <c r="E540" t="s">
        <v>4304</v>
      </c>
      <c r="F540">
        <v>7447638</v>
      </c>
      <c r="G540">
        <v>16925001</v>
      </c>
      <c r="H540">
        <v>22850</v>
      </c>
      <c r="I540" t="s">
        <v>4305</v>
      </c>
      <c r="J540" t="s">
        <v>4306</v>
      </c>
      <c r="K540" s="2">
        <v>45364</v>
      </c>
      <c r="L540" s="2">
        <v>45364</v>
      </c>
      <c r="M540" s="2">
        <v>45419</v>
      </c>
      <c r="N540">
        <v>-27</v>
      </c>
      <c r="O540">
        <v>3145660</v>
      </c>
      <c r="P540">
        <v>20240604</v>
      </c>
      <c r="Q540">
        <v>202406</v>
      </c>
      <c r="R540" t="s">
        <v>6382</v>
      </c>
      <c r="S540">
        <v>87</v>
      </c>
      <c r="T540" t="s">
        <v>31</v>
      </c>
      <c r="U540" t="s">
        <v>3359</v>
      </c>
      <c r="V540" s="57" t="e">
        <f t="shared" ca="1" si="80"/>
        <v>#NUM!</v>
      </c>
      <c r="W540" s="1" t="e">
        <f t="shared" ca="1" si="81"/>
        <v>#NUM!</v>
      </c>
      <c r="X540" s="1" t="e">
        <f t="shared" ca="1" si="82"/>
        <v>#NUM!</v>
      </c>
      <c r="Y540" s="1" t="e">
        <f t="shared" ca="1" si="83"/>
        <v>#NUM!</v>
      </c>
      <c r="Z540" s="32" t="e">
        <f t="shared" ca="1" si="84"/>
        <v>#NUM!</v>
      </c>
      <c r="AA540" s="1" t="e">
        <f t="shared" ca="1" si="85"/>
        <v>#NUM!</v>
      </c>
      <c r="AB540" s="1" t="e">
        <f t="shared" ca="1" si="86"/>
        <v>#NUM!</v>
      </c>
      <c r="AC540" s="1" t="e">
        <f t="shared" ca="1" si="87"/>
        <v>#NUM!</v>
      </c>
      <c r="AD540" s="1">
        <f t="shared" si="88"/>
        <v>3145660</v>
      </c>
      <c r="AE540" t="str">
        <f>IFERROR(VLOOKUP(D540,Bas!A:B,2,0),"")</f>
        <v/>
      </c>
      <c r="AF540" t="str">
        <f t="shared" si="89"/>
        <v>DISTRIBUCIONES Y DOTACIONES RAC SASFP-011164-01</v>
      </c>
      <c r="AG540" s="14" t="str">
        <f>(IFERROR(VLOOKUP(AF540,Bas!A:B,2,0),"CXP"))</f>
        <v>CXP</v>
      </c>
    </row>
    <row r="541" spans="1:33" x14ac:dyDescent="0.25">
      <c r="A541" t="s">
        <v>41</v>
      </c>
      <c r="B541">
        <v>901</v>
      </c>
      <c r="C541">
        <v>900337975</v>
      </c>
      <c r="D541" t="s">
        <v>2980</v>
      </c>
      <c r="E541" t="s">
        <v>4304</v>
      </c>
      <c r="F541">
        <v>7447638</v>
      </c>
      <c r="G541">
        <v>16925001</v>
      </c>
      <c r="H541">
        <v>22896</v>
      </c>
      <c r="I541" t="s">
        <v>4307</v>
      </c>
      <c r="J541" t="s">
        <v>4308</v>
      </c>
      <c r="K541" s="2">
        <v>45364</v>
      </c>
      <c r="L541" s="2">
        <v>45364</v>
      </c>
      <c r="M541" s="2">
        <v>45420</v>
      </c>
      <c r="N541">
        <v>-26</v>
      </c>
      <c r="O541">
        <v>12912462</v>
      </c>
      <c r="P541">
        <v>20240604</v>
      </c>
      <c r="Q541">
        <v>202406</v>
      </c>
      <c r="R541" t="s">
        <v>6382</v>
      </c>
      <c r="S541">
        <v>87</v>
      </c>
      <c r="T541" t="s">
        <v>31</v>
      </c>
      <c r="U541" t="s">
        <v>3359</v>
      </c>
      <c r="V541" s="57" t="e">
        <f t="shared" ca="1" si="80"/>
        <v>#NUM!</v>
      </c>
      <c r="W541" s="1" t="e">
        <f t="shared" ca="1" si="81"/>
        <v>#NUM!</v>
      </c>
      <c r="X541" s="1" t="e">
        <f t="shared" ca="1" si="82"/>
        <v>#NUM!</v>
      </c>
      <c r="Y541" s="1" t="e">
        <f t="shared" ca="1" si="83"/>
        <v>#NUM!</v>
      </c>
      <c r="Z541" s="32" t="e">
        <f t="shared" ca="1" si="84"/>
        <v>#NUM!</v>
      </c>
      <c r="AA541" s="1" t="e">
        <f t="shared" ca="1" si="85"/>
        <v>#NUM!</v>
      </c>
      <c r="AB541" s="1" t="e">
        <f t="shared" ca="1" si="86"/>
        <v>#NUM!</v>
      </c>
      <c r="AC541" s="1" t="e">
        <f t="shared" ca="1" si="87"/>
        <v>#NUM!</v>
      </c>
      <c r="AD541" s="1">
        <f t="shared" si="88"/>
        <v>12912462</v>
      </c>
      <c r="AE541" t="str">
        <f>IFERROR(VLOOKUP(D541,Bas!A:B,2,0),"")</f>
        <v/>
      </c>
      <c r="AF541" t="str">
        <f t="shared" si="89"/>
        <v>DISTRIBUCIONES Y DOTACIONES RAC SASFP-011165-01</v>
      </c>
      <c r="AG541" s="14" t="str">
        <f>(IFERROR(VLOOKUP(AF541,Bas!A:B,2,0),"CXP"))</f>
        <v>CXP</v>
      </c>
    </row>
    <row r="542" spans="1:33" x14ac:dyDescent="0.25">
      <c r="A542" t="s">
        <v>41</v>
      </c>
      <c r="B542">
        <v>901</v>
      </c>
      <c r="C542">
        <v>900337975</v>
      </c>
      <c r="D542" t="s">
        <v>2980</v>
      </c>
      <c r="E542" t="s">
        <v>4304</v>
      </c>
      <c r="F542">
        <v>7447638</v>
      </c>
      <c r="G542">
        <v>16925001</v>
      </c>
      <c r="H542">
        <v>23006</v>
      </c>
      <c r="I542" t="s">
        <v>4309</v>
      </c>
      <c r="J542" t="s">
        <v>4310</v>
      </c>
      <c r="K542" s="2">
        <v>45366</v>
      </c>
      <c r="L542" s="2">
        <v>45366</v>
      </c>
      <c r="M542" s="2">
        <v>45426</v>
      </c>
      <c r="N542">
        <v>-20</v>
      </c>
      <c r="O542">
        <v>550208</v>
      </c>
      <c r="P542">
        <v>20240604</v>
      </c>
      <c r="Q542">
        <v>202406</v>
      </c>
      <c r="R542" t="s">
        <v>6382</v>
      </c>
      <c r="S542">
        <v>85</v>
      </c>
      <c r="T542" t="s">
        <v>31</v>
      </c>
      <c r="U542" t="s">
        <v>3359</v>
      </c>
      <c r="V542" s="57" t="e">
        <f t="shared" ca="1" si="80"/>
        <v>#NUM!</v>
      </c>
      <c r="W542" s="1" t="e">
        <f t="shared" ca="1" si="81"/>
        <v>#NUM!</v>
      </c>
      <c r="X542" s="1" t="e">
        <f t="shared" ca="1" si="82"/>
        <v>#NUM!</v>
      </c>
      <c r="Y542" s="1" t="e">
        <f t="shared" ca="1" si="83"/>
        <v>#NUM!</v>
      </c>
      <c r="Z542" s="32" t="e">
        <f t="shared" ca="1" si="84"/>
        <v>#NUM!</v>
      </c>
      <c r="AA542" s="1" t="e">
        <f t="shared" ca="1" si="85"/>
        <v>#NUM!</v>
      </c>
      <c r="AB542" s="1" t="e">
        <f t="shared" ca="1" si="86"/>
        <v>#NUM!</v>
      </c>
      <c r="AC542" s="1" t="e">
        <f t="shared" ca="1" si="87"/>
        <v>#NUM!</v>
      </c>
      <c r="AD542" s="1">
        <f t="shared" si="88"/>
        <v>550208</v>
      </c>
      <c r="AE542" t="str">
        <f>IFERROR(VLOOKUP(D542,Bas!A:B,2,0),"")</f>
        <v/>
      </c>
      <c r="AF542" t="str">
        <f t="shared" si="89"/>
        <v>DISTRIBUCIONES Y DOTACIONES RAC SASFP-011189-01</v>
      </c>
      <c r="AG542" s="14" t="str">
        <f>(IFERROR(VLOOKUP(AF542,Bas!A:B,2,0),"CXP"))</f>
        <v>CXP</v>
      </c>
    </row>
    <row r="543" spans="1:33" x14ac:dyDescent="0.25">
      <c r="A543" t="s">
        <v>41</v>
      </c>
      <c r="B543">
        <v>901</v>
      </c>
      <c r="C543">
        <v>900337975</v>
      </c>
      <c r="D543" t="s">
        <v>2980</v>
      </c>
      <c r="E543" t="s">
        <v>4304</v>
      </c>
      <c r="F543">
        <v>7447638</v>
      </c>
      <c r="G543">
        <v>16925001</v>
      </c>
      <c r="H543">
        <v>23061</v>
      </c>
      <c r="I543" t="s">
        <v>4311</v>
      </c>
      <c r="J543" t="s">
        <v>4312</v>
      </c>
      <c r="K543" s="2">
        <v>45372</v>
      </c>
      <c r="L543" s="2">
        <v>45372</v>
      </c>
      <c r="M543" s="2">
        <v>45433</v>
      </c>
      <c r="N543">
        <v>-13</v>
      </c>
      <c r="O543">
        <v>1467239</v>
      </c>
      <c r="P543">
        <v>20240604</v>
      </c>
      <c r="Q543">
        <v>202406</v>
      </c>
      <c r="R543" t="s">
        <v>6382</v>
      </c>
      <c r="S543">
        <v>79</v>
      </c>
      <c r="T543" t="s">
        <v>31</v>
      </c>
      <c r="U543" t="s">
        <v>3359</v>
      </c>
      <c r="V543" s="57" t="e">
        <f t="shared" ca="1" si="80"/>
        <v>#NUM!</v>
      </c>
      <c r="W543" s="1" t="e">
        <f t="shared" ca="1" si="81"/>
        <v>#NUM!</v>
      </c>
      <c r="X543" s="1" t="e">
        <f t="shared" ca="1" si="82"/>
        <v>#NUM!</v>
      </c>
      <c r="Y543" s="1" t="e">
        <f t="shared" ca="1" si="83"/>
        <v>#NUM!</v>
      </c>
      <c r="Z543" s="32" t="e">
        <f t="shared" ca="1" si="84"/>
        <v>#NUM!</v>
      </c>
      <c r="AA543" s="1" t="e">
        <f t="shared" ca="1" si="85"/>
        <v>#NUM!</v>
      </c>
      <c r="AB543" s="1" t="e">
        <f t="shared" ca="1" si="86"/>
        <v>#NUM!</v>
      </c>
      <c r="AC543" s="1" t="e">
        <f t="shared" ca="1" si="87"/>
        <v>#NUM!</v>
      </c>
      <c r="AD543" s="1">
        <f t="shared" si="88"/>
        <v>1467239</v>
      </c>
      <c r="AE543" t="str">
        <f>IFERROR(VLOOKUP(D543,Bas!A:B,2,0),"")</f>
        <v/>
      </c>
      <c r="AF543" t="str">
        <f t="shared" si="89"/>
        <v>DISTRIBUCIONES Y DOTACIONES RAC SASFP-011266-01</v>
      </c>
      <c r="AG543" s="14" t="str">
        <f>(IFERROR(VLOOKUP(AF543,Bas!A:B,2,0),"CXP"))</f>
        <v>CXP</v>
      </c>
    </row>
    <row r="544" spans="1:33" x14ac:dyDescent="0.25">
      <c r="A544" t="s">
        <v>41</v>
      </c>
      <c r="B544">
        <v>901</v>
      </c>
      <c r="C544">
        <v>900337975</v>
      </c>
      <c r="D544" t="s">
        <v>2980</v>
      </c>
      <c r="E544" t="s">
        <v>4304</v>
      </c>
      <c r="F544">
        <v>7447638</v>
      </c>
      <c r="G544">
        <v>16925001</v>
      </c>
      <c r="H544">
        <v>23133</v>
      </c>
      <c r="I544" t="s">
        <v>4313</v>
      </c>
      <c r="J544" t="s">
        <v>4314</v>
      </c>
      <c r="K544" s="2">
        <v>45387</v>
      </c>
      <c r="L544" s="2">
        <v>45387</v>
      </c>
      <c r="M544" s="2">
        <v>45447</v>
      </c>
      <c r="N544">
        <v>0</v>
      </c>
      <c r="O544">
        <v>2968817</v>
      </c>
      <c r="P544">
        <v>20240604</v>
      </c>
      <c r="Q544">
        <v>202406</v>
      </c>
      <c r="R544" t="s">
        <v>6382</v>
      </c>
      <c r="S544">
        <v>64</v>
      </c>
      <c r="T544" t="s">
        <v>31</v>
      </c>
      <c r="U544" t="s">
        <v>3359</v>
      </c>
      <c r="V544" s="57" t="e">
        <f t="shared" ca="1" si="80"/>
        <v>#NUM!</v>
      </c>
      <c r="W544" s="1" t="e">
        <f t="shared" ca="1" si="81"/>
        <v>#NUM!</v>
      </c>
      <c r="X544" s="1" t="e">
        <f t="shared" ca="1" si="82"/>
        <v>#NUM!</v>
      </c>
      <c r="Y544" s="1" t="e">
        <f t="shared" ca="1" si="83"/>
        <v>#NUM!</v>
      </c>
      <c r="Z544" s="32" t="e">
        <f t="shared" ca="1" si="84"/>
        <v>#NUM!</v>
      </c>
      <c r="AA544" s="1" t="e">
        <f t="shared" ca="1" si="85"/>
        <v>#NUM!</v>
      </c>
      <c r="AB544" s="1" t="e">
        <f t="shared" ca="1" si="86"/>
        <v>#NUM!</v>
      </c>
      <c r="AC544" s="1" t="e">
        <f t="shared" ca="1" si="87"/>
        <v>#NUM!</v>
      </c>
      <c r="AD544" s="1">
        <f t="shared" si="88"/>
        <v>2968817</v>
      </c>
      <c r="AE544" t="str">
        <f>IFERROR(VLOOKUP(D544,Bas!A:B,2,0),"")</f>
        <v/>
      </c>
      <c r="AF544" t="str">
        <f t="shared" si="89"/>
        <v>DISTRIBUCIONES Y DOTACIONES RAC SASFP-011546-01</v>
      </c>
      <c r="AG544" s="14" t="str">
        <f>(IFERROR(VLOOKUP(AF544,Bas!A:B,2,0),"CXP"))</f>
        <v>CXP</v>
      </c>
    </row>
    <row r="545" spans="1:33" x14ac:dyDescent="0.25">
      <c r="A545" t="s">
        <v>41</v>
      </c>
      <c r="B545">
        <v>901</v>
      </c>
      <c r="C545">
        <v>900337975</v>
      </c>
      <c r="D545" t="s">
        <v>2980</v>
      </c>
      <c r="E545" t="s">
        <v>4304</v>
      </c>
      <c r="F545">
        <v>7447638</v>
      </c>
      <c r="G545">
        <v>16925001</v>
      </c>
      <c r="H545">
        <v>23191</v>
      </c>
      <c r="I545" t="s">
        <v>4315</v>
      </c>
      <c r="J545" t="s">
        <v>4316</v>
      </c>
      <c r="K545" s="2">
        <v>45394</v>
      </c>
      <c r="L545" s="2">
        <v>45394</v>
      </c>
      <c r="M545" s="2">
        <v>45454</v>
      </c>
      <c r="N545">
        <v>7</v>
      </c>
      <c r="O545">
        <v>180074</v>
      </c>
      <c r="P545">
        <v>20240604</v>
      </c>
      <c r="Q545">
        <v>202406</v>
      </c>
      <c r="R545" t="s">
        <v>6382</v>
      </c>
      <c r="S545">
        <v>57</v>
      </c>
      <c r="T545" t="s">
        <v>35</v>
      </c>
      <c r="U545" t="s">
        <v>3359</v>
      </c>
      <c r="V545" s="57" t="e">
        <f t="shared" ca="1" si="80"/>
        <v>#NUM!</v>
      </c>
      <c r="W545" s="1" t="e">
        <f t="shared" ca="1" si="81"/>
        <v>#NUM!</v>
      </c>
      <c r="X545" s="1" t="e">
        <f t="shared" ca="1" si="82"/>
        <v>#NUM!</v>
      </c>
      <c r="Y545" s="1" t="e">
        <f t="shared" ca="1" si="83"/>
        <v>#NUM!</v>
      </c>
      <c r="Z545" s="32" t="e">
        <f t="shared" ca="1" si="84"/>
        <v>#NUM!</v>
      </c>
      <c r="AA545" s="1" t="e">
        <f t="shared" ca="1" si="85"/>
        <v>#NUM!</v>
      </c>
      <c r="AB545" s="1" t="e">
        <f t="shared" ca="1" si="86"/>
        <v>#NUM!</v>
      </c>
      <c r="AC545" s="1" t="e">
        <f t="shared" ca="1" si="87"/>
        <v>#NUM!</v>
      </c>
      <c r="AD545" s="1">
        <f t="shared" si="88"/>
        <v>180074</v>
      </c>
      <c r="AE545" t="str">
        <f>IFERROR(VLOOKUP(D545,Bas!A:B,2,0),"")</f>
        <v/>
      </c>
      <c r="AF545" t="str">
        <f t="shared" si="89"/>
        <v>DISTRIBUCIONES Y DOTACIONES RAC SASFP-011697-01</v>
      </c>
      <c r="AG545" s="14" t="str">
        <f>(IFERROR(VLOOKUP(AF545,Bas!A:B,2,0),"CXP"))</f>
        <v>CXP</v>
      </c>
    </row>
    <row r="546" spans="1:33" x14ac:dyDescent="0.25">
      <c r="A546" t="s">
        <v>41</v>
      </c>
      <c r="B546">
        <v>901</v>
      </c>
      <c r="C546">
        <v>900337975</v>
      </c>
      <c r="D546" t="s">
        <v>2980</v>
      </c>
      <c r="E546" t="s">
        <v>4304</v>
      </c>
      <c r="F546">
        <v>7447638</v>
      </c>
      <c r="G546">
        <v>16925001</v>
      </c>
      <c r="H546">
        <v>23228</v>
      </c>
      <c r="I546" t="s">
        <v>4317</v>
      </c>
      <c r="J546" t="s">
        <v>4318</v>
      </c>
      <c r="K546" s="2">
        <v>45398</v>
      </c>
      <c r="L546" s="2">
        <v>45398</v>
      </c>
      <c r="M546" s="2">
        <v>45458</v>
      </c>
      <c r="N546">
        <v>11</v>
      </c>
      <c r="O546">
        <v>2013223</v>
      </c>
      <c r="P546">
        <v>20240604</v>
      </c>
      <c r="Q546">
        <v>202406</v>
      </c>
      <c r="R546" t="s">
        <v>6382</v>
      </c>
      <c r="S546">
        <v>53</v>
      </c>
      <c r="T546" t="s">
        <v>35</v>
      </c>
      <c r="U546" t="s">
        <v>3359</v>
      </c>
      <c r="V546" s="57" t="e">
        <f t="shared" ca="1" si="80"/>
        <v>#NUM!</v>
      </c>
      <c r="W546" s="1" t="e">
        <f t="shared" ca="1" si="81"/>
        <v>#NUM!</v>
      </c>
      <c r="X546" s="1" t="e">
        <f t="shared" ca="1" si="82"/>
        <v>#NUM!</v>
      </c>
      <c r="Y546" s="1" t="e">
        <f t="shared" ca="1" si="83"/>
        <v>#NUM!</v>
      </c>
      <c r="Z546" s="32" t="e">
        <f t="shared" ca="1" si="84"/>
        <v>#NUM!</v>
      </c>
      <c r="AA546" s="1" t="e">
        <f t="shared" ca="1" si="85"/>
        <v>#NUM!</v>
      </c>
      <c r="AB546" s="1" t="e">
        <f t="shared" ca="1" si="86"/>
        <v>#NUM!</v>
      </c>
      <c r="AC546" s="1" t="e">
        <f t="shared" ca="1" si="87"/>
        <v>#NUM!</v>
      </c>
      <c r="AD546" s="1">
        <f t="shared" si="88"/>
        <v>2013223</v>
      </c>
      <c r="AE546" t="str">
        <f>IFERROR(VLOOKUP(D546,Bas!A:B,2,0),"")</f>
        <v/>
      </c>
      <c r="AF546" t="str">
        <f t="shared" si="89"/>
        <v>DISTRIBUCIONES Y DOTACIONES RAC SASFP-011752-01</v>
      </c>
      <c r="AG546" s="14" t="str">
        <f>(IFERROR(VLOOKUP(AF546,Bas!A:B,2,0),"CXP"))</f>
        <v>CXP</v>
      </c>
    </row>
    <row r="547" spans="1:33" x14ac:dyDescent="0.25">
      <c r="A547" t="s">
        <v>41</v>
      </c>
      <c r="B547">
        <v>901</v>
      </c>
      <c r="C547">
        <v>900337975</v>
      </c>
      <c r="D547" t="s">
        <v>2980</v>
      </c>
      <c r="E547" t="s">
        <v>4304</v>
      </c>
      <c r="F547">
        <v>7447638</v>
      </c>
      <c r="G547">
        <v>16925001</v>
      </c>
      <c r="H547">
        <v>23227</v>
      </c>
      <c r="I547" t="s">
        <v>4319</v>
      </c>
      <c r="J547" t="s">
        <v>4320</v>
      </c>
      <c r="K547" s="2">
        <v>45398</v>
      </c>
      <c r="L547" s="2">
        <v>45398</v>
      </c>
      <c r="M547" s="2">
        <v>45458</v>
      </c>
      <c r="N547">
        <v>11</v>
      </c>
      <c r="O547">
        <v>2327788</v>
      </c>
      <c r="P547">
        <v>20240604</v>
      </c>
      <c r="Q547">
        <v>202406</v>
      </c>
      <c r="R547" t="s">
        <v>6382</v>
      </c>
      <c r="S547">
        <v>53</v>
      </c>
      <c r="T547" t="s">
        <v>35</v>
      </c>
      <c r="U547" t="s">
        <v>3359</v>
      </c>
      <c r="V547" s="57" t="e">
        <f t="shared" ca="1" si="80"/>
        <v>#NUM!</v>
      </c>
      <c r="W547" s="1" t="e">
        <f t="shared" ca="1" si="81"/>
        <v>#NUM!</v>
      </c>
      <c r="X547" s="1" t="e">
        <f t="shared" ca="1" si="82"/>
        <v>#NUM!</v>
      </c>
      <c r="Y547" s="1" t="e">
        <f t="shared" ca="1" si="83"/>
        <v>#NUM!</v>
      </c>
      <c r="Z547" s="32" t="e">
        <f t="shared" ca="1" si="84"/>
        <v>#NUM!</v>
      </c>
      <c r="AA547" s="1" t="e">
        <f t="shared" ca="1" si="85"/>
        <v>#NUM!</v>
      </c>
      <c r="AB547" s="1" t="e">
        <f t="shared" ca="1" si="86"/>
        <v>#NUM!</v>
      </c>
      <c r="AC547" s="1" t="e">
        <f t="shared" ca="1" si="87"/>
        <v>#NUM!</v>
      </c>
      <c r="AD547" s="1">
        <f t="shared" si="88"/>
        <v>2327788</v>
      </c>
      <c r="AE547" t="str">
        <f>IFERROR(VLOOKUP(D547,Bas!A:B,2,0),"")</f>
        <v/>
      </c>
      <c r="AF547" t="str">
        <f t="shared" si="89"/>
        <v>DISTRIBUCIONES Y DOTACIONES RAC SASFP-011753-01</v>
      </c>
      <c r="AG547" s="14" t="str">
        <f>(IFERROR(VLOOKUP(AF547,Bas!A:B,2,0),"CXP"))</f>
        <v>CXP</v>
      </c>
    </row>
    <row r="548" spans="1:33" x14ac:dyDescent="0.25">
      <c r="A548" t="s">
        <v>41</v>
      </c>
      <c r="B548">
        <v>901</v>
      </c>
      <c r="C548">
        <v>900337975</v>
      </c>
      <c r="D548" t="s">
        <v>2980</v>
      </c>
      <c r="E548" t="s">
        <v>4304</v>
      </c>
      <c r="F548">
        <v>7447638</v>
      </c>
      <c r="G548">
        <v>16925001</v>
      </c>
      <c r="H548">
        <v>23190</v>
      </c>
      <c r="I548" t="s">
        <v>4321</v>
      </c>
      <c r="J548" t="s">
        <v>4322</v>
      </c>
      <c r="K548" s="2">
        <v>45400</v>
      </c>
      <c r="L548" s="2">
        <v>45400</v>
      </c>
      <c r="M548" s="2">
        <v>45454</v>
      </c>
      <c r="N548">
        <v>7</v>
      </c>
      <c r="O548">
        <v>23409672</v>
      </c>
      <c r="P548">
        <v>20240604</v>
      </c>
      <c r="Q548">
        <v>202406</v>
      </c>
      <c r="R548" t="s">
        <v>6382</v>
      </c>
      <c r="S548">
        <v>51</v>
      </c>
      <c r="T548" t="s">
        <v>35</v>
      </c>
      <c r="U548" t="s">
        <v>3359</v>
      </c>
      <c r="V548" s="57" t="e">
        <f t="shared" ca="1" si="80"/>
        <v>#NUM!</v>
      </c>
      <c r="W548" s="1" t="e">
        <f t="shared" ca="1" si="81"/>
        <v>#NUM!</v>
      </c>
      <c r="X548" s="1" t="e">
        <f t="shared" ca="1" si="82"/>
        <v>#NUM!</v>
      </c>
      <c r="Y548" s="1" t="e">
        <f t="shared" ca="1" si="83"/>
        <v>#NUM!</v>
      </c>
      <c r="Z548" s="32" t="e">
        <f t="shared" ca="1" si="84"/>
        <v>#NUM!</v>
      </c>
      <c r="AA548" s="1" t="e">
        <f t="shared" ca="1" si="85"/>
        <v>#NUM!</v>
      </c>
      <c r="AB548" s="1" t="e">
        <f t="shared" ca="1" si="86"/>
        <v>#NUM!</v>
      </c>
      <c r="AC548" s="1" t="e">
        <f t="shared" ca="1" si="87"/>
        <v>#NUM!</v>
      </c>
      <c r="AD548" s="1">
        <f t="shared" si="88"/>
        <v>23409672</v>
      </c>
      <c r="AE548" t="str">
        <f>IFERROR(VLOOKUP(D548,Bas!A:B,2,0),"")</f>
        <v/>
      </c>
      <c r="AF548" t="str">
        <f t="shared" si="89"/>
        <v>DISTRIBUCIONES Y DOTACIONES RAC SASFP-011799-01</v>
      </c>
      <c r="AG548" s="14" t="str">
        <f>(IFERROR(VLOOKUP(AF548,Bas!A:B,2,0),"CXP"))</f>
        <v>CXP</v>
      </c>
    </row>
    <row r="549" spans="1:33" x14ac:dyDescent="0.25">
      <c r="A549" t="s">
        <v>41</v>
      </c>
      <c r="B549">
        <v>901</v>
      </c>
      <c r="C549">
        <v>900337975</v>
      </c>
      <c r="D549" t="s">
        <v>2980</v>
      </c>
      <c r="E549" t="s">
        <v>4304</v>
      </c>
      <c r="F549">
        <v>7447638</v>
      </c>
      <c r="G549">
        <v>16925001</v>
      </c>
      <c r="H549">
        <v>23331</v>
      </c>
      <c r="I549" t="s">
        <v>4323</v>
      </c>
      <c r="J549" t="s">
        <v>4324</v>
      </c>
      <c r="K549" s="2">
        <v>45406</v>
      </c>
      <c r="L549" s="2">
        <v>45406</v>
      </c>
      <c r="M549" s="2">
        <v>45465</v>
      </c>
      <c r="N549">
        <v>18</v>
      </c>
      <c r="O549">
        <v>30434976</v>
      </c>
      <c r="P549">
        <v>20240604</v>
      </c>
      <c r="Q549">
        <v>202406</v>
      </c>
      <c r="R549" t="s">
        <v>6382</v>
      </c>
      <c r="S549">
        <v>45</v>
      </c>
      <c r="T549" t="s">
        <v>35</v>
      </c>
      <c r="U549" t="s">
        <v>3359</v>
      </c>
      <c r="V549" s="57" t="e">
        <f t="shared" ca="1" si="80"/>
        <v>#NUM!</v>
      </c>
      <c r="W549" s="1" t="e">
        <f t="shared" ca="1" si="81"/>
        <v>#NUM!</v>
      </c>
      <c r="X549" s="1" t="e">
        <f t="shared" ca="1" si="82"/>
        <v>#NUM!</v>
      </c>
      <c r="Y549" s="1" t="e">
        <f t="shared" ca="1" si="83"/>
        <v>#NUM!</v>
      </c>
      <c r="Z549" s="32" t="e">
        <f t="shared" ca="1" si="84"/>
        <v>#NUM!</v>
      </c>
      <c r="AA549" s="1" t="e">
        <f t="shared" ca="1" si="85"/>
        <v>#NUM!</v>
      </c>
      <c r="AB549" s="1" t="e">
        <f t="shared" ca="1" si="86"/>
        <v>#NUM!</v>
      </c>
      <c r="AC549" s="1" t="e">
        <f t="shared" ca="1" si="87"/>
        <v>#NUM!</v>
      </c>
      <c r="AD549" s="1">
        <f t="shared" si="88"/>
        <v>30434976</v>
      </c>
      <c r="AE549" t="str">
        <f>IFERROR(VLOOKUP(D549,Bas!A:B,2,0),"")</f>
        <v/>
      </c>
      <c r="AF549" t="str">
        <f t="shared" si="89"/>
        <v>DISTRIBUCIONES Y DOTACIONES RAC SASFP-011877-01</v>
      </c>
      <c r="AG549" s="14" t="str">
        <f>(IFERROR(VLOOKUP(AF549,Bas!A:B,2,0),"CXP"))</f>
        <v>CXP</v>
      </c>
    </row>
    <row r="550" spans="1:33" x14ac:dyDescent="0.25">
      <c r="A550" t="s">
        <v>41</v>
      </c>
      <c r="B550">
        <v>901</v>
      </c>
      <c r="C550">
        <v>900337975</v>
      </c>
      <c r="D550" t="s">
        <v>2980</v>
      </c>
      <c r="E550" t="s">
        <v>4304</v>
      </c>
      <c r="F550">
        <v>7447638</v>
      </c>
      <c r="G550">
        <v>16925001</v>
      </c>
      <c r="H550">
        <v>23202</v>
      </c>
      <c r="I550" t="s">
        <v>4325</v>
      </c>
      <c r="J550" t="s">
        <v>4326</v>
      </c>
      <c r="K550" s="2">
        <v>45408</v>
      </c>
      <c r="L550" s="2">
        <v>45408</v>
      </c>
      <c r="M550" s="2">
        <v>45455</v>
      </c>
      <c r="N550">
        <v>8</v>
      </c>
      <c r="O550">
        <v>94645536</v>
      </c>
      <c r="P550">
        <v>20240604</v>
      </c>
      <c r="Q550">
        <v>202406</v>
      </c>
      <c r="R550" t="s">
        <v>6382</v>
      </c>
      <c r="S550">
        <v>43</v>
      </c>
      <c r="T550" t="s">
        <v>35</v>
      </c>
      <c r="U550" t="s">
        <v>3359</v>
      </c>
      <c r="V550" s="57" t="e">
        <f t="shared" ca="1" si="80"/>
        <v>#NUM!</v>
      </c>
      <c r="W550" s="1" t="e">
        <f t="shared" ca="1" si="81"/>
        <v>#NUM!</v>
      </c>
      <c r="X550" s="1" t="e">
        <f t="shared" ca="1" si="82"/>
        <v>#NUM!</v>
      </c>
      <c r="Y550" s="1" t="e">
        <f t="shared" ca="1" si="83"/>
        <v>#NUM!</v>
      </c>
      <c r="Z550" s="32" t="e">
        <f t="shared" ca="1" si="84"/>
        <v>#NUM!</v>
      </c>
      <c r="AA550" s="1" t="e">
        <f t="shared" ca="1" si="85"/>
        <v>#NUM!</v>
      </c>
      <c r="AB550" s="1" t="e">
        <f t="shared" ca="1" si="86"/>
        <v>#NUM!</v>
      </c>
      <c r="AC550" s="1" t="e">
        <f t="shared" ca="1" si="87"/>
        <v>#NUM!</v>
      </c>
      <c r="AD550" s="1">
        <f t="shared" si="88"/>
        <v>94645536</v>
      </c>
      <c r="AE550" t="str">
        <f>IFERROR(VLOOKUP(D550,Bas!A:B,2,0),"")</f>
        <v/>
      </c>
      <c r="AF550" t="str">
        <f t="shared" si="89"/>
        <v>DISTRIBUCIONES Y DOTACIONES RAC SASFP-011919-01</v>
      </c>
      <c r="AG550" s="14" t="str">
        <f>(IFERROR(VLOOKUP(AF550,Bas!A:B,2,0),"CXP"))</f>
        <v>CXP</v>
      </c>
    </row>
    <row r="551" spans="1:33" x14ac:dyDescent="0.25">
      <c r="A551" t="s">
        <v>41</v>
      </c>
      <c r="B551">
        <v>901</v>
      </c>
      <c r="C551">
        <v>900337975</v>
      </c>
      <c r="D551" t="s">
        <v>2980</v>
      </c>
      <c r="E551" t="s">
        <v>4304</v>
      </c>
      <c r="F551">
        <v>7447638</v>
      </c>
      <c r="G551">
        <v>16925001</v>
      </c>
      <c r="H551">
        <v>23201</v>
      </c>
      <c r="I551" t="s">
        <v>4327</v>
      </c>
      <c r="J551" t="s">
        <v>4328</v>
      </c>
      <c r="K551" s="2">
        <v>45408</v>
      </c>
      <c r="L551" s="2">
        <v>45408</v>
      </c>
      <c r="M551" s="2">
        <v>45455</v>
      </c>
      <c r="N551">
        <v>8</v>
      </c>
      <c r="O551">
        <v>106863495</v>
      </c>
      <c r="P551">
        <v>20240604</v>
      </c>
      <c r="Q551">
        <v>202406</v>
      </c>
      <c r="R551" t="s">
        <v>6382</v>
      </c>
      <c r="S551">
        <v>43</v>
      </c>
      <c r="T551" t="s">
        <v>35</v>
      </c>
      <c r="U551" t="s">
        <v>3359</v>
      </c>
      <c r="V551" s="57" t="e">
        <f t="shared" ca="1" si="80"/>
        <v>#NUM!</v>
      </c>
      <c r="W551" s="1" t="e">
        <f t="shared" ca="1" si="81"/>
        <v>#NUM!</v>
      </c>
      <c r="X551" s="1" t="e">
        <f t="shared" ca="1" si="82"/>
        <v>#NUM!</v>
      </c>
      <c r="Y551" s="1" t="e">
        <f t="shared" ca="1" si="83"/>
        <v>#NUM!</v>
      </c>
      <c r="Z551" s="32" t="e">
        <f t="shared" ca="1" si="84"/>
        <v>#NUM!</v>
      </c>
      <c r="AA551" s="1" t="e">
        <f t="shared" ca="1" si="85"/>
        <v>#NUM!</v>
      </c>
      <c r="AB551" s="1" t="e">
        <f t="shared" ca="1" si="86"/>
        <v>#NUM!</v>
      </c>
      <c r="AC551" s="1" t="e">
        <f t="shared" ca="1" si="87"/>
        <v>#NUM!</v>
      </c>
      <c r="AD551" s="1">
        <f t="shared" si="88"/>
        <v>106863495</v>
      </c>
      <c r="AE551" t="str">
        <f>IFERROR(VLOOKUP(D551,Bas!A:B,2,0),"")</f>
        <v/>
      </c>
      <c r="AF551" t="str">
        <f t="shared" si="89"/>
        <v>DISTRIBUCIONES Y DOTACIONES RAC SASFP-011920-01</v>
      </c>
      <c r="AG551" s="14" t="str">
        <f>(IFERROR(VLOOKUP(AF551,Bas!A:B,2,0),"CXP"))</f>
        <v>CXP</v>
      </c>
    </row>
    <row r="552" spans="1:33" x14ac:dyDescent="0.25">
      <c r="A552" t="s">
        <v>41</v>
      </c>
      <c r="B552">
        <v>901</v>
      </c>
      <c r="C552">
        <v>900337975</v>
      </c>
      <c r="D552" t="s">
        <v>2980</v>
      </c>
      <c r="E552" t="s">
        <v>4304</v>
      </c>
      <c r="F552">
        <v>7447638</v>
      </c>
      <c r="G552">
        <v>16925001</v>
      </c>
      <c r="H552">
        <v>23370</v>
      </c>
      <c r="I552" t="s">
        <v>4329</v>
      </c>
      <c r="J552" t="s">
        <v>4330</v>
      </c>
      <c r="K552" s="2">
        <v>45408</v>
      </c>
      <c r="L552" s="2">
        <v>45408</v>
      </c>
      <c r="M552" s="2">
        <v>45468</v>
      </c>
      <c r="N552">
        <v>21</v>
      </c>
      <c r="O552">
        <v>76654</v>
      </c>
      <c r="P552">
        <v>20240604</v>
      </c>
      <c r="Q552">
        <v>202406</v>
      </c>
      <c r="R552" t="s">
        <v>6382</v>
      </c>
      <c r="S552">
        <v>43</v>
      </c>
      <c r="T552" t="s">
        <v>35</v>
      </c>
      <c r="U552" t="s">
        <v>3359</v>
      </c>
      <c r="V552" s="57" t="e">
        <f t="shared" ca="1" si="80"/>
        <v>#NUM!</v>
      </c>
      <c r="W552" s="1" t="e">
        <f t="shared" ca="1" si="81"/>
        <v>#NUM!</v>
      </c>
      <c r="X552" s="1" t="e">
        <f t="shared" ca="1" si="82"/>
        <v>#NUM!</v>
      </c>
      <c r="Y552" s="1" t="e">
        <f t="shared" ca="1" si="83"/>
        <v>#NUM!</v>
      </c>
      <c r="Z552" s="32" t="e">
        <f t="shared" ca="1" si="84"/>
        <v>#NUM!</v>
      </c>
      <c r="AA552" s="1" t="e">
        <f t="shared" ca="1" si="85"/>
        <v>#NUM!</v>
      </c>
      <c r="AB552" s="1" t="e">
        <f t="shared" ca="1" si="86"/>
        <v>#NUM!</v>
      </c>
      <c r="AC552" s="1" t="e">
        <f t="shared" ca="1" si="87"/>
        <v>#NUM!</v>
      </c>
      <c r="AD552" s="1">
        <f t="shared" si="88"/>
        <v>76654</v>
      </c>
      <c r="AE552" t="str">
        <f>IFERROR(VLOOKUP(D552,Bas!A:B,2,0),"")</f>
        <v/>
      </c>
      <c r="AF552" t="str">
        <f t="shared" si="89"/>
        <v>DISTRIBUCIONES Y DOTACIONES RAC SASFP-011924-01</v>
      </c>
      <c r="AG552" s="14" t="str">
        <f>(IFERROR(VLOOKUP(AF552,Bas!A:B,2,0),"CXP"))</f>
        <v>CXP</v>
      </c>
    </row>
    <row r="553" spans="1:33" x14ac:dyDescent="0.25">
      <c r="A553" t="s">
        <v>41</v>
      </c>
      <c r="B553">
        <v>901</v>
      </c>
      <c r="C553">
        <v>900337975</v>
      </c>
      <c r="D553" t="s">
        <v>2980</v>
      </c>
      <c r="E553" t="s">
        <v>4304</v>
      </c>
      <c r="F553">
        <v>7447638</v>
      </c>
      <c r="G553">
        <v>16925001</v>
      </c>
      <c r="H553">
        <v>23369</v>
      </c>
      <c r="I553" t="s">
        <v>4331</v>
      </c>
      <c r="J553" t="s">
        <v>4332</v>
      </c>
      <c r="K553" s="2">
        <v>45408</v>
      </c>
      <c r="L553" s="2">
        <v>45408</v>
      </c>
      <c r="M553" s="2">
        <v>45468</v>
      </c>
      <c r="N553">
        <v>21</v>
      </c>
      <c r="O553">
        <v>922785</v>
      </c>
      <c r="P553">
        <v>20240604</v>
      </c>
      <c r="Q553">
        <v>202406</v>
      </c>
      <c r="R553" t="s">
        <v>6382</v>
      </c>
      <c r="S553">
        <v>43</v>
      </c>
      <c r="T553" t="s">
        <v>35</v>
      </c>
      <c r="U553" t="s">
        <v>3359</v>
      </c>
      <c r="V553" s="57" t="e">
        <f t="shared" ca="1" si="80"/>
        <v>#NUM!</v>
      </c>
      <c r="W553" s="1" t="e">
        <f t="shared" ca="1" si="81"/>
        <v>#NUM!</v>
      </c>
      <c r="X553" s="1" t="e">
        <f t="shared" ca="1" si="82"/>
        <v>#NUM!</v>
      </c>
      <c r="Y553" s="1" t="e">
        <f t="shared" ca="1" si="83"/>
        <v>#NUM!</v>
      </c>
      <c r="Z553" s="32" t="e">
        <f t="shared" ca="1" si="84"/>
        <v>#NUM!</v>
      </c>
      <c r="AA553" s="1" t="e">
        <f t="shared" ca="1" si="85"/>
        <v>#NUM!</v>
      </c>
      <c r="AB553" s="1" t="e">
        <f t="shared" ca="1" si="86"/>
        <v>#NUM!</v>
      </c>
      <c r="AC553" s="1" t="e">
        <f t="shared" ca="1" si="87"/>
        <v>#NUM!</v>
      </c>
      <c r="AD553" s="1">
        <f t="shared" si="88"/>
        <v>922785</v>
      </c>
      <c r="AE553" t="str">
        <f>IFERROR(VLOOKUP(D553,Bas!A:B,2,0),"")</f>
        <v/>
      </c>
      <c r="AF553" t="str">
        <f t="shared" si="89"/>
        <v>DISTRIBUCIONES Y DOTACIONES RAC SASFP-011925-01</v>
      </c>
      <c r="AG553" s="14" t="str">
        <f>(IFERROR(VLOOKUP(AF553,Bas!A:B,2,0),"CXP"))</f>
        <v>CXP</v>
      </c>
    </row>
    <row r="554" spans="1:33" x14ac:dyDescent="0.25">
      <c r="A554" t="s">
        <v>41</v>
      </c>
      <c r="B554">
        <v>901</v>
      </c>
      <c r="C554">
        <v>900337975</v>
      </c>
      <c r="D554" t="s">
        <v>2980</v>
      </c>
      <c r="E554" t="s">
        <v>4304</v>
      </c>
      <c r="F554">
        <v>7447638</v>
      </c>
      <c r="G554">
        <v>16925001</v>
      </c>
      <c r="H554">
        <v>23461</v>
      </c>
      <c r="I554" t="s">
        <v>4333</v>
      </c>
      <c r="J554" t="s">
        <v>4334</v>
      </c>
      <c r="K554" s="2">
        <v>45422</v>
      </c>
      <c r="L554" s="2">
        <v>45422</v>
      </c>
      <c r="M554" s="2">
        <v>45479</v>
      </c>
      <c r="N554">
        <v>32</v>
      </c>
      <c r="O554">
        <v>1622257</v>
      </c>
      <c r="P554">
        <v>20240604</v>
      </c>
      <c r="Q554">
        <v>202406</v>
      </c>
      <c r="R554" t="s">
        <v>6382</v>
      </c>
      <c r="S554">
        <v>29</v>
      </c>
      <c r="T554" t="s">
        <v>22</v>
      </c>
      <c r="U554" t="s">
        <v>3359</v>
      </c>
      <c r="V554" s="57" t="e">
        <f t="shared" ca="1" si="80"/>
        <v>#NUM!</v>
      </c>
      <c r="W554" s="1" t="e">
        <f t="shared" ca="1" si="81"/>
        <v>#NUM!</v>
      </c>
      <c r="X554" s="1" t="e">
        <f t="shared" ca="1" si="82"/>
        <v>#NUM!</v>
      </c>
      <c r="Y554" s="1" t="e">
        <f t="shared" ca="1" si="83"/>
        <v>#NUM!</v>
      </c>
      <c r="Z554" s="32" t="e">
        <f t="shared" ca="1" si="84"/>
        <v>#NUM!</v>
      </c>
      <c r="AA554" s="1" t="e">
        <f t="shared" ca="1" si="85"/>
        <v>#NUM!</v>
      </c>
      <c r="AB554" s="1" t="e">
        <f t="shared" ca="1" si="86"/>
        <v>#NUM!</v>
      </c>
      <c r="AC554" s="1" t="e">
        <f t="shared" ca="1" si="87"/>
        <v>#NUM!</v>
      </c>
      <c r="AD554" s="1">
        <f t="shared" si="88"/>
        <v>1622257</v>
      </c>
      <c r="AE554" t="str">
        <f>IFERROR(VLOOKUP(D554,Bas!A:B,2,0),"")</f>
        <v/>
      </c>
      <c r="AF554" t="str">
        <f t="shared" si="89"/>
        <v>DISTRIBUCIONES Y DOTACIONES RAC SASFP-012197-01</v>
      </c>
      <c r="AG554" s="14" t="str">
        <f>(IFERROR(VLOOKUP(AF554,Bas!A:B,2,0),"CXP"))</f>
        <v>CXP</v>
      </c>
    </row>
    <row r="555" spans="1:33" x14ac:dyDescent="0.25">
      <c r="A555" t="s">
        <v>41</v>
      </c>
      <c r="B555">
        <v>901</v>
      </c>
      <c r="C555">
        <v>900337975</v>
      </c>
      <c r="D555" t="s">
        <v>2980</v>
      </c>
      <c r="E555" t="s">
        <v>4304</v>
      </c>
      <c r="F555">
        <v>7447638</v>
      </c>
      <c r="G555">
        <v>16925001</v>
      </c>
      <c r="H555">
        <v>23689</v>
      </c>
      <c r="I555" t="s">
        <v>6497</v>
      </c>
      <c r="J555" t="s">
        <v>6498</v>
      </c>
      <c r="K555" s="2">
        <v>45439</v>
      </c>
      <c r="L555" s="2">
        <v>45439</v>
      </c>
      <c r="M555" s="2">
        <v>45497</v>
      </c>
      <c r="N555">
        <v>50</v>
      </c>
      <c r="O555">
        <v>3523140</v>
      </c>
      <c r="P555">
        <v>20240604</v>
      </c>
      <c r="Q555">
        <v>202406</v>
      </c>
      <c r="R555" t="s">
        <v>6382</v>
      </c>
      <c r="S555">
        <v>12</v>
      </c>
      <c r="T555" t="s">
        <v>22</v>
      </c>
      <c r="U555" t="s">
        <v>3359</v>
      </c>
      <c r="V555" s="57" t="e">
        <f t="shared" ca="1" si="80"/>
        <v>#NUM!</v>
      </c>
      <c r="W555" s="1" t="e">
        <f t="shared" ca="1" si="81"/>
        <v>#NUM!</v>
      </c>
      <c r="X555" s="1" t="e">
        <f t="shared" ca="1" si="82"/>
        <v>#NUM!</v>
      </c>
      <c r="Y555" s="1" t="e">
        <f t="shared" ca="1" si="83"/>
        <v>#NUM!</v>
      </c>
      <c r="Z555" s="32" t="e">
        <f t="shared" ca="1" si="84"/>
        <v>#NUM!</v>
      </c>
      <c r="AA555" s="1" t="e">
        <f t="shared" ca="1" si="85"/>
        <v>#NUM!</v>
      </c>
      <c r="AB555" s="1" t="e">
        <f t="shared" ca="1" si="86"/>
        <v>#NUM!</v>
      </c>
      <c r="AC555" s="1" t="e">
        <f t="shared" ca="1" si="87"/>
        <v>#NUM!</v>
      </c>
      <c r="AD555" s="1">
        <f t="shared" si="88"/>
        <v>3523140</v>
      </c>
      <c r="AE555" t="str">
        <f>IFERROR(VLOOKUP(D555,Bas!A:B,2,0),"")</f>
        <v/>
      </c>
      <c r="AF555" t="str">
        <f t="shared" si="89"/>
        <v>DISTRIBUCIONES Y DOTACIONES RAC SASFP-012464-01</v>
      </c>
      <c r="AG555" s="14" t="str">
        <f>(IFERROR(VLOOKUP(AF555,Bas!A:B,2,0),"CXP"))</f>
        <v>CXP</v>
      </c>
    </row>
    <row r="556" spans="1:33" x14ac:dyDescent="0.25">
      <c r="A556" t="s">
        <v>41</v>
      </c>
      <c r="B556">
        <v>901</v>
      </c>
      <c r="C556">
        <v>900375456</v>
      </c>
      <c r="D556" t="s">
        <v>104</v>
      </c>
      <c r="E556" t="s">
        <v>4335</v>
      </c>
      <c r="F556">
        <v>7447638</v>
      </c>
      <c r="G556">
        <v>16925001</v>
      </c>
      <c r="H556">
        <v>3151</v>
      </c>
      <c r="I556" t="s">
        <v>4336</v>
      </c>
      <c r="J556" t="s">
        <v>4337</v>
      </c>
      <c r="K556" s="2">
        <v>45357</v>
      </c>
      <c r="L556" s="2">
        <v>45357</v>
      </c>
      <c r="M556" s="2">
        <v>45417</v>
      </c>
      <c r="N556">
        <v>-29</v>
      </c>
      <c r="O556">
        <v>2054351</v>
      </c>
      <c r="P556">
        <v>20240604</v>
      </c>
      <c r="Q556">
        <v>202406</v>
      </c>
      <c r="R556" t="s">
        <v>6382</v>
      </c>
      <c r="S556">
        <v>94</v>
      </c>
      <c r="T556" t="s">
        <v>52</v>
      </c>
      <c r="U556" t="s">
        <v>3359</v>
      </c>
      <c r="V556" s="57" t="e">
        <f t="shared" ca="1" si="80"/>
        <v>#NUM!</v>
      </c>
      <c r="W556" s="1" t="e">
        <f t="shared" ca="1" si="81"/>
        <v>#NUM!</v>
      </c>
      <c r="X556" s="1" t="e">
        <f t="shared" ca="1" si="82"/>
        <v>#NUM!</v>
      </c>
      <c r="Y556" s="1" t="e">
        <f t="shared" ca="1" si="83"/>
        <v>#NUM!</v>
      </c>
      <c r="Z556" s="32" t="e">
        <f t="shared" ca="1" si="84"/>
        <v>#NUM!</v>
      </c>
      <c r="AA556" s="1" t="e">
        <f t="shared" ca="1" si="85"/>
        <v>#NUM!</v>
      </c>
      <c r="AB556" s="1" t="e">
        <f t="shared" ca="1" si="86"/>
        <v>#NUM!</v>
      </c>
      <c r="AC556" s="1" t="e">
        <f t="shared" ca="1" si="87"/>
        <v>#NUM!</v>
      </c>
      <c r="AD556" s="1">
        <f t="shared" si="88"/>
        <v>2054351</v>
      </c>
      <c r="AE556" t="str">
        <f>IFERROR(VLOOKUP(D556,Bas!A:B,2,0),"")</f>
        <v/>
      </c>
      <c r="AF556" t="str">
        <f t="shared" si="89"/>
        <v>DISTRIMUELLES SASFP-011032-01</v>
      </c>
      <c r="AG556" s="14" t="str">
        <f>(IFERROR(VLOOKUP(AF556,Bas!A:B,2,0),"CXP"))</f>
        <v>CXP</v>
      </c>
    </row>
    <row r="557" spans="1:33" x14ac:dyDescent="0.25">
      <c r="A557" t="s">
        <v>41</v>
      </c>
      <c r="B557">
        <v>901</v>
      </c>
      <c r="C557">
        <v>900375456</v>
      </c>
      <c r="D557" t="s">
        <v>104</v>
      </c>
      <c r="E557" t="s">
        <v>4335</v>
      </c>
      <c r="F557">
        <v>7447638</v>
      </c>
      <c r="G557">
        <v>16925001</v>
      </c>
      <c r="H557">
        <v>23690</v>
      </c>
      <c r="I557" t="s">
        <v>4338</v>
      </c>
      <c r="J557" t="s">
        <v>4339</v>
      </c>
      <c r="K557" s="2">
        <v>45357</v>
      </c>
      <c r="L557" s="2">
        <v>45357</v>
      </c>
      <c r="M557" s="2">
        <v>45417</v>
      </c>
      <c r="N557">
        <v>-29</v>
      </c>
      <c r="O557">
        <v>247601</v>
      </c>
      <c r="P557">
        <v>20240604</v>
      </c>
      <c r="Q557">
        <v>202406</v>
      </c>
      <c r="R557" t="s">
        <v>6382</v>
      </c>
      <c r="S557">
        <v>94</v>
      </c>
      <c r="T557" t="s">
        <v>52</v>
      </c>
      <c r="U557" t="s">
        <v>3359</v>
      </c>
      <c r="V557" s="57" t="e">
        <f t="shared" ca="1" si="80"/>
        <v>#NUM!</v>
      </c>
      <c r="W557" s="1" t="e">
        <f t="shared" ca="1" si="81"/>
        <v>#NUM!</v>
      </c>
      <c r="X557" s="1" t="e">
        <f t="shared" ca="1" si="82"/>
        <v>#NUM!</v>
      </c>
      <c r="Y557" s="1" t="e">
        <f t="shared" ca="1" si="83"/>
        <v>#NUM!</v>
      </c>
      <c r="Z557" s="32" t="e">
        <f t="shared" ca="1" si="84"/>
        <v>#NUM!</v>
      </c>
      <c r="AA557" s="1" t="e">
        <f t="shared" ca="1" si="85"/>
        <v>#NUM!</v>
      </c>
      <c r="AB557" s="1" t="e">
        <f t="shared" ca="1" si="86"/>
        <v>#NUM!</v>
      </c>
      <c r="AC557" s="1" t="e">
        <f t="shared" ca="1" si="87"/>
        <v>#NUM!</v>
      </c>
      <c r="AD557" s="1">
        <f t="shared" si="88"/>
        <v>247601</v>
      </c>
      <c r="AE557" t="str">
        <f>IFERROR(VLOOKUP(D557,Bas!A:B,2,0),"")</f>
        <v/>
      </c>
      <c r="AF557" t="str">
        <f t="shared" si="89"/>
        <v>DISTRIMUELLES SASFP-011033-01</v>
      </c>
      <c r="AG557" s="14" t="str">
        <f>(IFERROR(VLOOKUP(AF557,Bas!A:B,2,0),"CXP"))</f>
        <v>CXP</v>
      </c>
    </row>
    <row r="558" spans="1:33" x14ac:dyDescent="0.25">
      <c r="A558" t="s">
        <v>41</v>
      </c>
      <c r="B558">
        <v>901</v>
      </c>
      <c r="C558">
        <v>900375456</v>
      </c>
      <c r="D558" t="s">
        <v>104</v>
      </c>
      <c r="E558" t="s">
        <v>4335</v>
      </c>
      <c r="F558">
        <v>7447638</v>
      </c>
      <c r="G558">
        <v>16925001</v>
      </c>
      <c r="H558">
        <v>23689</v>
      </c>
      <c r="I558" t="s">
        <v>4340</v>
      </c>
      <c r="J558" t="s">
        <v>4341</v>
      </c>
      <c r="K558" s="2">
        <v>45357</v>
      </c>
      <c r="L558" s="2">
        <v>45357</v>
      </c>
      <c r="M558" s="2">
        <v>45417</v>
      </c>
      <c r="N558">
        <v>-29</v>
      </c>
      <c r="O558">
        <v>237697</v>
      </c>
      <c r="P558">
        <v>20240604</v>
      </c>
      <c r="Q558">
        <v>202406</v>
      </c>
      <c r="R558" t="s">
        <v>6382</v>
      </c>
      <c r="S558">
        <v>94</v>
      </c>
      <c r="T558" t="s">
        <v>52</v>
      </c>
      <c r="U558" t="s">
        <v>3359</v>
      </c>
      <c r="V558" s="57" t="e">
        <f t="shared" ca="1" si="80"/>
        <v>#NUM!</v>
      </c>
      <c r="W558" s="1" t="e">
        <f t="shared" ca="1" si="81"/>
        <v>#NUM!</v>
      </c>
      <c r="X558" s="1" t="e">
        <f t="shared" ca="1" si="82"/>
        <v>#NUM!</v>
      </c>
      <c r="Y558" s="1" t="e">
        <f t="shared" ca="1" si="83"/>
        <v>#NUM!</v>
      </c>
      <c r="Z558" s="32" t="e">
        <f t="shared" ca="1" si="84"/>
        <v>#NUM!</v>
      </c>
      <c r="AA558" s="1" t="e">
        <f t="shared" ca="1" si="85"/>
        <v>#NUM!</v>
      </c>
      <c r="AB558" s="1" t="e">
        <f t="shared" ca="1" si="86"/>
        <v>#NUM!</v>
      </c>
      <c r="AC558" s="1" t="e">
        <f t="shared" ca="1" si="87"/>
        <v>#NUM!</v>
      </c>
      <c r="AD558" s="1">
        <f t="shared" si="88"/>
        <v>237697</v>
      </c>
      <c r="AE558" t="str">
        <f>IFERROR(VLOOKUP(D558,Bas!A:B,2,0),"")</f>
        <v/>
      </c>
      <c r="AF558" t="str">
        <f t="shared" si="89"/>
        <v>DISTRIMUELLES SASFP-011034-01</v>
      </c>
      <c r="AG558" s="14" t="str">
        <f>(IFERROR(VLOOKUP(AF558,Bas!A:B,2,0),"CXP"))</f>
        <v>CXP</v>
      </c>
    </row>
    <row r="559" spans="1:33" x14ac:dyDescent="0.25">
      <c r="A559" t="s">
        <v>41</v>
      </c>
      <c r="B559">
        <v>901</v>
      </c>
      <c r="C559">
        <v>900375456</v>
      </c>
      <c r="D559" t="s">
        <v>104</v>
      </c>
      <c r="E559" t="s">
        <v>4335</v>
      </c>
      <c r="F559">
        <v>7447638</v>
      </c>
      <c r="G559">
        <v>16925001</v>
      </c>
      <c r="H559">
        <v>23686</v>
      </c>
      <c r="I559" t="s">
        <v>4342</v>
      </c>
      <c r="J559" t="s">
        <v>4343</v>
      </c>
      <c r="K559" s="2">
        <v>45357</v>
      </c>
      <c r="L559" s="2">
        <v>45357</v>
      </c>
      <c r="M559" s="2">
        <v>45416</v>
      </c>
      <c r="N559">
        <v>-30</v>
      </c>
      <c r="O559">
        <v>2746122</v>
      </c>
      <c r="P559">
        <v>20240604</v>
      </c>
      <c r="Q559">
        <v>202406</v>
      </c>
      <c r="R559" t="s">
        <v>6382</v>
      </c>
      <c r="S559">
        <v>94</v>
      </c>
      <c r="T559" t="s">
        <v>52</v>
      </c>
      <c r="U559" t="s">
        <v>3359</v>
      </c>
      <c r="V559" s="57" t="e">
        <f t="shared" ca="1" si="80"/>
        <v>#NUM!</v>
      </c>
      <c r="W559" s="1" t="e">
        <f t="shared" ca="1" si="81"/>
        <v>#NUM!</v>
      </c>
      <c r="X559" s="1" t="e">
        <f t="shared" ca="1" si="82"/>
        <v>#NUM!</v>
      </c>
      <c r="Y559" s="1" t="e">
        <f t="shared" ca="1" si="83"/>
        <v>#NUM!</v>
      </c>
      <c r="Z559" s="32" t="e">
        <f t="shared" ca="1" si="84"/>
        <v>#NUM!</v>
      </c>
      <c r="AA559" s="1" t="e">
        <f t="shared" ca="1" si="85"/>
        <v>#NUM!</v>
      </c>
      <c r="AB559" s="1" t="e">
        <f t="shared" ca="1" si="86"/>
        <v>#NUM!</v>
      </c>
      <c r="AC559" s="1" t="e">
        <f t="shared" ca="1" si="87"/>
        <v>#NUM!</v>
      </c>
      <c r="AD559" s="1">
        <f t="shared" si="88"/>
        <v>2746122</v>
      </c>
      <c r="AE559" t="str">
        <f>IFERROR(VLOOKUP(D559,Bas!A:B,2,0),"")</f>
        <v/>
      </c>
      <c r="AF559" t="str">
        <f t="shared" si="89"/>
        <v>DISTRIMUELLES SASFP-011035-01</v>
      </c>
      <c r="AG559" s="14" t="str">
        <f>(IFERROR(VLOOKUP(AF559,Bas!A:B,2,0),"CXP"))</f>
        <v>CXP</v>
      </c>
    </row>
    <row r="560" spans="1:33" x14ac:dyDescent="0.25">
      <c r="A560" t="s">
        <v>41</v>
      </c>
      <c r="B560">
        <v>901</v>
      </c>
      <c r="C560">
        <v>900375456</v>
      </c>
      <c r="D560" t="s">
        <v>104</v>
      </c>
      <c r="E560" t="s">
        <v>4335</v>
      </c>
      <c r="F560">
        <v>7447638</v>
      </c>
      <c r="G560">
        <v>16925001</v>
      </c>
      <c r="H560">
        <v>23649</v>
      </c>
      <c r="I560" t="s">
        <v>4344</v>
      </c>
      <c r="J560" t="s">
        <v>4345</v>
      </c>
      <c r="K560" s="2">
        <v>45357</v>
      </c>
      <c r="L560" s="2">
        <v>45357</v>
      </c>
      <c r="M560" s="2">
        <v>45413</v>
      </c>
      <c r="N560">
        <v>-33</v>
      </c>
      <c r="O560">
        <v>1373061</v>
      </c>
      <c r="P560">
        <v>20240604</v>
      </c>
      <c r="Q560">
        <v>202406</v>
      </c>
      <c r="R560" t="s">
        <v>6382</v>
      </c>
      <c r="S560">
        <v>94</v>
      </c>
      <c r="T560" t="s">
        <v>52</v>
      </c>
      <c r="U560" t="s">
        <v>3359</v>
      </c>
      <c r="V560" s="57" t="e">
        <f t="shared" ca="1" si="80"/>
        <v>#NUM!</v>
      </c>
      <c r="W560" s="1" t="e">
        <f t="shared" ca="1" si="81"/>
        <v>#NUM!</v>
      </c>
      <c r="X560" s="1" t="e">
        <f t="shared" ca="1" si="82"/>
        <v>#NUM!</v>
      </c>
      <c r="Y560" s="1" t="e">
        <f t="shared" ca="1" si="83"/>
        <v>#NUM!</v>
      </c>
      <c r="Z560" s="32" t="e">
        <f t="shared" ca="1" si="84"/>
        <v>#NUM!</v>
      </c>
      <c r="AA560" s="1" t="e">
        <f t="shared" ca="1" si="85"/>
        <v>#NUM!</v>
      </c>
      <c r="AB560" s="1" t="e">
        <f t="shared" ca="1" si="86"/>
        <v>#NUM!</v>
      </c>
      <c r="AC560" s="1" t="e">
        <f t="shared" ca="1" si="87"/>
        <v>#NUM!</v>
      </c>
      <c r="AD560" s="1">
        <f t="shared" si="88"/>
        <v>1373061</v>
      </c>
      <c r="AE560" t="str">
        <f>IFERROR(VLOOKUP(D560,Bas!A:B,2,0),"")</f>
        <v/>
      </c>
      <c r="AF560" t="str">
        <f t="shared" si="89"/>
        <v>DISTRIMUELLES SASFP-011037-01</v>
      </c>
      <c r="AG560" s="14" t="str">
        <f>(IFERROR(VLOOKUP(AF560,Bas!A:B,2,0),"CXP"))</f>
        <v>CXP</v>
      </c>
    </row>
    <row r="561" spans="1:33" x14ac:dyDescent="0.25">
      <c r="A561" t="s">
        <v>41</v>
      </c>
      <c r="B561">
        <v>901</v>
      </c>
      <c r="C561">
        <v>900375456</v>
      </c>
      <c r="D561" t="s">
        <v>104</v>
      </c>
      <c r="E561" t="s">
        <v>4335</v>
      </c>
      <c r="F561">
        <v>7447638</v>
      </c>
      <c r="G561">
        <v>16925001</v>
      </c>
      <c r="H561">
        <v>23650</v>
      </c>
      <c r="I561" t="s">
        <v>4346</v>
      </c>
      <c r="J561" t="s">
        <v>4347</v>
      </c>
      <c r="K561" s="2">
        <v>45357</v>
      </c>
      <c r="L561" s="2">
        <v>45357</v>
      </c>
      <c r="M561" s="2">
        <v>45413</v>
      </c>
      <c r="N561">
        <v>-33</v>
      </c>
      <c r="O561">
        <v>1373061</v>
      </c>
      <c r="P561">
        <v>20240604</v>
      </c>
      <c r="Q561">
        <v>202406</v>
      </c>
      <c r="R561" t="s">
        <v>6382</v>
      </c>
      <c r="S561">
        <v>94</v>
      </c>
      <c r="T561" t="s">
        <v>52</v>
      </c>
      <c r="U561" t="s">
        <v>3359</v>
      </c>
      <c r="V561" s="57" t="e">
        <f t="shared" ca="1" si="80"/>
        <v>#NUM!</v>
      </c>
      <c r="W561" s="1" t="e">
        <f t="shared" ca="1" si="81"/>
        <v>#NUM!</v>
      </c>
      <c r="X561" s="1" t="e">
        <f t="shared" ca="1" si="82"/>
        <v>#NUM!</v>
      </c>
      <c r="Y561" s="1" t="e">
        <f t="shared" ca="1" si="83"/>
        <v>#NUM!</v>
      </c>
      <c r="Z561" s="32" t="e">
        <f t="shared" ca="1" si="84"/>
        <v>#NUM!</v>
      </c>
      <c r="AA561" s="1" t="e">
        <f t="shared" ca="1" si="85"/>
        <v>#NUM!</v>
      </c>
      <c r="AB561" s="1" t="e">
        <f t="shared" ca="1" si="86"/>
        <v>#NUM!</v>
      </c>
      <c r="AC561" s="1" t="e">
        <f t="shared" ca="1" si="87"/>
        <v>#NUM!</v>
      </c>
      <c r="AD561" s="1">
        <f t="shared" si="88"/>
        <v>1373061</v>
      </c>
      <c r="AE561" t="str">
        <f>IFERROR(VLOOKUP(D561,Bas!A:B,2,0),"")</f>
        <v/>
      </c>
      <c r="AF561" t="str">
        <f t="shared" si="89"/>
        <v>DISTRIMUELLES SASFP-011038-01</v>
      </c>
      <c r="AG561" s="14" t="str">
        <f>(IFERROR(VLOOKUP(AF561,Bas!A:B,2,0),"CXP"))</f>
        <v>CXP</v>
      </c>
    </row>
    <row r="562" spans="1:33" x14ac:dyDescent="0.25">
      <c r="A562" t="s">
        <v>41</v>
      </c>
      <c r="B562">
        <v>901</v>
      </c>
      <c r="C562">
        <v>900375456</v>
      </c>
      <c r="D562" t="s">
        <v>104</v>
      </c>
      <c r="E562" t="s">
        <v>4335</v>
      </c>
      <c r="F562">
        <v>7447638</v>
      </c>
      <c r="G562">
        <v>16925001</v>
      </c>
      <c r="H562">
        <v>15071</v>
      </c>
      <c r="I562" t="s">
        <v>4348</v>
      </c>
      <c r="J562" t="s">
        <v>4349</v>
      </c>
      <c r="K562" s="2">
        <v>45358</v>
      </c>
      <c r="L562" s="2">
        <v>45358</v>
      </c>
      <c r="M562" s="2">
        <v>45416</v>
      </c>
      <c r="N562">
        <v>-30</v>
      </c>
      <c r="O562">
        <v>472693</v>
      </c>
      <c r="P562">
        <v>20240604</v>
      </c>
      <c r="Q562">
        <v>202406</v>
      </c>
      <c r="R562" t="s">
        <v>6382</v>
      </c>
      <c r="S562">
        <v>93</v>
      </c>
      <c r="T562" t="s">
        <v>52</v>
      </c>
      <c r="U562" t="s">
        <v>3359</v>
      </c>
      <c r="V562" s="57" t="e">
        <f t="shared" ca="1" si="80"/>
        <v>#NUM!</v>
      </c>
      <c r="W562" s="1" t="e">
        <f t="shared" ca="1" si="81"/>
        <v>#NUM!</v>
      </c>
      <c r="X562" s="1" t="e">
        <f t="shared" ca="1" si="82"/>
        <v>#NUM!</v>
      </c>
      <c r="Y562" s="1" t="e">
        <f t="shared" ca="1" si="83"/>
        <v>#NUM!</v>
      </c>
      <c r="Z562" s="32" t="e">
        <f t="shared" ca="1" si="84"/>
        <v>#NUM!</v>
      </c>
      <c r="AA562" s="1" t="e">
        <f t="shared" ca="1" si="85"/>
        <v>#NUM!</v>
      </c>
      <c r="AB562" s="1" t="e">
        <f t="shared" ca="1" si="86"/>
        <v>#NUM!</v>
      </c>
      <c r="AC562" s="1" t="e">
        <f t="shared" ca="1" si="87"/>
        <v>#NUM!</v>
      </c>
      <c r="AD562" s="1">
        <f t="shared" si="88"/>
        <v>472693</v>
      </c>
      <c r="AE562" t="str">
        <f>IFERROR(VLOOKUP(D562,Bas!A:B,2,0),"")</f>
        <v/>
      </c>
      <c r="AF562" t="str">
        <f t="shared" si="89"/>
        <v>DISTRIMUELLES SASFP-011075-01</v>
      </c>
      <c r="AG562" s="14" t="str">
        <f>(IFERROR(VLOOKUP(AF562,Bas!A:B,2,0),"CXP"))</f>
        <v>CXP</v>
      </c>
    </row>
    <row r="563" spans="1:33" x14ac:dyDescent="0.25">
      <c r="A563" t="s">
        <v>41</v>
      </c>
      <c r="B563">
        <v>901</v>
      </c>
      <c r="C563">
        <v>900375456</v>
      </c>
      <c r="D563" t="s">
        <v>104</v>
      </c>
      <c r="E563" t="s">
        <v>4335</v>
      </c>
      <c r="F563">
        <v>7447638</v>
      </c>
      <c r="G563">
        <v>16925001</v>
      </c>
      <c r="H563">
        <v>15124</v>
      </c>
      <c r="I563" t="s">
        <v>4350</v>
      </c>
      <c r="J563" t="s">
        <v>4351</v>
      </c>
      <c r="K563" s="2">
        <v>45363</v>
      </c>
      <c r="L563" s="2">
        <v>45363</v>
      </c>
      <c r="M563" s="2">
        <v>45423</v>
      </c>
      <c r="N563">
        <v>-23</v>
      </c>
      <c r="O563">
        <v>8588272</v>
      </c>
      <c r="P563">
        <v>20240604</v>
      </c>
      <c r="Q563">
        <v>202406</v>
      </c>
      <c r="R563" t="s">
        <v>6382</v>
      </c>
      <c r="S563">
        <v>88</v>
      </c>
      <c r="T563" t="s">
        <v>31</v>
      </c>
      <c r="U563" t="s">
        <v>3359</v>
      </c>
      <c r="V563" s="57" t="e">
        <f t="shared" ca="1" si="80"/>
        <v>#NUM!</v>
      </c>
      <c r="W563" s="1" t="e">
        <f t="shared" ca="1" si="81"/>
        <v>#NUM!</v>
      </c>
      <c r="X563" s="1" t="e">
        <f t="shared" ca="1" si="82"/>
        <v>#NUM!</v>
      </c>
      <c r="Y563" s="1" t="e">
        <f t="shared" ca="1" si="83"/>
        <v>#NUM!</v>
      </c>
      <c r="Z563" s="32" t="e">
        <f t="shared" ca="1" si="84"/>
        <v>#NUM!</v>
      </c>
      <c r="AA563" s="1" t="e">
        <f t="shared" ca="1" si="85"/>
        <v>#NUM!</v>
      </c>
      <c r="AB563" s="1" t="e">
        <f t="shared" ca="1" si="86"/>
        <v>#NUM!</v>
      </c>
      <c r="AC563" s="1" t="e">
        <f t="shared" ca="1" si="87"/>
        <v>#NUM!</v>
      </c>
      <c r="AD563" s="1">
        <f t="shared" si="88"/>
        <v>8588272</v>
      </c>
      <c r="AE563" t="str">
        <f>IFERROR(VLOOKUP(D563,Bas!A:B,2,0),"")</f>
        <v/>
      </c>
      <c r="AF563" t="str">
        <f t="shared" si="89"/>
        <v>DISTRIMUELLES SASFP-011143-01</v>
      </c>
      <c r="AG563" s="14" t="str">
        <f>(IFERROR(VLOOKUP(AF563,Bas!A:B,2,0),"CXP"))</f>
        <v>CXP</v>
      </c>
    </row>
    <row r="564" spans="1:33" x14ac:dyDescent="0.25">
      <c r="A564" t="s">
        <v>41</v>
      </c>
      <c r="B564">
        <v>901</v>
      </c>
      <c r="C564">
        <v>900375456</v>
      </c>
      <c r="D564" t="s">
        <v>104</v>
      </c>
      <c r="E564" t="s">
        <v>4335</v>
      </c>
      <c r="F564">
        <v>7447638</v>
      </c>
      <c r="G564">
        <v>16925001</v>
      </c>
      <c r="H564">
        <v>3154</v>
      </c>
      <c r="I564" t="s">
        <v>4352</v>
      </c>
      <c r="J564" t="s">
        <v>4353</v>
      </c>
      <c r="K564" s="2">
        <v>45363</v>
      </c>
      <c r="L564" s="2">
        <v>45363</v>
      </c>
      <c r="M564" s="2">
        <v>45420</v>
      </c>
      <c r="N564">
        <v>-26</v>
      </c>
      <c r="O564">
        <v>1094469</v>
      </c>
      <c r="P564">
        <v>20240604</v>
      </c>
      <c r="Q564">
        <v>202406</v>
      </c>
      <c r="R564" t="s">
        <v>6382</v>
      </c>
      <c r="S564">
        <v>88</v>
      </c>
      <c r="T564" t="s">
        <v>31</v>
      </c>
      <c r="U564" t="s">
        <v>3359</v>
      </c>
      <c r="V564" s="57" t="e">
        <f t="shared" ca="1" si="80"/>
        <v>#NUM!</v>
      </c>
      <c r="W564" s="1" t="e">
        <f t="shared" ca="1" si="81"/>
        <v>#NUM!</v>
      </c>
      <c r="X564" s="1" t="e">
        <f t="shared" ca="1" si="82"/>
        <v>#NUM!</v>
      </c>
      <c r="Y564" s="1" t="e">
        <f t="shared" ca="1" si="83"/>
        <v>#NUM!</v>
      </c>
      <c r="Z564" s="32" t="e">
        <f t="shared" ca="1" si="84"/>
        <v>#NUM!</v>
      </c>
      <c r="AA564" s="1" t="e">
        <f t="shared" ca="1" si="85"/>
        <v>#NUM!</v>
      </c>
      <c r="AB564" s="1" t="e">
        <f t="shared" ca="1" si="86"/>
        <v>#NUM!</v>
      </c>
      <c r="AC564" s="1" t="e">
        <f t="shared" ca="1" si="87"/>
        <v>#NUM!</v>
      </c>
      <c r="AD564" s="1">
        <f t="shared" si="88"/>
        <v>1094469</v>
      </c>
      <c r="AE564" t="str">
        <f>IFERROR(VLOOKUP(D564,Bas!A:B,2,0),"")</f>
        <v/>
      </c>
      <c r="AF564" t="str">
        <f t="shared" si="89"/>
        <v>DISTRIMUELLES SASFP-011144-01</v>
      </c>
      <c r="AG564" s="14" t="str">
        <f>(IFERROR(VLOOKUP(AF564,Bas!A:B,2,0),"CXP"))</f>
        <v>CXP</v>
      </c>
    </row>
    <row r="565" spans="1:33" x14ac:dyDescent="0.25">
      <c r="A565" t="s">
        <v>41</v>
      </c>
      <c r="B565">
        <v>901</v>
      </c>
      <c r="C565">
        <v>900375456</v>
      </c>
      <c r="D565" t="s">
        <v>104</v>
      </c>
      <c r="E565" t="s">
        <v>4335</v>
      </c>
      <c r="F565">
        <v>7447638</v>
      </c>
      <c r="G565">
        <v>16925001</v>
      </c>
      <c r="H565">
        <v>3153</v>
      </c>
      <c r="I565" t="s">
        <v>4354</v>
      </c>
      <c r="J565" t="s">
        <v>4355</v>
      </c>
      <c r="K565" s="2">
        <v>45363</v>
      </c>
      <c r="L565" s="2">
        <v>45363</v>
      </c>
      <c r="M565" s="2">
        <v>45420</v>
      </c>
      <c r="N565">
        <v>-26</v>
      </c>
      <c r="O565">
        <v>3057096</v>
      </c>
      <c r="P565">
        <v>20240604</v>
      </c>
      <c r="Q565">
        <v>202406</v>
      </c>
      <c r="R565" t="s">
        <v>6382</v>
      </c>
      <c r="S565">
        <v>88</v>
      </c>
      <c r="T565" t="s">
        <v>31</v>
      </c>
      <c r="U565" t="s">
        <v>3359</v>
      </c>
      <c r="V565" s="57" t="e">
        <f t="shared" ca="1" si="80"/>
        <v>#NUM!</v>
      </c>
      <c r="W565" s="1" t="e">
        <f t="shared" ca="1" si="81"/>
        <v>#NUM!</v>
      </c>
      <c r="X565" s="1" t="e">
        <f t="shared" ca="1" si="82"/>
        <v>#NUM!</v>
      </c>
      <c r="Y565" s="1" t="e">
        <f t="shared" ca="1" si="83"/>
        <v>#NUM!</v>
      </c>
      <c r="Z565" s="32" t="e">
        <f t="shared" ca="1" si="84"/>
        <v>#NUM!</v>
      </c>
      <c r="AA565" s="1" t="e">
        <f t="shared" ca="1" si="85"/>
        <v>#NUM!</v>
      </c>
      <c r="AB565" s="1" t="e">
        <f t="shared" ca="1" si="86"/>
        <v>#NUM!</v>
      </c>
      <c r="AC565" s="1" t="e">
        <f t="shared" ca="1" si="87"/>
        <v>#NUM!</v>
      </c>
      <c r="AD565" s="1">
        <f t="shared" si="88"/>
        <v>3057096</v>
      </c>
      <c r="AE565" t="str">
        <f>IFERROR(VLOOKUP(D565,Bas!A:B,2,0),"")</f>
        <v/>
      </c>
      <c r="AF565" t="str">
        <f t="shared" si="89"/>
        <v>DISTRIMUELLES SASFP-011145-01</v>
      </c>
      <c r="AG565" s="14" t="str">
        <f>(IFERROR(VLOOKUP(AF565,Bas!A:B,2,0),"CXP"))</f>
        <v>CXP</v>
      </c>
    </row>
    <row r="566" spans="1:33" x14ac:dyDescent="0.25">
      <c r="A566" t="s">
        <v>41</v>
      </c>
      <c r="B566">
        <v>901</v>
      </c>
      <c r="C566">
        <v>900375456</v>
      </c>
      <c r="D566" t="s">
        <v>104</v>
      </c>
      <c r="E566" t="s">
        <v>4335</v>
      </c>
      <c r="F566">
        <v>7447638</v>
      </c>
      <c r="G566">
        <v>16925001</v>
      </c>
      <c r="H566">
        <v>15151</v>
      </c>
      <c r="I566" t="s">
        <v>4356</v>
      </c>
      <c r="J566" t="s">
        <v>4357</v>
      </c>
      <c r="K566" s="2">
        <v>45366</v>
      </c>
      <c r="L566" s="2">
        <v>45366</v>
      </c>
      <c r="M566" s="2">
        <v>45424</v>
      </c>
      <c r="N566">
        <v>-22</v>
      </c>
      <c r="O566">
        <v>1344924</v>
      </c>
      <c r="P566">
        <v>20240604</v>
      </c>
      <c r="Q566">
        <v>202406</v>
      </c>
      <c r="R566" t="s">
        <v>6382</v>
      </c>
      <c r="S566">
        <v>85</v>
      </c>
      <c r="T566" t="s">
        <v>31</v>
      </c>
      <c r="U566" t="s">
        <v>3359</v>
      </c>
      <c r="V566" s="57" t="e">
        <f t="shared" ca="1" si="80"/>
        <v>#NUM!</v>
      </c>
      <c r="W566" s="1" t="e">
        <f t="shared" ca="1" si="81"/>
        <v>#NUM!</v>
      </c>
      <c r="X566" s="1" t="e">
        <f t="shared" ca="1" si="82"/>
        <v>#NUM!</v>
      </c>
      <c r="Y566" s="1" t="e">
        <f t="shared" ca="1" si="83"/>
        <v>#NUM!</v>
      </c>
      <c r="Z566" s="32" t="e">
        <f t="shared" ca="1" si="84"/>
        <v>#NUM!</v>
      </c>
      <c r="AA566" s="1" t="e">
        <f t="shared" ca="1" si="85"/>
        <v>#NUM!</v>
      </c>
      <c r="AB566" s="1" t="e">
        <f t="shared" ca="1" si="86"/>
        <v>#NUM!</v>
      </c>
      <c r="AC566" s="1" t="e">
        <f t="shared" ca="1" si="87"/>
        <v>#NUM!</v>
      </c>
      <c r="AD566" s="1">
        <f t="shared" si="88"/>
        <v>1344924</v>
      </c>
      <c r="AE566" t="str">
        <f>IFERROR(VLOOKUP(D566,Bas!A:B,2,0),"")</f>
        <v/>
      </c>
      <c r="AF566" t="str">
        <f t="shared" si="89"/>
        <v>DISTRIMUELLES SASFP-011190-01</v>
      </c>
      <c r="AG566" s="14" t="str">
        <f>(IFERROR(VLOOKUP(AF566,Bas!A:B,2,0),"CXP"))</f>
        <v>CXP</v>
      </c>
    </row>
    <row r="567" spans="1:33" x14ac:dyDescent="0.25">
      <c r="A567" t="s">
        <v>41</v>
      </c>
      <c r="B567">
        <v>901</v>
      </c>
      <c r="C567">
        <v>900375456</v>
      </c>
      <c r="D567" t="s">
        <v>104</v>
      </c>
      <c r="E567" t="s">
        <v>4335</v>
      </c>
      <c r="F567">
        <v>7447638</v>
      </c>
      <c r="G567">
        <v>16925001</v>
      </c>
      <c r="H567">
        <v>3159</v>
      </c>
      <c r="I567" t="s">
        <v>4358</v>
      </c>
      <c r="J567" t="s">
        <v>4359</v>
      </c>
      <c r="K567" s="2">
        <v>45372</v>
      </c>
      <c r="L567" s="2">
        <v>45372</v>
      </c>
      <c r="M567" s="2">
        <v>45427</v>
      </c>
      <c r="N567">
        <v>-19</v>
      </c>
      <c r="O567">
        <v>2165397</v>
      </c>
      <c r="P567">
        <v>20240604</v>
      </c>
      <c r="Q567">
        <v>202406</v>
      </c>
      <c r="R567" t="s">
        <v>6382</v>
      </c>
      <c r="S567">
        <v>79</v>
      </c>
      <c r="T567" t="s">
        <v>31</v>
      </c>
      <c r="U567" t="s">
        <v>3359</v>
      </c>
      <c r="V567" s="57" t="e">
        <f t="shared" ca="1" si="80"/>
        <v>#NUM!</v>
      </c>
      <c r="W567" s="1" t="e">
        <f t="shared" ca="1" si="81"/>
        <v>#NUM!</v>
      </c>
      <c r="X567" s="1" t="e">
        <f t="shared" ca="1" si="82"/>
        <v>#NUM!</v>
      </c>
      <c r="Y567" s="1" t="e">
        <f t="shared" ca="1" si="83"/>
        <v>#NUM!</v>
      </c>
      <c r="Z567" s="32" t="e">
        <f t="shared" ca="1" si="84"/>
        <v>#NUM!</v>
      </c>
      <c r="AA567" s="1" t="e">
        <f t="shared" ca="1" si="85"/>
        <v>#NUM!</v>
      </c>
      <c r="AB567" s="1" t="e">
        <f t="shared" ca="1" si="86"/>
        <v>#NUM!</v>
      </c>
      <c r="AC567" s="1" t="e">
        <f t="shared" ca="1" si="87"/>
        <v>#NUM!</v>
      </c>
      <c r="AD567" s="1">
        <f t="shared" si="88"/>
        <v>2165397</v>
      </c>
      <c r="AE567" t="str">
        <f>IFERROR(VLOOKUP(D567,Bas!A:B,2,0),"")</f>
        <v/>
      </c>
      <c r="AF567" t="str">
        <f t="shared" si="89"/>
        <v>DISTRIMUELLES SASFP-011233-01</v>
      </c>
      <c r="AG567" s="14" t="str">
        <f>(IFERROR(VLOOKUP(AF567,Bas!A:B,2,0),"CXP"))</f>
        <v>CXP</v>
      </c>
    </row>
    <row r="568" spans="1:33" x14ac:dyDescent="0.25">
      <c r="A568" t="s">
        <v>41</v>
      </c>
      <c r="B568">
        <v>901</v>
      </c>
      <c r="C568">
        <v>900375456</v>
      </c>
      <c r="D568" t="s">
        <v>104</v>
      </c>
      <c r="E568" t="s">
        <v>4335</v>
      </c>
      <c r="F568">
        <v>7447638</v>
      </c>
      <c r="G568">
        <v>16925001</v>
      </c>
      <c r="H568">
        <v>23807</v>
      </c>
      <c r="I568" t="s">
        <v>4360</v>
      </c>
      <c r="J568" t="s">
        <v>4361</v>
      </c>
      <c r="K568" s="2">
        <v>45372</v>
      </c>
      <c r="L568" s="2">
        <v>45372</v>
      </c>
      <c r="M568" s="2">
        <v>45424</v>
      </c>
      <c r="N568">
        <v>-22</v>
      </c>
      <c r="O568">
        <v>117048</v>
      </c>
      <c r="P568">
        <v>20240604</v>
      </c>
      <c r="Q568">
        <v>202406</v>
      </c>
      <c r="R568" t="s">
        <v>6382</v>
      </c>
      <c r="S568">
        <v>79</v>
      </c>
      <c r="T568" t="s">
        <v>31</v>
      </c>
      <c r="U568" t="s">
        <v>3359</v>
      </c>
      <c r="V568" s="57" t="e">
        <f t="shared" ca="1" si="80"/>
        <v>#NUM!</v>
      </c>
      <c r="W568" s="1" t="e">
        <f t="shared" ca="1" si="81"/>
        <v>#NUM!</v>
      </c>
      <c r="X568" s="1" t="e">
        <f t="shared" ca="1" si="82"/>
        <v>#NUM!</v>
      </c>
      <c r="Y568" s="1" t="e">
        <f t="shared" ca="1" si="83"/>
        <v>#NUM!</v>
      </c>
      <c r="Z568" s="32" t="e">
        <f t="shared" ca="1" si="84"/>
        <v>#NUM!</v>
      </c>
      <c r="AA568" s="1" t="e">
        <f t="shared" ca="1" si="85"/>
        <v>#NUM!</v>
      </c>
      <c r="AB568" s="1" t="e">
        <f t="shared" ca="1" si="86"/>
        <v>#NUM!</v>
      </c>
      <c r="AC568" s="1" t="e">
        <f t="shared" ca="1" si="87"/>
        <v>#NUM!</v>
      </c>
      <c r="AD568" s="1">
        <f t="shared" si="88"/>
        <v>117048</v>
      </c>
      <c r="AE568" t="str">
        <f>IFERROR(VLOOKUP(D568,Bas!A:B,2,0),"")</f>
        <v/>
      </c>
      <c r="AF568" t="str">
        <f t="shared" si="89"/>
        <v>DISTRIMUELLES SASFP-011234-01</v>
      </c>
      <c r="AG568" s="14" t="str">
        <f>(IFERROR(VLOOKUP(AF568,Bas!A:B,2,0),"CXP"))</f>
        <v>CXP</v>
      </c>
    </row>
    <row r="569" spans="1:33" x14ac:dyDescent="0.25">
      <c r="A569" t="s">
        <v>41</v>
      </c>
      <c r="B569">
        <v>901</v>
      </c>
      <c r="C569">
        <v>900375456</v>
      </c>
      <c r="D569" t="s">
        <v>104</v>
      </c>
      <c r="E569" t="s">
        <v>4335</v>
      </c>
      <c r="F569">
        <v>7447638</v>
      </c>
      <c r="G569">
        <v>16925001</v>
      </c>
      <c r="H569">
        <v>15253</v>
      </c>
      <c r="I569" t="s">
        <v>4362</v>
      </c>
      <c r="J569" t="s">
        <v>4363</v>
      </c>
      <c r="K569" s="2">
        <v>45372</v>
      </c>
      <c r="L569" s="2">
        <v>45372</v>
      </c>
      <c r="M569" s="2">
        <v>45433</v>
      </c>
      <c r="N569">
        <v>-13</v>
      </c>
      <c r="O569">
        <v>3731350</v>
      </c>
      <c r="P569">
        <v>20240604</v>
      </c>
      <c r="Q569">
        <v>202406</v>
      </c>
      <c r="R569" t="s">
        <v>6382</v>
      </c>
      <c r="S569">
        <v>79</v>
      </c>
      <c r="T569" t="s">
        <v>31</v>
      </c>
      <c r="U569" t="s">
        <v>3359</v>
      </c>
      <c r="V569" s="57" t="e">
        <f t="shared" ref="V569:V632" ca="1" si="90">+_xlfn.DAYS($V$8,L569)</f>
        <v>#NUM!</v>
      </c>
      <c r="W569" s="1" t="e">
        <f t="shared" ref="W569:W632" ca="1" si="91">+IF(AND(V569&gt;=0,V569&lt;=30),AD569,0)</f>
        <v>#NUM!</v>
      </c>
      <c r="X569" s="1" t="e">
        <f t="shared" ref="X569:X632" ca="1" si="92">+IF(AND(V569&gt;=31,V569&lt;=60),AD569,0)</f>
        <v>#NUM!</v>
      </c>
      <c r="Y569" s="1" t="e">
        <f t="shared" ref="Y569:Y632" ca="1" si="93">+IF(AND(V569&gt;=61,V569&lt;=90),AD569,0)</f>
        <v>#NUM!</v>
      </c>
      <c r="Z569" s="32" t="e">
        <f t="shared" ref="Z569:Z632" ca="1" si="94">+IF(AND(V569&gt;=91,V569&lt;=120),AD569,0)</f>
        <v>#NUM!</v>
      </c>
      <c r="AA569" s="1" t="e">
        <f t="shared" ref="AA569:AA632" ca="1" si="95">+IF(AND(V569&gt;=121,V569&lt;=180),AD569,0)</f>
        <v>#NUM!</v>
      </c>
      <c r="AB569" s="1" t="e">
        <f t="shared" ref="AB569:AB632" ca="1" si="96">+IF(AND(V569&gt;=181,V569&lt;=360),AD569,0)</f>
        <v>#NUM!</v>
      </c>
      <c r="AC569" s="1" t="e">
        <f t="shared" ref="AC569:AC632" ca="1" si="97">+IF(AND(V569&gt;360),AD569,0)</f>
        <v>#NUM!</v>
      </c>
      <c r="AD569" s="1">
        <f t="shared" ref="AD569:AD632" si="98">+O569</f>
        <v>3731350</v>
      </c>
      <c r="AE569" t="str">
        <f>IFERROR(VLOOKUP(D569,Bas!A:B,2,0),"")</f>
        <v/>
      </c>
      <c r="AF569" t="str">
        <f t="shared" si="89"/>
        <v>DISTRIMUELLES SASFP-011235-01</v>
      </c>
      <c r="AG569" s="14" t="str">
        <f>(IFERROR(VLOOKUP(AF569,Bas!A:B,2,0),"CXP"))</f>
        <v>CXP</v>
      </c>
    </row>
    <row r="570" spans="1:33" x14ac:dyDescent="0.25">
      <c r="A570" t="s">
        <v>41</v>
      </c>
      <c r="B570">
        <v>901</v>
      </c>
      <c r="C570">
        <v>900375456</v>
      </c>
      <c r="D570" t="s">
        <v>104</v>
      </c>
      <c r="E570" t="s">
        <v>4335</v>
      </c>
      <c r="F570">
        <v>7447638</v>
      </c>
      <c r="G570">
        <v>16925001</v>
      </c>
      <c r="H570">
        <v>23876</v>
      </c>
      <c r="I570" t="s">
        <v>4364</v>
      </c>
      <c r="J570" t="s">
        <v>4365</v>
      </c>
      <c r="K570" s="2">
        <v>45372</v>
      </c>
      <c r="L570" s="2">
        <v>45372</v>
      </c>
      <c r="M570" s="2">
        <v>45430</v>
      </c>
      <c r="N570">
        <v>-16</v>
      </c>
      <c r="O570">
        <v>28377193</v>
      </c>
      <c r="P570">
        <v>20240604</v>
      </c>
      <c r="Q570">
        <v>202406</v>
      </c>
      <c r="R570" t="s">
        <v>6382</v>
      </c>
      <c r="S570">
        <v>79</v>
      </c>
      <c r="T570" t="s">
        <v>31</v>
      </c>
      <c r="U570" t="s">
        <v>3359</v>
      </c>
      <c r="V570" s="57" t="e">
        <f t="shared" ca="1" si="90"/>
        <v>#NUM!</v>
      </c>
      <c r="W570" s="1" t="e">
        <f t="shared" ca="1" si="91"/>
        <v>#NUM!</v>
      </c>
      <c r="X570" s="1" t="e">
        <f t="shared" ca="1" si="92"/>
        <v>#NUM!</v>
      </c>
      <c r="Y570" s="1" t="e">
        <f t="shared" ca="1" si="93"/>
        <v>#NUM!</v>
      </c>
      <c r="Z570" s="32" t="e">
        <f t="shared" ca="1" si="94"/>
        <v>#NUM!</v>
      </c>
      <c r="AA570" s="1" t="e">
        <f t="shared" ca="1" si="95"/>
        <v>#NUM!</v>
      </c>
      <c r="AB570" s="1" t="e">
        <f t="shared" ca="1" si="96"/>
        <v>#NUM!</v>
      </c>
      <c r="AC570" s="1" t="e">
        <f t="shared" ca="1" si="97"/>
        <v>#NUM!</v>
      </c>
      <c r="AD570" s="1">
        <f t="shared" si="98"/>
        <v>28377193</v>
      </c>
      <c r="AE570" t="str">
        <f>IFERROR(VLOOKUP(D570,Bas!A:B,2,0),"")</f>
        <v/>
      </c>
      <c r="AF570" t="str">
        <f t="shared" ref="AF570:AF633" si="99">+CONCATENATE(D570,I570)</f>
        <v>DISTRIMUELLES SASFP-011236-01</v>
      </c>
      <c r="AG570" s="14" t="str">
        <f>(IFERROR(VLOOKUP(AF570,Bas!A:B,2,0),"CXP"))</f>
        <v>CXP</v>
      </c>
    </row>
    <row r="571" spans="1:33" x14ac:dyDescent="0.25">
      <c r="A571" t="s">
        <v>41</v>
      </c>
      <c r="B571">
        <v>901</v>
      </c>
      <c r="C571">
        <v>900375456</v>
      </c>
      <c r="D571" t="s">
        <v>104</v>
      </c>
      <c r="E571" t="s">
        <v>4335</v>
      </c>
      <c r="F571">
        <v>7447638</v>
      </c>
      <c r="G571">
        <v>16925001</v>
      </c>
      <c r="H571">
        <v>3163</v>
      </c>
      <c r="I571" t="s">
        <v>4366</v>
      </c>
      <c r="J571" t="s">
        <v>4367</v>
      </c>
      <c r="K571" s="2">
        <v>45373</v>
      </c>
      <c r="L571" s="2">
        <v>45373</v>
      </c>
      <c r="M571" s="2">
        <v>45428</v>
      </c>
      <c r="N571">
        <v>-18</v>
      </c>
      <c r="O571">
        <v>298491</v>
      </c>
      <c r="P571">
        <v>20240604</v>
      </c>
      <c r="Q571">
        <v>202406</v>
      </c>
      <c r="R571" t="s">
        <v>6382</v>
      </c>
      <c r="S571">
        <v>78</v>
      </c>
      <c r="T571" t="s">
        <v>31</v>
      </c>
      <c r="U571" t="s">
        <v>3359</v>
      </c>
      <c r="V571" s="57" t="e">
        <f t="shared" ca="1" si="90"/>
        <v>#NUM!</v>
      </c>
      <c r="W571" s="1" t="e">
        <f t="shared" ca="1" si="91"/>
        <v>#NUM!</v>
      </c>
      <c r="X571" s="1" t="e">
        <f t="shared" ca="1" si="92"/>
        <v>#NUM!</v>
      </c>
      <c r="Y571" s="1" t="e">
        <f t="shared" ca="1" si="93"/>
        <v>#NUM!</v>
      </c>
      <c r="Z571" s="32" t="e">
        <f t="shared" ca="1" si="94"/>
        <v>#NUM!</v>
      </c>
      <c r="AA571" s="1" t="e">
        <f t="shared" ca="1" si="95"/>
        <v>#NUM!</v>
      </c>
      <c r="AB571" s="1" t="e">
        <f t="shared" ca="1" si="96"/>
        <v>#NUM!</v>
      </c>
      <c r="AC571" s="1" t="e">
        <f t="shared" ca="1" si="97"/>
        <v>#NUM!</v>
      </c>
      <c r="AD571" s="1">
        <f t="shared" si="98"/>
        <v>298491</v>
      </c>
      <c r="AE571" t="str">
        <f>IFERROR(VLOOKUP(D571,Bas!A:B,2,0),"")</f>
        <v/>
      </c>
      <c r="AF571" t="str">
        <f t="shared" si="99"/>
        <v>DISTRIMUELLES SASFP-011269-01</v>
      </c>
      <c r="AG571" s="14" t="str">
        <f>(IFERROR(VLOOKUP(AF571,Bas!A:B,2,0),"CXP"))</f>
        <v>CXP</v>
      </c>
    </row>
    <row r="572" spans="1:33" x14ac:dyDescent="0.25">
      <c r="A572" t="s">
        <v>41</v>
      </c>
      <c r="B572">
        <v>901</v>
      </c>
      <c r="C572">
        <v>900375456</v>
      </c>
      <c r="D572" t="s">
        <v>104</v>
      </c>
      <c r="E572" t="s">
        <v>4335</v>
      </c>
      <c r="F572">
        <v>7447638</v>
      </c>
      <c r="G572">
        <v>16925001</v>
      </c>
      <c r="H572">
        <v>3162</v>
      </c>
      <c r="I572" t="s">
        <v>4368</v>
      </c>
      <c r="J572" t="s">
        <v>4369</v>
      </c>
      <c r="K572" s="2">
        <v>45373</v>
      </c>
      <c r="L572" s="2">
        <v>45373</v>
      </c>
      <c r="M572" s="2">
        <v>45428</v>
      </c>
      <c r="N572">
        <v>-18</v>
      </c>
      <c r="O572">
        <v>837287</v>
      </c>
      <c r="P572">
        <v>20240604</v>
      </c>
      <c r="Q572">
        <v>202406</v>
      </c>
      <c r="R572" t="s">
        <v>6382</v>
      </c>
      <c r="S572">
        <v>78</v>
      </c>
      <c r="T572" t="s">
        <v>31</v>
      </c>
      <c r="U572" t="s">
        <v>3359</v>
      </c>
      <c r="V572" s="57" t="e">
        <f t="shared" ca="1" si="90"/>
        <v>#NUM!</v>
      </c>
      <c r="W572" s="1" t="e">
        <f t="shared" ca="1" si="91"/>
        <v>#NUM!</v>
      </c>
      <c r="X572" s="1" t="e">
        <f t="shared" ca="1" si="92"/>
        <v>#NUM!</v>
      </c>
      <c r="Y572" s="1" t="e">
        <f t="shared" ca="1" si="93"/>
        <v>#NUM!</v>
      </c>
      <c r="Z572" s="32" t="e">
        <f t="shared" ca="1" si="94"/>
        <v>#NUM!</v>
      </c>
      <c r="AA572" s="1" t="e">
        <f t="shared" ca="1" si="95"/>
        <v>#NUM!</v>
      </c>
      <c r="AB572" s="1" t="e">
        <f t="shared" ca="1" si="96"/>
        <v>#NUM!</v>
      </c>
      <c r="AC572" s="1" t="e">
        <f t="shared" ca="1" si="97"/>
        <v>#NUM!</v>
      </c>
      <c r="AD572" s="1">
        <f t="shared" si="98"/>
        <v>837287</v>
      </c>
      <c r="AE572" t="str">
        <f>IFERROR(VLOOKUP(D572,Bas!A:B,2,0),"")</f>
        <v/>
      </c>
      <c r="AF572" t="str">
        <f t="shared" si="99"/>
        <v>DISTRIMUELLES SASFP-011270-01</v>
      </c>
      <c r="AG572" s="14" t="str">
        <f>(IFERROR(VLOOKUP(AF572,Bas!A:B,2,0),"CXP"))</f>
        <v>CXP</v>
      </c>
    </row>
    <row r="573" spans="1:33" x14ac:dyDescent="0.25">
      <c r="A573" t="s">
        <v>41</v>
      </c>
      <c r="B573">
        <v>901</v>
      </c>
      <c r="C573">
        <v>900375456</v>
      </c>
      <c r="D573" t="s">
        <v>104</v>
      </c>
      <c r="E573" t="s">
        <v>4335</v>
      </c>
      <c r="F573">
        <v>7447638</v>
      </c>
      <c r="G573">
        <v>16925001</v>
      </c>
      <c r="H573">
        <v>15208</v>
      </c>
      <c r="I573" t="s">
        <v>4370</v>
      </c>
      <c r="J573" t="s">
        <v>4371</v>
      </c>
      <c r="K573" s="2">
        <v>45373</v>
      </c>
      <c r="L573" s="2">
        <v>45373</v>
      </c>
      <c r="M573" s="2">
        <v>45431</v>
      </c>
      <c r="N573">
        <v>-15</v>
      </c>
      <c r="O573">
        <v>12364304</v>
      </c>
      <c r="P573">
        <v>20240604</v>
      </c>
      <c r="Q573">
        <v>202406</v>
      </c>
      <c r="R573" t="s">
        <v>6382</v>
      </c>
      <c r="S573">
        <v>78</v>
      </c>
      <c r="T573" t="s">
        <v>31</v>
      </c>
      <c r="U573" t="s">
        <v>3359</v>
      </c>
      <c r="V573" s="57" t="e">
        <f t="shared" ca="1" si="90"/>
        <v>#NUM!</v>
      </c>
      <c r="W573" s="1" t="e">
        <f t="shared" ca="1" si="91"/>
        <v>#NUM!</v>
      </c>
      <c r="X573" s="1" t="e">
        <f t="shared" ca="1" si="92"/>
        <v>#NUM!</v>
      </c>
      <c r="Y573" s="1" t="e">
        <f t="shared" ca="1" si="93"/>
        <v>#NUM!</v>
      </c>
      <c r="Z573" s="32" t="e">
        <f t="shared" ca="1" si="94"/>
        <v>#NUM!</v>
      </c>
      <c r="AA573" s="1" t="e">
        <f t="shared" ca="1" si="95"/>
        <v>#NUM!</v>
      </c>
      <c r="AB573" s="1" t="e">
        <f t="shared" ca="1" si="96"/>
        <v>#NUM!</v>
      </c>
      <c r="AC573" s="1" t="e">
        <f t="shared" ca="1" si="97"/>
        <v>#NUM!</v>
      </c>
      <c r="AD573" s="1">
        <f t="shared" si="98"/>
        <v>12364304</v>
      </c>
      <c r="AE573" t="str">
        <f>IFERROR(VLOOKUP(D573,Bas!A:B,2,0),"")</f>
        <v/>
      </c>
      <c r="AF573" t="str">
        <f t="shared" si="99"/>
        <v>DISTRIMUELLES SASFP-011271-01</v>
      </c>
      <c r="AG573" s="14" t="str">
        <f>(IFERROR(VLOOKUP(AF573,Bas!A:B,2,0),"CXP"))</f>
        <v>CXP</v>
      </c>
    </row>
    <row r="574" spans="1:33" x14ac:dyDescent="0.25">
      <c r="A574" t="s">
        <v>41</v>
      </c>
      <c r="B574">
        <v>901</v>
      </c>
      <c r="C574">
        <v>900375456</v>
      </c>
      <c r="D574" t="s">
        <v>104</v>
      </c>
      <c r="E574" t="s">
        <v>4335</v>
      </c>
      <c r="F574">
        <v>7447638</v>
      </c>
      <c r="G574">
        <v>16925001</v>
      </c>
      <c r="H574">
        <v>24023</v>
      </c>
      <c r="I574" t="s">
        <v>4372</v>
      </c>
      <c r="J574" t="s">
        <v>4373</v>
      </c>
      <c r="K574" s="2">
        <v>45377</v>
      </c>
      <c r="L574" s="2">
        <v>45377</v>
      </c>
      <c r="M574" s="2">
        <v>45438</v>
      </c>
      <c r="N574">
        <v>-8</v>
      </c>
      <c r="O574">
        <v>20953407</v>
      </c>
      <c r="P574">
        <v>20240604</v>
      </c>
      <c r="Q574">
        <v>202406</v>
      </c>
      <c r="R574" t="s">
        <v>6382</v>
      </c>
      <c r="S574">
        <v>74</v>
      </c>
      <c r="T574" t="s">
        <v>31</v>
      </c>
      <c r="U574" t="s">
        <v>3359</v>
      </c>
      <c r="V574" s="57" t="e">
        <f t="shared" ca="1" si="90"/>
        <v>#NUM!</v>
      </c>
      <c r="W574" s="1" t="e">
        <f t="shared" ca="1" si="91"/>
        <v>#NUM!</v>
      </c>
      <c r="X574" s="1" t="e">
        <f t="shared" ca="1" si="92"/>
        <v>#NUM!</v>
      </c>
      <c r="Y574" s="1" t="e">
        <f t="shared" ca="1" si="93"/>
        <v>#NUM!</v>
      </c>
      <c r="Z574" s="32" t="e">
        <f t="shared" ca="1" si="94"/>
        <v>#NUM!</v>
      </c>
      <c r="AA574" s="1" t="e">
        <f t="shared" ca="1" si="95"/>
        <v>#NUM!</v>
      </c>
      <c r="AB574" s="1" t="e">
        <f t="shared" ca="1" si="96"/>
        <v>#NUM!</v>
      </c>
      <c r="AC574" s="1" t="e">
        <f t="shared" ca="1" si="97"/>
        <v>#NUM!</v>
      </c>
      <c r="AD574" s="1">
        <f t="shared" si="98"/>
        <v>20953407</v>
      </c>
      <c r="AE574" t="str">
        <f>IFERROR(VLOOKUP(D574,Bas!A:B,2,0),"")</f>
        <v/>
      </c>
      <c r="AF574" t="str">
        <f t="shared" si="99"/>
        <v>DISTRIMUELLES SASFP-011390-01</v>
      </c>
      <c r="AG574" s="14" t="str">
        <f>(IFERROR(VLOOKUP(AF574,Bas!A:B,2,0),"CXP"))</f>
        <v>CXP</v>
      </c>
    </row>
    <row r="575" spans="1:33" x14ac:dyDescent="0.25">
      <c r="A575" t="s">
        <v>41</v>
      </c>
      <c r="B575">
        <v>901</v>
      </c>
      <c r="C575">
        <v>900375456</v>
      </c>
      <c r="D575" t="s">
        <v>104</v>
      </c>
      <c r="E575" t="s">
        <v>4335</v>
      </c>
      <c r="F575">
        <v>7447638</v>
      </c>
      <c r="G575">
        <v>16925001</v>
      </c>
      <c r="H575">
        <v>15319</v>
      </c>
      <c r="I575" t="s">
        <v>4374</v>
      </c>
      <c r="J575" t="s">
        <v>4375</v>
      </c>
      <c r="K575" s="2">
        <v>45386</v>
      </c>
      <c r="L575" s="2">
        <v>45386</v>
      </c>
      <c r="M575" s="2">
        <v>45447</v>
      </c>
      <c r="N575">
        <v>0</v>
      </c>
      <c r="O575">
        <v>4939194</v>
      </c>
      <c r="P575">
        <v>20240604</v>
      </c>
      <c r="Q575">
        <v>202406</v>
      </c>
      <c r="R575" t="s">
        <v>6382</v>
      </c>
      <c r="S575">
        <v>65</v>
      </c>
      <c r="T575" t="s">
        <v>31</v>
      </c>
      <c r="U575" t="s">
        <v>3359</v>
      </c>
      <c r="V575" s="57" t="e">
        <f t="shared" ca="1" si="90"/>
        <v>#NUM!</v>
      </c>
      <c r="W575" s="1" t="e">
        <f t="shared" ca="1" si="91"/>
        <v>#NUM!</v>
      </c>
      <c r="X575" s="1" t="e">
        <f t="shared" ca="1" si="92"/>
        <v>#NUM!</v>
      </c>
      <c r="Y575" s="1" t="e">
        <f t="shared" ca="1" si="93"/>
        <v>#NUM!</v>
      </c>
      <c r="Z575" s="32" t="e">
        <f t="shared" ca="1" si="94"/>
        <v>#NUM!</v>
      </c>
      <c r="AA575" s="1" t="e">
        <f t="shared" ca="1" si="95"/>
        <v>#NUM!</v>
      </c>
      <c r="AB575" s="1" t="e">
        <f t="shared" ca="1" si="96"/>
        <v>#NUM!</v>
      </c>
      <c r="AC575" s="1" t="e">
        <f t="shared" ca="1" si="97"/>
        <v>#NUM!</v>
      </c>
      <c r="AD575" s="1">
        <f t="shared" si="98"/>
        <v>4939194</v>
      </c>
      <c r="AE575" t="str">
        <f>IFERROR(VLOOKUP(D575,Bas!A:B,2,0),"")</f>
        <v/>
      </c>
      <c r="AF575" t="str">
        <f t="shared" si="99"/>
        <v>DISTRIMUELLES SASFP-011524-01</v>
      </c>
      <c r="AG575" s="14" t="str">
        <f>(IFERROR(VLOOKUP(AF575,Bas!A:B,2,0),"CXP"))</f>
        <v>CXP</v>
      </c>
    </row>
    <row r="576" spans="1:33" x14ac:dyDescent="0.25">
      <c r="A576" t="s">
        <v>41</v>
      </c>
      <c r="B576">
        <v>901</v>
      </c>
      <c r="C576">
        <v>900375456</v>
      </c>
      <c r="D576" t="s">
        <v>104</v>
      </c>
      <c r="E576" t="s">
        <v>4335</v>
      </c>
      <c r="F576">
        <v>7447638</v>
      </c>
      <c r="G576">
        <v>16925001</v>
      </c>
      <c r="H576">
        <v>24074</v>
      </c>
      <c r="I576" t="s">
        <v>4376</v>
      </c>
      <c r="J576" t="s">
        <v>4377</v>
      </c>
      <c r="K576" s="2">
        <v>45390</v>
      </c>
      <c r="L576" s="2">
        <v>45390</v>
      </c>
      <c r="M576" s="2">
        <v>45445</v>
      </c>
      <c r="N576">
        <v>-2</v>
      </c>
      <c r="O576">
        <v>171070</v>
      </c>
      <c r="P576">
        <v>20240604</v>
      </c>
      <c r="Q576">
        <v>202406</v>
      </c>
      <c r="R576" t="s">
        <v>6382</v>
      </c>
      <c r="S576">
        <v>61</v>
      </c>
      <c r="T576" t="s">
        <v>31</v>
      </c>
      <c r="U576" t="s">
        <v>3359</v>
      </c>
      <c r="V576" s="57" t="e">
        <f t="shared" ca="1" si="90"/>
        <v>#NUM!</v>
      </c>
      <c r="W576" s="1" t="e">
        <f t="shared" ca="1" si="91"/>
        <v>#NUM!</v>
      </c>
      <c r="X576" s="1" t="e">
        <f t="shared" ca="1" si="92"/>
        <v>#NUM!</v>
      </c>
      <c r="Y576" s="1" t="e">
        <f t="shared" ca="1" si="93"/>
        <v>#NUM!</v>
      </c>
      <c r="Z576" s="32" t="e">
        <f t="shared" ca="1" si="94"/>
        <v>#NUM!</v>
      </c>
      <c r="AA576" s="1" t="e">
        <f t="shared" ca="1" si="95"/>
        <v>#NUM!</v>
      </c>
      <c r="AB576" s="1" t="e">
        <f t="shared" ca="1" si="96"/>
        <v>#NUM!</v>
      </c>
      <c r="AC576" s="1" t="e">
        <f t="shared" ca="1" si="97"/>
        <v>#NUM!</v>
      </c>
      <c r="AD576" s="1">
        <f t="shared" si="98"/>
        <v>171070</v>
      </c>
      <c r="AE576" t="str">
        <f>IFERROR(VLOOKUP(D576,Bas!A:B,2,0),"")</f>
        <v/>
      </c>
      <c r="AF576" t="str">
        <f t="shared" si="99"/>
        <v>DISTRIMUELLES SASFP-011580-01</v>
      </c>
      <c r="AG576" s="14" t="str">
        <f>(IFERROR(VLOOKUP(AF576,Bas!A:B,2,0),"CXP"))</f>
        <v>CXP</v>
      </c>
    </row>
    <row r="577" spans="1:33" x14ac:dyDescent="0.25">
      <c r="A577" t="s">
        <v>41</v>
      </c>
      <c r="B577">
        <v>901</v>
      </c>
      <c r="C577">
        <v>900375456</v>
      </c>
      <c r="D577" t="s">
        <v>104</v>
      </c>
      <c r="E577" t="s">
        <v>4335</v>
      </c>
      <c r="F577">
        <v>7447638</v>
      </c>
      <c r="G577">
        <v>16925001</v>
      </c>
      <c r="H577">
        <v>24073</v>
      </c>
      <c r="I577" t="s">
        <v>4378</v>
      </c>
      <c r="J577" t="s">
        <v>4379</v>
      </c>
      <c r="K577" s="2">
        <v>45390</v>
      </c>
      <c r="L577" s="2">
        <v>45390</v>
      </c>
      <c r="M577" s="2">
        <v>45445</v>
      </c>
      <c r="N577">
        <v>-2</v>
      </c>
      <c r="O577">
        <v>270110</v>
      </c>
      <c r="P577">
        <v>20240604</v>
      </c>
      <c r="Q577">
        <v>202406</v>
      </c>
      <c r="R577" t="s">
        <v>6382</v>
      </c>
      <c r="S577">
        <v>61</v>
      </c>
      <c r="T577" t="s">
        <v>31</v>
      </c>
      <c r="U577" t="s">
        <v>3359</v>
      </c>
      <c r="V577" s="57" t="e">
        <f t="shared" ca="1" si="90"/>
        <v>#NUM!</v>
      </c>
      <c r="W577" s="1" t="e">
        <f t="shared" ca="1" si="91"/>
        <v>#NUM!</v>
      </c>
      <c r="X577" s="1" t="e">
        <f t="shared" ca="1" si="92"/>
        <v>#NUM!</v>
      </c>
      <c r="Y577" s="1" t="e">
        <f t="shared" ca="1" si="93"/>
        <v>#NUM!</v>
      </c>
      <c r="Z577" s="32" t="e">
        <f t="shared" ca="1" si="94"/>
        <v>#NUM!</v>
      </c>
      <c r="AA577" s="1" t="e">
        <f t="shared" ca="1" si="95"/>
        <v>#NUM!</v>
      </c>
      <c r="AB577" s="1" t="e">
        <f t="shared" ca="1" si="96"/>
        <v>#NUM!</v>
      </c>
      <c r="AC577" s="1" t="e">
        <f t="shared" ca="1" si="97"/>
        <v>#NUM!</v>
      </c>
      <c r="AD577" s="1">
        <f t="shared" si="98"/>
        <v>270110</v>
      </c>
      <c r="AE577" t="str">
        <f>IFERROR(VLOOKUP(D577,Bas!A:B,2,0),"")</f>
        <v/>
      </c>
      <c r="AF577" t="str">
        <f t="shared" si="99"/>
        <v>DISTRIMUELLES SASFP-011581-01</v>
      </c>
      <c r="AG577" s="14" t="str">
        <f>(IFERROR(VLOOKUP(AF577,Bas!A:B,2,0),"CXP"))</f>
        <v>CXP</v>
      </c>
    </row>
    <row r="578" spans="1:33" x14ac:dyDescent="0.25">
      <c r="A578" t="s">
        <v>41</v>
      </c>
      <c r="B578">
        <v>901</v>
      </c>
      <c r="C578">
        <v>900375456</v>
      </c>
      <c r="D578" t="s">
        <v>104</v>
      </c>
      <c r="E578" t="s">
        <v>4335</v>
      </c>
      <c r="F578">
        <v>7447638</v>
      </c>
      <c r="G578">
        <v>16925001</v>
      </c>
      <c r="H578">
        <v>15331</v>
      </c>
      <c r="I578" t="s">
        <v>4380</v>
      </c>
      <c r="J578" t="s">
        <v>4381</v>
      </c>
      <c r="K578" s="2">
        <v>45391</v>
      </c>
      <c r="L578" s="2">
        <v>45391</v>
      </c>
      <c r="M578" s="2">
        <v>45451</v>
      </c>
      <c r="N578">
        <v>4</v>
      </c>
      <c r="O578">
        <v>1361807</v>
      </c>
      <c r="P578">
        <v>20240604</v>
      </c>
      <c r="Q578">
        <v>202406</v>
      </c>
      <c r="R578" t="s">
        <v>6382</v>
      </c>
      <c r="S578">
        <v>60</v>
      </c>
      <c r="T578" t="s">
        <v>35</v>
      </c>
      <c r="U578" t="s">
        <v>3359</v>
      </c>
      <c r="V578" s="57" t="e">
        <f t="shared" ca="1" si="90"/>
        <v>#NUM!</v>
      </c>
      <c r="W578" s="1" t="e">
        <f t="shared" ca="1" si="91"/>
        <v>#NUM!</v>
      </c>
      <c r="X578" s="1" t="e">
        <f t="shared" ca="1" si="92"/>
        <v>#NUM!</v>
      </c>
      <c r="Y578" s="1" t="e">
        <f t="shared" ca="1" si="93"/>
        <v>#NUM!</v>
      </c>
      <c r="Z578" s="32" t="e">
        <f t="shared" ca="1" si="94"/>
        <v>#NUM!</v>
      </c>
      <c r="AA578" s="1" t="e">
        <f t="shared" ca="1" si="95"/>
        <v>#NUM!</v>
      </c>
      <c r="AB578" s="1" t="e">
        <f t="shared" ca="1" si="96"/>
        <v>#NUM!</v>
      </c>
      <c r="AC578" s="1" t="e">
        <f t="shared" ca="1" si="97"/>
        <v>#NUM!</v>
      </c>
      <c r="AD578" s="1">
        <f t="shared" si="98"/>
        <v>1361807</v>
      </c>
      <c r="AE578" t="str">
        <f>IFERROR(VLOOKUP(D578,Bas!A:B,2,0),"")</f>
        <v/>
      </c>
      <c r="AF578" t="str">
        <f t="shared" si="99"/>
        <v>DISTRIMUELLES SASFP-011582-01</v>
      </c>
      <c r="AG578" s="14" t="str">
        <f>(IFERROR(VLOOKUP(AF578,Bas!A:B,2,0),"CXP"))</f>
        <v>CXP</v>
      </c>
    </row>
    <row r="579" spans="1:33" x14ac:dyDescent="0.25">
      <c r="A579" t="s">
        <v>41</v>
      </c>
      <c r="B579">
        <v>901</v>
      </c>
      <c r="C579">
        <v>900375456</v>
      </c>
      <c r="D579" t="s">
        <v>104</v>
      </c>
      <c r="E579" t="s">
        <v>4335</v>
      </c>
      <c r="F579">
        <v>7447638</v>
      </c>
      <c r="G579">
        <v>16925001</v>
      </c>
      <c r="H579">
        <v>15320</v>
      </c>
      <c r="I579" t="s">
        <v>4382</v>
      </c>
      <c r="J579" t="s">
        <v>4383</v>
      </c>
      <c r="K579" s="2">
        <v>45391</v>
      </c>
      <c r="L579" s="2">
        <v>45391</v>
      </c>
      <c r="M579" s="2">
        <v>45447</v>
      </c>
      <c r="N579">
        <v>0</v>
      </c>
      <c r="O579">
        <v>1519371</v>
      </c>
      <c r="P579">
        <v>20240604</v>
      </c>
      <c r="Q579">
        <v>202406</v>
      </c>
      <c r="R579" t="s">
        <v>6382</v>
      </c>
      <c r="S579">
        <v>60</v>
      </c>
      <c r="T579" t="s">
        <v>35</v>
      </c>
      <c r="U579" t="s">
        <v>3359</v>
      </c>
      <c r="V579" s="57" t="e">
        <f t="shared" ca="1" si="90"/>
        <v>#NUM!</v>
      </c>
      <c r="W579" s="1" t="e">
        <f t="shared" ca="1" si="91"/>
        <v>#NUM!</v>
      </c>
      <c r="X579" s="1" t="e">
        <f t="shared" ca="1" si="92"/>
        <v>#NUM!</v>
      </c>
      <c r="Y579" s="1" t="e">
        <f t="shared" ca="1" si="93"/>
        <v>#NUM!</v>
      </c>
      <c r="Z579" s="32" t="e">
        <f t="shared" ca="1" si="94"/>
        <v>#NUM!</v>
      </c>
      <c r="AA579" s="1" t="e">
        <f t="shared" ca="1" si="95"/>
        <v>#NUM!</v>
      </c>
      <c r="AB579" s="1" t="e">
        <f t="shared" ca="1" si="96"/>
        <v>#NUM!</v>
      </c>
      <c r="AC579" s="1" t="e">
        <f t="shared" ca="1" si="97"/>
        <v>#NUM!</v>
      </c>
      <c r="AD579" s="1">
        <f t="shared" si="98"/>
        <v>1519371</v>
      </c>
      <c r="AE579" t="str">
        <f>IFERROR(VLOOKUP(D579,Bas!A:B,2,0),"")</f>
        <v/>
      </c>
      <c r="AF579" t="str">
        <f t="shared" si="99"/>
        <v>DISTRIMUELLES SASFP-011628-01</v>
      </c>
      <c r="AG579" s="14" t="str">
        <f>(IFERROR(VLOOKUP(AF579,Bas!A:B,2,0),"CXP"))</f>
        <v>CXP</v>
      </c>
    </row>
    <row r="580" spans="1:33" x14ac:dyDescent="0.25">
      <c r="A580" t="s">
        <v>41</v>
      </c>
      <c r="B580">
        <v>901</v>
      </c>
      <c r="C580">
        <v>900375456</v>
      </c>
      <c r="D580" t="s">
        <v>104</v>
      </c>
      <c r="E580" t="s">
        <v>4335</v>
      </c>
      <c r="F580">
        <v>7447638</v>
      </c>
      <c r="G580">
        <v>16925001</v>
      </c>
      <c r="H580">
        <v>24182</v>
      </c>
      <c r="I580" t="s">
        <v>4384</v>
      </c>
      <c r="J580" t="s">
        <v>4385</v>
      </c>
      <c r="K580" s="2">
        <v>45393</v>
      </c>
      <c r="L580" s="2">
        <v>45393</v>
      </c>
      <c r="M580" s="2">
        <v>45453</v>
      </c>
      <c r="N580">
        <v>6</v>
      </c>
      <c r="O580">
        <v>33764</v>
      </c>
      <c r="P580">
        <v>20240604</v>
      </c>
      <c r="Q580">
        <v>202406</v>
      </c>
      <c r="R580" t="s">
        <v>6382</v>
      </c>
      <c r="S580">
        <v>58</v>
      </c>
      <c r="T580" t="s">
        <v>35</v>
      </c>
      <c r="U580" t="s">
        <v>3359</v>
      </c>
      <c r="V580" s="57" t="e">
        <f t="shared" ca="1" si="90"/>
        <v>#NUM!</v>
      </c>
      <c r="W580" s="1" t="e">
        <f t="shared" ca="1" si="91"/>
        <v>#NUM!</v>
      </c>
      <c r="X580" s="1" t="e">
        <f t="shared" ca="1" si="92"/>
        <v>#NUM!</v>
      </c>
      <c r="Y580" s="1" t="e">
        <f t="shared" ca="1" si="93"/>
        <v>#NUM!</v>
      </c>
      <c r="Z580" s="32" t="e">
        <f t="shared" ca="1" si="94"/>
        <v>#NUM!</v>
      </c>
      <c r="AA580" s="1" t="e">
        <f t="shared" ca="1" si="95"/>
        <v>#NUM!</v>
      </c>
      <c r="AB580" s="1" t="e">
        <f t="shared" ca="1" si="96"/>
        <v>#NUM!</v>
      </c>
      <c r="AC580" s="1" t="e">
        <f t="shared" ca="1" si="97"/>
        <v>#NUM!</v>
      </c>
      <c r="AD580" s="1">
        <f t="shared" si="98"/>
        <v>33764</v>
      </c>
      <c r="AE580" t="str">
        <f>IFERROR(VLOOKUP(D580,Bas!A:B,2,0),"")</f>
        <v/>
      </c>
      <c r="AF580" t="str">
        <f t="shared" si="99"/>
        <v>DISTRIMUELLES SASFP-011682-01</v>
      </c>
      <c r="AG580" s="14" t="str">
        <f>(IFERROR(VLOOKUP(AF580,Bas!A:B,2,0),"CXP"))</f>
        <v>CXP</v>
      </c>
    </row>
    <row r="581" spans="1:33" x14ac:dyDescent="0.25">
      <c r="A581" t="s">
        <v>41</v>
      </c>
      <c r="B581">
        <v>901</v>
      </c>
      <c r="C581">
        <v>900375456</v>
      </c>
      <c r="D581" t="s">
        <v>104</v>
      </c>
      <c r="E581" t="s">
        <v>4335</v>
      </c>
      <c r="F581">
        <v>7447638</v>
      </c>
      <c r="G581">
        <v>16925001</v>
      </c>
      <c r="H581">
        <v>15410</v>
      </c>
      <c r="I581" t="s">
        <v>4386</v>
      </c>
      <c r="J581" t="s">
        <v>4387</v>
      </c>
      <c r="K581" s="2">
        <v>45394</v>
      </c>
      <c r="L581" s="2">
        <v>45394</v>
      </c>
      <c r="M581" s="2">
        <v>45454</v>
      </c>
      <c r="N581">
        <v>7</v>
      </c>
      <c r="O581">
        <v>4014515</v>
      </c>
      <c r="P581">
        <v>20240604</v>
      </c>
      <c r="Q581">
        <v>202406</v>
      </c>
      <c r="R581" t="s">
        <v>6382</v>
      </c>
      <c r="S581">
        <v>57</v>
      </c>
      <c r="T581" t="s">
        <v>35</v>
      </c>
      <c r="U581" t="s">
        <v>3359</v>
      </c>
      <c r="V581" s="57" t="e">
        <f t="shared" ca="1" si="90"/>
        <v>#NUM!</v>
      </c>
      <c r="W581" s="1" t="e">
        <f t="shared" ca="1" si="91"/>
        <v>#NUM!</v>
      </c>
      <c r="X581" s="1" t="e">
        <f t="shared" ca="1" si="92"/>
        <v>#NUM!</v>
      </c>
      <c r="Y581" s="1" t="e">
        <f t="shared" ca="1" si="93"/>
        <v>#NUM!</v>
      </c>
      <c r="Z581" s="32" t="e">
        <f t="shared" ca="1" si="94"/>
        <v>#NUM!</v>
      </c>
      <c r="AA581" s="1" t="e">
        <f t="shared" ca="1" si="95"/>
        <v>#NUM!</v>
      </c>
      <c r="AB581" s="1" t="e">
        <f t="shared" ca="1" si="96"/>
        <v>#NUM!</v>
      </c>
      <c r="AC581" s="1" t="e">
        <f t="shared" ca="1" si="97"/>
        <v>#NUM!</v>
      </c>
      <c r="AD581" s="1">
        <f t="shared" si="98"/>
        <v>4014515</v>
      </c>
      <c r="AE581" t="str">
        <f>IFERROR(VLOOKUP(D581,Bas!A:B,2,0),"")</f>
        <v/>
      </c>
      <c r="AF581" t="str">
        <f t="shared" si="99"/>
        <v>DISTRIMUELLES SASFP-011698-01</v>
      </c>
      <c r="AG581" s="14" t="str">
        <f>(IFERROR(VLOOKUP(AF581,Bas!A:B,2,0),"CXP"))</f>
        <v>CXP</v>
      </c>
    </row>
    <row r="582" spans="1:33" x14ac:dyDescent="0.25">
      <c r="A582" t="s">
        <v>41</v>
      </c>
      <c r="B582">
        <v>901</v>
      </c>
      <c r="C582">
        <v>900375456</v>
      </c>
      <c r="D582" t="s">
        <v>104</v>
      </c>
      <c r="E582" t="s">
        <v>4335</v>
      </c>
      <c r="F582">
        <v>7447638</v>
      </c>
      <c r="G582">
        <v>16925001</v>
      </c>
      <c r="H582">
        <v>24280</v>
      </c>
      <c r="I582" t="s">
        <v>4388</v>
      </c>
      <c r="J582" t="s">
        <v>4389</v>
      </c>
      <c r="K582" s="2">
        <v>45398</v>
      </c>
      <c r="L582" s="2">
        <v>45398</v>
      </c>
      <c r="M582" s="2">
        <v>45459</v>
      </c>
      <c r="N582">
        <v>12</v>
      </c>
      <c r="O582">
        <v>135055</v>
      </c>
      <c r="P582">
        <v>20240604</v>
      </c>
      <c r="Q582">
        <v>202406</v>
      </c>
      <c r="R582" t="s">
        <v>6382</v>
      </c>
      <c r="S582">
        <v>53</v>
      </c>
      <c r="T582" t="s">
        <v>35</v>
      </c>
      <c r="U582" t="s">
        <v>3359</v>
      </c>
      <c r="V582" s="57" t="e">
        <f t="shared" ca="1" si="90"/>
        <v>#NUM!</v>
      </c>
      <c r="W582" s="1" t="e">
        <f t="shared" ca="1" si="91"/>
        <v>#NUM!</v>
      </c>
      <c r="X582" s="1" t="e">
        <f t="shared" ca="1" si="92"/>
        <v>#NUM!</v>
      </c>
      <c r="Y582" s="1" t="e">
        <f t="shared" ca="1" si="93"/>
        <v>#NUM!</v>
      </c>
      <c r="Z582" s="32" t="e">
        <f t="shared" ca="1" si="94"/>
        <v>#NUM!</v>
      </c>
      <c r="AA582" s="1" t="e">
        <f t="shared" ca="1" si="95"/>
        <v>#NUM!</v>
      </c>
      <c r="AB582" s="1" t="e">
        <f t="shared" ca="1" si="96"/>
        <v>#NUM!</v>
      </c>
      <c r="AC582" s="1" t="e">
        <f t="shared" ca="1" si="97"/>
        <v>#NUM!</v>
      </c>
      <c r="AD582" s="1">
        <f t="shared" si="98"/>
        <v>135055</v>
      </c>
      <c r="AE582" t="str">
        <f>IFERROR(VLOOKUP(D582,Bas!A:B,2,0),"")</f>
        <v/>
      </c>
      <c r="AF582" t="str">
        <f t="shared" si="99"/>
        <v>DISTRIMUELLES SASFP-011768-01</v>
      </c>
      <c r="AG582" s="14" t="str">
        <f>(IFERROR(VLOOKUP(AF582,Bas!A:B,2,0),"CXP"))</f>
        <v>CXP</v>
      </c>
    </row>
    <row r="583" spans="1:33" x14ac:dyDescent="0.25">
      <c r="A583" t="s">
        <v>41</v>
      </c>
      <c r="B583">
        <v>901</v>
      </c>
      <c r="C583">
        <v>900375456</v>
      </c>
      <c r="D583" t="s">
        <v>104</v>
      </c>
      <c r="E583" t="s">
        <v>4335</v>
      </c>
      <c r="F583">
        <v>7447638</v>
      </c>
      <c r="G583">
        <v>16925001</v>
      </c>
      <c r="H583">
        <v>3223</v>
      </c>
      <c r="I583" t="s">
        <v>4390</v>
      </c>
      <c r="J583" t="s">
        <v>4391</v>
      </c>
      <c r="K583" s="2">
        <v>45401</v>
      </c>
      <c r="L583" s="2">
        <v>45401</v>
      </c>
      <c r="M583" s="2">
        <v>45458</v>
      </c>
      <c r="N583">
        <v>11</v>
      </c>
      <c r="O583">
        <v>3646751</v>
      </c>
      <c r="P583">
        <v>20240604</v>
      </c>
      <c r="Q583">
        <v>202406</v>
      </c>
      <c r="R583" t="s">
        <v>6382</v>
      </c>
      <c r="S583">
        <v>50</v>
      </c>
      <c r="T583" t="s">
        <v>35</v>
      </c>
      <c r="U583" t="s">
        <v>3359</v>
      </c>
      <c r="V583" s="57" t="e">
        <f t="shared" ca="1" si="90"/>
        <v>#NUM!</v>
      </c>
      <c r="W583" s="1" t="e">
        <f t="shared" ca="1" si="91"/>
        <v>#NUM!</v>
      </c>
      <c r="X583" s="1" t="e">
        <f t="shared" ca="1" si="92"/>
        <v>#NUM!</v>
      </c>
      <c r="Y583" s="1" t="e">
        <f t="shared" ca="1" si="93"/>
        <v>#NUM!</v>
      </c>
      <c r="Z583" s="32" t="e">
        <f t="shared" ca="1" si="94"/>
        <v>#NUM!</v>
      </c>
      <c r="AA583" s="1" t="e">
        <f t="shared" ca="1" si="95"/>
        <v>#NUM!</v>
      </c>
      <c r="AB583" s="1" t="e">
        <f t="shared" ca="1" si="96"/>
        <v>#NUM!</v>
      </c>
      <c r="AC583" s="1" t="e">
        <f t="shared" ca="1" si="97"/>
        <v>#NUM!</v>
      </c>
      <c r="AD583" s="1">
        <f t="shared" si="98"/>
        <v>3646751</v>
      </c>
      <c r="AE583" t="str">
        <f>IFERROR(VLOOKUP(D583,Bas!A:B,2,0),"")</f>
        <v/>
      </c>
      <c r="AF583" t="str">
        <f t="shared" si="99"/>
        <v>DISTRIMUELLES SASFP-011820-01</v>
      </c>
      <c r="AG583" s="14" t="str">
        <f>(IFERROR(VLOOKUP(AF583,Bas!A:B,2,0),"CXP"))</f>
        <v>CXP</v>
      </c>
    </row>
    <row r="584" spans="1:33" x14ac:dyDescent="0.25">
      <c r="A584" t="s">
        <v>41</v>
      </c>
      <c r="B584">
        <v>901</v>
      </c>
      <c r="C584">
        <v>900375456</v>
      </c>
      <c r="D584" t="s">
        <v>104</v>
      </c>
      <c r="E584" t="s">
        <v>4335</v>
      </c>
      <c r="F584">
        <v>7447638</v>
      </c>
      <c r="G584">
        <v>16925001</v>
      </c>
      <c r="H584">
        <v>24336</v>
      </c>
      <c r="I584" t="s">
        <v>4392</v>
      </c>
      <c r="J584" t="s">
        <v>4393</v>
      </c>
      <c r="K584" s="2">
        <v>45401</v>
      </c>
      <c r="L584" s="2">
        <v>45401</v>
      </c>
      <c r="M584" s="2">
        <v>45461</v>
      </c>
      <c r="N584">
        <v>14</v>
      </c>
      <c r="O584">
        <v>45150447</v>
      </c>
      <c r="P584">
        <v>20240604</v>
      </c>
      <c r="Q584">
        <v>202406</v>
      </c>
      <c r="R584" t="s">
        <v>6382</v>
      </c>
      <c r="S584">
        <v>50</v>
      </c>
      <c r="T584" t="s">
        <v>35</v>
      </c>
      <c r="U584" t="s">
        <v>3359</v>
      </c>
      <c r="V584" s="57" t="e">
        <f t="shared" ca="1" si="90"/>
        <v>#NUM!</v>
      </c>
      <c r="W584" s="1" t="e">
        <f t="shared" ca="1" si="91"/>
        <v>#NUM!</v>
      </c>
      <c r="X584" s="1" t="e">
        <f t="shared" ca="1" si="92"/>
        <v>#NUM!</v>
      </c>
      <c r="Y584" s="1" t="e">
        <f t="shared" ca="1" si="93"/>
        <v>#NUM!</v>
      </c>
      <c r="Z584" s="32" t="e">
        <f t="shared" ca="1" si="94"/>
        <v>#NUM!</v>
      </c>
      <c r="AA584" s="1" t="e">
        <f t="shared" ca="1" si="95"/>
        <v>#NUM!</v>
      </c>
      <c r="AB584" s="1" t="e">
        <f t="shared" ca="1" si="96"/>
        <v>#NUM!</v>
      </c>
      <c r="AC584" s="1" t="e">
        <f t="shared" ca="1" si="97"/>
        <v>#NUM!</v>
      </c>
      <c r="AD584" s="1">
        <f t="shared" si="98"/>
        <v>45150447</v>
      </c>
      <c r="AE584" t="str">
        <f>IFERROR(VLOOKUP(D584,Bas!A:B,2,0),"")</f>
        <v/>
      </c>
      <c r="AF584" t="str">
        <f t="shared" si="99"/>
        <v>DISTRIMUELLES SASFP-011821-01</v>
      </c>
      <c r="AG584" s="14" t="str">
        <f>(IFERROR(VLOOKUP(AF584,Bas!A:B,2,0),"CXP"))</f>
        <v>CXP</v>
      </c>
    </row>
    <row r="585" spans="1:33" x14ac:dyDescent="0.25">
      <c r="A585" t="s">
        <v>41</v>
      </c>
      <c r="B585">
        <v>901</v>
      </c>
      <c r="C585">
        <v>900375456</v>
      </c>
      <c r="D585" t="s">
        <v>104</v>
      </c>
      <c r="E585" t="s">
        <v>4335</v>
      </c>
      <c r="F585">
        <v>7447638</v>
      </c>
      <c r="G585">
        <v>16925001</v>
      </c>
      <c r="H585">
        <v>3226</v>
      </c>
      <c r="I585" t="s">
        <v>4394</v>
      </c>
      <c r="J585" t="s">
        <v>4395</v>
      </c>
      <c r="K585" s="2">
        <v>45404</v>
      </c>
      <c r="L585" s="2">
        <v>45404</v>
      </c>
      <c r="M585" s="2">
        <v>45460</v>
      </c>
      <c r="N585">
        <v>13</v>
      </c>
      <c r="O585">
        <v>1989944</v>
      </c>
      <c r="P585">
        <v>20240604</v>
      </c>
      <c r="Q585">
        <v>202406</v>
      </c>
      <c r="R585" t="s">
        <v>6382</v>
      </c>
      <c r="S585">
        <v>47</v>
      </c>
      <c r="T585" t="s">
        <v>35</v>
      </c>
      <c r="U585" t="s">
        <v>3359</v>
      </c>
      <c r="V585" s="57" t="e">
        <f t="shared" ca="1" si="90"/>
        <v>#NUM!</v>
      </c>
      <c r="W585" s="1" t="e">
        <f t="shared" ca="1" si="91"/>
        <v>#NUM!</v>
      </c>
      <c r="X585" s="1" t="e">
        <f t="shared" ca="1" si="92"/>
        <v>#NUM!</v>
      </c>
      <c r="Y585" s="1" t="e">
        <f t="shared" ca="1" si="93"/>
        <v>#NUM!</v>
      </c>
      <c r="Z585" s="32" t="e">
        <f t="shared" ca="1" si="94"/>
        <v>#NUM!</v>
      </c>
      <c r="AA585" s="1" t="e">
        <f t="shared" ca="1" si="95"/>
        <v>#NUM!</v>
      </c>
      <c r="AB585" s="1" t="e">
        <f t="shared" ca="1" si="96"/>
        <v>#NUM!</v>
      </c>
      <c r="AC585" s="1" t="e">
        <f t="shared" ca="1" si="97"/>
        <v>#NUM!</v>
      </c>
      <c r="AD585" s="1">
        <f t="shared" si="98"/>
        <v>1989944</v>
      </c>
      <c r="AE585" t="str">
        <f>IFERROR(VLOOKUP(D585,Bas!A:B,2,0),"")</f>
        <v/>
      </c>
      <c r="AF585" t="str">
        <f t="shared" si="99"/>
        <v>DISTRIMUELLES SASFP-011833-01</v>
      </c>
      <c r="AG585" s="14" t="str">
        <f>(IFERROR(VLOOKUP(AF585,Bas!A:B,2,0),"CXP"))</f>
        <v>CXP</v>
      </c>
    </row>
    <row r="586" spans="1:33" x14ac:dyDescent="0.25">
      <c r="A586" t="s">
        <v>41</v>
      </c>
      <c r="B586">
        <v>901</v>
      </c>
      <c r="C586">
        <v>900375456</v>
      </c>
      <c r="D586" t="s">
        <v>104</v>
      </c>
      <c r="E586" t="s">
        <v>4335</v>
      </c>
      <c r="F586">
        <v>7447638</v>
      </c>
      <c r="G586">
        <v>16925001</v>
      </c>
      <c r="H586">
        <v>3227</v>
      </c>
      <c r="I586" t="s">
        <v>4396</v>
      </c>
      <c r="J586" t="s">
        <v>4397</v>
      </c>
      <c r="K586" s="2">
        <v>45404</v>
      </c>
      <c r="L586" s="2">
        <v>45404</v>
      </c>
      <c r="M586" s="2">
        <v>45460</v>
      </c>
      <c r="N586">
        <v>13</v>
      </c>
      <c r="O586">
        <v>1948857</v>
      </c>
      <c r="P586">
        <v>20240604</v>
      </c>
      <c r="Q586">
        <v>202406</v>
      </c>
      <c r="R586" t="s">
        <v>6382</v>
      </c>
      <c r="S586">
        <v>47</v>
      </c>
      <c r="T586" t="s">
        <v>35</v>
      </c>
      <c r="U586" t="s">
        <v>3359</v>
      </c>
      <c r="V586" s="57" t="e">
        <f t="shared" ca="1" si="90"/>
        <v>#NUM!</v>
      </c>
      <c r="W586" s="1" t="e">
        <f t="shared" ca="1" si="91"/>
        <v>#NUM!</v>
      </c>
      <c r="X586" s="1" t="e">
        <f t="shared" ca="1" si="92"/>
        <v>#NUM!</v>
      </c>
      <c r="Y586" s="1" t="e">
        <f t="shared" ca="1" si="93"/>
        <v>#NUM!</v>
      </c>
      <c r="Z586" s="32" t="e">
        <f t="shared" ca="1" si="94"/>
        <v>#NUM!</v>
      </c>
      <c r="AA586" s="1" t="e">
        <f t="shared" ca="1" si="95"/>
        <v>#NUM!</v>
      </c>
      <c r="AB586" s="1" t="e">
        <f t="shared" ca="1" si="96"/>
        <v>#NUM!</v>
      </c>
      <c r="AC586" s="1" t="e">
        <f t="shared" ca="1" si="97"/>
        <v>#NUM!</v>
      </c>
      <c r="AD586" s="1">
        <f t="shared" si="98"/>
        <v>1948857</v>
      </c>
      <c r="AE586" t="str">
        <f>IFERROR(VLOOKUP(D586,Bas!A:B,2,0),"")</f>
        <v/>
      </c>
      <c r="AF586" t="str">
        <f t="shared" si="99"/>
        <v>DISTRIMUELLES SASFP-011834-01</v>
      </c>
      <c r="AG586" s="14" t="str">
        <f>(IFERROR(VLOOKUP(AF586,Bas!A:B,2,0),"CXP"))</f>
        <v>CXP</v>
      </c>
    </row>
    <row r="587" spans="1:33" x14ac:dyDescent="0.25">
      <c r="A587" t="s">
        <v>41</v>
      </c>
      <c r="B587">
        <v>901</v>
      </c>
      <c r="C587">
        <v>900375456</v>
      </c>
      <c r="D587" t="s">
        <v>104</v>
      </c>
      <c r="E587" t="s">
        <v>4335</v>
      </c>
      <c r="F587">
        <v>7447638</v>
      </c>
      <c r="G587">
        <v>16925001</v>
      </c>
      <c r="H587">
        <v>15487</v>
      </c>
      <c r="I587" t="s">
        <v>4398</v>
      </c>
      <c r="J587" t="s">
        <v>4399</v>
      </c>
      <c r="K587" s="2">
        <v>45404</v>
      </c>
      <c r="L587" s="2">
        <v>45404</v>
      </c>
      <c r="M587" s="2">
        <v>45462</v>
      </c>
      <c r="N587">
        <v>15</v>
      </c>
      <c r="O587">
        <v>2723613</v>
      </c>
      <c r="P587">
        <v>20240604</v>
      </c>
      <c r="Q587">
        <v>202406</v>
      </c>
      <c r="R587" t="s">
        <v>6382</v>
      </c>
      <c r="S587">
        <v>47</v>
      </c>
      <c r="T587" t="s">
        <v>35</v>
      </c>
      <c r="U587" t="s">
        <v>3359</v>
      </c>
      <c r="V587" s="57" t="e">
        <f t="shared" ca="1" si="90"/>
        <v>#NUM!</v>
      </c>
      <c r="W587" s="1" t="e">
        <f t="shared" ca="1" si="91"/>
        <v>#NUM!</v>
      </c>
      <c r="X587" s="1" t="e">
        <f t="shared" ca="1" si="92"/>
        <v>#NUM!</v>
      </c>
      <c r="Y587" s="1" t="e">
        <f t="shared" ca="1" si="93"/>
        <v>#NUM!</v>
      </c>
      <c r="Z587" s="32" t="e">
        <f t="shared" ca="1" si="94"/>
        <v>#NUM!</v>
      </c>
      <c r="AA587" s="1" t="e">
        <f t="shared" ca="1" si="95"/>
        <v>#NUM!</v>
      </c>
      <c r="AB587" s="1" t="e">
        <f t="shared" ca="1" si="96"/>
        <v>#NUM!</v>
      </c>
      <c r="AC587" s="1" t="e">
        <f t="shared" ca="1" si="97"/>
        <v>#NUM!</v>
      </c>
      <c r="AD587" s="1">
        <f t="shared" si="98"/>
        <v>2723613</v>
      </c>
      <c r="AE587" t="str">
        <f>IFERROR(VLOOKUP(D587,Bas!A:B,2,0),"")</f>
        <v/>
      </c>
      <c r="AF587" t="str">
        <f t="shared" si="99"/>
        <v>DISTRIMUELLES SASFP-011835-01</v>
      </c>
      <c r="AG587" s="14" t="str">
        <f>(IFERROR(VLOOKUP(AF587,Bas!A:B,2,0),"CXP"))</f>
        <v>CXP</v>
      </c>
    </row>
    <row r="588" spans="1:33" x14ac:dyDescent="0.25">
      <c r="A588" t="s">
        <v>41</v>
      </c>
      <c r="B588">
        <v>901</v>
      </c>
      <c r="C588">
        <v>900375456</v>
      </c>
      <c r="D588" t="s">
        <v>104</v>
      </c>
      <c r="E588" t="s">
        <v>4335</v>
      </c>
      <c r="F588">
        <v>7447638</v>
      </c>
      <c r="G588">
        <v>16925001</v>
      </c>
      <c r="H588">
        <v>15500</v>
      </c>
      <c r="I588" t="s">
        <v>4400</v>
      </c>
      <c r="J588" t="s">
        <v>4401</v>
      </c>
      <c r="K588" s="2">
        <v>45405</v>
      </c>
      <c r="L588" s="2">
        <v>45405</v>
      </c>
      <c r="M588" s="2">
        <v>45465</v>
      </c>
      <c r="N588">
        <v>18</v>
      </c>
      <c r="O588">
        <v>7743015</v>
      </c>
      <c r="P588">
        <v>20240604</v>
      </c>
      <c r="Q588">
        <v>202406</v>
      </c>
      <c r="R588" t="s">
        <v>6382</v>
      </c>
      <c r="S588">
        <v>46</v>
      </c>
      <c r="T588" t="s">
        <v>35</v>
      </c>
      <c r="U588" t="s">
        <v>3359</v>
      </c>
      <c r="V588" s="57" t="e">
        <f t="shared" ca="1" si="90"/>
        <v>#NUM!</v>
      </c>
      <c r="W588" s="1" t="e">
        <f t="shared" ca="1" si="91"/>
        <v>#NUM!</v>
      </c>
      <c r="X588" s="1" t="e">
        <f t="shared" ca="1" si="92"/>
        <v>#NUM!</v>
      </c>
      <c r="Y588" s="1" t="e">
        <f t="shared" ca="1" si="93"/>
        <v>#NUM!</v>
      </c>
      <c r="Z588" s="32" t="e">
        <f t="shared" ca="1" si="94"/>
        <v>#NUM!</v>
      </c>
      <c r="AA588" s="1" t="e">
        <f t="shared" ca="1" si="95"/>
        <v>#NUM!</v>
      </c>
      <c r="AB588" s="1" t="e">
        <f t="shared" ca="1" si="96"/>
        <v>#NUM!</v>
      </c>
      <c r="AC588" s="1" t="e">
        <f t="shared" ca="1" si="97"/>
        <v>#NUM!</v>
      </c>
      <c r="AD588" s="1">
        <f t="shared" si="98"/>
        <v>7743015</v>
      </c>
      <c r="AE588" t="str">
        <f>IFERROR(VLOOKUP(D588,Bas!A:B,2,0),"")</f>
        <v/>
      </c>
      <c r="AF588" t="str">
        <f t="shared" si="99"/>
        <v>DISTRIMUELLES SASFP-011863-01</v>
      </c>
      <c r="AG588" s="14" t="str">
        <f>(IFERROR(VLOOKUP(AF588,Bas!A:B,2,0),"CXP"))</f>
        <v>CXP</v>
      </c>
    </row>
    <row r="589" spans="1:33" x14ac:dyDescent="0.25">
      <c r="A589" t="s">
        <v>41</v>
      </c>
      <c r="B589">
        <v>901</v>
      </c>
      <c r="C589">
        <v>900375456</v>
      </c>
      <c r="D589" t="s">
        <v>104</v>
      </c>
      <c r="E589" t="s">
        <v>4335</v>
      </c>
      <c r="F589">
        <v>7447638</v>
      </c>
      <c r="G589">
        <v>16925001</v>
      </c>
      <c r="H589">
        <v>24360</v>
      </c>
      <c r="I589" t="s">
        <v>4402</v>
      </c>
      <c r="J589" t="s">
        <v>4403</v>
      </c>
      <c r="K589" s="2">
        <v>45405</v>
      </c>
      <c r="L589" s="2">
        <v>45405</v>
      </c>
      <c r="M589" s="2">
        <v>45465</v>
      </c>
      <c r="N589">
        <v>18</v>
      </c>
      <c r="O589">
        <v>749556</v>
      </c>
      <c r="P589">
        <v>20240604</v>
      </c>
      <c r="Q589">
        <v>202406</v>
      </c>
      <c r="R589" t="s">
        <v>6382</v>
      </c>
      <c r="S589">
        <v>46</v>
      </c>
      <c r="T589" t="s">
        <v>35</v>
      </c>
      <c r="U589" t="s">
        <v>3359</v>
      </c>
      <c r="V589" s="57" t="e">
        <f t="shared" ca="1" si="90"/>
        <v>#NUM!</v>
      </c>
      <c r="W589" s="1" t="e">
        <f t="shared" ca="1" si="91"/>
        <v>#NUM!</v>
      </c>
      <c r="X589" s="1" t="e">
        <f t="shared" ca="1" si="92"/>
        <v>#NUM!</v>
      </c>
      <c r="Y589" s="1" t="e">
        <f t="shared" ca="1" si="93"/>
        <v>#NUM!</v>
      </c>
      <c r="Z589" s="32" t="e">
        <f t="shared" ca="1" si="94"/>
        <v>#NUM!</v>
      </c>
      <c r="AA589" s="1" t="e">
        <f t="shared" ca="1" si="95"/>
        <v>#NUM!</v>
      </c>
      <c r="AB589" s="1" t="e">
        <f t="shared" ca="1" si="96"/>
        <v>#NUM!</v>
      </c>
      <c r="AC589" s="1" t="e">
        <f t="shared" ca="1" si="97"/>
        <v>#NUM!</v>
      </c>
      <c r="AD589" s="1">
        <f t="shared" si="98"/>
        <v>749556</v>
      </c>
      <c r="AE589" t="str">
        <f>IFERROR(VLOOKUP(D589,Bas!A:B,2,0),"")</f>
        <v/>
      </c>
      <c r="AF589" t="str">
        <f t="shared" si="99"/>
        <v>DISTRIMUELLES SASFP-011864-01</v>
      </c>
      <c r="AG589" s="14" t="str">
        <f>(IFERROR(VLOOKUP(AF589,Bas!A:B,2,0),"CXP"))</f>
        <v>CXP</v>
      </c>
    </row>
    <row r="590" spans="1:33" x14ac:dyDescent="0.25">
      <c r="A590" t="s">
        <v>41</v>
      </c>
      <c r="B590">
        <v>901</v>
      </c>
      <c r="C590">
        <v>900375456</v>
      </c>
      <c r="D590" t="s">
        <v>104</v>
      </c>
      <c r="E590" t="s">
        <v>4335</v>
      </c>
      <c r="F590">
        <v>7447638</v>
      </c>
      <c r="G590">
        <v>16925001</v>
      </c>
      <c r="H590">
        <v>3228</v>
      </c>
      <c r="I590" t="s">
        <v>4404</v>
      </c>
      <c r="J590" t="s">
        <v>4405</v>
      </c>
      <c r="K590" s="2">
        <v>45406</v>
      </c>
      <c r="L590" s="2">
        <v>45406</v>
      </c>
      <c r="M590" s="2">
        <v>45460</v>
      </c>
      <c r="N590">
        <v>13</v>
      </c>
      <c r="O590">
        <v>252963</v>
      </c>
      <c r="P590">
        <v>20240604</v>
      </c>
      <c r="Q590">
        <v>202406</v>
      </c>
      <c r="R590" t="s">
        <v>6382</v>
      </c>
      <c r="S590">
        <v>45</v>
      </c>
      <c r="T590" t="s">
        <v>35</v>
      </c>
      <c r="U590" t="s">
        <v>3359</v>
      </c>
      <c r="V590" s="57" t="e">
        <f t="shared" ca="1" si="90"/>
        <v>#NUM!</v>
      </c>
      <c r="W590" s="1" t="e">
        <f t="shared" ca="1" si="91"/>
        <v>#NUM!</v>
      </c>
      <c r="X590" s="1" t="e">
        <f t="shared" ca="1" si="92"/>
        <v>#NUM!</v>
      </c>
      <c r="Y590" s="1" t="e">
        <f t="shared" ca="1" si="93"/>
        <v>#NUM!</v>
      </c>
      <c r="Z590" s="32" t="e">
        <f t="shared" ca="1" si="94"/>
        <v>#NUM!</v>
      </c>
      <c r="AA590" s="1" t="e">
        <f t="shared" ca="1" si="95"/>
        <v>#NUM!</v>
      </c>
      <c r="AB590" s="1" t="e">
        <f t="shared" ca="1" si="96"/>
        <v>#NUM!</v>
      </c>
      <c r="AC590" s="1" t="e">
        <f t="shared" ca="1" si="97"/>
        <v>#NUM!</v>
      </c>
      <c r="AD590" s="1">
        <f t="shared" si="98"/>
        <v>252963</v>
      </c>
      <c r="AE590" t="str">
        <f>IFERROR(VLOOKUP(D590,Bas!A:B,2,0),"")</f>
        <v/>
      </c>
      <c r="AF590" t="str">
        <f t="shared" si="99"/>
        <v>DISTRIMUELLES SASFP-011878-01</v>
      </c>
      <c r="AG590" s="14" t="str">
        <f>(IFERROR(VLOOKUP(AF590,Bas!A:B,2,0),"CXP"))</f>
        <v>CXP</v>
      </c>
    </row>
    <row r="591" spans="1:33" x14ac:dyDescent="0.25">
      <c r="A591" t="s">
        <v>41</v>
      </c>
      <c r="B591">
        <v>901</v>
      </c>
      <c r="C591">
        <v>900375456</v>
      </c>
      <c r="D591" t="s">
        <v>104</v>
      </c>
      <c r="E591" t="s">
        <v>4335</v>
      </c>
      <c r="F591">
        <v>7447638</v>
      </c>
      <c r="G591">
        <v>16925001</v>
      </c>
      <c r="H591">
        <v>24416</v>
      </c>
      <c r="I591" t="s">
        <v>4406</v>
      </c>
      <c r="J591" t="s">
        <v>4407</v>
      </c>
      <c r="K591" s="2">
        <v>45407</v>
      </c>
      <c r="L591" s="2">
        <v>45407</v>
      </c>
      <c r="M591" s="2">
        <v>45467</v>
      </c>
      <c r="N591">
        <v>20</v>
      </c>
      <c r="O591">
        <v>36152482</v>
      </c>
      <c r="P591">
        <v>20240604</v>
      </c>
      <c r="Q591">
        <v>202406</v>
      </c>
      <c r="R591" t="s">
        <v>6382</v>
      </c>
      <c r="S591">
        <v>44</v>
      </c>
      <c r="T591" t="s">
        <v>35</v>
      </c>
      <c r="U591" t="s">
        <v>3359</v>
      </c>
      <c r="V591" s="57" t="e">
        <f t="shared" ca="1" si="90"/>
        <v>#NUM!</v>
      </c>
      <c r="W591" s="1" t="e">
        <f t="shared" ca="1" si="91"/>
        <v>#NUM!</v>
      </c>
      <c r="X591" s="1" t="e">
        <f t="shared" ca="1" si="92"/>
        <v>#NUM!</v>
      </c>
      <c r="Y591" s="1" t="e">
        <f t="shared" ca="1" si="93"/>
        <v>#NUM!</v>
      </c>
      <c r="Z591" s="32" t="e">
        <f t="shared" ca="1" si="94"/>
        <v>#NUM!</v>
      </c>
      <c r="AA591" s="1" t="e">
        <f t="shared" ca="1" si="95"/>
        <v>#NUM!</v>
      </c>
      <c r="AB591" s="1" t="e">
        <f t="shared" ca="1" si="96"/>
        <v>#NUM!</v>
      </c>
      <c r="AC591" s="1" t="e">
        <f t="shared" ca="1" si="97"/>
        <v>#NUM!</v>
      </c>
      <c r="AD591" s="1">
        <f t="shared" si="98"/>
        <v>36152482</v>
      </c>
      <c r="AE591" t="str">
        <f>IFERROR(VLOOKUP(D591,Bas!A:B,2,0),"")</f>
        <v/>
      </c>
      <c r="AF591" t="str">
        <f t="shared" si="99"/>
        <v>DISTRIMUELLES SASFP-011885-01</v>
      </c>
      <c r="AG591" s="14" t="str">
        <f>(IFERROR(VLOOKUP(AF591,Bas!A:B,2,0),"CXP"))</f>
        <v>CXP</v>
      </c>
    </row>
    <row r="592" spans="1:33" x14ac:dyDescent="0.25">
      <c r="A592" t="s">
        <v>41</v>
      </c>
      <c r="B592">
        <v>901</v>
      </c>
      <c r="C592">
        <v>900375456</v>
      </c>
      <c r="D592" t="s">
        <v>104</v>
      </c>
      <c r="E592" t="s">
        <v>4335</v>
      </c>
      <c r="F592">
        <v>7447638</v>
      </c>
      <c r="G592">
        <v>16925001</v>
      </c>
      <c r="H592">
        <v>24432</v>
      </c>
      <c r="I592" t="s">
        <v>4408</v>
      </c>
      <c r="J592" t="s">
        <v>4409</v>
      </c>
      <c r="K592" s="2">
        <v>45408</v>
      </c>
      <c r="L592" s="2">
        <v>45408</v>
      </c>
      <c r="M592" s="2">
        <v>45468</v>
      </c>
      <c r="N592">
        <v>21</v>
      </c>
      <c r="O592">
        <v>517712</v>
      </c>
      <c r="P592">
        <v>20240604</v>
      </c>
      <c r="Q592">
        <v>202406</v>
      </c>
      <c r="R592" t="s">
        <v>6382</v>
      </c>
      <c r="S592">
        <v>43</v>
      </c>
      <c r="T592" t="s">
        <v>35</v>
      </c>
      <c r="U592" t="s">
        <v>3359</v>
      </c>
      <c r="V592" s="57" t="e">
        <f t="shared" ca="1" si="90"/>
        <v>#NUM!</v>
      </c>
      <c r="W592" s="1" t="e">
        <f t="shared" ca="1" si="91"/>
        <v>#NUM!</v>
      </c>
      <c r="X592" s="1" t="e">
        <f t="shared" ca="1" si="92"/>
        <v>#NUM!</v>
      </c>
      <c r="Y592" s="1" t="e">
        <f t="shared" ca="1" si="93"/>
        <v>#NUM!</v>
      </c>
      <c r="Z592" s="32" t="e">
        <f t="shared" ca="1" si="94"/>
        <v>#NUM!</v>
      </c>
      <c r="AA592" s="1" t="e">
        <f t="shared" ca="1" si="95"/>
        <v>#NUM!</v>
      </c>
      <c r="AB592" s="1" t="e">
        <f t="shared" ca="1" si="96"/>
        <v>#NUM!</v>
      </c>
      <c r="AC592" s="1" t="e">
        <f t="shared" ca="1" si="97"/>
        <v>#NUM!</v>
      </c>
      <c r="AD592" s="1">
        <f t="shared" si="98"/>
        <v>517712</v>
      </c>
      <c r="AE592" t="str">
        <f>IFERROR(VLOOKUP(D592,Bas!A:B,2,0),"")</f>
        <v/>
      </c>
      <c r="AF592" t="str">
        <f t="shared" si="99"/>
        <v>DISTRIMUELLES SASFP-011921-01</v>
      </c>
      <c r="AG592" s="14" t="str">
        <f>(IFERROR(VLOOKUP(AF592,Bas!A:B,2,0),"CXP"))</f>
        <v>CXP</v>
      </c>
    </row>
    <row r="593" spans="1:33" x14ac:dyDescent="0.25">
      <c r="A593" t="s">
        <v>41</v>
      </c>
      <c r="B593">
        <v>901</v>
      </c>
      <c r="C593">
        <v>900375456</v>
      </c>
      <c r="D593" t="s">
        <v>104</v>
      </c>
      <c r="E593" t="s">
        <v>4335</v>
      </c>
      <c r="F593">
        <v>7447638</v>
      </c>
      <c r="G593">
        <v>16925001</v>
      </c>
      <c r="H593">
        <v>15569</v>
      </c>
      <c r="I593" t="s">
        <v>4410</v>
      </c>
      <c r="J593" t="s">
        <v>4411</v>
      </c>
      <c r="K593" s="2">
        <v>45411</v>
      </c>
      <c r="L593" s="2">
        <v>45411</v>
      </c>
      <c r="M593" s="2">
        <v>45469</v>
      </c>
      <c r="N593">
        <v>22</v>
      </c>
      <c r="O593">
        <v>2813650</v>
      </c>
      <c r="P593">
        <v>20240604</v>
      </c>
      <c r="Q593">
        <v>202406</v>
      </c>
      <c r="R593" t="s">
        <v>6382</v>
      </c>
      <c r="S593">
        <v>40</v>
      </c>
      <c r="T593" t="s">
        <v>35</v>
      </c>
      <c r="U593" t="s">
        <v>3359</v>
      </c>
      <c r="V593" s="57" t="e">
        <f t="shared" ca="1" si="90"/>
        <v>#NUM!</v>
      </c>
      <c r="W593" s="1" t="e">
        <f t="shared" ca="1" si="91"/>
        <v>#NUM!</v>
      </c>
      <c r="X593" s="1" t="e">
        <f t="shared" ca="1" si="92"/>
        <v>#NUM!</v>
      </c>
      <c r="Y593" s="1" t="e">
        <f t="shared" ca="1" si="93"/>
        <v>#NUM!</v>
      </c>
      <c r="Z593" s="32" t="e">
        <f t="shared" ca="1" si="94"/>
        <v>#NUM!</v>
      </c>
      <c r="AA593" s="1" t="e">
        <f t="shared" ca="1" si="95"/>
        <v>#NUM!</v>
      </c>
      <c r="AB593" s="1" t="e">
        <f t="shared" ca="1" si="96"/>
        <v>#NUM!</v>
      </c>
      <c r="AC593" s="1" t="e">
        <f t="shared" ca="1" si="97"/>
        <v>#NUM!</v>
      </c>
      <c r="AD593" s="1">
        <f t="shared" si="98"/>
        <v>2813650</v>
      </c>
      <c r="AE593" t="str">
        <f>IFERROR(VLOOKUP(D593,Bas!A:B,2,0),"")</f>
        <v/>
      </c>
      <c r="AF593" t="str">
        <f t="shared" si="99"/>
        <v>DISTRIMUELLES SASFP-011994-01</v>
      </c>
      <c r="AG593" s="14" t="str">
        <f>(IFERROR(VLOOKUP(AF593,Bas!A:B,2,0),"CXP"))</f>
        <v>CXP</v>
      </c>
    </row>
    <row r="594" spans="1:33" x14ac:dyDescent="0.25">
      <c r="A594" t="s">
        <v>41</v>
      </c>
      <c r="B594">
        <v>901</v>
      </c>
      <c r="C594">
        <v>900375456</v>
      </c>
      <c r="D594" t="s">
        <v>104</v>
      </c>
      <c r="E594" t="s">
        <v>4335</v>
      </c>
      <c r="F594">
        <v>7447638</v>
      </c>
      <c r="G594">
        <v>16925001</v>
      </c>
      <c r="H594">
        <v>3256</v>
      </c>
      <c r="I594" t="s">
        <v>4412</v>
      </c>
      <c r="J594" t="s">
        <v>4413</v>
      </c>
      <c r="K594" s="2">
        <v>45411</v>
      </c>
      <c r="L594" s="2">
        <v>45411</v>
      </c>
      <c r="M594" s="2">
        <v>45468</v>
      </c>
      <c r="N594">
        <v>21</v>
      </c>
      <c r="O594">
        <v>1017181</v>
      </c>
      <c r="P594">
        <v>20240604</v>
      </c>
      <c r="Q594">
        <v>202406</v>
      </c>
      <c r="R594" t="s">
        <v>6382</v>
      </c>
      <c r="S594">
        <v>40</v>
      </c>
      <c r="T594" t="s">
        <v>35</v>
      </c>
      <c r="U594" t="s">
        <v>3359</v>
      </c>
      <c r="V594" s="57" t="e">
        <f t="shared" ca="1" si="90"/>
        <v>#NUM!</v>
      </c>
      <c r="W594" s="1" t="e">
        <f t="shared" ca="1" si="91"/>
        <v>#NUM!</v>
      </c>
      <c r="X594" s="1" t="e">
        <f t="shared" ca="1" si="92"/>
        <v>#NUM!</v>
      </c>
      <c r="Y594" s="1" t="e">
        <f t="shared" ca="1" si="93"/>
        <v>#NUM!</v>
      </c>
      <c r="Z594" s="32" t="e">
        <f t="shared" ca="1" si="94"/>
        <v>#NUM!</v>
      </c>
      <c r="AA594" s="1" t="e">
        <f t="shared" ca="1" si="95"/>
        <v>#NUM!</v>
      </c>
      <c r="AB594" s="1" t="e">
        <f t="shared" ca="1" si="96"/>
        <v>#NUM!</v>
      </c>
      <c r="AC594" s="1" t="e">
        <f t="shared" ca="1" si="97"/>
        <v>#NUM!</v>
      </c>
      <c r="AD594" s="1">
        <f t="shared" si="98"/>
        <v>1017181</v>
      </c>
      <c r="AE594" t="str">
        <f>IFERROR(VLOOKUP(D594,Bas!A:B,2,0),"")</f>
        <v/>
      </c>
      <c r="AF594" t="str">
        <f t="shared" si="99"/>
        <v>DISTRIMUELLES SASFP-011995-01</v>
      </c>
      <c r="AG594" s="14" t="str">
        <f>(IFERROR(VLOOKUP(AF594,Bas!A:B,2,0),"CXP"))</f>
        <v>CXP</v>
      </c>
    </row>
    <row r="595" spans="1:33" x14ac:dyDescent="0.25">
      <c r="A595" t="s">
        <v>41</v>
      </c>
      <c r="B595">
        <v>901</v>
      </c>
      <c r="C595">
        <v>900375456</v>
      </c>
      <c r="D595" t="s">
        <v>104</v>
      </c>
      <c r="E595" t="s">
        <v>4335</v>
      </c>
      <c r="F595">
        <v>7447638</v>
      </c>
      <c r="G595">
        <v>16925001</v>
      </c>
      <c r="H595">
        <v>3257</v>
      </c>
      <c r="I595" t="s">
        <v>4414</v>
      </c>
      <c r="J595" t="s">
        <v>4415</v>
      </c>
      <c r="K595" s="2">
        <v>45411</v>
      </c>
      <c r="L595" s="2">
        <v>45411</v>
      </c>
      <c r="M595" s="2">
        <v>45468</v>
      </c>
      <c r="N595">
        <v>21</v>
      </c>
      <c r="O595">
        <v>1559086</v>
      </c>
      <c r="P595">
        <v>20240604</v>
      </c>
      <c r="Q595">
        <v>202406</v>
      </c>
      <c r="R595" t="s">
        <v>6382</v>
      </c>
      <c r="S595">
        <v>40</v>
      </c>
      <c r="T595" t="s">
        <v>35</v>
      </c>
      <c r="U595" t="s">
        <v>3359</v>
      </c>
      <c r="V595" s="57" t="e">
        <f t="shared" ca="1" si="90"/>
        <v>#NUM!</v>
      </c>
      <c r="W595" s="1" t="e">
        <f t="shared" ca="1" si="91"/>
        <v>#NUM!</v>
      </c>
      <c r="X595" s="1" t="e">
        <f t="shared" ca="1" si="92"/>
        <v>#NUM!</v>
      </c>
      <c r="Y595" s="1" t="e">
        <f t="shared" ca="1" si="93"/>
        <v>#NUM!</v>
      </c>
      <c r="Z595" s="32" t="e">
        <f t="shared" ca="1" si="94"/>
        <v>#NUM!</v>
      </c>
      <c r="AA595" s="1" t="e">
        <f t="shared" ca="1" si="95"/>
        <v>#NUM!</v>
      </c>
      <c r="AB595" s="1" t="e">
        <f t="shared" ca="1" si="96"/>
        <v>#NUM!</v>
      </c>
      <c r="AC595" s="1" t="e">
        <f t="shared" ca="1" si="97"/>
        <v>#NUM!</v>
      </c>
      <c r="AD595" s="1">
        <f t="shared" si="98"/>
        <v>1559086</v>
      </c>
      <c r="AE595" t="str">
        <f>IFERROR(VLOOKUP(D595,Bas!A:B,2,0),"")</f>
        <v/>
      </c>
      <c r="AF595" t="str">
        <f t="shared" si="99"/>
        <v>DISTRIMUELLES SASFP-011996-01</v>
      </c>
      <c r="AG595" s="14" t="str">
        <f>(IFERROR(VLOOKUP(AF595,Bas!A:B,2,0),"CXP"))</f>
        <v>CXP</v>
      </c>
    </row>
    <row r="596" spans="1:33" x14ac:dyDescent="0.25">
      <c r="A596" t="s">
        <v>41</v>
      </c>
      <c r="B596">
        <v>901</v>
      </c>
      <c r="C596">
        <v>900375456</v>
      </c>
      <c r="D596" t="s">
        <v>104</v>
      </c>
      <c r="E596" t="s">
        <v>4335</v>
      </c>
      <c r="F596">
        <v>7447638</v>
      </c>
      <c r="G596">
        <v>16925001</v>
      </c>
      <c r="H596">
        <v>3247</v>
      </c>
      <c r="I596" t="s">
        <v>4416</v>
      </c>
      <c r="J596" t="s">
        <v>4417</v>
      </c>
      <c r="K596" s="2">
        <v>45411</v>
      </c>
      <c r="L596" s="2">
        <v>45411</v>
      </c>
      <c r="M596" s="2">
        <v>45465</v>
      </c>
      <c r="N596">
        <v>18</v>
      </c>
      <c r="O596">
        <v>1154212</v>
      </c>
      <c r="P596">
        <v>20240604</v>
      </c>
      <c r="Q596">
        <v>202406</v>
      </c>
      <c r="R596" t="s">
        <v>6382</v>
      </c>
      <c r="S596">
        <v>40</v>
      </c>
      <c r="T596" t="s">
        <v>35</v>
      </c>
      <c r="U596" t="s">
        <v>3359</v>
      </c>
      <c r="V596" s="57" t="e">
        <f t="shared" ca="1" si="90"/>
        <v>#NUM!</v>
      </c>
      <c r="W596" s="1" t="e">
        <f t="shared" ca="1" si="91"/>
        <v>#NUM!</v>
      </c>
      <c r="X596" s="1" t="e">
        <f t="shared" ca="1" si="92"/>
        <v>#NUM!</v>
      </c>
      <c r="Y596" s="1" t="e">
        <f t="shared" ca="1" si="93"/>
        <v>#NUM!</v>
      </c>
      <c r="Z596" s="32" t="e">
        <f t="shared" ca="1" si="94"/>
        <v>#NUM!</v>
      </c>
      <c r="AA596" s="1" t="e">
        <f t="shared" ca="1" si="95"/>
        <v>#NUM!</v>
      </c>
      <c r="AB596" s="1" t="e">
        <f t="shared" ca="1" si="96"/>
        <v>#NUM!</v>
      </c>
      <c r="AC596" s="1" t="e">
        <f t="shared" ca="1" si="97"/>
        <v>#NUM!</v>
      </c>
      <c r="AD596" s="1">
        <f t="shared" si="98"/>
        <v>1154212</v>
      </c>
      <c r="AE596" t="str">
        <f>IFERROR(VLOOKUP(D596,Bas!A:B,2,0),"")</f>
        <v/>
      </c>
      <c r="AF596" t="str">
        <f t="shared" si="99"/>
        <v>DISTRIMUELLES SASFP-011997-01</v>
      </c>
      <c r="AG596" s="14" t="str">
        <f>(IFERROR(VLOOKUP(AF596,Bas!A:B,2,0),"CXP"))</f>
        <v>CXP</v>
      </c>
    </row>
    <row r="597" spans="1:33" x14ac:dyDescent="0.25">
      <c r="A597" t="s">
        <v>41</v>
      </c>
      <c r="B597">
        <v>901</v>
      </c>
      <c r="C597">
        <v>900375456</v>
      </c>
      <c r="D597" t="s">
        <v>104</v>
      </c>
      <c r="E597" t="s">
        <v>4335</v>
      </c>
      <c r="F597">
        <v>7447638</v>
      </c>
      <c r="G597">
        <v>16925001</v>
      </c>
      <c r="H597">
        <v>15547</v>
      </c>
      <c r="I597" t="s">
        <v>4418</v>
      </c>
      <c r="J597" t="s">
        <v>4419</v>
      </c>
      <c r="K597" s="2">
        <v>45411</v>
      </c>
      <c r="L597" s="2">
        <v>45411</v>
      </c>
      <c r="M597" s="2">
        <v>45468</v>
      </c>
      <c r="N597">
        <v>21</v>
      </c>
      <c r="O597">
        <v>1519371</v>
      </c>
      <c r="P597">
        <v>20240604</v>
      </c>
      <c r="Q597">
        <v>202406</v>
      </c>
      <c r="R597" t="s">
        <v>6382</v>
      </c>
      <c r="S597">
        <v>40</v>
      </c>
      <c r="T597" t="s">
        <v>35</v>
      </c>
      <c r="U597" t="s">
        <v>3359</v>
      </c>
      <c r="V597" s="57" t="e">
        <f t="shared" ca="1" si="90"/>
        <v>#NUM!</v>
      </c>
      <c r="W597" s="1" t="e">
        <f t="shared" ca="1" si="91"/>
        <v>#NUM!</v>
      </c>
      <c r="X597" s="1" t="e">
        <f t="shared" ca="1" si="92"/>
        <v>#NUM!</v>
      </c>
      <c r="Y597" s="1" t="e">
        <f t="shared" ca="1" si="93"/>
        <v>#NUM!</v>
      </c>
      <c r="Z597" s="32" t="e">
        <f t="shared" ca="1" si="94"/>
        <v>#NUM!</v>
      </c>
      <c r="AA597" s="1" t="e">
        <f t="shared" ca="1" si="95"/>
        <v>#NUM!</v>
      </c>
      <c r="AB597" s="1" t="e">
        <f t="shared" ca="1" si="96"/>
        <v>#NUM!</v>
      </c>
      <c r="AC597" s="1" t="e">
        <f t="shared" ca="1" si="97"/>
        <v>#NUM!</v>
      </c>
      <c r="AD597" s="1">
        <f t="shared" si="98"/>
        <v>1519371</v>
      </c>
      <c r="AE597" t="str">
        <f>IFERROR(VLOOKUP(D597,Bas!A:B,2,0),"")</f>
        <v/>
      </c>
      <c r="AF597" t="str">
        <f t="shared" si="99"/>
        <v>DISTRIMUELLES SASFP-011998-01</v>
      </c>
      <c r="AG597" s="14" t="str">
        <f>(IFERROR(VLOOKUP(AF597,Bas!A:B,2,0),"CXP"))</f>
        <v>CXP</v>
      </c>
    </row>
    <row r="598" spans="1:33" x14ac:dyDescent="0.25">
      <c r="A598" t="s">
        <v>41</v>
      </c>
      <c r="B598">
        <v>901</v>
      </c>
      <c r="C598">
        <v>900375456</v>
      </c>
      <c r="D598" t="s">
        <v>104</v>
      </c>
      <c r="E598" t="s">
        <v>4335</v>
      </c>
      <c r="F598">
        <v>7447638</v>
      </c>
      <c r="G598">
        <v>16925001</v>
      </c>
      <c r="H598">
        <v>15582</v>
      </c>
      <c r="I598" t="s">
        <v>4420</v>
      </c>
      <c r="J598" t="s">
        <v>4421</v>
      </c>
      <c r="K598" s="2">
        <v>45412</v>
      </c>
      <c r="L598" s="2">
        <v>45412</v>
      </c>
      <c r="M598" s="2">
        <v>45472</v>
      </c>
      <c r="N598">
        <v>25</v>
      </c>
      <c r="O598">
        <v>7511929</v>
      </c>
      <c r="P598">
        <v>20240604</v>
      </c>
      <c r="Q598">
        <v>202406</v>
      </c>
      <c r="R598" t="s">
        <v>6382</v>
      </c>
      <c r="S598">
        <v>39</v>
      </c>
      <c r="T598" t="s">
        <v>35</v>
      </c>
      <c r="U598" t="s">
        <v>3359</v>
      </c>
      <c r="V598" s="57" t="e">
        <f t="shared" ca="1" si="90"/>
        <v>#NUM!</v>
      </c>
      <c r="W598" s="1" t="e">
        <f t="shared" ca="1" si="91"/>
        <v>#NUM!</v>
      </c>
      <c r="X598" s="1" t="e">
        <f t="shared" ca="1" si="92"/>
        <v>#NUM!</v>
      </c>
      <c r="Y598" s="1" t="e">
        <f t="shared" ca="1" si="93"/>
        <v>#NUM!</v>
      </c>
      <c r="Z598" s="32" t="e">
        <f t="shared" ca="1" si="94"/>
        <v>#NUM!</v>
      </c>
      <c r="AA598" s="1" t="e">
        <f t="shared" ca="1" si="95"/>
        <v>#NUM!</v>
      </c>
      <c r="AB598" s="1" t="e">
        <f t="shared" ca="1" si="96"/>
        <v>#NUM!</v>
      </c>
      <c r="AC598" s="1" t="e">
        <f t="shared" ca="1" si="97"/>
        <v>#NUM!</v>
      </c>
      <c r="AD598" s="1">
        <f t="shared" si="98"/>
        <v>7511929</v>
      </c>
      <c r="AE598" t="str">
        <f>IFERROR(VLOOKUP(D598,Bas!A:B,2,0),"")</f>
        <v/>
      </c>
      <c r="AF598" t="str">
        <f t="shared" si="99"/>
        <v>DISTRIMUELLES SASFP-012067-01</v>
      </c>
      <c r="AG598" s="14" t="str">
        <f>(IFERROR(VLOOKUP(AF598,Bas!A:B,2,0),"CXP"))</f>
        <v>CXP</v>
      </c>
    </row>
    <row r="599" spans="1:33" x14ac:dyDescent="0.25">
      <c r="A599" t="s">
        <v>41</v>
      </c>
      <c r="B599">
        <v>901</v>
      </c>
      <c r="C599">
        <v>900375456</v>
      </c>
      <c r="D599" t="s">
        <v>104</v>
      </c>
      <c r="E599" t="s">
        <v>4335</v>
      </c>
      <c r="F599">
        <v>7447638</v>
      </c>
      <c r="G599">
        <v>16925001</v>
      </c>
      <c r="H599">
        <v>24614</v>
      </c>
      <c r="I599" t="s">
        <v>4422</v>
      </c>
      <c r="J599" t="s">
        <v>4423</v>
      </c>
      <c r="K599" s="2">
        <v>45421</v>
      </c>
      <c r="L599" s="2">
        <v>45421</v>
      </c>
      <c r="M599" s="2">
        <v>45480</v>
      </c>
      <c r="N599">
        <v>33</v>
      </c>
      <c r="O599">
        <v>557102</v>
      </c>
      <c r="P599">
        <v>20240604</v>
      </c>
      <c r="Q599">
        <v>202406</v>
      </c>
      <c r="R599" t="s">
        <v>6382</v>
      </c>
      <c r="S599">
        <v>30</v>
      </c>
      <c r="T599" t="s">
        <v>22</v>
      </c>
      <c r="U599" t="s">
        <v>3359</v>
      </c>
      <c r="V599" s="57" t="e">
        <f t="shared" ca="1" si="90"/>
        <v>#NUM!</v>
      </c>
      <c r="W599" s="1" t="e">
        <f t="shared" ca="1" si="91"/>
        <v>#NUM!</v>
      </c>
      <c r="X599" s="1" t="e">
        <f t="shared" ca="1" si="92"/>
        <v>#NUM!</v>
      </c>
      <c r="Y599" s="1" t="e">
        <f t="shared" ca="1" si="93"/>
        <v>#NUM!</v>
      </c>
      <c r="Z599" s="32" t="e">
        <f t="shared" ca="1" si="94"/>
        <v>#NUM!</v>
      </c>
      <c r="AA599" s="1" t="e">
        <f t="shared" ca="1" si="95"/>
        <v>#NUM!</v>
      </c>
      <c r="AB599" s="1" t="e">
        <f t="shared" ca="1" si="96"/>
        <v>#NUM!</v>
      </c>
      <c r="AC599" s="1" t="e">
        <f t="shared" ca="1" si="97"/>
        <v>#NUM!</v>
      </c>
      <c r="AD599" s="1">
        <f t="shared" si="98"/>
        <v>557102</v>
      </c>
      <c r="AE599" t="str">
        <f>IFERROR(VLOOKUP(D599,Bas!A:B,2,0),"")</f>
        <v/>
      </c>
      <c r="AF599" t="str">
        <f t="shared" si="99"/>
        <v>DISTRIMUELLES SASFP-012166-01</v>
      </c>
      <c r="AG599" s="14" t="str">
        <f>(IFERROR(VLOOKUP(AF599,Bas!A:B,2,0),"CXP"))</f>
        <v>CXP</v>
      </c>
    </row>
    <row r="600" spans="1:33" x14ac:dyDescent="0.25">
      <c r="A600" t="s">
        <v>41</v>
      </c>
      <c r="B600">
        <v>901</v>
      </c>
      <c r="C600">
        <v>900375456</v>
      </c>
      <c r="D600" t="s">
        <v>104</v>
      </c>
      <c r="E600" t="s">
        <v>4335</v>
      </c>
      <c r="F600">
        <v>7447638</v>
      </c>
      <c r="G600">
        <v>16925001</v>
      </c>
      <c r="H600">
        <v>24615</v>
      </c>
      <c r="I600" t="s">
        <v>4424</v>
      </c>
      <c r="J600" t="s">
        <v>4425</v>
      </c>
      <c r="K600" s="2">
        <v>45421</v>
      </c>
      <c r="L600" s="2">
        <v>45421</v>
      </c>
      <c r="M600" s="2">
        <v>45480</v>
      </c>
      <c r="N600">
        <v>33</v>
      </c>
      <c r="O600">
        <v>1020792</v>
      </c>
      <c r="P600">
        <v>20240604</v>
      </c>
      <c r="Q600">
        <v>202406</v>
      </c>
      <c r="R600" t="s">
        <v>6382</v>
      </c>
      <c r="S600">
        <v>30</v>
      </c>
      <c r="T600" t="s">
        <v>22</v>
      </c>
      <c r="U600" t="s">
        <v>3359</v>
      </c>
      <c r="V600" s="57" t="e">
        <f t="shared" ca="1" si="90"/>
        <v>#NUM!</v>
      </c>
      <c r="W600" s="1" t="e">
        <f t="shared" ca="1" si="91"/>
        <v>#NUM!</v>
      </c>
      <c r="X600" s="1" t="e">
        <f t="shared" ca="1" si="92"/>
        <v>#NUM!</v>
      </c>
      <c r="Y600" s="1" t="e">
        <f t="shared" ca="1" si="93"/>
        <v>#NUM!</v>
      </c>
      <c r="Z600" s="32" t="e">
        <f t="shared" ca="1" si="94"/>
        <v>#NUM!</v>
      </c>
      <c r="AA600" s="1" t="e">
        <f t="shared" ca="1" si="95"/>
        <v>#NUM!</v>
      </c>
      <c r="AB600" s="1" t="e">
        <f t="shared" ca="1" si="96"/>
        <v>#NUM!</v>
      </c>
      <c r="AC600" s="1" t="e">
        <f t="shared" ca="1" si="97"/>
        <v>#NUM!</v>
      </c>
      <c r="AD600" s="1">
        <f t="shared" si="98"/>
        <v>1020792</v>
      </c>
      <c r="AE600" t="str">
        <f>IFERROR(VLOOKUP(D600,Bas!A:B,2,0),"")</f>
        <v/>
      </c>
      <c r="AF600" t="str">
        <f t="shared" si="99"/>
        <v>DISTRIMUELLES SASFP-012168-01</v>
      </c>
      <c r="AG600" s="14" t="str">
        <f>(IFERROR(VLOOKUP(AF600,Bas!A:B,2,0),"CXP"))</f>
        <v>CXP</v>
      </c>
    </row>
    <row r="601" spans="1:33" x14ac:dyDescent="0.25">
      <c r="A601" t="s">
        <v>41</v>
      </c>
      <c r="B601">
        <v>901</v>
      </c>
      <c r="C601">
        <v>900375456</v>
      </c>
      <c r="D601" t="s">
        <v>104</v>
      </c>
      <c r="E601" t="s">
        <v>4335</v>
      </c>
      <c r="F601">
        <v>7447638</v>
      </c>
      <c r="G601">
        <v>16925001</v>
      </c>
      <c r="H601">
        <v>15704</v>
      </c>
      <c r="I601" t="s">
        <v>4426</v>
      </c>
      <c r="J601" t="s">
        <v>4427</v>
      </c>
      <c r="K601" s="2">
        <v>45426</v>
      </c>
      <c r="L601" s="2">
        <v>45426</v>
      </c>
      <c r="M601" s="2">
        <v>45483</v>
      </c>
      <c r="N601">
        <v>36</v>
      </c>
      <c r="O601">
        <v>12155530</v>
      </c>
      <c r="P601">
        <v>20240604</v>
      </c>
      <c r="Q601">
        <v>202406</v>
      </c>
      <c r="R601" t="s">
        <v>6382</v>
      </c>
      <c r="S601">
        <v>25</v>
      </c>
      <c r="T601" t="s">
        <v>22</v>
      </c>
      <c r="U601" t="s">
        <v>3359</v>
      </c>
      <c r="V601" s="57" t="e">
        <f t="shared" ca="1" si="90"/>
        <v>#NUM!</v>
      </c>
      <c r="W601" s="1" t="e">
        <f t="shared" ca="1" si="91"/>
        <v>#NUM!</v>
      </c>
      <c r="X601" s="1" t="e">
        <f t="shared" ca="1" si="92"/>
        <v>#NUM!</v>
      </c>
      <c r="Y601" s="1" t="e">
        <f t="shared" ca="1" si="93"/>
        <v>#NUM!</v>
      </c>
      <c r="Z601" s="32" t="e">
        <f t="shared" ca="1" si="94"/>
        <v>#NUM!</v>
      </c>
      <c r="AA601" s="1" t="e">
        <f t="shared" ca="1" si="95"/>
        <v>#NUM!</v>
      </c>
      <c r="AB601" s="1" t="e">
        <f t="shared" ca="1" si="96"/>
        <v>#NUM!</v>
      </c>
      <c r="AC601" s="1" t="e">
        <f t="shared" ca="1" si="97"/>
        <v>#NUM!</v>
      </c>
      <c r="AD601" s="1">
        <f t="shared" si="98"/>
        <v>12155530</v>
      </c>
      <c r="AE601" t="str">
        <f>IFERROR(VLOOKUP(D601,Bas!A:B,2,0),"")</f>
        <v/>
      </c>
      <c r="AF601" t="str">
        <f t="shared" si="99"/>
        <v>DISTRIMUELLES SASFP-012220-01</v>
      </c>
      <c r="AG601" s="14" t="str">
        <f>(IFERROR(VLOOKUP(AF601,Bas!A:B,2,0),"CXP"))</f>
        <v>CXP</v>
      </c>
    </row>
    <row r="602" spans="1:33" x14ac:dyDescent="0.25">
      <c r="A602" t="s">
        <v>41</v>
      </c>
      <c r="B602">
        <v>901</v>
      </c>
      <c r="C602">
        <v>900375456</v>
      </c>
      <c r="D602" t="s">
        <v>104</v>
      </c>
      <c r="E602" t="s">
        <v>4335</v>
      </c>
      <c r="F602">
        <v>7447638</v>
      </c>
      <c r="G602">
        <v>16925001</v>
      </c>
      <c r="H602">
        <v>3276</v>
      </c>
      <c r="I602" t="s">
        <v>4428</v>
      </c>
      <c r="J602" t="s">
        <v>4429</v>
      </c>
      <c r="K602" s="2">
        <v>45426</v>
      </c>
      <c r="L602" s="2">
        <v>45426</v>
      </c>
      <c r="M602" s="2">
        <v>45483</v>
      </c>
      <c r="N602">
        <v>36</v>
      </c>
      <c r="O602">
        <v>2054351</v>
      </c>
      <c r="P602">
        <v>20240604</v>
      </c>
      <c r="Q602">
        <v>202406</v>
      </c>
      <c r="R602" t="s">
        <v>6382</v>
      </c>
      <c r="S602">
        <v>25</v>
      </c>
      <c r="T602" t="s">
        <v>22</v>
      </c>
      <c r="U602" t="s">
        <v>3359</v>
      </c>
      <c r="V602" s="57" t="e">
        <f t="shared" ca="1" si="90"/>
        <v>#NUM!</v>
      </c>
      <c r="W602" s="1" t="e">
        <f t="shared" ca="1" si="91"/>
        <v>#NUM!</v>
      </c>
      <c r="X602" s="1" t="e">
        <f t="shared" ca="1" si="92"/>
        <v>#NUM!</v>
      </c>
      <c r="Y602" s="1" t="e">
        <f t="shared" ca="1" si="93"/>
        <v>#NUM!</v>
      </c>
      <c r="Z602" s="32" t="e">
        <f t="shared" ca="1" si="94"/>
        <v>#NUM!</v>
      </c>
      <c r="AA602" s="1" t="e">
        <f t="shared" ca="1" si="95"/>
        <v>#NUM!</v>
      </c>
      <c r="AB602" s="1" t="e">
        <f t="shared" ca="1" si="96"/>
        <v>#NUM!</v>
      </c>
      <c r="AC602" s="1" t="e">
        <f t="shared" ca="1" si="97"/>
        <v>#NUM!</v>
      </c>
      <c r="AD602" s="1">
        <f t="shared" si="98"/>
        <v>2054351</v>
      </c>
      <c r="AE602" t="str">
        <f>IFERROR(VLOOKUP(D602,Bas!A:B,2,0),"")</f>
        <v/>
      </c>
      <c r="AF602" t="str">
        <f t="shared" si="99"/>
        <v>DISTRIMUELLES SASFP-012221-01</v>
      </c>
      <c r="AG602" s="14" t="str">
        <f>(IFERROR(VLOOKUP(AF602,Bas!A:B,2,0),"CXP"))</f>
        <v>CXP</v>
      </c>
    </row>
    <row r="603" spans="1:33" x14ac:dyDescent="0.25">
      <c r="A603" t="s">
        <v>41</v>
      </c>
      <c r="B603">
        <v>901</v>
      </c>
      <c r="C603">
        <v>900375456</v>
      </c>
      <c r="D603" t="s">
        <v>104</v>
      </c>
      <c r="E603" t="s">
        <v>4335</v>
      </c>
      <c r="F603">
        <v>7447638</v>
      </c>
      <c r="G603">
        <v>16925001</v>
      </c>
      <c r="H603">
        <v>24698</v>
      </c>
      <c r="I603" t="s">
        <v>4430</v>
      </c>
      <c r="J603" t="s">
        <v>4431</v>
      </c>
      <c r="K603" s="2">
        <v>45426</v>
      </c>
      <c r="L603" s="2">
        <v>45426</v>
      </c>
      <c r="M603" s="2">
        <v>45484</v>
      </c>
      <c r="N603">
        <v>37</v>
      </c>
      <c r="O603">
        <v>2041584</v>
      </c>
      <c r="P603">
        <v>20240604</v>
      </c>
      <c r="Q603">
        <v>202406</v>
      </c>
      <c r="R603" t="s">
        <v>6382</v>
      </c>
      <c r="S603">
        <v>25</v>
      </c>
      <c r="T603" t="s">
        <v>22</v>
      </c>
      <c r="U603" t="s">
        <v>3359</v>
      </c>
      <c r="V603" s="57" t="e">
        <f t="shared" ca="1" si="90"/>
        <v>#NUM!</v>
      </c>
      <c r="W603" s="1" t="e">
        <f t="shared" ca="1" si="91"/>
        <v>#NUM!</v>
      </c>
      <c r="X603" s="1" t="e">
        <f t="shared" ca="1" si="92"/>
        <v>#NUM!</v>
      </c>
      <c r="Y603" s="1" t="e">
        <f t="shared" ca="1" si="93"/>
        <v>#NUM!</v>
      </c>
      <c r="Z603" s="32" t="e">
        <f t="shared" ca="1" si="94"/>
        <v>#NUM!</v>
      </c>
      <c r="AA603" s="1" t="e">
        <f t="shared" ca="1" si="95"/>
        <v>#NUM!</v>
      </c>
      <c r="AB603" s="1" t="e">
        <f t="shared" ca="1" si="96"/>
        <v>#NUM!</v>
      </c>
      <c r="AC603" s="1" t="e">
        <f t="shared" ca="1" si="97"/>
        <v>#NUM!</v>
      </c>
      <c r="AD603" s="1">
        <f t="shared" si="98"/>
        <v>2041584</v>
      </c>
      <c r="AE603" t="str">
        <f>IFERROR(VLOOKUP(D603,Bas!A:B,2,0),"")</f>
        <v/>
      </c>
      <c r="AF603" t="str">
        <f t="shared" si="99"/>
        <v>DISTRIMUELLES SASFP-012222-01</v>
      </c>
      <c r="AG603" s="14" t="str">
        <f>(IFERROR(VLOOKUP(AF603,Bas!A:B,2,0),"CXP"))</f>
        <v>CXP</v>
      </c>
    </row>
    <row r="604" spans="1:33" x14ac:dyDescent="0.25">
      <c r="A604" t="s">
        <v>41</v>
      </c>
      <c r="B604">
        <v>901</v>
      </c>
      <c r="C604">
        <v>900375456</v>
      </c>
      <c r="D604" t="s">
        <v>104</v>
      </c>
      <c r="E604" t="s">
        <v>4335</v>
      </c>
      <c r="F604">
        <v>7447638</v>
      </c>
      <c r="G604">
        <v>16925001</v>
      </c>
      <c r="H604">
        <v>24736</v>
      </c>
      <c r="I604" t="s">
        <v>4432</v>
      </c>
      <c r="J604" t="s">
        <v>4433</v>
      </c>
      <c r="K604" s="2">
        <v>45429</v>
      </c>
      <c r="L604" s="2">
        <v>45429</v>
      </c>
      <c r="M604" s="2">
        <v>45489</v>
      </c>
      <c r="N604">
        <v>42</v>
      </c>
      <c r="O604">
        <v>40660238</v>
      </c>
      <c r="P604">
        <v>20240604</v>
      </c>
      <c r="Q604">
        <v>202406</v>
      </c>
      <c r="R604" t="s">
        <v>6382</v>
      </c>
      <c r="S604">
        <v>22</v>
      </c>
      <c r="T604" t="s">
        <v>22</v>
      </c>
      <c r="U604" t="s">
        <v>3359</v>
      </c>
      <c r="V604" s="57" t="e">
        <f t="shared" ca="1" si="90"/>
        <v>#NUM!</v>
      </c>
      <c r="W604" s="1" t="e">
        <f t="shared" ca="1" si="91"/>
        <v>#NUM!</v>
      </c>
      <c r="X604" s="1" t="e">
        <f t="shared" ca="1" si="92"/>
        <v>#NUM!</v>
      </c>
      <c r="Y604" s="1" t="e">
        <f t="shared" ca="1" si="93"/>
        <v>#NUM!</v>
      </c>
      <c r="Z604" s="32" t="e">
        <f t="shared" ca="1" si="94"/>
        <v>#NUM!</v>
      </c>
      <c r="AA604" s="1" t="e">
        <f t="shared" ca="1" si="95"/>
        <v>#NUM!</v>
      </c>
      <c r="AB604" s="1" t="e">
        <f t="shared" ca="1" si="96"/>
        <v>#NUM!</v>
      </c>
      <c r="AC604" s="1" t="e">
        <f t="shared" ca="1" si="97"/>
        <v>#NUM!</v>
      </c>
      <c r="AD604" s="1">
        <f t="shared" si="98"/>
        <v>40660238</v>
      </c>
      <c r="AE604" t="str">
        <f>IFERROR(VLOOKUP(D604,Bas!A:B,2,0),"")</f>
        <v/>
      </c>
      <c r="AF604" t="str">
        <f t="shared" si="99"/>
        <v>DISTRIMUELLES SASFP-012333-01</v>
      </c>
      <c r="AG604" s="14" t="str">
        <f>(IFERROR(VLOOKUP(AF604,Bas!A:B,2,0),"CXP"))</f>
        <v>CXP</v>
      </c>
    </row>
    <row r="605" spans="1:33" x14ac:dyDescent="0.25">
      <c r="A605" t="s">
        <v>41</v>
      </c>
      <c r="B605">
        <v>901</v>
      </c>
      <c r="C605">
        <v>900375456</v>
      </c>
      <c r="D605" t="s">
        <v>104</v>
      </c>
      <c r="E605" t="s">
        <v>4335</v>
      </c>
      <c r="F605">
        <v>7447638</v>
      </c>
      <c r="G605">
        <v>16925001</v>
      </c>
      <c r="H605">
        <v>24738</v>
      </c>
      <c r="I605" t="s">
        <v>4434</v>
      </c>
      <c r="J605" t="s">
        <v>4435</v>
      </c>
      <c r="K605" s="2">
        <v>45432</v>
      </c>
      <c r="L605" s="2">
        <v>45432</v>
      </c>
      <c r="M605" s="2">
        <v>45489</v>
      </c>
      <c r="N605">
        <v>42</v>
      </c>
      <c r="O605">
        <v>67528</v>
      </c>
      <c r="P605">
        <v>20240604</v>
      </c>
      <c r="Q605">
        <v>202406</v>
      </c>
      <c r="R605" t="s">
        <v>6382</v>
      </c>
      <c r="S605">
        <v>19</v>
      </c>
      <c r="T605" t="s">
        <v>22</v>
      </c>
      <c r="U605" t="s">
        <v>3359</v>
      </c>
      <c r="V605" s="57" t="e">
        <f t="shared" ca="1" si="90"/>
        <v>#NUM!</v>
      </c>
      <c r="W605" s="1" t="e">
        <f t="shared" ca="1" si="91"/>
        <v>#NUM!</v>
      </c>
      <c r="X605" s="1" t="e">
        <f t="shared" ca="1" si="92"/>
        <v>#NUM!</v>
      </c>
      <c r="Y605" s="1" t="e">
        <f t="shared" ca="1" si="93"/>
        <v>#NUM!</v>
      </c>
      <c r="Z605" s="32" t="e">
        <f t="shared" ca="1" si="94"/>
        <v>#NUM!</v>
      </c>
      <c r="AA605" s="1" t="e">
        <f t="shared" ca="1" si="95"/>
        <v>#NUM!</v>
      </c>
      <c r="AB605" s="1" t="e">
        <f t="shared" ca="1" si="96"/>
        <v>#NUM!</v>
      </c>
      <c r="AC605" s="1" t="e">
        <f t="shared" ca="1" si="97"/>
        <v>#NUM!</v>
      </c>
      <c r="AD605" s="1">
        <f t="shared" si="98"/>
        <v>67528</v>
      </c>
      <c r="AE605" t="str">
        <f>IFERROR(VLOOKUP(D605,Bas!A:B,2,0),"")</f>
        <v/>
      </c>
      <c r="AF605" t="str">
        <f t="shared" si="99"/>
        <v>DISTRIMUELLES SASFP-012343-01</v>
      </c>
      <c r="AG605" s="14" t="str">
        <f>(IFERROR(VLOOKUP(AF605,Bas!A:B,2,0),"CXP"))</f>
        <v>CXP</v>
      </c>
    </row>
    <row r="606" spans="1:33" x14ac:dyDescent="0.25">
      <c r="A606" t="s">
        <v>41</v>
      </c>
      <c r="B606">
        <v>901</v>
      </c>
      <c r="C606">
        <v>900375456</v>
      </c>
      <c r="D606" t="s">
        <v>104</v>
      </c>
      <c r="E606" t="s">
        <v>4335</v>
      </c>
      <c r="F606">
        <v>7447638</v>
      </c>
      <c r="G606">
        <v>16925001</v>
      </c>
      <c r="H606">
        <v>24755</v>
      </c>
      <c r="I606" t="s">
        <v>4436</v>
      </c>
      <c r="J606" t="s">
        <v>4437</v>
      </c>
      <c r="K606" s="2">
        <v>45432</v>
      </c>
      <c r="L606" s="2">
        <v>45432</v>
      </c>
      <c r="M606" s="2">
        <v>45489</v>
      </c>
      <c r="N606">
        <v>42</v>
      </c>
      <c r="O606">
        <v>688782</v>
      </c>
      <c r="P606">
        <v>20240604</v>
      </c>
      <c r="Q606">
        <v>202406</v>
      </c>
      <c r="R606" t="s">
        <v>6382</v>
      </c>
      <c r="S606">
        <v>19</v>
      </c>
      <c r="T606" t="s">
        <v>22</v>
      </c>
      <c r="U606" t="s">
        <v>3359</v>
      </c>
      <c r="V606" s="57" t="e">
        <f t="shared" ca="1" si="90"/>
        <v>#NUM!</v>
      </c>
      <c r="W606" s="1" t="e">
        <f t="shared" ca="1" si="91"/>
        <v>#NUM!</v>
      </c>
      <c r="X606" s="1" t="e">
        <f t="shared" ca="1" si="92"/>
        <v>#NUM!</v>
      </c>
      <c r="Y606" s="1" t="e">
        <f t="shared" ca="1" si="93"/>
        <v>#NUM!</v>
      </c>
      <c r="Z606" s="32" t="e">
        <f t="shared" ca="1" si="94"/>
        <v>#NUM!</v>
      </c>
      <c r="AA606" s="1" t="e">
        <f t="shared" ca="1" si="95"/>
        <v>#NUM!</v>
      </c>
      <c r="AB606" s="1" t="e">
        <f t="shared" ca="1" si="96"/>
        <v>#NUM!</v>
      </c>
      <c r="AC606" s="1" t="e">
        <f t="shared" ca="1" si="97"/>
        <v>#NUM!</v>
      </c>
      <c r="AD606" s="1">
        <f t="shared" si="98"/>
        <v>688782</v>
      </c>
      <c r="AE606" t="str">
        <f>IFERROR(VLOOKUP(D606,Bas!A:B,2,0),"")</f>
        <v/>
      </c>
      <c r="AF606" t="str">
        <f t="shared" si="99"/>
        <v>DISTRIMUELLES SASFP-012344-01</v>
      </c>
      <c r="AG606" s="14" t="str">
        <f>(IFERROR(VLOOKUP(AF606,Bas!A:B,2,0),"CXP"))</f>
        <v>CXP</v>
      </c>
    </row>
    <row r="607" spans="1:33" x14ac:dyDescent="0.25">
      <c r="A607" t="s">
        <v>41</v>
      </c>
      <c r="B607">
        <v>901</v>
      </c>
      <c r="C607">
        <v>900375456</v>
      </c>
      <c r="D607" t="s">
        <v>104</v>
      </c>
      <c r="E607" t="s">
        <v>4335</v>
      </c>
      <c r="F607">
        <v>7447638</v>
      </c>
      <c r="G607">
        <v>16925001</v>
      </c>
      <c r="H607">
        <v>24756</v>
      </c>
      <c r="I607" t="s">
        <v>4438</v>
      </c>
      <c r="J607" t="s">
        <v>4439</v>
      </c>
      <c r="K607" s="2">
        <v>45432</v>
      </c>
      <c r="L607" s="2">
        <v>45432</v>
      </c>
      <c r="M607" s="2">
        <v>45489</v>
      </c>
      <c r="N607">
        <v>42</v>
      </c>
      <c r="O607">
        <v>344391</v>
      </c>
      <c r="P607">
        <v>20240604</v>
      </c>
      <c r="Q607">
        <v>202406</v>
      </c>
      <c r="R607" t="s">
        <v>6382</v>
      </c>
      <c r="S607">
        <v>19</v>
      </c>
      <c r="T607" t="s">
        <v>22</v>
      </c>
      <c r="U607" t="s">
        <v>3359</v>
      </c>
      <c r="V607" s="57" t="e">
        <f t="shared" ca="1" si="90"/>
        <v>#NUM!</v>
      </c>
      <c r="W607" s="1" t="e">
        <f t="shared" ca="1" si="91"/>
        <v>#NUM!</v>
      </c>
      <c r="X607" s="1" t="e">
        <f t="shared" ca="1" si="92"/>
        <v>#NUM!</v>
      </c>
      <c r="Y607" s="1" t="e">
        <f t="shared" ca="1" si="93"/>
        <v>#NUM!</v>
      </c>
      <c r="Z607" s="32" t="e">
        <f t="shared" ca="1" si="94"/>
        <v>#NUM!</v>
      </c>
      <c r="AA607" s="1" t="e">
        <f t="shared" ca="1" si="95"/>
        <v>#NUM!</v>
      </c>
      <c r="AB607" s="1" t="e">
        <f t="shared" ca="1" si="96"/>
        <v>#NUM!</v>
      </c>
      <c r="AC607" s="1" t="e">
        <f t="shared" ca="1" si="97"/>
        <v>#NUM!</v>
      </c>
      <c r="AD607" s="1">
        <f t="shared" si="98"/>
        <v>344391</v>
      </c>
      <c r="AE607" t="str">
        <f>IFERROR(VLOOKUP(D607,Bas!A:B,2,0),"")</f>
        <v/>
      </c>
      <c r="AF607" t="str">
        <f t="shared" si="99"/>
        <v>DISTRIMUELLES SASFP-012345-01</v>
      </c>
      <c r="AG607" s="14" t="str">
        <f>(IFERROR(VLOOKUP(AF607,Bas!A:B,2,0),"CXP"))</f>
        <v>CXP</v>
      </c>
    </row>
    <row r="608" spans="1:33" x14ac:dyDescent="0.25">
      <c r="A608" t="s">
        <v>41</v>
      </c>
      <c r="B608">
        <v>901</v>
      </c>
      <c r="C608">
        <v>900375456</v>
      </c>
      <c r="D608" t="s">
        <v>104</v>
      </c>
      <c r="E608" t="s">
        <v>4335</v>
      </c>
      <c r="F608">
        <v>7447638</v>
      </c>
      <c r="G608">
        <v>16925001</v>
      </c>
      <c r="H608">
        <v>3291</v>
      </c>
      <c r="I608" t="s">
        <v>4440</v>
      </c>
      <c r="J608" t="s">
        <v>4441</v>
      </c>
      <c r="K608" s="2">
        <v>45433</v>
      </c>
      <c r="L608" s="2">
        <v>45433</v>
      </c>
      <c r="M608" s="2">
        <v>45491</v>
      </c>
      <c r="N608">
        <v>44</v>
      </c>
      <c r="O608">
        <v>770659</v>
      </c>
      <c r="P608">
        <v>20240604</v>
      </c>
      <c r="Q608">
        <v>202406</v>
      </c>
      <c r="R608" t="s">
        <v>6382</v>
      </c>
      <c r="S608">
        <v>18</v>
      </c>
      <c r="T608" t="s">
        <v>22</v>
      </c>
      <c r="U608" t="s">
        <v>3359</v>
      </c>
      <c r="V608" s="57" t="e">
        <f t="shared" ca="1" si="90"/>
        <v>#NUM!</v>
      </c>
      <c r="W608" s="1" t="e">
        <f t="shared" ca="1" si="91"/>
        <v>#NUM!</v>
      </c>
      <c r="X608" s="1" t="e">
        <f t="shared" ca="1" si="92"/>
        <v>#NUM!</v>
      </c>
      <c r="Y608" s="1" t="e">
        <f t="shared" ca="1" si="93"/>
        <v>#NUM!</v>
      </c>
      <c r="Z608" s="32" t="e">
        <f t="shared" ca="1" si="94"/>
        <v>#NUM!</v>
      </c>
      <c r="AA608" s="1" t="e">
        <f t="shared" ca="1" si="95"/>
        <v>#NUM!</v>
      </c>
      <c r="AB608" s="1" t="e">
        <f t="shared" ca="1" si="96"/>
        <v>#NUM!</v>
      </c>
      <c r="AC608" s="1" t="e">
        <f t="shared" ca="1" si="97"/>
        <v>#NUM!</v>
      </c>
      <c r="AD608" s="1">
        <f t="shared" si="98"/>
        <v>770659</v>
      </c>
      <c r="AE608" t="str">
        <f>IFERROR(VLOOKUP(D608,Bas!A:B,2,0),"")</f>
        <v/>
      </c>
      <c r="AF608" t="str">
        <f t="shared" si="99"/>
        <v>DISTRIMUELLES SASFP-012405-01</v>
      </c>
      <c r="AG608" s="14" t="str">
        <f>(IFERROR(VLOOKUP(AF608,Bas!A:B,2,0),"CXP"))</f>
        <v>CXP</v>
      </c>
    </row>
    <row r="609" spans="1:33" x14ac:dyDescent="0.25">
      <c r="A609" t="s">
        <v>41</v>
      </c>
      <c r="B609">
        <v>901</v>
      </c>
      <c r="C609">
        <v>900375456</v>
      </c>
      <c r="D609" t="s">
        <v>104</v>
      </c>
      <c r="E609" t="s">
        <v>4335</v>
      </c>
      <c r="F609">
        <v>7447638</v>
      </c>
      <c r="G609">
        <v>16925001</v>
      </c>
      <c r="H609">
        <v>15795</v>
      </c>
      <c r="I609" t="s">
        <v>6315</v>
      </c>
      <c r="J609" t="s">
        <v>6316</v>
      </c>
      <c r="K609" s="2">
        <v>45435</v>
      </c>
      <c r="L609" s="2">
        <v>45435</v>
      </c>
      <c r="M609" s="2">
        <v>45494</v>
      </c>
      <c r="N609">
        <v>47</v>
      </c>
      <c r="O609">
        <v>4220475</v>
      </c>
      <c r="P609">
        <v>20240604</v>
      </c>
      <c r="Q609">
        <v>202406</v>
      </c>
      <c r="R609" t="s">
        <v>6382</v>
      </c>
      <c r="S609">
        <v>16</v>
      </c>
      <c r="T609" t="s">
        <v>22</v>
      </c>
      <c r="U609" t="s">
        <v>3359</v>
      </c>
      <c r="V609" s="57" t="e">
        <f t="shared" ca="1" si="90"/>
        <v>#NUM!</v>
      </c>
      <c r="W609" s="1" t="e">
        <f t="shared" ca="1" si="91"/>
        <v>#NUM!</v>
      </c>
      <c r="X609" s="1" t="e">
        <f t="shared" ca="1" si="92"/>
        <v>#NUM!</v>
      </c>
      <c r="Y609" s="1" t="e">
        <f t="shared" ca="1" si="93"/>
        <v>#NUM!</v>
      </c>
      <c r="Z609" s="32" t="e">
        <f t="shared" ca="1" si="94"/>
        <v>#NUM!</v>
      </c>
      <c r="AA609" s="1" t="e">
        <f t="shared" ca="1" si="95"/>
        <v>#NUM!</v>
      </c>
      <c r="AB609" s="1" t="e">
        <f t="shared" ca="1" si="96"/>
        <v>#NUM!</v>
      </c>
      <c r="AC609" s="1" t="e">
        <f t="shared" ca="1" si="97"/>
        <v>#NUM!</v>
      </c>
      <c r="AD609" s="1">
        <f t="shared" si="98"/>
        <v>4220475</v>
      </c>
      <c r="AE609" t="str">
        <f>IFERROR(VLOOKUP(D609,Bas!A:B,2,0),"")</f>
        <v/>
      </c>
      <c r="AF609" t="str">
        <f t="shared" si="99"/>
        <v>DISTRIMUELLES SASFP-012421-01</v>
      </c>
      <c r="AG609" s="14" t="str">
        <f>(IFERROR(VLOOKUP(AF609,Bas!A:B,2,0),"CXP"))</f>
        <v>CXP</v>
      </c>
    </row>
    <row r="610" spans="1:33" x14ac:dyDescent="0.25">
      <c r="A610" t="s">
        <v>41</v>
      </c>
      <c r="B610">
        <v>901</v>
      </c>
      <c r="C610">
        <v>900375456</v>
      </c>
      <c r="D610" t="s">
        <v>104</v>
      </c>
      <c r="E610" t="s">
        <v>4335</v>
      </c>
      <c r="F610">
        <v>7447638</v>
      </c>
      <c r="G610">
        <v>16925001</v>
      </c>
      <c r="H610">
        <v>3283</v>
      </c>
      <c r="I610" t="s">
        <v>6317</v>
      </c>
      <c r="J610" t="s">
        <v>6318</v>
      </c>
      <c r="K610" s="2">
        <v>45435</v>
      </c>
      <c r="L610" s="2">
        <v>45435</v>
      </c>
      <c r="M610" s="2">
        <v>45489</v>
      </c>
      <c r="N610">
        <v>42</v>
      </c>
      <c r="O610">
        <v>1755718</v>
      </c>
      <c r="P610">
        <v>20240604</v>
      </c>
      <c r="Q610">
        <v>202406</v>
      </c>
      <c r="R610" t="s">
        <v>6382</v>
      </c>
      <c r="S610">
        <v>16</v>
      </c>
      <c r="T610" t="s">
        <v>22</v>
      </c>
      <c r="U610" t="s">
        <v>3359</v>
      </c>
      <c r="V610" s="57" t="e">
        <f t="shared" ca="1" si="90"/>
        <v>#NUM!</v>
      </c>
      <c r="W610" s="1" t="e">
        <f t="shared" ca="1" si="91"/>
        <v>#NUM!</v>
      </c>
      <c r="X610" s="1" t="e">
        <f t="shared" ca="1" si="92"/>
        <v>#NUM!</v>
      </c>
      <c r="Y610" s="1" t="e">
        <f t="shared" ca="1" si="93"/>
        <v>#NUM!</v>
      </c>
      <c r="Z610" s="32" t="e">
        <f t="shared" ca="1" si="94"/>
        <v>#NUM!</v>
      </c>
      <c r="AA610" s="1" t="e">
        <f t="shared" ca="1" si="95"/>
        <v>#NUM!</v>
      </c>
      <c r="AB610" s="1" t="e">
        <f t="shared" ca="1" si="96"/>
        <v>#NUM!</v>
      </c>
      <c r="AC610" s="1" t="e">
        <f t="shared" ca="1" si="97"/>
        <v>#NUM!</v>
      </c>
      <c r="AD610" s="1">
        <f t="shared" si="98"/>
        <v>1755718</v>
      </c>
      <c r="AE610" t="str">
        <f>IFERROR(VLOOKUP(D610,Bas!A:B,2,0),"")</f>
        <v/>
      </c>
      <c r="AF610" t="str">
        <f t="shared" si="99"/>
        <v>DISTRIMUELLES SASFP-012422-01</v>
      </c>
      <c r="AG610" s="14" t="str">
        <f>(IFERROR(VLOOKUP(AF610,Bas!A:B,2,0),"CXP"))</f>
        <v>CXP</v>
      </c>
    </row>
    <row r="611" spans="1:33" x14ac:dyDescent="0.25">
      <c r="A611" t="s">
        <v>41</v>
      </c>
      <c r="B611">
        <v>901</v>
      </c>
      <c r="C611">
        <v>900375456</v>
      </c>
      <c r="D611" t="s">
        <v>104</v>
      </c>
      <c r="E611" t="s">
        <v>4335</v>
      </c>
      <c r="F611">
        <v>7447638</v>
      </c>
      <c r="G611">
        <v>16925001</v>
      </c>
      <c r="H611">
        <v>3319</v>
      </c>
      <c r="I611" t="s">
        <v>6499</v>
      </c>
      <c r="J611" t="s">
        <v>6500</v>
      </c>
      <c r="K611" s="2">
        <v>45439</v>
      </c>
      <c r="L611" s="2">
        <v>45439</v>
      </c>
      <c r="M611" s="2">
        <v>45497</v>
      </c>
      <c r="N611">
        <v>50</v>
      </c>
      <c r="O611">
        <v>4003015</v>
      </c>
      <c r="P611">
        <v>20240604</v>
      </c>
      <c r="Q611">
        <v>202406</v>
      </c>
      <c r="R611" t="s">
        <v>6382</v>
      </c>
      <c r="S611">
        <v>12</v>
      </c>
      <c r="T611" t="s">
        <v>22</v>
      </c>
      <c r="U611" t="s">
        <v>3359</v>
      </c>
      <c r="V611" s="57" t="e">
        <f t="shared" ca="1" si="90"/>
        <v>#NUM!</v>
      </c>
      <c r="W611" s="1" t="e">
        <f t="shared" ca="1" si="91"/>
        <v>#NUM!</v>
      </c>
      <c r="X611" s="1" t="e">
        <f t="shared" ca="1" si="92"/>
        <v>#NUM!</v>
      </c>
      <c r="Y611" s="1" t="e">
        <f t="shared" ca="1" si="93"/>
        <v>#NUM!</v>
      </c>
      <c r="Z611" s="32" t="e">
        <f t="shared" ca="1" si="94"/>
        <v>#NUM!</v>
      </c>
      <c r="AA611" s="1" t="e">
        <f t="shared" ca="1" si="95"/>
        <v>#NUM!</v>
      </c>
      <c r="AB611" s="1" t="e">
        <f t="shared" ca="1" si="96"/>
        <v>#NUM!</v>
      </c>
      <c r="AC611" s="1" t="e">
        <f t="shared" ca="1" si="97"/>
        <v>#NUM!</v>
      </c>
      <c r="AD611" s="1">
        <f t="shared" si="98"/>
        <v>4003015</v>
      </c>
      <c r="AE611" t="str">
        <f>IFERROR(VLOOKUP(D611,Bas!A:B,2,0),"")</f>
        <v/>
      </c>
      <c r="AF611" t="str">
        <f t="shared" si="99"/>
        <v>DISTRIMUELLES SASFP-012465-01</v>
      </c>
      <c r="AG611" s="14" t="str">
        <f>(IFERROR(VLOOKUP(AF611,Bas!A:B,2,0),"CXP"))</f>
        <v>CXP</v>
      </c>
    </row>
    <row r="612" spans="1:33" x14ac:dyDescent="0.25">
      <c r="A612" t="s">
        <v>41</v>
      </c>
      <c r="B612">
        <v>901</v>
      </c>
      <c r="C612">
        <v>900375456</v>
      </c>
      <c r="D612" t="s">
        <v>104</v>
      </c>
      <c r="E612" t="s">
        <v>4335</v>
      </c>
      <c r="F612">
        <v>7447638</v>
      </c>
      <c r="G612">
        <v>16925001</v>
      </c>
      <c r="H612">
        <v>24856</v>
      </c>
      <c r="I612" t="s">
        <v>6501</v>
      </c>
      <c r="J612" t="s">
        <v>6502</v>
      </c>
      <c r="K612" s="2">
        <v>45439</v>
      </c>
      <c r="L612" s="2">
        <v>45439</v>
      </c>
      <c r="M612" s="2">
        <v>45497</v>
      </c>
      <c r="N612">
        <v>50</v>
      </c>
      <c r="O612">
        <v>109169</v>
      </c>
      <c r="P612">
        <v>20240604</v>
      </c>
      <c r="Q612">
        <v>202406</v>
      </c>
      <c r="R612" t="s">
        <v>6382</v>
      </c>
      <c r="S612">
        <v>12</v>
      </c>
      <c r="T612" t="s">
        <v>22</v>
      </c>
      <c r="U612" t="s">
        <v>3359</v>
      </c>
      <c r="V612" s="57" t="e">
        <f t="shared" ca="1" si="90"/>
        <v>#NUM!</v>
      </c>
      <c r="W612" s="1" t="e">
        <f t="shared" ca="1" si="91"/>
        <v>#NUM!</v>
      </c>
      <c r="X612" s="1" t="e">
        <f t="shared" ca="1" si="92"/>
        <v>#NUM!</v>
      </c>
      <c r="Y612" s="1" t="e">
        <f t="shared" ca="1" si="93"/>
        <v>#NUM!</v>
      </c>
      <c r="Z612" s="32" t="e">
        <f t="shared" ca="1" si="94"/>
        <v>#NUM!</v>
      </c>
      <c r="AA612" s="1" t="e">
        <f t="shared" ca="1" si="95"/>
        <v>#NUM!</v>
      </c>
      <c r="AB612" s="1" t="e">
        <f t="shared" ca="1" si="96"/>
        <v>#NUM!</v>
      </c>
      <c r="AC612" s="1" t="e">
        <f t="shared" ca="1" si="97"/>
        <v>#NUM!</v>
      </c>
      <c r="AD612" s="1">
        <f t="shared" si="98"/>
        <v>109169</v>
      </c>
      <c r="AE612" t="str">
        <f>IFERROR(VLOOKUP(D612,Bas!A:B,2,0),"")</f>
        <v/>
      </c>
      <c r="AF612" t="str">
        <f t="shared" si="99"/>
        <v>DISTRIMUELLES SASFP-012466-01</v>
      </c>
      <c r="AG612" s="14" t="str">
        <f>(IFERROR(VLOOKUP(AF612,Bas!A:B,2,0),"CXP"))</f>
        <v>CXP</v>
      </c>
    </row>
    <row r="613" spans="1:33" x14ac:dyDescent="0.25">
      <c r="A613" t="s">
        <v>41</v>
      </c>
      <c r="B613">
        <v>901</v>
      </c>
      <c r="C613">
        <v>900375456</v>
      </c>
      <c r="D613" t="s">
        <v>104</v>
      </c>
      <c r="E613" t="s">
        <v>4335</v>
      </c>
      <c r="F613">
        <v>7447638</v>
      </c>
      <c r="G613">
        <v>16925001</v>
      </c>
      <c r="H613">
        <v>15825</v>
      </c>
      <c r="I613" t="s">
        <v>6503</v>
      </c>
      <c r="J613" t="s">
        <v>6504</v>
      </c>
      <c r="K613" s="2">
        <v>45439</v>
      </c>
      <c r="L613" s="2">
        <v>45439</v>
      </c>
      <c r="M613" s="2">
        <v>45497</v>
      </c>
      <c r="N613">
        <v>50</v>
      </c>
      <c r="O613">
        <v>9112849</v>
      </c>
      <c r="P613">
        <v>20240604</v>
      </c>
      <c r="Q613">
        <v>202406</v>
      </c>
      <c r="R613" t="s">
        <v>6382</v>
      </c>
      <c r="S613">
        <v>12</v>
      </c>
      <c r="T613" t="s">
        <v>22</v>
      </c>
      <c r="U613" t="s">
        <v>3359</v>
      </c>
      <c r="V613" s="57" t="e">
        <f t="shared" ca="1" si="90"/>
        <v>#NUM!</v>
      </c>
      <c r="W613" s="1" t="e">
        <f t="shared" ca="1" si="91"/>
        <v>#NUM!</v>
      </c>
      <c r="X613" s="1" t="e">
        <f t="shared" ca="1" si="92"/>
        <v>#NUM!</v>
      </c>
      <c r="Y613" s="1" t="e">
        <f t="shared" ca="1" si="93"/>
        <v>#NUM!</v>
      </c>
      <c r="Z613" s="32" t="e">
        <f t="shared" ca="1" si="94"/>
        <v>#NUM!</v>
      </c>
      <c r="AA613" s="1" t="e">
        <f t="shared" ca="1" si="95"/>
        <v>#NUM!</v>
      </c>
      <c r="AB613" s="1" t="e">
        <f t="shared" ca="1" si="96"/>
        <v>#NUM!</v>
      </c>
      <c r="AC613" s="1" t="e">
        <f t="shared" ca="1" si="97"/>
        <v>#NUM!</v>
      </c>
      <c r="AD613" s="1">
        <f t="shared" si="98"/>
        <v>9112849</v>
      </c>
      <c r="AE613" t="str">
        <f>IFERROR(VLOOKUP(D613,Bas!A:B,2,0),"")</f>
        <v/>
      </c>
      <c r="AF613" t="str">
        <f t="shared" si="99"/>
        <v>DISTRIMUELLES SASFP-012467-01</v>
      </c>
      <c r="AG613" s="14" t="str">
        <f>(IFERROR(VLOOKUP(AF613,Bas!A:B,2,0),"CXP"))</f>
        <v>CXP</v>
      </c>
    </row>
    <row r="614" spans="1:33" x14ac:dyDescent="0.25">
      <c r="A614" t="s">
        <v>41</v>
      </c>
      <c r="B614">
        <v>901</v>
      </c>
      <c r="C614">
        <v>900375456</v>
      </c>
      <c r="D614" t="s">
        <v>104</v>
      </c>
      <c r="E614" t="s">
        <v>4335</v>
      </c>
      <c r="F614">
        <v>7447638</v>
      </c>
      <c r="G614">
        <v>16925001</v>
      </c>
      <c r="H614">
        <v>24909</v>
      </c>
      <c r="I614" t="s">
        <v>6505</v>
      </c>
      <c r="J614" t="s">
        <v>6506</v>
      </c>
      <c r="K614" s="2">
        <v>45441</v>
      </c>
      <c r="L614" s="2">
        <v>45441</v>
      </c>
      <c r="M614" s="2">
        <v>45501</v>
      </c>
      <c r="N614">
        <v>54</v>
      </c>
      <c r="O614">
        <v>44892176</v>
      </c>
      <c r="P614">
        <v>20240604</v>
      </c>
      <c r="Q614">
        <v>202406</v>
      </c>
      <c r="R614" t="s">
        <v>6382</v>
      </c>
      <c r="S614">
        <v>10</v>
      </c>
      <c r="T614" t="s">
        <v>22</v>
      </c>
      <c r="U614" t="s">
        <v>3359</v>
      </c>
      <c r="V614" s="57" t="e">
        <f t="shared" ca="1" si="90"/>
        <v>#NUM!</v>
      </c>
      <c r="W614" s="1" t="e">
        <f t="shared" ca="1" si="91"/>
        <v>#NUM!</v>
      </c>
      <c r="X614" s="1" t="e">
        <f t="shared" ca="1" si="92"/>
        <v>#NUM!</v>
      </c>
      <c r="Y614" s="1" t="e">
        <f t="shared" ca="1" si="93"/>
        <v>#NUM!</v>
      </c>
      <c r="Z614" s="32" t="e">
        <f t="shared" ca="1" si="94"/>
        <v>#NUM!</v>
      </c>
      <c r="AA614" s="1" t="e">
        <f t="shared" ca="1" si="95"/>
        <v>#NUM!</v>
      </c>
      <c r="AB614" s="1" t="e">
        <f t="shared" ca="1" si="96"/>
        <v>#NUM!</v>
      </c>
      <c r="AC614" s="1" t="e">
        <f t="shared" ca="1" si="97"/>
        <v>#NUM!</v>
      </c>
      <c r="AD614" s="1">
        <f t="shared" si="98"/>
        <v>44892176</v>
      </c>
      <c r="AE614" t="str">
        <f>IFERROR(VLOOKUP(D614,Bas!A:B,2,0),"")</f>
        <v/>
      </c>
      <c r="AF614" t="str">
        <f t="shared" si="99"/>
        <v>DISTRIMUELLES SASFP-012568-01</v>
      </c>
      <c r="AG614" s="14" t="str">
        <f>(IFERROR(VLOOKUP(AF614,Bas!A:B,2,0),"CXP"))</f>
        <v>CXP</v>
      </c>
    </row>
    <row r="615" spans="1:33" x14ac:dyDescent="0.25">
      <c r="A615" t="s">
        <v>41</v>
      </c>
      <c r="B615">
        <v>901</v>
      </c>
      <c r="C615">
        <v>41446618</v>
      </c>
      <c r="D615" t="s">
        <v>6507</v>
      </c>
      <c r="E615" t="s">
        <v>6508</v>
      </c>
      <c r="F615">
        <v>7447638</v>
      </c>
      <c r="G615">
        <v>16925001</v>
      </c>
      <c r="H615">
        <v>734</v>
      </c>
      <c r="I615" t="s">
        <v>6509</v>
      </c>
      <c r="K615" s="2">
        <v>45447</v>
      </c>
      <c r="L615" s="2">
        <v>45447</v>
      </c>
      <c r="M615" s="2">
        <v>45448</v>
      </c>
      <c r="N615">
        <v>1</v>
      </c>
      <c r="O615">
        <v>6209546</v>
      </c>
      <c r="P615">
        <v>20240604</v>
      </c>
      <c r="Q615">
        <v>202406</v>
      </c>
      <c r="R615" t="s">
        <v>6382</v>
      </c>
      <c r="S615">
        <v>4</v>
      </c>
      <c r="T615" t="s">
        <v>22</v>
      </c>
      <c r="U615" t="s">
        <v>3359</v>
      </c>
      <c r="V615" s="57" t="e">
        <f t="shared" ca="1" si="90"/>
        <v>#NUM!</v>
      </c>
      <c r="W615" s="1" t="e">
        <f t="shared" ca="1" si="91"/>
        <v>#NUM!</v>
      </c>
      <c r="X615" s="1" t="e">
        <f t="shared" ca="1" si="92"/>
        <v>#NUM!</v>
      </c>
      <c r="Y615" s="1" t="e">
        <f t="shared" ca="1" si="93"/>
        <v>#NUM!</v>
      </c>
      <c r="Z615" s="32" t="e">
        <f t="shared" ca="1" si="94"/>
        <v>#NUM!</v>
      </c>
      <c r="AA615" s="1" t="e">
        <f t="shared" ca="1" si="95"/>
        <v>#NUM!</v>
      </c>
      <c r="AB615" s="1" t="e">
        <f t="shared" ca="1" si="96"/>
        <v>#NUM!</v>
      </c>
      <c r="AC615" s="1" t="e">
        <f t="shared" ca="1" si="97"/>
        <v>#NUM!</v>
      </c>
      <c r="AD615" s="1">
        <f t="shared" si="98"/>
        <v>6209546</v>
      </c>
      <c r="AE615" t="str">
        <f>IFERROR(VLOOKUP(D615,Bas!A:B,2,0),"")</f>
        <v/>
      </c>
      <c r="AF615" t="str">
        <f t="shared" si="99"/>
        <v>DOMINGUEZ DE CEBALLOS NUBIA AMPARODS-000734-00</v>
      </c>
      <c r="AG615" s="14" t="str">
        <f>(IFERROR(VLOOKUP(AF615,Bas!A:B,2,0),"CXP"))</f>
        <v>CXP</v>
      </c>
    </row>
    <row r="616" spans="1:33" x14ac:dyDescent="0.25">
      <c r="A616" t="s">
        <v>41</v>
      </c>
      <c r="B616">
        <v>901</v>
      </c>
      <c r="C616">
        <v>900882885</v>
      </c>
      <c r="D616" t="s">
        <v>167</v>
      </c>
      <c r="E616" t="s">
        <v>4442</v>
      </c>
      <c r="F616">
        <v>7447638</v>
      </c>
      <c r="G616">
        <v>16925001</v>
      </c>
      <c r="H616">
        <v>357</v>
      </c>
      <c r="I616" t="s">
        <v>4443</v>
      </c>
      <c r="J616" t="s">
        <v>4444</v>
      </c>
      <c r="K616" s="2">
        <v>45364</v>
      </c>
      <c r="L616" s="2">
        <v>45364</v>
      </c>
      <c r="M616" s="2">
        <v>45420</v>
      </c>
      <c r="N616">
        <v>-26</v>
      </c>
      <c r="O616">
        <v>17551270</v>
      </c>
      <c r="P616">
        <v>20240604</v>
      </c>
      <c r="Q616">
        <v>202406</v>
      </c>
      <c r="R616" t="s">
        <v>6382</v>
      </c>
      <c r="S616">
        <v>87</v>
      </c>
      <c r="T616" t="s">
        <v>31</v>
      </c>
      <c r="U616" t="s">
        <v>3359</v>
      </c>
      <c r="V616" s="57" t="e">
        <f t="shared" ca="1" si="90"/>
        <v>#NUM!</v>
      </c>
      <c r="W616" s="1" t="e">
        <f t="shared" ca="1" si="91"/>
        <v>#NUM!</v>
      </c>
      <c r="X616" s="1" t="e">
        <f t="shared" ca="1" si="92"/>
        <v>#NUM!</v>
      </c>
      <c r="Y616" s="1" t="e">
        <f t="shared" ca="1" si="93"/>
        <v>#NUM!</v>
      </c>
      <c r="Z616" s="32" t="e">
        <f t="shared" ca="1" si="94"/>
        <v>#NUM!</v>
      </c>
      <c r="AA616" s="1" t="e">
        <f t="shared" ca="1" si="95"/>
        <v>#NUM!</v>
      </c>
      <c r="AB616" s="1" t="e">
        <f t="shared" ca="1" si="96"/>
        <v>#NUM!</v>
      </c>
      <c r="AC616" s="1" t="e">
        <f t="shared" ca="1" si="97"/>
        <v>#NUM!</v>
      </c>
      <c r="AD616" s="1">
        <f t="shared" si="98"/>
        <v>17551270</v>
      </c>
      <c r="AE616" t="str">
        <f>IFERROR(VLOOKUP(D616,Bas!A:B,2,0),"")</f>
        <v/>
      </c>
      <c r="AF616" t="str">
        <f t="shared" si="99"/>
        <v>DRESS WINTER S A SFP-011166-01</v>
      </c>
      <c r="AG616" s="14" t="str">
        <f>(IFERROR(VLOOKUP(AF616,Bas!A:B,2,0),"CXP"))</f>
        <v>CXP</v>
      </c>
    </row>
    <row r="617" spans="1:33" x14ac:dyDescent="0.25">
      <c r="A617" t="s">
        <v>41</v>
      </c>
      <c r="B617">
        <v>901</v>
      </c>
      <c r="C617">
        <v>900882885</v>
      </c>
      <c r="D617" t="s">
        <v>167</v>
      </c>
      <c r="E617" t="s">
        <v>4442</v>
      </c>
      <c r="F617">
        <v>7447638</v>
      </c>
      <c r="G617">
        <v>16925001</v>
      </c>
      <c r="H617">
        <v>3922</v>
      </c>
      <c r="I617" t="s">
        <v>6510</v>
      </c>
      <c r="J617" t="s">
        <v>6511</v>
      </c>
      <c r="K617" s="2">
        <v>45440</v>
      </c>
      <c r="L617" s="2">
        <v>45440</v>
      </c>
      <c r="M617" s="2">
        <v>45487</v>
      </c>
      <c r="N617">
        <v>40</v>
      </c>
      <c r="O617">
        <v>15674461</v>
      </c>
      <c r="P617">
        <v>20240604</v>
      </c>
      <c r="Q617">
        <v>202406</v>
      </c>
      <c r="R617" t="s">
        <v>6382</v>
      </c>
      <c r="S617">
        <v>11</v>
      </c>
      <c r="T617" t="s">
        <v>22</v>
      </c>
      <c r="U617" t="s">
        <v>3359</v>
      </c>
      <c r="V617" s="57" t="e">
        <f t="shared" ca="1" si="90"/>
        <v>#NUM!</v>
      </c>
      <c r="W617" s="1" t="e">
        <f t="shared" ca="1" si="91"/>
        <v>#NUM!</v>
      </c>
      <c r="X617" s="1" t="e">
        <f t="shared" ca="1" si="92"/>
        <v>#NUM!</v>
      </c>
      <c r="Y617" s="1" t="e">
        <f t="shared" ca="1" si="93"/>
        <v>#NUM!</v>
      </c>
      <c r="Z617" s="32" t="e">
        <f t="shared" ca="1" si="94"/>
        <v>#NUM!</v>
      </c>
      <c r="AA617" s="1" t="e">
        <f t="shared" ca="1" si="95"/>
        <v>#NUM!</v>
      </c>
      <c r="AB617" s="1" t="e">
        <f t="shared" ca="1" si="96"/>
        <v>#NUM!</v>
      </c>
      <c r="AC617" s="1" t="e">
        <f t="shared" ca="1" si="97"/>
        <v>#NUM!</v>
      </c>
      <c r="AD617" s="1">
        <f t="shared" si="98"/>
        <v>15674461</v>
      </c>
      <c r="AE617" t="str">
        <f>IFERROR(VLOOKUP(D617,Bas!A:B,2,0),"")</f>
        <v/>
      </c>
      <c r="AF617" t="str">
        <f t="shared" si="99"/>
        <v>DRESS WINTER S A SFP-012493-01</v>
      </c>
      <c r="AG617" s="14" t="str">
        <f>(IFERROR(VLOOKUP(AF617,Bas!A:B,2,0),"CXP"))</f>
        <v>CXP</v>
      </c>
    </row>
    <row r="618" spans="1:33" x14ac:dyDescent="0.25">
      <c r="A618" t="s">
        <v>41</v>
      </c>
      <c r="B618">
        <v>901</v>
      </c>
      <c r="C618">
        <v>860536029</v>
      </c>
      <c r="D618" t="s">
        <v>2981</v>
      </c>
      <c r="E618" t="s">
        <v>4445</v>
      </c>
      <c r="F618">
        <v>7447638</v>
      </c>
      <c r="G618">
        <v>16925001</v>
      </c>
      <c r="H618">
        <v>25139</v>
      </c>
      <c r="I618" t="s">
        <v>4446</v>
      </c>
      <c r="J618" t="s">
        <v>4447</v>
      </c>
      <c r="K618" s="2">
        <v>45394</v>
      </c>
      <c r="L618" s="2">
        <v>45394</v>
      </c>
      <c r="M618" s="2">
        <v>45446</v>
      </c>
      <c r="N618">
        <v>-1</v>
      </c>
      <c r="O618">
        <v>1548493</v>
      </c>
      <c r="P618">
        <v>20240604</v>
      </c>
      <c r="Q618">
        <v>202406</v>
      </c>
      <c r="R618" t="s">
        <v>6382</v>
      </c>
      <c r="S618">
        <v>57</v>
      </c>
      <c r="T618" t="s">
        <v>35</v>
      </c>
      <c r="U618" t="s">
        <v>3359</v>
      </c>
      <c r="V618" s="57" t="e">
        <f t="shared" ca="1" si="90"/>
        <v>#NUM!</v>
      </c>
      <c r="W618" s="1" t="e">
        <f t="shared" ca="1" si="91"/>
        <v>#NUM!</v>
      </c>
      <c r="X618" s="1" t="e">
        <f t="shared" ca="1" si="92"/>
        <v>#NUM!</v>
      </c>
      <c r="Y618" s="1" t="e">
        <f t="shared" ca="1" si="93"/>
        <v>#NUM!</v>
      </c>
      <c r="Z618" s="32" t="e">
        <f t="shared" ca="1" si="94"/>
        <v>#NUM!</v>
      </c>
      <c r="AA618" s="1" t="e">
        <f t="shared" ca="1" si="95"/>
        <v>#NUM!</v>
      </c>
      <c r="AB618" s="1" t="e">
        <f t="shared" ca="1" si="96"/>
        <v>#NUM!</v>
      </c>
      <c r="AC618" s="1" t="e">
        <f t="shared" ca="1" si="97"/>
        <v>#NUM!</v>
      </c>
      <c r="AD618" s="1">
        <f t="shared" si="98"/>
        <v>1548493</v>
      </c>
      <c r="AE618" t="str">
        <f>IFERROR(VLOOKUP(D618,Bas!A:B,2,0),"")</f>
        <v/>
      </c>
      <c r="AF618" t="str">
        <f t="shared" si="99"/>
        <v>EDITORIAL LA UNIDAD SA EN EJECUCION DEL ACUERDO DEFP-011714-01</v>
      </c>
      <c r="AG618" s="14" t="str">
        <f>(IFERROR(VLOOKUP(AF618,Bas!A:B,2,0),"CXP"))</f>
        <v>CXP</v>
      </c>
    </row>
    <row r="619" spans="1:33" x14ac:dyDescent="0.25">
      <c r="A619" t="s">
        <v>41</v>
      </c>
      <c r="B619">
        <v>901</v>
      </c>
      <c r="C619">
        <v>860536029</v>
      </c>
      <c r="D619" t="s">
        <v>2981</v>
      </c>
      <c r="E619" t="s">
        <v>4445</v>
      </c>
      <c r="F619">
        <v>7447638</v>
      </c>
      <c r="G619">
        <v>16925001</v>
      </c>
      <c r="H619">
        <v>25588</v>
      </c>
      <c r="I619" t="s">
        <v>4448</v>
      </c>
      <c r="J619" t="s">
        <v>4449</v>
      </c>
      <c r="K619" s="2">
        <v>45411</v>
      </c>
      <c r="L619" s="2">
        <v>45411</v>
      </c>
      <c r="M619" s="2">
        <v>45467</v>
      </c>
      <c r="N619">
        <v>20</v>
      </c>
      <c r="O619">
        <v>1548493</v>
      </c>
      <c r="P619">
        <v>20240604</v>
      </c>
      <c r="Q619">
        <v>202406</v>
      </c>
      <c r="R619" t="s">
        <v>6382</v>
      </c>
      <c r="S619">
        <v>40</v>
      </c>
      <c r="T619" t="s">
        <v>35</v>
      </c>
      <c r="U619" t="s">
        <v>3359</v>
      </c>
      <c r="V619" s="57" t="e">
        <f t="shared" ca="1" si="90"/>
        <v>#NUM!</v>
      </c>
      <c r="W619" s="1" t="e">
        <f t="shared" ca="1" si="91"/>
        <v>#NUM!</v>
      </c>
      <c r="X619" s="1" t="e">
        <f t="shared" ca="1" si="92"/>
        <v>#NUM!</v>
      </c>
      <c r="Y619" s="1" t="e">
        <f t="shared" ca="1" si="93"/>
        <v>#NUM!</v>
      </c>
      <c r="Z619" s="32" t="e">
        <f t="shared" ca="1" si="94"/>
        <v>#NUM!</v>
      </c>
      <c r="AA619" s="1" t="e">
        <f t="shared" ca="1" si="95"/>
        <v>#NUM!</v>
      </c>
      <c r="AB619" s="1" t="e">
        <f t="shared" ca="1" si="96"/>
        <v>#NUM!</v>
      </c>
      <c r="AC619" s="1" t="e">
        <f t="shared" ca="1" si="97"/>
        <v>#NUM!</v>
      </c>
      <c r="AD619" s="1">
        <f t="shared" si="98"/>
        <v>1548493</v>
      </c>
      <c r="AE619" t="str">
        <f>IFERROR(VLOOKUP(D619,Bas!A:B,2,0),"")</f>
        <v/>
      </c>
      <c r="AF619" t="str">
        <f t="shared" si="99"/>
        <v>EDITORIAL LA UNIDAD SA EN EJECUCION DEL ACUERDO DEFP-011999-01</v>
      </c>
      <c r="AG619" s="14" t="str">
        <f>(IFERROR(VLOOKUP(AF619,Bas!A:B,2,0),"CXP"))</f>
        <v>CXP</v>
      </c>
    </row>
    <row r="620" spans="1:33" x14ac:dyDescent="0.25">
      <c r="A620" t="s">
        <v>41</v>
      </c>
      <c r="B620">
        <v>901</v>
      </c>
      <c r="C620">
        <v>800192811</v>
      </c>
      <c r="D620" t="s">
        <v>86</v>
      </c>
      <c r="E620" t="s">
        <v>4450</v>
      </c>
      <c r="F620">
        <v>7447638</v>
      </c>
      <c r="G620">
        <v>16925001</v>
      </c>
      <c r="H620">
        <v>21759</v>
      </c>
      <c r="I620" t="s">
        <v>4451</v>
      </c>
      <c r="J620" t="s">
        <v>4452</v>
      </c>
      <c r="K620" s="2">
        <v>45408</v>
      </c>
      <c r="L620" s="2">
        <v>45408</v>
      </c>
      <c r="M620" s="2">
        <v>45468</v>
      </c>
      <c r="N620">
        <v>21</v>
      </c>
      <c r="O620">
        <v>835830</v>
      </c>
      <c r="P620">
        <v>20240604</v>
      </c>
      <c r="Q620">
        <v>202406</v>
      </c>
      <c r="R620" t="s">
        <v>6382</v>
      </c>
      <c r="S620">
        <v>43</v>
      </c>
      <c r="T620" t="s">
        <v>35</v>
      </c>
      <c r="U620" t="s">
        <v>3359</v>
      </c>
      <c r="V620" s="57" t="e">
        <f t="shared" ca="1" si="90"/>
        <v>#NUM!</v>
      </c>
      <c r="W620" s="1" t="e">
        <f t="shared" ca="1" si="91"/>
        <v>#NUM!</v>
      </c>
      <c r="X620" s="1" t="e">
        <f t="shared" ca="1" si="92"/>
        <v>#NUM!</v>
      </c>
      <c r="Y620" s="1" t="e">
        <f t="shared" ca="1" si="93"/>
        <v>#NUM!</v>
      </c>
      <c r="Z620" s="32" t="e">
        <f t="shared" ca="1" si="94"/>
        <v>#NUM!</v>
      </c>
      <c r="AA620" s="1" t="e">
        <f t="shared" ca="1" si="95"/>
        <v>#NUM!</v>
      </c>
      <c r="AB620" s="1" t="e">
        <f t="shared" ca="1" si="96"/>
        <v>#NUM!</v>
      </c>
      <c r="AC620" s="1" t="e">
        <f t="shared" ca="1" si="97"/>
        <v>#NUM!</v>
      </c>
      <c r="AD620" s="1">
        <f t="shared" si="98"/>
        <v>835830</v>
      </c>
      <c r="AE620" t="str">
        <f>IFERROR(VLOOKUP(D620,Bas!A:B,2,0),"")</f>
        <v/>
      </c>
      <c r="AF620" t="str">
        <f t="shared" si="99"/>
        <v>ELECTRO PARTES DEL VALLE SASFP-011923-01</v>
      </c>
      <c r="AG620" s="14" t="str">
        <f>(IFERROR(VLOOKUP(AF620,Bas!A:B,2,0),"CXP"))</f>
        <v>CXP</v>
      </c>
    </row>
    <row r="621" spans="1:33" x14ac:dyDescent="0.25">
      <c r="A621" t="s">
        <v>41</v>
      </c>
      <c r="B621">
        <v>901</v>
      </c>
      <c r="C621">
        <v>800192811</v>
      </c>
      <c r="D621" t="s">
        <v>86</v>
      </c>
      <c r="E621" t="s">
        <v>4450</v>
      </c>
      <c r="F621">
        <v>7447638</v>
      </c>
      <c r="G621">
        <v>16925001</v>
      </c>
      <c r="H621">
        <v>21814</v>
      </c>
      <c r="I621" t="s">
        <v>4453</v>
      </c>
      <c r="J621" t="s">
        <v>4454</v>
      </c>
      <c r="K621" s="2">
        <v>45412</v>
      </c>
      <c r="L621" s="2">
        <v>45412</v>
      </c>
      <c r="M621" s="2">
        <v>45473</v>
      </c>
      <c r="N621">
        <v>26</v>
      </c>
      <c r="O621">
        <v>1320796</v>
      </c>
      <c r="P621">
        <v>20240604</v>
      </c>
      <c r="Q621">
        <v>202406</v>
      </c>
      <c r="R621" t="s">
        <v>6382</v>
      </c>
      <c r="S621">
        <v>39</v>
      </c>
      <c r="T621" t="s">
        <v>35</v>
      </c>
      <c r="U621" t="s">
        <v>3359</v>
      </c>
      <c r="V621" s="57" t="e">
        <f t="shared" ca="1" si="90"/>
        <v>#NUM!</v>
      </c>
      <c r="W621" s="1" t="e">
        <f t="shared" ca="1" si="91"/>
        <v>#NUM!</v>
      </c>
      <c r="X621" s="1" t="e">
        <f t="shared" ca="1" si="92"/>
        <v>#NUM!</v>
      </c>
      <c r="Y621" s="1" t="e">
        <f t="shared" ca="1" si="93"/>
        <v>#NUM!</v>
      </c>
      <c r="Z621" s="32" t="e">
        <f t="shared" ca="1" si="94"/>
        <v>#NUM!</v>
      </c>
      <c r="AA621" s="1" t="e">
        <f t="shared" ca="1" si="95"/>
        <v>#NUM!</v>
      </c>
      <c r="AB621" s="1" t="e">
        <f t="shared" ca="1" si="96"/>
        <v>#NUM!</v>
      </c>
      <c r="AC621" s="1" t="e">
        <f t="shared" ca="1" si="97"/>
        <v>#NUM!</v>
      </c>
      <c r="AD621" s="1">
        <f t="shared" si="98"/>
        <v>1320796</v>
      </c>
      <c r="AE621" t="str">
        <f>IFERROR(VLOOKUP(D621,Bas!A:B,2,0),"")</f>
        <v/>
      </c>
      <c r="AF621" t="str">
        <f t="shared" si="99"/>
        <v>ELECTRO PARTES DEL VALLE SASFP-012068-01</v>
      </c>
      <c r="AG621" s="14" t="str">
        <f>(IFERROR(VLOOKUP(AF621,Bas!A:B,2,0),"CXP"))</f>
        <v>CXP</v>
      </c>
    </row>
    <row r="622" spans="1:33" x14ac:dyDescent="0.25">
      <c r="A622" t="s">
        <v>41</v>
      </c>
      <c r="B622">
        <v>901</v>
      </c>
      <c r="C622">
        <v>800192811</v>
      </c>
      <c r="D622" t="s">
        <v>86</v>
      </c>
      <c r="E622" t="s">
        <v>4450</v>
      </c>
      <c r="F622">
        <v>7447638</v>
      </c>
      <c r="G622">
        <v>16925001</v>
      </c>
      <c r="H622">
        <v>21809</v>
      </c>
      <c r="I622" t="s">
        <v>4455</v>
      </c>
      <c r="J622" t="s">
        <v>4456</v>
      </c>
      <c r="K622" s="2">
        <v>45412</v>
      </c>
      <c r="L622" s="2">
        <v>45412</v>
      </c>
      <c r="M622" s="2">
        <v>45473</v>
      </c>
      <c r="N622">
        <v>26</v>
      </c>
      <c r="O622">
        <v>68036</v>
      </c>
      <c r="P622">
        <v>20240604</v>
      </c>
      <c r="Q622">
        <v>202406</v>
      </c>
      <c r="R622" t="s">
        <v>6382</v>
      </c>
      <c r="S622">
        <v>39</v>
      </c>
      <c r="T622" t="s">
        <v>35</v>
      </c>
      <c r="U622" t="s">
        <v>3359</v>
      </c>
      <c r="V622" s="57" t="e">
        <f t="shared" ca="1" si="90"/>
        <v>#NUM!</v>
      </c>
      <c r="W622" s="1" t="e">
        <f t="shared" ca="1" si="91"/>
        <v>#NUM!</v>
      </c>
      <c r="X622" s="1" t="e">
        <f t="shared" ca="1" si="92"/>
        <v>#NUM!</v>
      </c>
      <c r="Y622" s="1" t="e">
        <f t="shared" ca="1" si="93"/>
        <v>#NUM!</v>
      </c>
      <c r="Z622" s="32" t="e">
        <f t="shared" ca="1" si="94"/>
        <v>#NUM!</v>
      </c>
      <c r="AA622" s="1" t="e">
        <f t="shared" ca="1" si="95"/>
        <v>#NUM!</v>
      </c>
      <c r="AB622" s="1" t="e">
        <f t="shared" ca="1" si="96"/>
        <v>#NUM!</v>
      </c>
      <c r="AC622" s="1" t="e">
        <f t="shared" ca="1" si="97"/>
        <v>#NUM!</v>
      </c>
      <c r="AD622" s="1">
        <f t="shared" si="98"/>
        <v>68036</v>
      </c>
      <c r="AE622" t="str">
        <f>IFERROR(VLOOKUP(D622,Bas!A:B,2,0),"")</f>
        <v/>
      </c>
      <c r="AF622" t="str">
        <f t="shared" si="99"/>
        <v>ELECTRO PARTES DEL VALLE SASFP-012069-01</v>
      </c>
      <c r="AG622" s="14" t="str">
        <f>(IFERROR(VLOOKUP(AF622,Bas!A:B,2,0),"CXP"))</f>
        <v>CXP</v>
      </c>
    </row>
    <row r="623" spans="1:33" x14ac:dyDescent="0.25">
      <c r="A623" t="s">
        <v>41</v>
      </c>
      <c r="B623">
        <v>901</v>
      </c>
      <c r="C623">
        <v>800192811</v>
      </c>
      <c r="D623" t="s">
        <v>86</v>
      </c>
      <c r="E623" t="s">
        <v>4450</v>
      </c>
      <c r="F623">
        <v>7447638</v>
      </c>
      <c r="G623">
        <v>16925001</v>
      </c>
      <c r="H623">
        <v>21815</v>
      </c>
      <c r="I623" t="s">
        <v>4457</v>
      </c>
      <c r="J623" t="s">
        <v>4458</v>
      </c>
      <c r="K623" s="2">
        <v>45412</v>
      </c>
      <c r="L623" s="2">
        <v>45412</v>
      </c>
      <c r="M623" s="2">
        <v>45467</v>
      </c>
      <c r="N623">
        <v>20</v>
      </c>
      <c r="O623">
        <v>492329</v>
      </c>
      <c r="P623">
        <v>20240604</v>
      </c>
      <c r="Q623">
        <v>202406</v>
      </c>
      <c r="R623" t="s">
        <v>6382</v>
      </c>
      <c r="S623">
        <v>39</v>
      </c>
      <c r="T623" t="s">
        <v>35</v>
      </c>
      <c r="U623" t="s">
        <v>3359</v>
      </c>
      <c r="V623" s="57" t="e">
        <f t="shared" ca="1" si="90"/>
        <v>#NUM!</v>
      </c>
      <c r="W623" s="1" t="e">
        <f t="shared" ca="1" si="91"/>
        <v>#NUM!</v>
      </c>
      <c r="X623" s="1" t="e">
        <f t="shared" ca="1" si="92"/>
        <v>#NUM!</v>
      </c>
      <c r="Y623" s="1" t="e">
        <f t="shared" ca="1" si="93"/>
        <v>#NUM!</v>
      </c>
      <c r="Z623" s="32" t="e">
        <f t="shared" ca="1" si="94"/>
        <v>#NUM!</v>
      </c>
      <c r="AA623" s="1" t="e">
        <f t="shared" ca="1" si="95"/>
        <v>#NUM!</v>
      </c>
      <c r="AB623" s="1" t="e">
        <f t="shared" ca="1" si="96"/>
        <v>#NUM!</v>
      </c>
      <c r="AC623" s="1" t="e">
        <f t="shared" ca="1" si="97"/>
        <v>#NUM!</v>
      </c>
      <c r="AD623" s="1">
        <f t="shared" si="98"/>
        <v>492329</v>
      </c>
      <c r="AE623" t="str">
        <f>IFERROR(VLOOKUP(D623,Bas!A:B,2,0),"")</f>
        <v/>
      </c>
      <c r="AF623" t="str">
        <f t="shared" si="99"/>
        <v>ELECTRO PARTES DEL VALLE SASFP-012070-01</v>
      </c>
      <c r="AG623" s="14" t="str">
        <f>(IFERROR(VLOOKUP(AF623,Bas!A:B,2,0),"CXP"))</f>
        <v>CXP</v>
      </c>
    </row>
    <row r="624" spans="1:33" x14ac:dyDescent="0.25">
      <c r="A624" t="s">
        <v>41</v>
      </c>
      <c r="B624">
        <v>901</v>
      </c>
      <c r="C624">
        <v>800192811</v>
      </c>
      <c r="D624" t="s">
        <v>86</v>
      </c>
      <c r="E624" t="s">
        <v>4450</v>
      </c>
      <c r="F624">
        <v>7447638</v>
      </c>
      <c r="G624">
        <v>16925001</v>
      </c>
      <c r="H624">
        <v>21884</v>
      </c>
      <c r="I624" t="s">
        <v>4459</v>
      </c>
      <c r="J624" t="s">
        <v>4460</v>
      </c>
      <c r="K624" s="2">
        <v>45418</v>
      </c>
      <c r="L624" s="2">
        <v>45418</v>
      </c>
      <c r="M624" s="2">
        <v>45476</v>
      </c>
      <c r="N624">
        <v>29</v>
      </c>
      <c r="O624">
        <v>21436</v>
      </c>
      <c r="P624">
        <v>20240604</v>
      </c>
      <c r="Q624">
        <v>202406</v>
      </c>
      <c r="R624" t="s">
        <v>6382</v>
      </c>
      <c r="S624">
        <v>33</v>
      </c>
      <c r="T624" t="s">
        <v>35</v>
      </c>
      <c r="U624" t="s">
        <v>3359</v>
      </c>
      <c r="V624" s="57" t="e">
        <f t="shared" ca="1" si="90"/>
        <v>#NUM!</v>
      </c>
      <c r="W624" s="1" t="e">
        <f t="shared" ca="1" si="91"/>
        <v>#NUM!</v>
      </c>
      <c r="X624" s="1" t="e">
        <f t="shared" ca="1" si="92"/>
        <v>#NUM!</v>
      </c>
      <c r="Y624" s="1" t="e">
        <f t="shared" ca="1" si="93"/>
        <v>#NUM!</v>
      </c>
      <c r="Z624" s="32" t="e">
        <f t="shared" ca="1" si="94"/>
        <v>#NUM!</v>
      </c>
      <c r="AA624" s="1" t="e">
        <f t="shared" ca="1" si="95"/>
        <v>#NUM!</v>
      </c>
      <c r="AB624" s="1" t="e">
        <f t="shared" ca="1" si="96"/>
        <v>#NUM!</v>
      </c>
      <c r="AC624" s="1" t="e">
        <f t="shared" ca="1" si="97"/>
        <v>#NUM!</v>
      </c>
      <c r="AD624" s="1">
        <f t="shared" si="98"/>
        <v>21436</v>
      </c>
      <c r="AE624" t="str">
        <f>IFERROR(VLOOKUP(D624,Bas!A:B,2,0),"")</f>
        <v/>
      </c>
      <c r="AF624" t="str">
        <f t="shared" si="99"/>
        <v>ELECTRO PARTES DEL VALLE SASFP-012104-01</v>
      </c>
      <c r="AG624" s="14" t="str">
        <f>(IFERROR(VLOOKUP(AF624,Bas!A:B,2,0),"CXP"))</f>
        <v>CXP</v>
      </c>
    </row>
    <row r="625" spans="1:33" x14ac:dyDescent="0.25">
      <c r="A625" t="s">
        <v>41</v>
      </c>
      <c r="B625">
        <v>901</v>
      </c>
      <c r="C625">
        <v>800192811</v>
      </c>
      <c r="D625" t="s">
        <v>86</v>
      </c>
      <c r="E625" t="s">
        <v>4450</v>
      </c>
      <c r="F625">
        <v>7447638</v>
      </c>
      <c r="G625">
        <v>16925001</v>
      </c>
      <c r="H625">
        <v>21916</v>
      </c>
      <c r="I625" t="s">
        <v>4461</v>
      </c>
      <c r="J625" t="s">
        <v>4462</v>
      </c>
      <c r="K625" s="2">
        <v>45422</v>
      </c>
      <c r="L625" s="2">
        <v>45422</v>
      </c>
      <c r="M625" s="2">
        <v>45479</v>
      </c>
      <c r="N625">
        <v>32</v>
      </c>
      <c r="O625">
        <v>146755</v>
      </c>
      <c r="P625">
        <v>20240604</v>
      </c>
      <c r="Q625">
        <v>202406</v>
      </c>
      <c r="R625" t="s">
        <v>6382</v>
      </c>
      <c r="S625">
        <v>29</v>
      </c>
      <c r="T625" t="s">
        <v>22</v>
      </c>
      <c r="U625" t="s">
        <v>3359</v>
      </c>
      <c r="V625" s="57" t="e">
        <f t="shared" ca="1" si="90"/>
        <v>#NUM!</v>
      </c>
      <c r="W625" s="1" t="e">
        <f t="shared" ca="1" si="91"/>
        <v>#NUM!</v>
      </c>
      <c r="X625" s="1" t="e">
        <f t="shared" ca="1" si="92"/>
        <v>#NUM!</v>
      </c>
      <c r="Y625" s="1" t="e">
        <f t="shared" ca="1" si="93"/>
        <v>#NUM!</v>
      </c>
      <c r="Z625" s="32" t="e">
        <f t="shared" ca="1" si="94"/>
        <v>#NUM!</v>
      </c>
      <c r="AA625" s="1" t="e">
        <f t="shared" ca="1" si="95"/>
        <v>#NUM!</v>
      </c>
      <c r="AB625" s="1" t="e">
        <f t="shared" ca="1" si="96"/>
        <v>#NUM!</v>
      </c>
      <c r="AC625" s="1" t="e">
        <f t="shared" ca="1" si="97"/>
        <v>#NUM!</v>
      </c>
      <c r="AD625" s="1">
        <f t="shared" si="98"/>
        <v>146755</v>
      </c>
      <c r="AE625" t="str">
        <f>IFERROR(VLOOKUP(D625,Bas!A:B,2,0),"")</f>
        <v/>
      </c>
      <c r="AF625" t="str">
        <f t="shared" si="99"/>
        <v>ELECTRO PARTES DEL VALLE SASFP-012198-01</v>
      </c>
      <c r="AG625" s="14" t="str">
        <f>(IFERROR(VLOOKUP(AF625,Bas!A:B,2,0),"CXP"))</f>
        <v>CXP</v>
      </c>
    </row>
    <row r="626" spans="1:33" x14ac:dyDescent="0.25">
      <c r="A626" t="s">
        <v>41</v>
      </c>
      <c r="B626">
        <v>901</v>
      </c>
      <c r="C626">
        <v>800192811</v>
      </c>
      <c r="D626" t="s">
        <v>86</v>
      </c>
      <c r="E626" t="s">
        <v>4450</v>
      </c>
      <c r="F626">
        <v>7447638</v>
      </c>
      <c r="G626">
        <v>16925001</v>
      </c>
      <c r="H626">
        <v>21926</v>
      </c>
      <c r="I626" t="s">
        <v>4463</v>
      </c>
      <c r="J626" t="s">
        <v>4464</v>
      </c>
      <c r="K626" s="2">
        <v>45422</v>
      </c>
      <c r="L626" s="2">
        <v>45422</v>
      </c>
      <c r="M626" s="2">
        <v>45479</v>
      </c>
      <c r="N626">
        <v>32</v>
      </c>
      <c r="O626">
        <v>230437</v>
      </c>
      <c r="P626">
        <v>20240604</v>
      </c>
      <c r="Q626">
        <v>202406</v>
      </c>
      <c r="R626" t="s">
        <v>6382</v>
      </c>
      <c r="S626">
        <v>29</v>
      </c>
      <c r="T626" t="s">
        <v>22</v>
      </c>
      <c r="U626" t="s">
        <v>3359</v>
      </c>
      <c r="V626" s="57" t="e">
        <f t="shared" ca="1" si="90"/>
        <v>#NUM!</v>
      </c>
      <c r="W626" s="1" t="e">
        <f t="shared" ca="1" si="91"/>
        <v>#NUM!</v>
      </c>
      <c r="X626" s="1" t="e">
        <f t="shared" ca="1" si="92"/>
        <v>#NUM!</v>
      </c>
      <c r="Y626" s="1" t="e">
        <f t="shared" ca="1" si="93"/>
        <v>#NUM!</v>
      </c>
      <c r="Z626" s="32" t="e">
        <f t="shared" ca="1" si="94"/>
        <v>#NUM!</v>
      </c>
      <c r="AA626" s="1" t="e">
        <f t="shared" ca="1" si="95"/>
        <v>#NUM!</v>
      </c>
      <c r="AB626" s="1" t="e">
        <f t="shared" ca="1" si="96"/>
        <v>#NUM!</v>
      </c>
      <c r="AC626" s="1" t="e">
        <f t="shared" ca="1" si="97"/>
        <v>#NUM!</v>
      </c>
      <c r="AD626" s="1">
        <f t="shared" si="98"/>
        <v>230437</v>
      </c>
      <c r="AE626" t="str">
        <f>IFERROR(VLOOKUP(D626,Bas!A:B,2,0),"")</f>
        <v/>
      </c>
      <c r="AF626" t="str">
        <f t="shared" si="99"/>
        <v>ELECTRO PARTES DEL VALLE SASFP-012199-01</v>
      </c>
      <c r="AG626" s="14" t="str">
        <f>(IFERROR(VLOOKUP(AF626,Bas!A:B,2,0),"CXP"))</f>
        <v>CXP</v>
      </c>
    </row>
    <row r="627" spans="1:33" x14ac:dyDescent="0.25">
      <c r="A627" t="s">
        <v>41</v>
      </c>
      <c r="B627">
        <v>901</v>
      </c>
      <c r="C627">
        <v>800192811</v>
      </c>
      <c r="D627" t="s">
        <v>86</v>
      </c>
      <c r="E627" t="s">
        <v>4450</v>
      </c>
      <c r="F627">
        <v>7447638</v>
      </c>
      <c r="G627">
        <v>16925001</v>
      </c>
      <c r="H627">
        <v>21974</v>
      </c>
      <c r="I627" t="s">
        <v>4465</v>
      </c>
      <c r="J627" t="s">
        <v>4466</v>
      </c>
      <c r="K627" s="2">
        <v>45422</v>
      </c>
      <c r="L627" s="2">
        <v>45422</v>
      </c>
      <c r="M627" s="2">
        <v>45481</v>
      </c>
      <c r="N627">
        <v>34</v>
      </c>
      <c r="O627">
        <v>492329</v>
      </c>
      <c r="P627">
        <v>20240604</v>
      </c>
      <c r="Q627">
        <v>202406</v>
      </c>
      <c r="R627" t="s">
        <v>6382</v>
      </c>
      <c r="S627">
        <v>29</v>
      </c>
      <c r="T627" t="s">
        <v>22</v>
      </c>
      <c r="U627" t="s">
        <v>3359</v>
      </c>
      <c r="V627" s="57" t="e">
        <f t="shared" ca="1" si="90"/>
        <v>#NUM!</v>
      </c>
      <c r="W627" s="1" t="e">
        <f t="shared" ca="1" si="91"/>
        <v>#NUM!</v>
      </c>
      <c r="X627" s="1" t="e">
        <f t="shared" ca="1" si="92"/>
        <v>#NUM!</v>
      </c>
      <c r="Y627" s="1" t="e">
        <f t="shared" ca="1" si="93"/>
        <v>#NUM!</v>
      </c>
      <c r="Z627" s="32" t="e">
        <f t="shared" ca="1" si="94"/>
        <v>#NUM!</v>
      </c>
      <c r="AA627" s="1" t="e">
        <f t="shared" ca="1" si="95"/>
        <v>#NUM!</v>
      </c>
      <c r="AB627" s="1" t="e">
        <f t="shared" ca="1" si="96"/>
        <v>#NUM!</v>
      </c>
      <c r="AC627" s="1" t="e">
        <f t="shared" ca="1" si="97"/>
        <v>#NUM!</v>
      </c>
      <c r="AD627" s="1">
        <f t="shared" si="98"/>
        <v>492329</v>
      </c>
      <c r="AE627" t="str">
        <f>IFERROR(VLOOKUP(D627,Bas!A:B,2,0),"")</f>
        <v/>
      </c>
      <c r="AF627" t="str">
        <f t="shared" si="99"/>
        <v>ELECTRO PARTES DEL VALLE SASFP-012200-01</v>
      </c>
      <c r="AG627" s="14" t="str">
        <f>(IFERROR(VLOOKUP(AF627,Bas!A:B,2,0),"CXP"))</f>
        <v>CXP</v>
      </c>
    </row>
    <row r="628" spans="1:33" x14ac:dyDescent="0.25">
      <c r="A628" t="s">
        <v>41</v>
      </c>
      <c r="B628">
        <v>901</v>
      </c>
      <c r="C628">
        <v>800192811</v>
      </c>
      <c r="D628" t="s">
        <v>86</v>
      </c>
      <c r="E628" t="s">
        <v>4450</v>
      </c>
      <c r="F628">
        <v>7447638</v>
      </c>
      <c r="G628">
        <v>16925001</v>
      </c>
      <c r="H628">
        <v>22008</v>
      </c>
      <c r="I628" t="s">
        <v>4467</v>
      </c>
      <c r="J628" t="s">
        <v>4468</v>
      </c>
      <c r="K628" s="2">
        <v>45426</v>
      </c>
      <c r="L628" s="2">
        <v>45426</v>
      </c>
      <c r="M628" s="2">
        <v>45483</v>
      </c>
      <c r="N628">
        <v>36</v>
      </c>
      <c r="O628">
        <v>1467550</v>
      </c>
      <c r="P628">
        <v>20240604</v>
      </c>
      <c r="Q628">
        <v>202406</v>
      </c>
      <c r="R628" t="s">
        <v>6382</v>
      </c>
      <c r="S628">
        <v>25</v>
      </c>
      <c r="T628" t="s">
        <v>22</v>
      </c>
      <c r="U628" t="s">
        <v>3359</v>
      </c>
      <c r="V628" s="57" t="e">
        <f t="shared" ca="1" si="90"/>
        <v>#NUM!</v>
      </c>
      <c r="W628" s="1" t="e">
        <f t="shared" ca="1" si="91"/>
        <v>#NUM!</v>
      </c>
      <c r="X628" s="1" t="e">
        <f t="shared" ca="1" si="92"/>
        <v>#NUM!</v>
      </c>
      <c r="Y628" s="1" t="e">
        <f t="shared" ca="1" si="93"/>
        <v>#NUM!</v>
      </c>
      <c r="Z628" s="32" t="e">
        <f t="shared" ca="1" si="94"/>
        <v>#NUM!</v>
      </c>
      <c r="AA628" s="1" t="e">
        <f t="shared" ca="1" si="95"/>
        <v>#NUM!</v>
      </c>
      <c r="AB628" s="1" t="e">
        <f t="shared" ca="1" si="96"/>
        <v>#NUM!</v>
      </c>
      <c r="AC628" s="1" t="e">
        <f t="shared" ca="1" si="97"/>
        <v>#NUM!</v>
      </c>
      <c r="AD628" s="1">
        <f t="shared" si="98"/>
        <v>1467550</v>
      </c>
      <c r="AE628" t="str">
        <f>IFERROR(VLOOKUP(D628,Bas!A:B,2,0),"")</f>
        <v/>
      </c>
      <c r="AF628" t="str">
        <f t="shared" si="99"/>
        <v>ELECTRO PARTES DEL VALLE SASFP-012223-01</v>
      </c>
      <c r="AG628" s="14" t="str">
        <f>(IFERROR(VLOOKUP(AF628,Bas!A:B,2,0),"CXP"))</f>
        <v>CXP</v>
      </c>
    </row>
    <row r="629" spans="1:33" x14ac:dyDescent="0.25">
      <c r="A629" t="s">
        <v>41</v>
      </c>
      <c r="B629">
        <v>901</v>
      </c>
      <c r="C629">
        <v>800192811</v>
      </c>
      <c r="D629" t="s">
        <v>86</v>
      </c>
      <c r="E629" t="s">
        <v>4450</v>
      </c>
      <c r="F629">
        <v>7447638</v>
      </c>
      <c r="G629">
        <v>16925001</v>
      </c>
      <c r="H629">
        <v>22007</v>
      </c>
      <c r="I629" t="s">
        <v>4469</v>
      </c>
      <c r="J629" t="s">
        <v>4470</v>
      </c>
      <c r="K629" s="2">
        <v>45426</v>
      </c>
      <c r="L629" s="2">
        <v>45426</v>
      </c>
      <c r="M629" s="2">
        <v>45483</v>
      </c>
      <c r="N629">
        <v>36</v>
      </c>
      <c r="O629">
        <v>803850</v>
      </c>
      <c r="P629">
        <v>20240604</v>
      </c>
      <c r="Q629">
        <v>202406</v>
      </c>
      <c r="R629" t="s">
        <v>6382</v>
      </c>
      <c r="S629">
        <v>25</v>
      </c>
      <c r="T629" t="s">
        <v>22</v>
      </c>
      <c r="U629" t="s">
        <v>3359</v>
      </c>
      <c r="V629" s="57" t="e">
        <f t="shared" ca="1" si="90"/>
        <v>#NUM!</v>
      </c>
      <c r="W629" s="1" t="e">
        <f t="shared" ca="1" si="91"/>
        <v>#NUM!</v>
      </c>
      <c r="X629" s="1" t="e">
        <f t="shared" ca="1" si="92"/>
        <v>#NUM!</v>
      </c>
      <c r="Y629" s="1" t="e">
        <f t="shared" ca="1" si="93"/>
        <v>#NUM!</v>
      </c>
      <c r="Z629" s="32" t="e">
        <f t="shared" ca="1" si="94"/>
        <v>#NUM!</v>
      </c>
      <c r="AA629" s="1" t="e">
        <f t="shared" ca="1" si="95"/>
        <v>#NUM!</v>
      </c>
      <c r="AB629" s="1" t="e">
        <f t="shared" ca="1" si="96"/>
        <v>#NUM!</v>
      </c>
      <c r="AC629" s="1" t="e">
        <f t="shared" ca="1" si="97"/>
        <v>#NUM!</v>
      </c>
      <c r="AD629" s="1">
        <f t="shared" si="98"/>
        <v>803850</v>
      </c>
      <c r="AE629" t="str">
        <f>IFERROR(VLOOKUP(D629,Bas!A:B,2,0),"")</f>
        <v/>
      </c>
      <c r="AF629" t="str">
        <f t="shared" si="99"/>
        <v>ELECTRO PARTES DEL VALLE SASFP-012224-01</v>
      </c>
      <c r="AG629" s="14" t="str">
        <f>(IFERROR(VLOOKUP(AF629,Bas!A:B,2,0),"CXP"))</f>
        <v>CXP</v>
      </c>
    </row>
    <row r="630" spans="1:33" x14ac:dyDescent="0.25">
      <c r="A630" t="s">
        <v>41</v>
      </c>
      <c r="B630">
        <v>901</v>
      </c>
      <c r="C630">
        <v>800192811</v>
      </c>
      <c r="D630" t="s">
        <v>86</v>
      </c>
      <c r="E630" t="s">
        <v>4450</v>
      </c>
      <c r="F630">
        <v>7447638</v>
      </c>
      <c r="G630">
        <v>16925001</v>
      </c>
      <c r="H630">
        <v>22031</v>
      </c>
      <c r="I630" t="s">
        <v>4471</v>
      </c>
      <c r="J630" t="s">
        <v>4472</v>
      </c>
      <c r="K630" s="2">
        <v>45427</v>
      </c>
      <c r="L630" s="2">
        <v>45427</v>
      </c>
      <c r="M630" s="2">
        <v>45487</v>
      </c>
      <c r="N630">
        <v>40</v>
      </c>
      <c r="O630">
        <v>56502</v>
      </c>
      <c r="P630">
        <v>20240604</v>
      </c>
      <c r="Q630">
        <v>202406</v>
      </c>
      <c r="R630" t="s">
        <v>6382</v>
      </c>
      <c r="S630">
        <v>24</v>
      </c>
      <c r="T630" t="s">
        <v>22</v>
      </c>
      <c r="U630" t="s">
        <v>3359</v>
      </c>
      <c r="V630" s="57" t="e">
        <f t="shared" ca="1" si="90"/>
        <v>#NUM!</v>
      </c>
      <c r="W630" s="1" t="e">
        <f t="shared" ca="1" si="91"/>
        <v>#NUM!</v>
      </c>
      <c r="X630" s="1" t="e">
        <f t="shared" ca="1" si="92"/>
        <v>#NUM!</v>
      </c>
      <c r="Y630" s="1" t="e">
        <f t="shared" ca="1" si="93"/>
        <v>#NUM!</v>
      </c>
      <c r="Z630" s="32" t="e">
        <f t="shared" ca="1" si="94"/>
        <v>#NUM!</v>
      </c>
      <c r="AA630" s="1" t="e">
        <f t="shared" ca="1" si="95"/>
        <v>#NUM!</v>
      </c>
      <c r="AB630" s="1" t="e">
        <f t="shared" ca="1" si="96"/>
        <v>#NUM!</v>
      </c>
      <c r="AC630" s="1" t="e">
        <f t="shared" ca="1" si="97"/>
        <v>#NUM!</v>
      </c>
      <c r="AD630" s="1">
        <f t="shared" si="98"/>
        <v>56502</v>
      </c>
      <c r="AE630" t="str">
        <f>IFERROR(VLOOKUP(D630,Bas!A:B,2,0),"")</f>
        <v/>
      </c>
      <c r="AF630" t="str">
        <f t="shared" si="99"/>
        <v>ELECTRO PARTES DEL VALLE SASFP-012276-01</v>
      </c>
      <c r="AG630" s="14" t="str">
        <f>(IFERROR(VLOOKUP(AF630,Bas!A:B,2,0),"CXP"))</f>
        <v>CXP</v>
      </c>
    </row>
    <row r="631" spans="1:33" x14ac:dyDescent="0.25">
      <c r="A631" t="s">
        <v>41</v>
      </c>
      <c r="B631">
        <v>901</v>
      </c>
      <c r="C631">
        <v>800192811</v>
      </c>
      <c r="D631" t="s">
        <v>86</v>
      </c>
      <c r="E631" t="s">
        <v>4450</v>
      </c>
      <c r="F631">
        <v>7447638</v>
      </c>
      <c r="G631">
        <v>16925001</v>
      </c>
      <c r="H631">
        <v>22032</v>
      </c>
      <c r="I631" t="s">
        <v>4473</v>
      </c>
      <c r="J631" t="s">
        <v>4474</v>
      </c>
      <c r="K631" s="2">
        <v>45427</v>
      </c>
      <c r="L631" s="2">
        <v>45427</v>
      </c>
      <c r="M631" s="2">
        <v>45487</v>
      </c>
      <c r="N631">
        <v>40</v>
      </c>
      <c r="O631">
        <v>570850</v>
      </c>
      <c r="P631">
        <v>20240604</v>
      </c>
      <c r="Q631">
        <v>202406</v>
      </c>
      <c r="R631" t="s">
        <v>6382</v>
      </c>
      <c r="S631">
        <v>24</v>
      </c>
      <c r="T631" t="s">
        <v>22</v>
      </c>
      <c r="U631" t="s">
        <v>3359</v>
      </c>
      <c r="V631" s="57" t="e">
        <f t="shared" ca="1" si="90"/>
        <v>#NUM!</v>
      </c>
      <c r="W631" s="1" t="e">
        <f t="shared" ca="1" si="91"/>
        <v>#NUM!</v>
      </c>
      <c r="X631" s="1" t="e">
        <f t="shared" ca="1" si="92"/>
        <v>#NUM!</v>
      </c>
      <c r="Y631" s="1" t="e">
        <f t="shared" ca="1" si="93"/>
        <v>#NUM!</v>
      </c>
      <c r="Z631" s="32" t="e">
        <f t="shared" ca="1" si="94"/>
        <v>#NUM!</v>
      </c>
      <c r="AA631" s="1" t="e">
        <f t="shared" ca="1" si="95"/>
        <v>#NUM!</v>
      </c>
      <c r="AB631" s="1" t="e">
        <f t="shared" ca="1" si="96"/>
        <v>#NUM!</v>
      </c>
      <c r="AC631" s="1" t="e">
        <f t="shared" ca="1" si="97"/>
        <v>#NUM!</v>
      </c>
      <c r="AD631" s="1">
        <f t="shared" si="98"/>
        <v>570850</v>
      </c>
      <c r="AE631" t="str">
        <f>IFERROR(VLOOKUP(D631,Bas!A:B,2,0),"")</f>
        <v/>
      </c>
      <c r="AF631" t="str">
        <f t="shared" si="99"/>
        <v>ELECTRO PARTES DEL VALLE SASFP-012277-01</v>
      </c>
      <c r="AG631" s="14" t="str">
        <f>(IFERROR(VLOOKUP(AF631,Bas!A:B,2,0),"CXP"))</f>
        <v>CXP</v>
      </c>
    </row>
    <row r="632" spans="1:33" x14ac:dyDescent="0.25">
      <c r="A632" t="s">
        <v>41</v>
      </c>
      <c r="B632">
        <v>901</v>
      </c>
      <c r="C632">
        <v>800192811</v>
      </c>
      <c r="D632" t="s">
        <v>86</v>
      </c>
      <c r="E632" t="s">
        <v>4450</v>
      </c>
      <c r="F632">
        <v>7447638</v>
      </c>
      <c r="G632">
        <v>16925001</v>
      </c>
      <c r="H632">
        <v>22115</v>
      </c>
      <c r="I632" t="s">
        <v>4475</v>
      </c>
      <c r="J632" t="s">
        <v>4476</v>
      </c>
      <c r="K632" s="2">
        <v>45432</v>
      </c>
      <c r="L632" s="2">
        <v>45432</v>
      </c>
      <c r="M632" s="2">
        <v>45490</v>
      </c>
      <c r="N632">
        <v>43</v>
      </c>
      <c r="O632">
        <v>56852</v>
      </c>
      <c r="P632">
        <v>20240604</v>
      </c>
      <c r="Q632">
        <v>202406</v>
      </c>
      <c r="R632" t="s">
        <v>6382</v>
      </c>
      <c r="S632">
        <v>19</v>
      </c>
      <c r="T632" t="s">
        <v>22</v>
      </c>
      <c r="U632" t="s">
        <v>3359</v>
      </c>
      <c r="V632" s="57" t="e">
        <f t="shared" ca="1" si="90"/>
        <v>#NUM!</v>
      </c>
      <c r="W632" s="1" t="e">
        <f t="shared" ca="1" si="91"/>
        <v>#NUM!</v>
      </c>
      <c r="X632" s="1" t="e">
        <f t="shared" ca="1" si="92"/>
        <v>#NUM!</v>
      </c>
      <c r="Y632" s="1" t="e">
        <f t="shared" ca="1" si="93"/>
        <v>#NUM!</v>
      </c>
      <c r="Z632" s="32" t="e">
        <f t="shared" ca="1" si="94"/>
        <v>#NUM!</v>
      </c>
      <c r="AA632" s="1" t="e">
        <f t="shared" ca="1" si="95"/>
        <v>#NUM!</v>
      </c>
      <c r="AB632" s="1" t="e">
        <f t="shared" ca="1" si="96"/>
        <v>#NUM!</v>
      </c>
      <c r="AC632" s="1" t="e">
        <f t="shared" ca="1" si="97"/>
        <v>#NUM!</v>
      </c>
      <c r="AD632" s="1">
        <f t="shared" si="98"/>
        <v>56852</v>
      </c>
      <c r="AE632" t="str">
        <f>IFERROR(VLOOKUP(D632,Bas!A:B,2,0),"")</f>
        <v/>
      </c>
      <c r="AF632" t="str">
        <f t="shared" si="99"/>
        <v>ELECTRO PARTES DEL VALLE SASFP-012375-01</v>
      </c>
      <c r="AG632" s="14" t="str">
        <f>(IFERROR(VLOOKUP(AF632,Bas!A:B,2,0),"CXP"))</f>
        <v>CXP</v>
      </c>
    </row>
    <row r="633" spans="1:33" x14ac:dyDescent="0.25">
      <c r="A633" t="s">
        <v>41</v>
      </c>
      <c r="B633">
        <v>901</v>
      </c>
      <c r="C633">
        <v>800192811</v>
      </c>
      <c r="D633" t="s">
        <v>86</v>
      </c>
      <c r="E633" t="s">
        <v>4450</v>
      </c>
      <c r="F633">
        <v>7447638</v>
      </c>
      <c r="G633">
        <v>16925001</v>
      </c>
      <c r="H633">
        <v>22114</v>
      </c>
      <c r="I633" t="s">
        <v>4477</v>
      </c>
      <c r="J633" t="s">
        <v>4478</v>
      </c>
      <c r="K633" s="2">
        <v>45432</v>
      </c>
      <c r="L633" s="2">
        <v>45432</v>
      </c>
      <c r="M633" s="2">
        <v>45490</v>
      </c>
      <c r="N633">
        <v>43</v>
      </c>
      <c r="O633">
        <v>382469</v>
      </c>
      <c r="P633">
        <v>20240604</v>
      </c>
      <c r="Q633">
        <v>202406</v>
      </c>
      <c r="R633" t="s">
        <v>6382</v>
      </c>
      <c r="S633">
        <v>19</v>
      </c>
      <c r="T633" t="s">
        <v>22</v>
      </c>
      <c r="U633" t="s">
        <v>3359</v>
      </c>
      <c r="V633" s="57" t="e">
        <f t="shared" ref="V633:V696" ca="1" si="100">+_xlfn.DAYS($V$8,L633)</f>
        <v>#NUM!</v>
      </c>
      <c r="W633" s="1" t="e">
        <f t="shared" ref="W633:W696" ca="1" si="101">+IF(AND(V633&gt;=0,V633&lt;=30),AD633,0)</f>
        <v>#NUM!</v>
      </c>
      <c r="X633" s="1" t="e">
        <f t="shared" ref="X633:X696" ca="1" si="102">+IF(AND(V633&gt;=31,V633&lt;=60),AD633,0)</f>
        <v>#NUM!</v>
      </c>
      <c r="Y633" s="1" t="e">
        <f t="shared" ref="Y633:Y696" ca="1" si="103">+IF(AND(V633&gt;=61,V633&lt;=90),AD633,0)</f>
        <v>#NUM!</v>
      </c>
      <c r="Z633" s="32" t="e">
        <f t="shared" ref="Z633:Z696" ca="1" si="104">+IF(AND(V633&gt;=91,V633&lt;=120),AD633,0)</f>
        <v>#NUM!</v>
      </c>
      <c r="AA633" s="1" t="e">
        <f t="shared" ref="AA633:AA696" ca="1" si="105">+IF(AND(V633&gt;=121,V633&lt;=180),AD633,0)</f>
        <v>#NUM!</v>
      </c>
      <c r="AB633" s="1" t="e">
        <f t="shared" ref="AB633:AB696" ca="1" si="106">+IF(AND(V633&gt;=181,V633&lt;=360),AD633,0)</f>
        <v>#NUM!</v>
      </c>
      <c r="AC633" s="1" t="e">
        <f t="shared" ref="AC633:AC696" ca="1" si="107">+IF(AND(V633&gt;360),AD633,0)</f>
        <v>#NUM!</v>
      </c>
      <c r="AD633" s="1">
        <f t="shared" ref="AD633:AD696" si="108">+O633</f>
        <v>382469</v>
      </c>
      <c r="AE633" t="str">
        <f>IFERROR(VLOOKUP(D633,Bas!A:B,2,0),"")</f>
        <v/>
      </c>
      <c r="AF633" t="str">
        <f t="shared" si="99"/>
        <v>ELECTRO PARTES DEL VALLE SASFP-012376-01</v>
      </c>
      <c r="AG633" s="14" t="str">
        <f>(IFERROR(VLOOKUP(AF633,Bas!A:B,2,0),"CXP"))</f>
        <v>CXP</v>
      </c>
    </row>
    <row r="634" spans="1:33" x14ac:dyDescent="0.25">
      <c r="A634" t="s">
        <v>41</v>
      </c>
      <c r="B634">
        <v>901</v>
      </c>
      <c r="C634">
        <v>800192811</v>
      </c>
      <c r="D634" t="s">
        <v>86</v>
      </c>
      <c r="E634" t="s">
        <v>4450</v>
      </c>
      <c r="F634">
        <v>7447638</v>
      </c>
      <c r="G634">
        <v>16925001</v>
      </c>
      <c r="H634">
        <v>22111</v>
      </c>
      <c r="I634" t="s">
        <v>4479</v>
      </c>
      <c r="J634" t="s">
        <v>4480</v>
      </c>
      <c r="K634" s="2">
        <v>45432</v>
      </c>
      <c r="L634" s="2">
        <v>45432</v>
      </c>
      <c r="M634" s="2">
        <v>45490</v>
      </c>
      <c r="N634">
        <v>43</v>
      </c>
      <c r="O634">
        <v>85045</v>
      </c>
      <c r="P634">
        <v>20240604</v>
      </c>
      <c r="Q634">
        <v>202406</v>
      </c>
      <c r="R634" t="s">
        <v>6382</v>
      </c>
      <c r="S634">
        <v>19</v>
      </c>
      <c r="T634" t="s">
        <v>22</v>
      </c>
      <c r="U634" t="s">
        <v>3359</v>
      </c>
      <c r="V634" s="57" t="e">
        <f t="shared" ca="1" si="100"/>
        <v>#NUM!</v>
      </c>
      <c r="W634" s="1" t="e">
        <f t="shared" ca="1" si="101"/>
        <v>#NUM!</v>
      </c>
      <c r="X634" s="1" t="e">
        <f t="shared" ca="1" si="102"/>
        <v>#NUM!</v>
      </c>
      <c r="Y634" s="1" t="e">
        <f t="shared" ca="1" si="103"/>
        <v>#NUM!</v>
      </c>
      <c r="Z634" s="32" t="e">
        <f t="shared" ca="1" si="104"/>
        <v>#NUM!</v>
      </c>
      <c r="AA634" s="1" t="e">
        <f t="shared" ca="1" si="105"/>
        <v>#NUM!</v>
      </c>
      <c r="AB634" s="1" t="e">
        <f t="shared" ca="1" si="106"/>
        <v>#NUM!</v>
      </c>
      <c r="AC634" s="1" t="e">
        <f t="shared" ca="1" si="107"/>
        <v>#NUM!</v>
      </c>
      <c r="AD634" s="1">
        <f t="shared" si="108"/>
        <v>85045</v>
      </c>
      <c r="AE634" t="str">
        <f>IFERROR(VLOOKUP(D634,Bas!A:B,2,0),"")</f>
        <v/>
      </c>
      <c r="AF634" t="str">
        <f t="shared" ref="AF634:AF697" si="109">+CONCATENATE(D634,I634)</f>
        <v>ELECTRO PARTES DEL VALLE SASFP-012377-01</v>
      </c>
      <c r="AG634" s="14" t="str">
        <f>(IFERROR(VLOOKUP(AF634,Bas!A:B,2,0),"CXP"))</f>
        <v>CXP</v>
      </c>
    </row>
    <row r="635" spans="1:33" x14ac:dyDescent="0.25">
      <c r="A635" t="s">
        <v>41</v>
      </c>
      <c r="B635">
        <v>901</v>
      </c>
      <c r="C635">
        <v>800192811</v>
      </c>
      <c r="D635" t="s">
        <v>86</v>
      </c>
      <c r="E635" t="s">
        <v>4450</v>
      </c>
      <c r="F635">
        <v>7447638</v>
      </c>
      <c r="G635">
        <v>16925001</v>
      </c>
      <c r="H635">
        <v>22116</v>
      </c>
      <c r="I635" t="s">
        <v>4481</v>
      </c>
      <c r="J635" t="s">
        <v>4482</v>
      </c>
      <c r="K635" s="2">
        <v>45432</v>
      </c>
      <c r="L635" s="2">
        <v>45432</v>
      </c>
      <c r="M635" s="2">
        <v>45490</v>
      </c>
      <c r="N635">
        <v>43</v>
      </c>
      <c r="O635">
        <v>69317</v>
      </c>
      <c r="P635">
        <v>20240604</v>
      </c>
      <c r="Q635">
        <v>202406</v>
      </c>
      <c r="R635" t="s">
        <v>6382</v>
      </c>
      <c r="S635">
        <v>19</v>
      </c>
      <c r="T635" t="s">
        <v>22</v>
      </c>
      <c r="U635" t="s">
        <v>3359</v>
      </c>
      <c r="V635" s="57" t="e">
        <f t="shared" ca="1" si="100"/>
        <v>#NUM!</v>
      </c>
      <c r="W635" s="1" t="e">
        <f t="shared" ca="1" si="101"/>
        <v>#NUM!</v>
      </c>
      <c r="X635" s="1" t="e">
        <f t="shared" ca="1" si="102"/>
        <v>#NUM!</v>
      </c>
      <c r="Y635" s="1" t="e">
        <f t="shared" ca="1" si="103"/>
        <v>#NUM!</v>
      </c>
      <c r="Z635" s="32" t="e">
        <f t="shared" ca="1" si="104"/>
        <v>#NUM!</v>
      </c>
      <c r="AA635" s="1" t="e">
        <f t="shared" ca="1" si="105"/>
        <v>#NUM!</v>
      </c>
      <c r="AB635" s="1" t="e">
        <f t="shared" ca="1" si="106"/>
        <v>#NUM!</v>
      </c>
      <c r="AC635" s="1" t="e">
        <f t="shared" ca="1" si="107"/>
        <v>#NUM!</v>
      </c>
      <c r="AD635" s="1">
        <f t="shared" si="108"/>
        <v>69317</v>
      </c>
      <c r="AE635" t="str">
        <f>IFERROR(VLOOKUP(D635,Bas!A:B,2,0),"")</f>
        <v/>
      </c>
      <c r="AF635" t="str">
        <f t="shared" si="109"/>
        <v>ELECTRO PARTES DEL VALLE SASFP-012378-01</v>
      </c>
      <c r="AG635" s="14" t="str">
        <f>(IFERROR(VLOOKUP(AF635,Bas!A:B,2,0),"CXP"))</f>
        <v>CXP</v>
      </c>
    </row>
    <row r="636" spans="1:33" x14ac:dyDescent="0.25">
      <c r="A636" t="s">
        <v>41</v>
      </c>
      <c r="B636">
        <v>901</v>
      </c>
      <c r="C636">
        <v>800192811</v>
      </c>
      <c r="D636" t="s">
        <v>86</v>
      </c>
      <c r="E636" t="s">
        <v>4450</v>
      </c>
      <c r="F636">
        <v>7447638</v>
      </c>
      <c r="G636">
        <v>16925001</v>
      </c>
      <c r="H636">
        <v>22077</v>
      </c>
      <c r="I636" t="s">
        <v>4483</v>
      </c>
      <c r="J636" t="s">
        <v>4484</v>
      </c>
      <c r="K636" s="2">
        <v>45433</v>
      </c>
      <c r="L636" s="2">
        <v>45433</v>
      </c>
      <c r="M636" s="2">
        <v>45488</v>
      </c>
      <c r="N636">
        <v>41</v>
      </c>
      <c r="O636">
        <v>55920</v>
      </c>
      <c r="P636">
        <v>20240604</v>
      </c>
      <c r="Q636">
        <v>202406</v>
      </c>
      <c r="R636" t="s">
        <v>6382</v>
      </c>
      <c r="S636">
        <v>18</v>
      </c>
      <c r="T636" t="s">
        <v>22</v>
      </c>
      <c r="U636" t="s">
        <v>3359</v>
      </c>
      <c r="V636" s="57" t="e">
        <f t="shared" ca="1" si="100"/>
        <v>#NUM!</v>
      </c>
      <c r="W636" s="1" t="e">
        <f t="shared" ca="1" si="101"/>
        <v>#NUM!</v>
      </c>
      <c r="X636" s="1" t="e">
        <f t="shared" ca="1" si="102"/>
        <v>#NUM!</v>
      </c>
      <c r="Y636" s="1" t="e">
        <f t="shared" ca="1" si="103"/>
        <v>#NUM!</v>
      </c>
      <c r="Z636" s="32" t="e">
        <f t="shared" ca="1" si="104"/>
        <v>#NUM!</v>
      </c>
      <c r="AA636" s="1" t="e">
        <f t="shared" ca="1" si="105"/>
        <v>#NUM!</v>
      </c>
      <c r="AB636" s="1" t="e">
        <f t="shared" ca="1" si="106"/>
        <v>#NUM!</v>
      </c>
      <c r="AC636" s="1" t="e">
        <f t="shared" ca="1" si="107"/>
        <v>#NUM!</v>
      </c>
      <c r="AD636" s="1">
        <f t="shared" si="108"/>
        <v>55920</v>
      </c>
      <c r="AE636" t="str">
        <f>IFERROR(VLOOKUP(D636,Bas!A:B,2,0),"")</f>
        <v/>
      </c>
      <c r="AF636" t="str">
        <f t="shared" si="109"/>
        <v>ELECTRO PARTES DEL VALLE SASFP-012404-01</v>
      </c>
      <c r="AG636" s="14" t="str">
        <f>(IFERROR(VLOOKUP(AF636,Bas!A:B,2,0),"CXP"))</f>
        <v>CXP</v>
      </c>
    </row>
    <row r="637" spans="1:33" x14ac:dyDescent="0.25">
      <c r="A637" t="s">
        <v>41</v>
      </c>
      <c r="B637">
        <v>901</v>
      </c>
      <c r="C637">
        <v>800192811</v>
      </c>
      <c r="D637" t="s">
        <v>86</v>
      </c>
      <c r="E637" t="s">
        <v>4450</v>
      </c>
      <c r="F637">
        <v>7447638</v>
      </c>
      <c r="G637">
        <v>16925001</v>
      </c>
      <c r="H637">
        <v>22186</v>
      </c>
      <c r="I637" t="s">
        <v>6512</v>
      </c>
      <c r="J637" t="s">
        <v>6513</v>
      </c>
      <c r="K637" s="2">
        <v>45439</v>
      </c>
      <c r="L637" s="2">
        <v>45439</v>
      </c>
      <c r="M637" s="2">
        <v>45494</v>
      </c>
      <c r="N637">
        <v>47</v>
      </c>
      <c r="O637">
        <v>80385</v>
      </c>
      <c r="P637">
        <v>20240604</v>
      </c>
      <c r="Q637">
        <v>202406</v>
      </c>
      <c r="R637" t="s">
        <v>6382</v>
      </c>
      <c r="S637">
        <v>12</v>
      </c>
      <c r="T637" t="s">
        <v>22</v>
      </c>
      <c r="U637" t="s">
        <v>3359</v>
      </c>
      <c r="V637" s="57" t="e">
        <f t="shared" ca="1" si="100"/>
        <v>#NUM!</v>
      </c>
      <c r="W637" s="1" t="e">
        <f t="shared" ca="1" si="101"/>
        <v>#NUM!</v>
      </c>
      <c r="X637" s="1" t="e">
        <f t="shared" ca="1" si="102"/>
        <v>#NUM!</v>
      </c>
      <c r="Y637" s="1" t="e">
        <f t="shared" ca="1" si="103"/>
        <v>#NUM!</v>
      </c>
      <c r="Z637" s="32" t="e">
        <f t="shared" ca="1" si="104"/>
        <v>#NUM!</v>
      </c>
      <c r="AA637" s="1" t="e">
        <f t="shared" ca="1" si="105"/>
        <v>#NUM!</v>
      </c>
      <c r="AB637" s="1" t="e">
        <f t="shared" ca="1" si="106"/>
        <v>#NUM!</v>
      </c>
      <c r="AC637" s="1" t="e">
        <f t="shared" ca="1" si="107"/>
        <v>#NUM!</v>
      </c>
      <c r="AD637" s="1">
        <f t="shared" si="108"/>
        <v>80385</v>
      </c>
      <c r="AE637" t="str">
        <f>IFERROR(VLOOKUP(D637,Bas!A:B,2,0),"")</f>
        <v/>
      </c>
      <c r="AF637" t="str">
        <f t="shared" si="109"/>
        <v>ELECTRO PARTES DEL VALLE SASFP-012468-01</v>
      </c>
      <c r="AG637" s="14" t="str">
        <f>(IFERROR(VLOOKUP(AF637,Bas!A:B,2,0),"CXP"))</f>
        <v>CXP</v>
      </c>
    </row>
    <row r="638" spans="1:33" x14ac:dyDescent="0.25">
      <c r="A638" t="s">
        <v>41</v>
      </c>
      <c r="B638">
        <v>901</v>
      </c>
      <c r="C638">
        <v>800192811</v>
      </c>
      <c r="D638" t="s">
        <v>86</v>
      </c>
      <c r="E638" t="s">
        <v>4450</v>
      </c>
      <c r="F638">
        <v>7447638</v>
      </c>
      <c r="G638">
        <v>16925001</v>
      </c>
      <c r="H638">
        <v>22200</v>
      </c>
      <c r="I638" t="s">
        <v>6514</v>
      </c>
      <c r="J638" t="s">
        <v>6515</v>
      </c>
      <c r="K638" s="2">
        <v>45439</v>
      </c>
      <c r="L638" s="2">
        <v>45439</v>
      </c>
      <c r="M638" s="2">
        <v>45495</v>
      </c>
      <c r="N638">
        <v>48</v>
      </c>
      <c r="O638">
        <v>55920</v>
      </c>
      <c r="P638">
        <v>20240604</v>
      </c>
      <c r="Q638">
        <v>202406</v>
      </c>
      <c r="R638" t="s">
        <v>6382</v>
      </c>
      <c r="S638">
        <v>12</v>
      </c>
      <c r="T638" t="s">
        <v>22</v>
      </c>
      <c r="U638" t="s">
        <v>3359</v>
      </c>
      <c r="V638" s="57" t="e">
        <f t="shared" ca="1" si="100"/>
        <v>#NUM!</v>
      </c>
      <c r="W638" s="1" t="e">
        <f t="shared" ca="1" si="101"/>
        <v>#NUM!</v>
      </c>
      <c r="X638" s="1" t="e">
        <f t="shared" ca="1" si="102"/>
        <v>#NUM!</v>
      </c>
      <c r="Y638" s="1" t="e">
        <f t="shared" ca="1" si="103"/>
        <v>#NUM!</v>
      </c>
      <c r="Z638" s="32" t="e">
        <f t="shared" ca="1" si="104"/>
        <v>#NUM!</v>
      </c>
      <c r="AA638" s="1" t="e">
        <f t="shared" ca="1" si="105"/>
        <v>#NUM!</v>
      </c>
      <c r="AB638" s="1" t="e">
        <f t="shared" ca="1" si="106"/>
        <v>#NUM!</v>
      </c>
      <c r="AC638" s="1" t="e">
        <f t="shared" ca="1" si="107"/>
        <v>#NUM!</v>
      </c>
      <c r="AD638" s="1">
        <f t="shared" si="108"/>
        <v>55920</v>
      </c>
      <c r="AE638" t="str">
        <f>IFERROR(VLOOKUP(D638,Bas!A:B,2,0),"")</f>
        <v/>
      </c>
      <c r="AF638" t="str">
        <f t="shared" si="109"/>
        <v>ELECTRO PARTES DEL VALLE SASFP-012469-01</v>
      </c>
      <c r="AG638" s="14" t="str">
        <f>(IFERROR(VLOOKUP(AF638,Bas!A:B,2,0),"CXP"))</f>
        <v>CXP</v>
      </c>
    </row>
    <row r="639" spans="1:33" x14ac:dyDescent="0.25">
      <c r="A639" t="s">
        <v>41</v>
      </c>
      <c r="B639">
        <v>901</v>
      </c>
      <c r="C639">
        <v>800192811</v>
      </c>
      <c r="D639" t="s">
        <v>86</v>
      </c>
      <c r="E639" t="s">
        <v>4450</v>
      </c>
      <c r="F639">
        <v>7447638</v>
      </c>
      <c r="G639">
        <v>16925001</v>
      </c>
      <c r="H639">
        <v>22379</v>
      </c>
      <c r="I639" t="s">
        <v>6516</v>
      </c>
      <c r="J639" t="s">
        <v>6517</v>
      </c>
      <c r="K639" s="2">
        <v>45443</v>
      </c>
      <c r="L639" s="2">
        <v>45443</v>
      </c>
      <c r="M639" s="2">
        <v>45505</v>
      </c>
      <c r="N639">
        <v>57</v>
      </c>
      <c r="O639">
        <v>1374700</v>
      </c>
      <c r="P639">
        <v>20240604</v>
      </c>
      <c r="Q639">
        <v>202406</v>
      </c>
      <c r="R639" t="s">
        <v>6382</v>
      </c>
      <c r="S639">
        <v>8</v>
      </c>
      <c r="T639" t="s">
        <v>22</v>
      </c>
      <c r="U639" t="s">
        <v>3359</v>
      </c>
      <c r="V639" s="57" t="e">
        <f t="shared" ca="1" si="100"/>
        <v>#NUM!</v>
      </c>
      <c r="W639" s="1" t="e">
        <f t="shared" ca="1" si="101"/>
        <v>#NUM!</v>
      </c>
      <c r="X639" s="1" t="e">
        <f t="shared" ca="1" si="102"/>
        <v>#NUM!</v>
      </c>
      <c r="Y639" s="1" t="e">
        <f t="shared" ca="1" si="103"/>
        <v>#NUM!</v>
      </c>
      <c r="Z639" s="32" t="e">
        <f t="shared" ca="1" si="104"/>
        <v>#NUM!</v>
      </c>
      <c r="AA639" s="1" t="e">
        <f t="shared" ca="1" si="105"/>
        <v>#NUM!</v>
      </c>
      <c r="AB639" s="1" t="e">
        <f t="shared" ca="1" si="106"/>
        <v>#NUM!</v>
      </c>
      <c r="AC639" s="1" t="e">
        <f t="shared" ca="1" si="107"/>
        <v>#NUM!</v>
      </c>
      <c r="AD639" s="1">
        <f t="shared" si="108"/>
        <v>1374700</v>
      </c>
      <c r="AE639" t="str">
        <f>IFERROR(VLOOKUP(D639,Bas!A:B,2,0),"")</f>
        <v/>
      </c>
      <c r="AF639" t="str">
        <f t="shared" si="109"/>
        <v>ELECTRO PARTES DEL VALLE SASFP-012640-01</v>
      </c>
      <c r="AG639" s="14" t="str">
        <f>(IFERROR(VLOOKUP(AF639,Bas!A:B,2,0),"CXP"))</f>
        <v>CXP</v>
      </c>
    </row>
    <row r="640" spans="1:33" x14ac:dyDescent="0.25">
      <c r="A640" t="s">
        <v>41</v>
      </c>
      <c r="B640">
        <v>901</v>
      </c>
      <c r="C640">
        <v>800192811</v>
      </c>
      <c r="D640" t="s">
        <v>86</v>
      </c>
      <c r="E640" t="s">
        <v>4450</v>
      </c>
      <c r="F640">
        <v>7447638</v>
      </c>
      <c r="G640">
        <v>16925001</v>
      </c>
      <c r="H640">
        <v>22371</v>
      </c>
      <c r="I640" t="s">
        <v>6518</v>
      </c>
      <c r="J640" t="s">
        <v>6519</v>
      </c>
      <c r="K640" s="2">
        <v>45443</v>
      </c>
      <c r="L640" s="2">
        <v>45443</v>
      </c>
      <c r="M640" s="2">
        <v>45505</v>
      </c>
      <c r="N640">
        <v>57</v>
      </c>
      <c r="O640">
        <v>221350</v>
      </c>
      <c r="P640">
        <v>20240604</v>
      </c>
      <c r="Q640">
        <v>202406</v>
      </c>
      <c r="R640" t="s">
        <v>6382</v>
      </c>
      <c r="S640">
        <v>8</v>
      </c>
      <c r="T640" t="s">
        <v>22</v>
      </c>
      <c r="U640" t="s">
        <v>3359</v>
      </c>
      <c r="V640" s="57" t="e">
        <f t="shared" ca="1" si="100"/>
        <v>#NUM!</v>
      </c>
      <c r="W640" s="1" t="e">
        <f t="shared" ca="1" si="101"/>
        <v>#NUM!</v>
      </c>
      <c r="X640" s="1" t="e">
        <f t="shared" ca="1" si="102"/>
        <v>#NUM!</v>
      </c>
      <c r="Y640" s="1" t="e">
        <f t="shared" ca="1" si="103"/>
        <v>#NUM!</v>
      </c>
      <c r="Z640" s="32" t="e">
        <f t="shared" ca="1" si="104"/>
        <v>#NUM!</v>
      </c>
      <c r="AA640" s="1" t="e">
        <f t="shared" ca="1" si="105"/>
        <v>#NUM!</v>
      </c>
      <c r="AB640" s="1" t="e">
        <f t="shared" ca="1" si="106"/>
        <v>#NUM!</v>
      </c>
      <c r="AC640" s="1" t="e">
        <f t="shared" ca="1" si="107"/>
        <v>#NUM!</v>
      </c>
      <c r="AD640" s="1">
        <f t="shared" si="108"/>
        <v>221350</v>
      </c>
      <c r="AE640" t="str">
        <f>IFERROR(VLOOKUP(D640,Bas!A:B,2,0),"")</f>
        <v/>
      </c>
      <c r="AF640" t="str">
        <f t="shared" si="109"/>
        <v>ELECTRO PARTES DEL VALLE SASFP-012641-01</v>
      </c>
      <c r="AG640" s="14" t="str">
        <f>(IFERROR(VLOOKUP(AF640,Bas!A:B,2,0),"CXP"))</f>
        <v>CXP</v>
      </c>
    </row>
    <row r="641" spans="1:33" x14ac:dyDescent="0.25">
      <c r="A641" t="s">
        <v>41</v>
      </c>
      <c r="B641">
        <v>901</v>
      </c>
      <c r="C641">
        <v>899999094</v>
      </c>
      <c r="D641" t="s">
        <v>2982</v>
      </c>
      <c r="E641" t="s">
        <v>4485</v>
      </c>
      <c r="F641">
        <v>7447638</v>
      </c>
      <c r="G641">
        <v>16925001</v>
      </c>
      <c r="H641">
        <v>39276509013</v>
      </c>
      <c r="I641" t="s">
        <v>4486</v>
      </c>
      <c r="J641" t="s">
        <v>4487</v>
      </c>
      <c r="K641" s="2">
        <v>45362</v>
      </c>
      <c r="L641" s="2">
        <v>45362</v>
      </c>
      <c r="M641" s="2">
        <v>45363</v>
      </c>
      <c r="N641">
        <v>-82</v>
      </c>
      <c r="O641">
        <v>392960</v>
      </c>
      <c r="P641">
        <v>20240604</v>
      </c>
      <c r="Q641">
        <v>202406</v>
      </c>
      <c r="R641" t="s">
        <v>6382</v>
      </c>
      <c r="S641">
        <v>89</v>
      </c>
      <c r="T641" t="s">
        <v>31</v>
      </c>
      <c r="U641" t="s">
        <v>3359</v>
      </c>
      <c r="V641" s="57" t="e">
        <f t="shared" ca="1" si="100"/>
        <v>#NUM!</v>
      </c>
      <c r="W641" s="1" t="e">
        <f t="shared" ca="1" si="101"/>
        <v>#NUM!</v>
      </c>
      <c r="X641" s="1" t="e">
        <f t="shared" ca="1" si="102"/>
        <v>#NUM!</v>
      </c>
      <c r="Y641" s="1" t="e">
        <f t="shared" ca="1" si="103"/>
        <v>#NUM!</v>
      </c>
      <c r="Z641" s="32" t="e">
        <f t="shared" ca="1" si="104"/>
        <v>#NUM!</v>
      </c>
      <c r="AA641" s="1" t="e">
        <f t="shared" ca="1" si="105"/>
        <v>#NUM!</v>
      </c>
      <c r="AB641" s="1" t="e">
        <f t="shared" ca="1" si="106"/>
        <v>#NUM!</v>
      </c>
      <c r="AC641" s="1" t="e">
        <f t="shared" ca="1" si="107"/>
        <v>#NUM!</v>
      </c>
      <c r="AD641" s="1">
        <f t="shared" si="108"/>
        <v>392960</v>
      </c>
      <c r="AE641" t="str">
        <f>IFERROR(VLOOKUP(D641,Bas!A:B,2,0),"")</f>
        <v/>
      </c>
      <c r="AF641" t="str">
        <f t="shared" si="109"/>
        <v>EMPRESA DE ACUEDUCTO Y ALCANTARILLADO BOGOTACC-003394-00</v>
      </c>
      <c r="AG641" s="14" t="str">
        <f>(IFERROR(VLOOKUP(AF641,Bas!A:B,2,0),"CXP"))</f>
        <v>RV</v>
      </c>
    </row>
    <row r="642" spans="1:33" x14ac:dyDescent="0.25">
      <c r="A642" t="s">
        <v>41</v>
      </c>
      <c r="B642">
        <v>901</v>
      </c>
      <c r="C642">
        <v>899999094</v>
      </c>
      <c r="D642" t="s">
        <v>2982</v>
      </c>
      <c r="E642" t="s">
        <v>4485</v>
      </c>
      <c r="F642">
        <v>7447638</v>
      </c>
      <c r="G642">
        <v>16925001</v>
      </c>
      <c r="H642">
        <v>40627744515</v>
      </c>
      <c r="I642" t="s">
        <v>6319</v>
      </c>
      <c r="J642" t="s">
        <v>6320</v>
      </c>
      <c r="K642" s="2">
        <v>45436</v>
      </c>
      <c r="L642" s="2">
        <v>45436</v>
      </c>
      <c r="M642" s="2">
        <v>45437</v>
      </c>
      <c r="N642">
        <v>-9</v>
      </c>
      <c r="O642">
        <v>26290</v>
      </c>
      <c r="P642">
        <v>20240604</v>
      </c>
      <c r="Q642">
        <v>202406</v>
      </c>
      <c r="R642" t="s">
        <v>6382</v>
      </c>
      <c r="S642">
        <v>15</v>
      </c>
      <c r="T642" t="s">
        <v>22</v>
      </c>
      <c r="U642" t="s">
        <v>3359</v>
      </c>
      <c r="V642" s="57" t="e">
        <f t="shared" ca="1" si="100"/>
        <v>#NUM!</v>
      </c>
      <c r="W642" s="1" t="e">
        <f t="shared" ca="1" si="101"/>
        <v>#NUM!</v>
      </c>
      <c r="X642" s="1" t="e">
        <f t="shared" ca="1" si="102"/>
        <v>#NUM!</v>
      </c>
      <c r="Y642" s="1" t="e">
        <f t="shared" ca="1" si="103"/>
        <v>#NUM!</v>
      </c>
      <c r="Z642" s="32" t="e">
        <f t="shared" ca="1" si="104"/>
        <v>#NUM!</v>
      </c>
      <c r="AA642" s="1" t="e">
        <f t="shared" ca="1" si="105"/>
        <v>#NUM!</v>
      </c>
      <c r="AB642" s="1" t="e">
        <f t="shared" ca="1" si="106"/>
        <v>#NUM!</v>
      </c>
      <c r="AC642" s="1" t="e">
        <f t="shared" ca="1" si="107"/>
        <v>#NUM!</v>
      </c>
      <c r="AD642" s="1">
        <f t="shared" si="108"/>
        <v>26290</v>
      </c>
      <c r="AE642" t="str">
        <f>IFERROR(VLOOKUP(D642,Bas!A:B,2,0),"")</f>
        <v/>
      </c>
      <c r="AF642" t="str">
        <f t="shared" si="109"/>
        <v>EMPRESA DE ACUEDUCTO Y ALCANTARILLADO BOGOTACC-003690-00</v>
      </c>
      <c r="AG642" s="14" t="str">
        <f>(IFERROR(VLOOKUP(AF642,Bas!A:B,2,0),"CXP"))</f>
        <v>CXP</v>
      </c>
    </row>
    <row r="643" spans="1:33" x14ac:dyDescent="0.25">
      <c r="A643" t="s">
        <v>41</v>
      </c>
      <c r="B643">
        <v>901</v>
      </c>
      <c r="C643">
        <v>899999094</v>
      </c>
      <c r="D643" t="s">
        <v>2982</v>
      </c>
      <c r="E643" t="s">
        <v>4485</v>
      </c>
      <c r="F643">
        <v>7447638</v>
      </c>
      <c r="G643">
        <v>16925001</v>
      </c>
      <c r="H643">
        <v>40625298019</v>
      </c>
      <c r="I643" t="s">
        <v>6321</v>
      </c>
      <c r="J643" t="s">
        <v>6322</v>
      </c>
      <c r="K643" s="2">
        <v>45436</v>
      </c>
      <c r="L643" s="2">
        <v>45436</v>
      </c>
      <c r="M643" s="2">
        <v>45437</v>
      </c>
      <c r="N643">
        <v>-9</v>
      </c>
      <c r="O643">
        <v>28290</v>
      </c>
      <c r="P643">
        <v>20240604</v>
      </c>
      <c r="Q643">
        <v>202406</v>
      </c>
      <c r="R643" t="s">
        <v>6382</v>
      </c>
      <c r="S643">
        <v>15</v>
      </c>
      <c r="T643" t="s">
        <v>22</v>
      </c>
      <c r="U643" t="s">
        <v>3359</v>
      </c>
      <c r="V643" s="57" t="e">
        <f t="shared" ca="1" si="100"/>
        <v>#NUM!</v>
      </c>
      <c r="W643" s="1" t="e">
        <f t="shared" ca="1" si="101"/>
        <v>#NUM!</v>
      </c>
      <c r="X643" s="1" t="e">
        <f t="shared" ca="1" si="102"/>
        <v>#NUM!</v>
      </c>
      <c r="Y643" s="1" t="e">
        <f t="shared" ca="1" si="103"/>
        <v>#NUM!</v>
      </c>
      <c r="Z643" s="32" t="e">
        <f t="shared" ca="1" si="104"/>
        <v>#NUM!</v>
      </c>
      <c r="AA643" s="1" t="e">
        <f t="shared" ca="1" si="105"/>
        <v>#NUM!</v>
      </c>
      <c r="AB643" s="1" t="e">
        <f t="shared" ca="1" si="106"/>
        <v>#NUM!</v>
      </c>
      <c r="AC643" s="1" t="e">
        <f t="shared" ca="1" si="107"/>
        <v>#NUM!</v>
      </c>
      <c r="AD643" s="1">
        <f t="shared" si="108"/>
        <v>28290</v>
      </c>
      <c r="AE643" t="str">
        <f>IFERROR(VLOOKUP(D643,Bas!A:B,2,0),"")</f>
        <v/>
      </c>
      <c r="AF643" t="str">
        <f t="shared" si="109"/>
        <v>EMPRESA DE ACUEDUCTO Y ALCANTARILLADO BOGOTACC-003691-00</v>
      </c>
      <c r="AG643" s="14" t="str">
        <f>(IFERROR(VLOOKUP(AF643,Bas!A:B,2,0),"CXP"))</f>
        <v>CXP</v>
      </c>
    </row>
    <row r="644" spans="1:33" x14ac:dyDescent="0.25">
      <c r="A644" t="s">
        <v>41</v>
      </c>
      <c r="B644">
        <v>901</v>
      </c>
      <c r="C644">
        <v>899999094</v>
      </c>
      <c r="D644" t="s">
        <v>2982</v>
      </c>
      <c r="E644" t="s">
        <v>4485</v>
      </c>
      <c r="F644">
        <v>7447638</v>
      </c>
      <c r="G644">
        <v>16925001</v>
      </c>
      <c r="H644">
        <v>41276006917</v>
      </c>
      <c r="I644" t="s">
        <v>6323</v>
      </c>
      <c r="J644" t="s">
        <v>6324</v>
      </c>
      <c r="K644" s="2">
        <v>45436</v>
      </c>
      <c r="L644" s="2">
        <v>45436</v>
      </c>
      <c r="M644" s="2">
        <v>45437</v>
      </c>
      <c r="N644">
        <v>-9</v>
      </c>
      <c r="O644">
        <v>39839</v>
      </c>
      <c r="P644">
        <v>20240604</v>
      </c>
      <c r="Q644">
        <v>202406</v>
      </c>
      <c r="R644" t="s">
        <v>6382</v>
      </c>
      <c r="S644">
        <v>15</v>
      </c>
      <c r="T644" t="s">
        <v>22</v>
      </c>
      <c r="U644" t="s">
        <v>3359</v>
      </c>
      <c r="V644" s="57" t="e">
        <f t="shared" ca="1" si="100"/>
        <v>#NUM!</v>
      </c>
      <c r="W644" s="1" t="e">
        <f t="shared" ca="1" si="101"/>
        <v>#NUM!</v>
      </c>
      <c r="X644" s="1" t="e">
        <f t="shared" ca="1" si="102"/>
        <v>#NUM!</v>
      </c>
      <c r="Y644" s="1" t="e">
        <f t="shared" ca="1" si="103"/>
        <v>#NUM!</v>
      </c>
      <c r="Z644" s="32" t="e">
        <f t="shared" ca="1" si="104"/>
        <v>#NUM!</v>
      </c>
      <c r="AA644" s="1" t="e">
        <f t="shared" ca="1" si="105"/>
        <v>#NUM!</v>
      </c>
      <c r="AB644" s="1" t="e">
        <f t="shared" ca="1" si="106"/>
        <v>#NUM!</v>
      </c>
      <c r="AC644" s="1" t="e">
        <f t="shared" ca="1" si="107"/>
        <v>#NUM!</v>
      </c>
      <c r="AD644" s="1">
        <f t="shared" si="108"/>
        <v>39839</v>
      </c>
      <c r="AE644" t="str">
        <f>IFERROR(VLOOKUP(D644,Bas!A:B,2,0),"")</f>
        <v/>
      </c>
      <c r="AF644" t="str">
        <f t="shared" si="109"/>
        <v>EMPRESA DE ACUEDUCTO Y ALCANTARILLADO BOGOTACC-003692-00</v>
      </c>
      <c r="AG644" s="14" t="str">
        <f>(IFERROR(VLOOKUP(AF644,Bas!A:B,2,0),"CXP"))</f>
        <v>CXP</v>
      </c>
    </row>
    <row r="645" spans="1:33" x14ac:dyDescent="0.25">
      <c r="A645" t="s">
        <v>41</v>
      </c>
      <c r="B645">
        <v>901</v>
      </c>
      <c r="C645">
        <v>900475458</v>
      </c>
      <c r="D645" t="s">
        <v>4488</v>
      </c>
      <c r="E645" t="s">
        <v>4489</v>
      </c>
      <c r="F645">
        <v>7447638</v>
      </c>
      <c r="G645">
        <v>16925001</v>
      </c>
      <c r="H645">
        <v>1677</v>
      </c>
      <c r="I645" t="s">
        <v>4490</v>
      </c>
      <c r="J645" t="s">
        <v>4491</v>
      </c>
      <c r="K645" s="2">
        <v>45433</v>
      </c>
      <c r="L645" s="2">
        <v>45433</v>
      </c>
      <c r="M645" s="2">
        <v>45491</v>
      </c>
      <c r="N645">
        <v>44</v>
      </c>
      <c r="O645">
        <v>655871</v>
      </c>
      <c r="P645">
        <v>20240604</v>
      </c>
      <c r="Q645">
        <v>202406</v>
      </c>
      <c r="R645" t="s">
        <v>6382</v>
      </c>
      <c r="S645">
        <v>18</v>
      </c>
      <c r="T645" t="s">
        <v>22</v>
      </c>
      <c r="U645" t="s">
        <v>3359</v>
      </c>
      <c r="V645" s="57" t="e">
        <f t="shared" ca="1" si="100"/>
        <v>#NUM!</v>
      </c>
      <c r="W645" s="1" t="e">
        <f t="shared" ca="1" si="101"/>
        <v>#NUM!</v>
      </c>
      <c r="X645" s="1" t="e">
        <f t="shared" ca="1" si="102"/>
        <v>#NUM!</v>
      </c>
      <c r="Y645" s="1" t="e">
        <f t="shared" ca="1" si="103"/>
        <v>#NUM!</v>
      </c>
      <c r="Z645" s="32" t="e">
        <f t="shared" ca="1" si="104"/>
        <v>#NUM!</v>
      </c>
      <c r="AA645" s="1" t="e">
        <f t="shared" ca="1" si="105"/>
        <v>#NUM!</v>
      </c>
      <c r="AB645" s="1" t="e">
        <f t="shared" ca="1" si="106"/>
        <v>#NUM!</v>
      </c>
      <c r="AC645" s="1" t="e">
        <f t="shared" ca="1" si="107"/>
        <v>#NUM!</v>
      </c>
      <c r="AD645" s="1">
        <f t="shared" si="108"/>
        <v>655871</v>
      </c>
      <c r="AE645" t="str">
        <f>IFERROR(VLOOKUP(D645,Bas!A:B,2,0),"")</f>
        <v/>
      </c>
      <c r="AF645" t="str">
        <f t="shared" si="109"/>
        <v>EMPRESA DE COMBUSTIBLE ALTERNO ECOAL SASFP-012403-01</v>
      </c>
      <c r="AG645" s="14" t="str">
        <f>(IFERROR(VLOOKUP(AF645,Bas!A:B,2,0),"CXP"))</f>
        <v>CXP</v>
      </c>
    </row>
    <row r="646" spans="1:33" x14ac:dyDescent="0.25">
      <c r="A646" t="s">
        <v>41</v>
      </c>
      <c r="B646">
        <v>901</v>
      </c>
      <c r="C646">
        <v>811007601</v>
      </c>
      <c r="D646" t="s">
        <v>37</v>
      </c>
      <c r="E646" t="s">
        <v>4492</v>
      </c>
      <c r="F646">
        <v>7447638</v>
      </c>
      <c r="G646">
        <v>16925001</v>
      </c>
      <c r="H646">
        <v>7060723</v>
      </c>
      <c r="I646" t="s">
        <v>4493</v>
      </c>
      <c r="J646" t="s">
        <v>4494</v>
      </c>
      <c r="K646" s="2">
        <v>45391</v>
      </c>
      <c r="L646" s="2">
        <v>45391</v>
      </c>
      <c r="M646" s="2">
        <v>45446</v>
      </c>
      <c r="N646">
        <v>-1</v>
      </c>
      <c r="O646">
        <v>609006</v>
      </c>
      <c r="P646">
        <v>20240604</v>
      </c>
      <c r="Q646">
        <v>202406</v>
      </c>
      <c r="R646" t="s">
        <v>6382</v>
      </c>
      <c r="S646">
        <v>60</v>
      </c>
      <c r="T646" t="s">
        <v>35</v>
      </c>
      <c r="U646" t="s">
        <v>3359</v>
      </c>
      <c r="V646" s="57" t="e">
        <f t="shared" ca="1" si="100"/>
        <v>#NUM!</v>
      </c>
      <c r="W646" s="1" t="e">
        <f t="shared" ca="1" si="101"/>
        <v>#NUM!</v>
      </c>
      <c r="X646" s="1" t="e">
        <f t="shared" ca="1" si="102"/>
        <v>#NUM!</v>
      </c>
      <c r="Y646" s="1" t="e">
        <f t="shared" ca="1" si="103"/>
        <v>#NUM!</v>
      </c>
      <c r="Z646" s="32" t="e">
        <f t="shared" ca="1" si="104"/>
        <v>#NUM!</v>
      </c>
      <c r="AA646" s="1" t="e">
        <f t="shared" ca="1" si="105"/>
        <v>#NUM!</v>
      </c>
      <c r="AB646" s="1" t="e">
        <f t="shared" ca="1" si="106"/>
        <v>#NUM!</v>
      </c>
      <c r="AC646" s="1" t="e">
        <f t="shared" ca="1" si="107"/>
        <v>#NUM!</v>
      </c>
      <c r="AD646" s="1">
        <f t="shared" si="108"/>
        <v>609006</v>
      </c>
      <c r="AE646" t="str">
        <f>IFERROR(VLOOKUP(D646,Bas!A:B,2,0),"")</f>
        <v/>
      </c>
      <c r="AF646" t="str">
        <f t="shared" si="109"/>
        <v>EMPRESA DE MEDICINA INTEGRAL EMI SAS SERVICIO DE AFP-011630-01</v>
      </c>
      <c r="AG646" s="14" t="str">
        <f>(IFERROR(VLOOKUP(AF646,Bas!A:B,2,0),"CXP"))</f>
        <v>CXP</v>
      </c>
    </row>
    <row r="647" spans="1:33" x14ac:dyDescent="0.25">
      <c r="A647" t="s">
        <v>41</v>
      </c>
      <c r="B647">
        <v>901</v>
      </c>
      <c r="C647">
        <v>811007601</v>
      </c>
      <c r="D647" t="s">
        <v>37</v>
      </c>
      <c r="E647" t="s">
        <v>4492</v>
      </c>
      <c r="F647">
        <v>7447638</v>
      </c>
      <c r="G647">
        <v>16925001</v>
      </c>
      <c r="H647">
        <v>7219133</v>
      </c>
      <c r="I647" t="s">
        <v>4495</v>
      </c>
      <c r="J647" t="s">
        <v>4496</v>
      </c>
      <c r="K647" s="2">
        <v>45422</v>
      </c>
      <c r="L647" s="2">
        <v>45422</v>
      </c>
      <c r="M647" s="2">
        <v>45475</v>
      </c>
      <c r="N647">
        <v>28</v>
      </c>
      <c r="O647">
        <v>609006</v>
      </c>
      <c r="P647">
        <v>20240604</v>
      </c>
      <c r="Q647">
        <v>202406</v>
      </c>
      <c r="R647" t="s">
        <v>6382</v>
      </c>
      <c r="S647">
        <v>29</v>
      </c>
      <c r="T647" t="s">
        <v>22</v>
      </c>
      <c r="U647" t="s">
        <v>3359</v>
      </c>
      <c r="V647" s="57" t="e">
        <f t="shared" ca="1" si="100"/>
        <v>#NUM!</v>
      </c>
      <c r="W647" s="1" t="e">
        <f t="shared" ca="1" si="101"/>
        <v>#NUM!</v>
      </c>
      <c r="X647" s="1" t="e">
        <f t="shared" ca="1" si="102"/>
        <v>#NUM!</v>
      </c>
      <c r="Y647" s="1" t="e">
        <f t="shared" ca="1" si="103"/>
        <v>#NUM!</v>
      </c>
      <c r="Z647" s="32" t="e">
        <f t="shared" ca="1" si="104"/>
        <v>#NUM!</v>
      </c>
      <c r="AA647" s="1" t="e">
        <f t="shared" ca="1" si="105"/>
        <v>#NUM!</v>
      </c>
      <c r="AB647" s="1" t="e">
        <f t="shared" ca="1" si="106"/>
        <v>#NUM!</v>
      </c>
      <c r="AC647" s="1" t="e">
        <f t="shared" ca="1" si="107"/>
        <v>#NUM!</v>
      </c>
      <c r="AD647" s="1">
        <f t="shared" si="108"/>
        <v>609006</v>
      </c>
      <c r="AE647" t="str">
        <f>IFERROR(VLOOKUP(D647,Bas!A:B,2,0),"")</f>
        <v/>
      </c>
      <c r="AF647" t="str">
        <f t="shared" si="109"/>
        <v>EMPRESA DE MEDICINA INTEGRAL EMI SAS SERVICIO DE AFP-012204-01</v>
      </c>
      <c r="AG647" s="14" t="str">
        <f>(IFERROR(VLOOKUP(AF647,Bas!A:B,2,0),"CXP"))</f>
        <v>CXP</v>
      </c>
    </row>
    <row r="648" spans="1:33" x14ac:dyDescent="0.25">
      <c r="A648" t="s">
        <v>41</v>
      </c>
      <c r="B648">
        <v>901</v>
      </c>
      <c r="C648">
        <v>899999115</v>
      </c>
      <c r="D648" t="s">
        <v>6520</v>
      </c>
      <c r="E648" t="s">
        <v>6521</v>
      </c>
      <c r="F648">
        <v>7447638</v>
      </c>
      <c r="G648">
        <v>16925001</v>
      </c>
      <c r="H648">
        <v>325845096</v>
      </c>
      <c r="I648" t="s">
        <v>6522</v>
      </c>
      <c r="K648" s="2">
        <v>45447</v>
      </c>
      <c r="L648" s="2">
        <v>45447</v>
      </c>
      <c r="M648" s="2">
        <v>45477</v>
      </c>
      <c r="N648">
        <v>30</v>
      </c>
      <c r="O648">
        <v>264460</v>
      </c>
      <c r="P648">
        <v>20240604</v>
      </c>
      <c r="Q648">
        <v>202406</v>
      </c>
      <c r="R648" t="s">
        <v>6382</v>
      </c>
      <c r="S648">
        <v>4</v>
      </c>
      <c r="T648" t="s">
        <v>22</v>
      </c>
      <c r="U648" t="s">
        <v>3359</v>
      </c>
      <c r="V648" s="57" t="e">
        <f t="shared" ca="1" si="100"/>
        <v>#NUM!</v>
      </c>
      <c r="W648" s="1" t="e">
        <f t="shared" ca="1" si="101"/>
        <v>#NUM!</v>
      </c>
      <c r="X648" s="1" t="e">
        <f t="shared" ca="1" si="102"/>
        <v>#NUM!</v>
      </c>
      <c r="Y648" s="1" t="e">
        <f t="shared" ca="1" si="103"/>
        <v>#NUM!</v>
      </c>
      <c r="Z648" s="32" t="e">
        <f t="shared" ca="1" si="104"/>
        <v>#NUM!</v>
      </c>
      <c r="AA648" s="1" t="e">
        <f t="shared" ca="1" si="105"/>
        <v>#NUM!</v>
      </c>
      <c r="AB648" s="1" t="e">
        <f t="shared" ca="1" si="106"/>
        <v>#NUM!</v>
      </c>
      <c r="AC648" s="1" t="e">
        <f t="shared" ca="1" si="107"/>
        <v>#NUM!</v>
      </c>
      <c r="AD648" s="1">
        <f t="shared" si="108"/>
        <v>264460</v>
      </c>
      <c r="AE648" t="str">
        <f>IFERROR(VLOOKUP(D648,Bas!A:B,2,0),"")</f>
        <v/>
      </c>
      <c r="AF648" t="str">
        <f t="shared" si="109"/>
        <v>EMPRESA DE TELECOMUNICACIONES DE BOGOTA S.A.E.S.P.CC-003728-00</v>
      </c>
      <c r="AG648" s="14" t="str">
        <f>(IFERROR(VLOOKUP(AF648,Bas!A:B,2,0),"CXP"))</f>
        <v>CXP</v>
      </c>
    </row>
    <row r="649" spans="1:33" x14ac:dyDescent="0.25">
      <c r="A649" t="s">
        <v>41</v>
      </c>
      <c r="B649">
        <v>901</v>
      </c>
      <c r="C649">
        <v>860063875</v>
      </c>
      <c r="D649" t="s">
        <v>2983</v>
      </c>
      <c r="E649" t="s">
        <v>4497</v>
      </c>
      <c r="F649">
        <v>7447638</v>
      </c>
      <c r="G649">
        <v>16925001</v>
      </c>
      <c r="H649">
        <v>124878187</v>
      </c>
      <c r="I649" t="s">
        <v>4498</v>
      </c>
      <c r="J649" t="s">
        <v>4499</v>
      </c>
      <c r="K649" s="2">
        <v>45322</v>
      </c>
      <c r="L649" s="2">
        <v>45322</v>
      </c>
      <c r="M649" s="2">
        <v>45352</v>
      </c>
      <c r="N649">
        <v>-93</v>
      </c>
      <c r="O649">
        <v>68830</v>
      </c>
      <c r="P649">
        <v>20240604</v>
      </c>
      <c r="Q649">
        <v>202406</v>
      </c>
      <c r="R649" t="s">
        <v>6382</v>
      </c>
      <c r="S649">
        <v>129</v>
      </c>
      <c r="T649" t="s">
        <v>25</v>
      </c>
      <c r="U649" t="s">
        <v>3359</v>
      </c>
      <c r="V649" s="57" t="e">
        <f t="shared" ca="1" si="100"/>
        <v>#NUM!</v>
      </c>
      <c r="W649" s="1" t="e">
        <f t="shared" ca="1" si="101"/>
        <v>#NUM!</v>
      </c>
      <c r="X649" s="1" t="e">
        <f t="shared" ca="1" si="102"/>
        <v>#NUM!</v>
      </c>
      <c r="Y649" s="1" t="e">
        <f t="shared" ca="1" si="103"/>
        <v>#NUM!</v>
      </c>
      <c r="Z649" s="32" t="e">
        <f t="shared" ca="1" si="104"/>
        <v>#NUM!</v>
      </c>
      <c r="AA649" s="1" t="e">
        <f t="shared" ca="1" si="105"/>
        <v>#NUM!</v>
      </c>
      <c r="AB649" s="1" t="e">
        <f t="shared" ca="1" si="106"/>
        <v>#NUM!</v>
      </c>
      <c r="AC649" s="1" t="e">
        <f t="shared" ca="1" si="107"/>
        <v>#NUM!</v>
      </c>
      <c r="AD649" s="1">
        <f t="shared" si="108"/>
        <v>68830</v>
      </c>
      <c r="AE649" t="str">
        <f>IFERROR(VLOOKUP(D649,Bas!A:B,2,0),"")</f>
        <v/>
      </c>
      <c r="AF649" t="str">
        <f t="shared" si="109"/>
        <v>ENEL COLOMBIA SA ESPCC-003212-00</v>
      </c>
      <c r="AG649" s="14" t="str">
        <f>(IFERROR(VLOOKUP(AF649,Bas!A:B,2,0),"CXP"))</f>
        <v>RV</v>
      </c>
    </row>
    <row r="650" spans="1:33" x14ac:dyDescent="0.25">
      <c r="A650" t="s">
        <v>41</v>
      </c>
      <c r="B650">
        <v>901</v>
      </c>
      <c r="C650">
        <v>860063875</v>
      </c>
      <c r="D650" t="s">
        <v>2983</v>
      </c>
      <c r="E650" t="s">
        <v>4497</v>
      </c>
      <c r="F650">
        <v>7447638</v>
      </c>
      <c r="G650">
        <v>16925001</v>
      </c>
      <c r="H650">
        <v>1250580295</v>
      </c>
      <c r="I650" t="s">
        <v>4500</v>
      </c>
      <c r="J650" t="s">
        <v>4501</v>
      </c>
      <c r="K650" s="2">
        <v>45322</v>
      </c>
      <c r="L650" s="2">
        <v>45322</v>
      </c>
      <c r="M650" s="2">
        <v>45352</v>
      </c>
      <c r="N650">
        <v>-93</v>
      </c>
      <c r="O650">
        <v>52340</v>
      </c>
      <c r="P650">
        <v>20240604</v>
      </c>
      <c r="Q650">
        <v>202406</v>
      </c>
      <c r="R650" t="s">
        <v>6382</v>
      </c>
      <c r="S650">
        <v>129</v>
      </c>
      <c r="T650" t="s">
        <v>25</v>
      </c>
      <c r="U650" t="s">
        <v>3359</v>
      </c>
      <c r="V650" s="57" t="e">
        <f t="shared" ca="1" si="100"/>
        <v>#NUM!</v>
      </c>
      <c r="W650" s="1" t="e">
        <f t="shared" ca="1" si="101"/>
        <v>#NUM!</v>
      </c>
      <c r="X650" s="1" t="e">
        <f t="shared" ca="1" si="102"/>
        <v>#NUM!</v>
      </c>
      <c r="Y650" s="1" t="e">
        <f t="shared" ca="1" si="103"/>
        <v>#NUM!</v>
      </c>
      <c r="Z650" s="32" t="e">
        <f t="shared" ca="1" si="104"/>
        <v>#NUM!</v>
      </c>
      <c r="AA650" s="1" t="e">
        <f t="shared" ca="1" si="105"/>
        <v>#NUM!</v>
      </c>
      <c r="AB650" s="1" t="e">
        <f t="shared" ca="1" si="106"/>
        <v>#NUM!</v>
      </c>
      <c r="AC650" s="1" t="e">
        <f t="shared" ca="1" si="107"/>
        <v>#NUM!</v>
      </c>
      <c r="AD650" s="1">
        <f t="shared" si="108"/>
        <v>52340</v>
      </c>
      <c r="AE650" t="str">
        <f>IFERROR(VLOOKUP(D650,Bas!A:B,2,0),"")</f>
        <v/>
      </c>
      <c r="AF650" t="str">
        <f t="shared" si="109"/>
        <v>ENEL COLOMBIA SA ESPCC-003213-00</v>
      </c>
      <c r="AG650" s="14" t="str">
        <f>(IFERROR(VLOOKUP(AF650,Bas!A:B,2,0),"CXP"))</f>
        <v>RV</v>
      </c>
    </row>
    <row r="651" spans="1:33" x14ac:dyDescent="0.25">
      <c r="A651" t="s">
        <v>41</v>
      </c>
      <c r="B651">
        <v>901</v>
      </c>
      <c r="C651">
        <v>860063875</v>
      </c>
      <c r="D651" t="s">
        <v>2983</v>
      </c>
      <c r="E651" t="s">
        <v>4497</v>
      </c>
      <c r="F651">
        <v>7447638</v>
      </c>
      <c r="G651">
        <v>16925001</v>
      </c>
      <c r="H651">
        <v>140975189</v>
      </c>
      <c r="I651" t="s">
        <v>6325</v>
      </c>
      <c r="J651" t="s">
        <v>6326</v>
      </c>
      <c r="K651" s="2">
        <v>45436</v>
      </c>
      <c r="L651" s="2">
        <v>45436</v>
      </c>
      <c r="M651" s="2">
        <v>45467</v>
      </c>
      <c r="N651">
        <v>20</v>
      </c>
      <c r="O651">
        <v>61340</v>
      </c>
      <c r="P651">
        <v>20240604</v>
      </c>
      <c r="Q651">
        <v>202406</v>
      </c>
      <c r="R651" t="s">
        <v>6382</v>
      </c>
      <c r="S651">
        <v>15</v>
      </c>
      <c r="T651" t="s">
        <v>22</v>
      </c>
      <c r="U651" t="s">
        <v>3359</v>
      </c>
      <c r="V651" s="57" t="e">
        <f t="shared" ca="1" si="100"/>
        <v>#NUM!</v>
      </c>
      <c r="W651" s="1" t="e">
        <f t="shared" ca="1" si="101"/>
        <v>#NUM!</v>
      </c>
      <c r="X651" s="1" t="e">
        <f t="shared" ca="1" si="102"/>
        <v>#NUM!</v>
      </c>
      <c r="Y651" s="1" t="e">
        <f t="shared" ca="1" si="103"/>
        <v>#NUM!</v>
      </c>
      <c r="Z651" s="32" t="e">
        <f t="shared" ca="1" si="104"/>
        <v>#NUM!</v>
      </c>
      <c r="AA651" s="1" t="e">
        <f t="shared" ca="1" si="105"/>
        <v>#NUM!</v>
      </c>
      <c r="AB651" s="1" t="e">
        <f t="shared" ca="1" si="106"/>
        <v>#NUM!</v>
      </c>
      <c r="AC651" s="1" t="e">
        <f t="shared" ca="1" si="107"/>
        <v>#NUM!</v>
      </c>
      <c r="AD651" s="1">
        <f t="shared" si="108"/>
        <v>61340</v>
      </c>
      <c r="AE651" t="str">
        <f>IFERROR(VLOOKUP(D651,Bas!A:B,2,0),"")</f>
        <v/>
      </c>
      <c r="AF651" t="str">
        <f t="shared" si="109"/>
        <v>ENEL COLOMBIA SA ESPCC-003693-00</v>
      </c>
      <c r="AG651" s="14" t="str">
        <f>(IFERROR(VLOOKUP(AF651,Bas!A:B,2,0),"CXP"))</f>
        <v>RV</v>
      </c>
    </row>
    <row r="652" spans="1:33" x14ac:dyDescent="0.25">
      <c r="A652" t="s">
        <v>41</v>
      </c>
      <c r="B652">
        <v>901</v>
      </c>
      <c r="C652">
        <v>860063875</v>
      </c>
      <c r="D652" t="s">
        <v>2983</v>
      </c>
      <c r="E652" t="s">
        <v>4497</v>
      </c>
      <c r="F652">
        <v>7447638</v>
      </c>
      <c r="G652">
        <v>16925001</v>
      </c>
      <c r="H652">
        <v>140825291</v>
      </c>
      <c r="I652" t="s">
        <v>6327</v>
      </c>
      <c r="J652" t="s">
        <v>6328</v>
      </c>
      <c r="K652" s="2">
        <v>45436</v>
      </c>
      <c r="L652" s="2">
        <v>45436</v>
      </c>
      <c r="M652" s="2">
        <v>45467</v>
      </c>
      <c r="N652">
        <v>20</v>
      </c>
      <c r="O652">
        <v>83900</v>
      </c>
      <c r="P652">
        <v>20240604</v>
      </c>
      <c r="Q652">
        <v>202406</v>
      </c>
      <c r="R652" t="s">
        <v>6382</v>
      </c>
      <c r="S652">
        <v>15</v>
      </c>
      <c r="T652" t="s">
        <v>22</v>
      </c>
      <c r="U652" t="s">
        <v>3359</v>
      </c>
      <c r="V652" s="57" t="e">
        <f t="shared" ca="1" si="100"/>
        <v>#NUM!</v>
      </c>
      <c r="W652" s="1" t="e">
        <f t="shared" ca="1" si="101"/>
        <v>#NUM!</v>
      </c>
      <c r="X652" s="1" t="e">
        <f t="shared" ca="1" si="102"/>
        <v>#NUM!</v>
      </c>
      <c r="Y652" s="1" t="e">
        <f t="shared" ca="1" si="103"/>
        <v>#NUM!</v>
      </c>
      <c r="Z652" s="32" t="e">
        <f t="shared" ca="1" si="104"/>
        <v>#NUM!</v>
      </c>
      <c r="AA652" s="1" t="e">
        <f t="shared" ca="1" si="105"/>
        <v>#NUM!</v>
      </c>
      <c r="AB652" s="1" t="e">
        <f t="shared" ca="1" si="106"/>
        <v>#NUM!</v>
      </c>
      <c r="AC652" s="1" t="e">
        <f t="shared" ca="1" si="107"/>
        <v>#NUM!</v>
      </c>
      <c r="AD652" s="1">
        <f t="shared" si="108"/>
        <v>83900</v>
      </c>
      <c r="AE652" t="str">
        <f>IFERROR(VLOOKUP(D652,Bas!A:B,2,0),"")</f>
        <v/>
      </c>
      <c r="AF652" t="str">
        <f t="shared" si="109"/>
        <v>ENEL COLOMBIA SA ESPCC-003696-00</v>
      </c>
      <c r="AG652" s="14" t="str">
        <f>(IFERROR(VLOOKUP(AF652,Bas!A:B,2,0),"CXP"))</f>
        <v>RV</v>
      </c>
    </row>
    <row r="653" spans="1:33" x14ac:dyDescent="0.25">
      <c r="A653" t="s">
        <v>41</v>
      </c>
      <c r="B653">
        <v>901</v>
      </c>
      <c r="C653">
        <v>860063875</v>
      </c>
      <c r="D653" t="s">
        <v>2983</v>
      </c>
      <c r="E653" t="s">
        <v>4497</v>
      </c>
      <c r="F653">
        <v>7447638</v>
      </c>
      <c r="G653">
        <v>16925001</v>
      </c>
      <c r="H653">
        <v>141040376</v>
      </c>
      <c r="I653" t="s">
        <v>6329</v>
      </c>
      <c r="J653" t="s">
        <v>6330</v>
      </c>
      <c r="K653" s="2">
        <v>45436</v>
      </c>
      <c r="L653" s="2">
        <v>45436</v>
      </c>
      <c r="M653" s="2">
        <v>45467</v>
      </c>
      <c r="N653">
        <v>20</v>
      </c>
      <c r="O653">
        <v>196910</v>
      </c>
      <c r="P653">
        <v>20240604</v>
      </c>
      <c r="Q653">
        <v>202406</v>
      </c>
      <c r="R653" t="s">
        <v>6382</v>
      </c>
      <c r="S653">
        <v>15</v>
      </c>
      <c r="T653" t="s">
        <v>22</v>
      </c>
      <c r="U653" t="s">
        <v>3359</v>
      </c>
      <c r="V653" s="57" t="e">
        <f t="shared" ca="1" si="100"/>
        <v>#NUM!</v>
      </c>
      <c r="W653" s="1" t="e">
        <f t="shared" ca="1" si="101"/>
        <v>#NUM!</v>
      </c>
      <c r="X653" s="1" t="e">
        <f t="shared" ca="1" si="102"/>
        <v>#NUM!</v>
      </c>
      <c r="Y653" s="1" t="e">
        <f t="shared" ca="1" si="103"/>
        <v>#NUM!</v>
      </c>
      <c r="Z653" s="32" t="e">
        <f t="shared" ca="1" si="104"/>
        <v>#NUM!</v>
      </c>
      <c r="AA653" s="1" t="e">
        <f t="shared" ca="1" si="105"/>
        <v>#NUM!</v>
      </c>
      <c r="AB653" s="1" t="e">
        <f t="shared" ca="1" si="106"/>
        <v>#NUM!</v>
      </c>
      <c r="AC653" s="1" t="e">
        <f t="shared" ca="1" si="107"/>
        <v>#NUM!</v>
      </c>
      <c r="AD653" s="1">
        <f t="shared" si="108"/>
        <v>196910</v>
      </c>
      <c r="AE653" t="str">
        <f>IFERROR(VLOOKUP(D653,Bas!A:B,2,0),"")</f>
        <v/>
      </c>
      <c r="AF653" t="str">
        <f t="shared" si="109"/>
        <v>ENEL COLOMBIA SA ESPCC-003697-00</v>
      </c>
      <c r="AG653" s="14" t="str">
        <f>(IFERROR(VLOOKUP(AF653,Bas!A:B,2,0),"CXP"))</f>
        <v>RV</v>
      </c>
    </row>
    <row r="654" spans="1:33" x14ac:dyDescent="0.25">
      <c r="A654" t="s">
        <v>41</v>
      </c>
      <c r="B654">
        <v>901</v>
      </c>
      <c r="C654">
        <v>860063875</v>
      </c>
      <c r="D654" t="s">
        <v>2983</v>
      </c>
      <c r="E654" t="s">
        <v>4497</v>
      </c>
      <c r="F654">
        <v>7447638</v>
      </c>
      <c r="G654">
        <v>16925001</v>
      </c>
      <c r="H654">
        <v>141618549</v>
      </c>
      <c r="I654" t="s">
        <v>6523</v>
      </c>
      <c r="J654" t="s">
        <v>6524</v>
      </c>
      <c r="K654" s="2">
        <v>45443</v>
      </c>
      <c r="L654" s="2">
        <v>45443</v>
      </c>
      <c r="M654" s="2">
        <v>45474</v>
      </c>
      <c r="N654">
        <v>27</v>
      </c>
      <c r="O654">
        <v>159140</v>
      </c>
      <c r="P654">
        <v>20240604</v>
      </c>
      <c r="Q654">
        <v>202406</v>
      </c>
      <c r="R654" t="s">
        <v>6382</v>
      </c>
      <c r="S654">
        <v>8</v>
      </c>
      <c r="T654" t="s">
        <v>22</v>
      </c>
      <c r="U654" t="s">
        <v>3359</v>
      </c>
      <c r="V654" s="57" t="e">
        <f t="shared" ca="1" si="100"/>
        <v>#NUM!</v>
      </c>
      <c r="W654" s="1" t="e">
        <f t="shared" ca="1" si="101"/>
        <v>#NUM!</v>
      </c>
      <c r="X654" s="1" t="e">
        <f t="shared" ca="1" si="102"/>
        <v>#NUM!</v>
      </c>
      <c r="Y654" s="1" t="e">
        <f t="shared" ca="1" si="103"/>
        <v>#NUM!</v>
      </c>
      <c r="Z654" s="32" t="e">
        <f t="shared" ca="1" si="104"/>
        <v>#NUM!</v>
      </c>
      <c r="AA654" s="1" t="e">
        <f t="shared" ca="1" si="105"/>
        <v>#NUM!</v>
      </c>
      <c r="AB654" s="1" t="e">
        <f t="shared" ca="1" si="106"/>
        <v>#NUM!</v>
      </c>
      <c r="AC654" s="1" t="e">
        <f t="shared" ca="1" si="107"/>
        <v>#NUM!</v>
      </c>
      <c r="AD654" s="1">
        <f t="shared" si="108"/>
        <v>159140</v>
      </c>
      <c r="AE654" t="str">
        <f>IFERROR(VLOOKUP(D654,Bas!A:B,2,0),"")</f>
        <v/>
      </c>
      <c r="AF654" t="str">
        <f t="shared" si="109"/>
        <v>ENEL COLOMBIA SA ESPCC-003718-00</v>
      </c>
      <c r="AG654" s="14" t="str">
        <f>(IFERROR(VLOOKUP(AF654,Bas!A:B,2,0),"CXP"))</f>
        <v>RV</v>
      </c>
    </row>
    <row r="655" spans="1:33" x14ac:dyDescent="0.25">
      <c r="A655" t="s">
        <v>41</v>
      </c>
      <c r="B655">
        <v>901</v>
      </c>
      <c r="C655">
        <v>900091793</v>
      </c>
      <c r="D655" t="s">
        <v>247</v>
      </c>
      <c r="E655" t="s">
        <v>4502</v>
      </c>
      <c r="F655">
        <v>7447638</v>
      </c>
      <c r="G655">
        <v>16925001</v>
      </c>
      <c r="H655">
        <v>288</v>
      </c>
      <c r="I655" t="s">
        <v>4503</v>
      </c>
      <c r="J655" t="s">
        <v>6525</v>
      </c>
      <c r="K655" s="2">
        <v>45351</v>
      </c>
      <c r="L655" s="2">
        <v>45351</v>
      </c>
      <c r="M655" s="2">
        <v>45404</v>
      </c>
      <c r="N655">
        <v>-42</v>
      </c>
      <c r="O655">
        <v>339701093</v>
      </c>
      <c r="P655">
        <v>20240604</v>
      </c>
      <c r="Q655">
        <v>202406</v>
      </c>
      <c r="R655" t="s">
        <v>6382</v>
      </c>
      <c r="S655">
        <v>100</v>
      </c>
      <c r="T655" t="s">
        <v>52</v>
      </c>
      <c r="U655" t="s">
        <v>3359</v>
      </c>
      <c r="V655" s="57" t="e">
        <f t="shared" ca="1" si="100"/>
        <v>#NUM!</v>
      </c>
      <c r="W655" s="1" t="e">
        <f t="shared" ca="1" si="101"/>
        <v>#NUM!</v>
      </c>
      <c r="X655" s="1" t="e">
        <f t="shared" ca="1" si="102"/>
        <v>#NUM!</v>
      </c>
      <c r="Y655" s="1" t="e">
        <f t="shared" ca="1" si="103"/>
        <v>#NUM!</v>
      </c>
      <c r="Z655" s="32" t="e">
        <f t="shared" ca="1" si="104"/>
        <v>#NUM!</v>
      </c>
      <c r="AA655" s="1" t="e">
        <f t="shared" ca="1" si="105"/>
        <v>#NUM!</v>
      </c>
      <c r="AB655" s="1" t="e">
        <f t="shared" ca="1" si="106"/>
        <v>#NUM!</v>
      </c>
      <c r="AC655" s="1" t="e">
        <f t="shared" ca="1" si="107"/>
        <v>#NUM!</v>
      </c>
      <c r="AD655" s="1">
        <f t="shared" si="108"/>
        <v>339701093</v>
      </c>
      <c r="AE655" t="str">
        <f>IFERROR(VLOOKUP(D655,Bas!A:B,2,0),"")</f>
        <v>CLUS</v>
      </c>
      <c r="AF655" t="str">
        <f t="shared" si="109"/>
        <v>ESPACIOS Y AMBIENTES VERDES SASFP-010965-01</v>
      </c>
      <c r="AG655" s="14" t="str">
        <f>(IFERROR(VLOOKUP(AF655,Bas!A:B,2,0),"CXP"))</f>
        <v>CXP</v>
      </c>
    </row>
    <row r="656" spans="1:33" x14ac:dyDescent="0.25">
      <c r="A656" t="s">
        <v>41</v>
      </c>
      <c r="B656">
        <v>901</v>
      </c>
      <c r="C656">
        <v>900091793</v>
      </c>
      <c r="D656" t="s">
        <v>247</v>
      </c>
      <c r="E656" t="s">
        <v>4502</v>
      </c>
      <c r="F656">
        <v>7447638</v>
      </c>
      <c r="G656">
        <v>16925001</v>
      </c>
      <c r="H656">
        <v>295</v>
      </c>
      <c r="I656" t="s">
        <v>4504</v>
      </c>
      <c r="J656" t="s">
        <v>4505</v>
      </c>
      <c r="K656" s="2">
        <v>45382</v>
      </c>
      <c r="L656" s="2">
        <v>45382</v>
      </c>
      <c r="M656" s="2">
        <v>45433</v>
      </c>
      <c r="N656">
        <v>-13</v>
      </c>
      <c r="O656">
        <v>373958788</v>
      </c>
      <c r="P656">
        <v>20240604</v>
      </c>
      <c r="Q656">
        <v>202406</v>
      </c>
      <c r="R656" t="s">
        <v>6382</v>
      </c>
      <c r="S656">
        <v>69</v>
      </c>
      <c r="T656" t="s">
        <v>31</v>
      </c>
      <c r="U656" t="s">
        <v>3359</v>
      </c>
      <c r="V656" s="57" t="e">
        <f t="shared" ca="1" si="100"/>
        <v>#NUM!</v>
      </c>
      <c r="W656" s="1" t="e">
        <f t="shared" ca="1" si="101"/>
        <v>#NUM!</v>
      </c>
      <c r="X656" s="1" t="e">
        <f t="shared" ca="1" si="102"/>
        <v>#NUM!</v>
      </c>
      <c r="Y656" s="1" t="e">
        <f t="shared" ca="1" si="103"/>
        <v>#NUM!</v>
      </c>
      <c r="Z656" s="32" t="e">
        <f t="shared" ca="1" si="104"/>
        <v>#NUM!</v>
      </c>
      <c r="AA656" s="1" t="e">
        <f t="shared" ca="1" si="105"/>
        <v>#NUM!</v>
      </c>
      <c r="AB656" s="1" t="e">
        <f t="shared" ca="1" si="106"/>
        <v>#NUM!</v>
      </c>
      <c r="AC656" s="1" t="e">
        <f t="shared" ca="1" si="107"/>
        <v>#NUM!</v>
      </c>
      <c r="AD656" s="1">
        <f t="shared" si="108"/>
        <v>373958788</v>
      </c>
      <c r="AE656" t="str">
        <f>IFERROR(VLOOKUP(D656,Bas!A:B,2,0),"")</f>
        <v>CLUS</v>
      </c>
      <c r="AF656" t="str">
        <f t="shared" si="109"/>
        <v>ESPACIOS Y AMBIENTES VERDES SASFP-011483-01</v>
      </c>
      <c r="AG656" s="14" t="str">
        <f>(IFERROR(VLOOKUP(AF656,Bas!A:B,2,0),"CXP"))</f>
        <v>CXP</v>
      </c>
    </row>
    <row r="657" spans="1:33" x14ac:dyDescent="0.25">
      <c r="A657" t="s">
        <v>41</v>
      </c>
      <c r="B657">
        <v>901</v>
      </c>
      <c r="C657">
        <v>900091793</v>
      </c>
      <c r="D657" t="s">
        <v>247</v>
      </c>
      <c r="E657" t="s">
        <v>4502</v>
      </c>
      <c r="F657">
        <v>7447638</v>
      </c>
      <c r="G657">
        <v>16925001</v>
      </c>
      <c r="H657">
        <v>300</v>
      </c>
      <c r="I657" t="s">
        <v>4506</v>
      </c>
      <c r="J657" t="s">
        <v>4507</v>
      </c>
      <c r="K657" s="2">
        <v>45408</v>
      </c>
      <c r="L657" s="2">
        <v>45408</v>
      </c>
      <c r="M657" s="2">
        <v>45458</v>
      </c>
      <c r="N657">
        <v>11</v>
      </c>
      <c r="O657">
        <v>373662049</v>
      </c>
      <c r="P657">
        <v>20240604</v>
      </c>
      <c r="Q657">
        <v>202406</v>
      </c>
      <c r="R657" t="s">
        <v>6382</v>
      </c>
      <c r="S657">
        <v>43</v>
      </c>
      <c r="T657" t="s">
        <v>35</v>
      </c>
      <c r="U657" t="s">
        <v>3359</v>
      </c>
      <c r="V657" s="57" t="e">
        <f t="shared" ca="1" si="100"/>
        <v>#NUM!</v>
      </c>
      <c r="W657" s="1" t="e">
        <f t="shared" ca="1" si="101"/>
        <v>#NUM!</v>
      </c>
      <c r="X657" s="1" t="e">
        <f t="shared" ca="1" si="102"/>
        <v>#NUM!</v>
      </c>
      <c r="Y657" s="1" t="e">
        <f t="shared" ca="1" si="103"/>
        <v>#NUM!</v>
      </c>
      <c r="Z657" s="32" t="e">
        <f t="shared" ca="1" si="104"/>
        <v>#NUM!</v>
      </c>
      <c r="AA657" s="1" t="e">
        <f t="shared" ca="1" si="105"/>
        <v>#NUM!</v>
      </c>
      <c r="AB657" s="1" t="e">
        <f t="shared" ca="1" si="106"/>
        <v>#NUM!</v>
      </c>
      <c r="AC657" s="1" t="e">
        <f t="shared" ca="1" si="107"/>
        <v>#NUM!</v>
      </c>
      <c r="AD657" s="1">
        <f t="shared" si="108"/>
        <v>373662049</v>
      </c>
      <c r="AE657" t="str">
        <f>IFERROR(VLOOKUP(D657,Bas!A:B,2,0),"")</f>
        <v>CLUS</v>
      </c>
      <c r="AF657" t="str">
        <f t="shared" si="109"/>
        <v>ESPACIOS Y AMBIENTES VERDES SASFP-011926-01</v>
      </c>
      <c r="AG657" s="14" t="str">
        <f>(IFERROR(VLOOKUP(AF657,Bas!A:B,2,0),"CXP"))</f>
        <v>CXP</v>
      </c>
    </row>
    <row r="658" spans="1:33" x14ac:dyDescent="0.25">
      <c r="A658" t="s">
        <v>41</v>
      </c>
      <c r="B658">
        <v>901</v>
      </c>
      <c r="C658">
        <v>900091793</v>
      </c>
      <c r="D658" t="s">
        <v>247</v>
      </c>
      <c r="E658" t="s">
        <v>4502</v>
      </c>
      <c r="F658">
        <v>7447638</v>
      </c>
      <c r="G658">
        <v>16925001</v>
      </c>
      <c r="H658">
        <v>305</v>
      </c>
      <c r="I658" t="s">
        <v>6526</v>
      </c>
      <c r="J658" t="s">
        <v>6527</v>
      </c>
      <c r="K658" s="2">
        <v>45439</v>
      </c>
      <c r="L658" s="2">
        <v>45439</v>
      </c>
      <c r="M658" s="2">
        <v>45490</v>
      </c>
      <c r="N658">
        <v>43</v>
      </c>
      <c r="O658">
        <v>374209820</v>
      </c>
      <c r="P658">
        <v>20240604</v>
      </c>
      <c r="Q658">
        <v>202406</v>
      </c>
      <c r="R658" t="s">
        <v>6382</v>
      </c>
      <c r="S658">
        <v>12</v>
      </c>
      <c r="T658" t="s">
        <v>22</v>
      </c>
      <c r="U658" t="s">
        <v>3359</v>
      </c>
      <c r="V658" s="57" t="e">
        <f t="shared" ca="1" si="100"/>
        <v>#NUM!</v>
      </c>
      <c r="W658" s="1" t="e">
        <f t="shared" ca="1" si="101"/>
        <v>#NUM!</v>
      </c>
      <c r="X658" s="1" t="e">
        <f t="shared" ca="1" si="102"/>
        <v>#NUM!</v>
      </c>
      <c r="Y658" s="1" t="e">
        <f t="shared" ca="1" si="103"/>
        <v>#NUM!</v>
      </c>
      <c r="Z658" s="32" t="e">
        <f t="shared" ca="1" si="104"/>
        <v>#NUM!</v>
      </c>
      <c r="AA658" s="1" t="e">
        <f t="shared" ca="1" si="105"/>
        <v>#NUM!</v>
      </c>
      <c r="AB658" s="1" t="e">
        <f t="shared" ca="1" si="106"/>
        <v>#NUM!</v>
      </c>
      <c r="AC658" s="1" t="e">
        <f t="shared" ca="1" si="107"/>
        <v>#NUM!</v>
      </c>
      <c r="AD658" s="1">
        <f t="shared" si="108"/>
        <v>374209820</v>
      </c>
      <c r="AE658" t="str">
        <f>IFERROR(VLOOKUP(D658,Bas!A:B,2,0),"")</f>
        <v>CLUS</v>
      </c>
      <c r="AF658" t="str">
        <f t="shared" si="109"/>
        <v>ESPACIOS Y AMBIENTES VERDES SASFP-012470-01</v>
      </c>
      <c r="AG658" s="14" t="str">
        <f>(IFERROR(VLOOKUP(AF658,Bas!A:B,2,0),"CXP"))</f>
        <v>CXP</v>
      </c>
    </row>
    <row r="659" spans="1:33" x14ac:dyDescent="0.25">
      <c r="A659" t="s">
        <v>41</v>
      </c>
      <c r="B659">
        <v>901</v>
      </c>
      <c r="C659">
        <v>890301886</v>
      </c>
      <c r="D659" t="s">
        <v>119</v>
      </c>
      <c r="E659" t="s">
        <v>4508</v>
      </c>
      <c r="F659">
        <v>7447638</v>
      </c>
      <c r="G659">
        <v>16925001</v>
      </c>
      <c r="H659">
        <v>4104</v>
      </c>
      <c r="I659" t="s">
        <v>4509</v>
      </c>
      <c r="J659" t="s">
        <v>4510</v>
      </c>
      <c r="K659" s="2">
        <v>45358</v>
      </c>
      <c r="L659" s="2">
        <v>45358</v>
      </c>
      <c r="M659" s="2">
        <v>45413</v>
      </c>
      <c r="N659">
        <v>-33</v>
      </c>
      <c r="O659">
        <v>238000</v>
      </c>
      <c r="P659">
        <v>20240604</v>
      </c>
      <c r="Q659">
        <v>202406</v>
      </c>
      <c r="R659" t="s">
        <v>6382</v>
      </c>
      <c r="S659">
        <v>93</v>
      </c>
      <c r="T659" t="s">
        <v>52</v>
      </c>
      <c r="U659" t="s">
        <v>3359</v>
      </c>
      <c r="V659" s="57" t="e">
        <f t="shared" ca="1" si="100"/>
        <v>#NUM!</v>
      </c>
      <c r="W659" s="1" t="e">
        <f t="shared" ca="1" si="101"/>
        <v>#NUM!</v>
      </c>
      <c r="X659" s="1" t="e">
        <f t="shared" ca="1" si="102"/>
        <v>#NUM!</v>
      </c>
      <c r="Y659" s="1" t="e">
        <f t="shared" ca="1" si="103"/>
        <v>#NUM!</v>
      </c>
      <c r="Z659" s="32" t="e">
        <f t="shared" ca="1" si="104"/>
        <v>#NUM!</v>
      </c>
      <c r="AA659" s="1" t="e">
        <f t="shared" ca="1" si="105"/>
        <v>#NUM!</v>
      </c>
      <c r="AB659" s="1" t="e">
        <f t="shared" ca="1" si="106"/>
        <v>#NUM!</v>
      </c>
      <c r="AC659" s="1" t="e">
        <f t="shared" ca="1" si="107"/>
        <v>#NUM!</v>
      </c>
      <c r="AD659" s="1">
        <f t="shared" si="108"/>
        <v>238000</v>
      </c>
      <c r="AE659" t="str">
        <f>IFERROR(VLOOKUP(D659,Bas!A:B,2,0),"")</f>
        <v/>
      </c>
      <c r="AF659" t="str">
        <f t="shared" si="109"/>
        <v>FABRICA NACIONAL DE AUTOPARTES SA FANALCA SAFP-011068-01</v>
      </c>
      <c r="AG659" s="14" t="str">
        <f>(IFERROR(VLOOKUP(AF659,Bas!A:B,2,0),"CXP"))</f>
        <v>CXP</v>
      </c>
    </row>
    <row r="660" spans="1:33" x14ac:dyDescent="0.25">
      <c r="A660" t="s">
        <v>41</v>
      </c>
      <c r="B660">
        <v>901</v>
      </c>
      <c r="C660">
        <v>890301886</v>
      </c>
      <c r="D660" t="s">
        <v>119</v>
      </c>
      <c r="E660" t="s">
        <v>4508</v>
      </c>
      <c r="F660">
        <v>7447638</v>
      </c>
      <c r="G660">
        <v>16925001</v>
      </c>
      <c r="H660">
        <v>4112</v>
      </c>
      <c r="I660" t="s">
        <v>4511</v>
      </c>
      <c r="J660" t="s">
        <v>4512</v>
      </c>
      <c r="K660" s="2">
        <v>45358</v>
      </c>
      <c r="L660" s="2">
        <v>45358</v>
      </c>
      <c r="M660" s="2">
        <v>45413</v>
      </c>
      <c r="N660">
        <v>-33</v>
      </c>
      <c r="O660">
        <v>166600</v>
      </c>
      <c r="P660">
        <v>20240604</v>
      </c>
      <c r="Q660">
        <v>202406</v>
      </c>
      <c r="R660" t="s">
        <v>6382</v>
      </c>
      <c r="S660">
        <v>93</v>
      </c>
      <c r="T660" t="s">
        <v>52</v>
      </c>
      <c r="U660" t="s">
        <v>3359</v>
      </c>
      <c r="V660" s="57" t="e">
        <f t="shared" ca="1" si="100"/>
        <v>#NUM!</v>
      </c>
      <c r="W660" s="1" t="e">
        <f t="shared" ca="1" si="101"/>
        <v>#NUM!</v>
      </c>
      <c r="X660" s="1" t="e">
        <f t="shared" ca="1" si="102"/>
        <v>#NUM!</v>
      </c>
      <c r="Y660" s="1" t="e">
        <f t="shared" ca="1" si="103"/>
        <v>#NUM!</v>
      </c>
      <c r="Z660" s="32" t="e">
        <f t="shared" ca="1" si="104"/>
        <v>#NUM!</v>
      </c>
      <c r="AA660" s="1" t="e">
        <f t="shared" ca="1" si="105"/>
        <v>#NUM!</v>
      </c>
      <c r="AB660" s="1" t="e">
        <f t="shared" ca="1" si="106"/>
        <v>#NUM!</v>
      </c>
      <c r="AC660" s="1" t="e">
        <f t="shared" ca="1" si="107"/>
        <v>#NUM!</v>
      </c>
      <c r="AD660" s="1">
        <f t="shared" si="108"/>
        <v>166600</v>
      </c>
      <c r="AE660" t="str">
        <f>IFERROR(VLOOKUP(D660,Bas!A:B,2,0),"")</f>
        <v/>
      </c>
      <c r="AF660" t="str">
        <f t="shared" si="109"/>
        <v>FABRICA NACIONAL DE AUTOPARTES SA FANALCA SAFP-011069-01</v>
      </c>
      <c r="AG660" s="14" t="str">
        <f>(IFERROR(VLOOKUP(AF660,Bas!A:B,2,0),"CXP"))</f>
        <v>CXP</v>
      </c>
    </row>
    <row r="661" spans="1:33" x14ac:dyDescent="0.25">
      <c r="A661" t="s">
        <v>41</v>
      </c>
      <c r="B661">
        <v>901</v>
      </c>
      <c r="C661">
        <v>890301886</v>
      </c>
      <c r="D661" t="s">
        <v>119</v>
      </c>
      <c r="E661" t="s">
        <v>4508</v>
      </c>
      <c r="F661">
        <v>7447638</v>
      </c>
      <c r="G661">
        <v>16925001</v>
      </c>
      <c r="H661">
        <v>4118</v>
      </c>
      <c r="I661" t="s">
        <v>4513</v>
      </c>
      <c r="J661" t="s">
        <v>4514</v>
      </c>
      <c r="K661" s="2">
        <v>45358</v>
      </c>
      <c r="L661" s="2">
        <v>45358</v>
      </c>
      <c r="M661" s="2">
        <v>45417</v>
      </c>
      <c r="N661">
        <v>-29</v>
      </c>
      <c r="O661">
        <v>1309000</v>
      </c>
      <c r="P661">
        <v>20240604</v>
      </c>
      <c r="Q661">
        <v>202406</v>
      </c>
      <c r="R661" t="s">
        <v>6382</v>
      </c>
      <c r="S661">
        <v>93</v>
      </c>
      <c r="T661" t="s">
        <v>52</v>
      </c>
      <c r="U661" t="s">
        <v>3359</v>
      </c>
      <c r="V661" s="57" t="e">
        <f t="shared" ca="1" si="100"/>
        <v>#NUM!</v>
      </c>
      <c r="W661" s="1" t="e">
        <f t="shared" ca="1" si="101"/>
        <v>#NUM!</v>
      </c>
      <c r="X661" s="1" t="e">
        <f t="shared" ca="1" si="102"/>
        <v>#NUM!</v>
      </c>
      <c r="Y661" s="1" t="e">
        <f t="shared" ca="1" si="103"/>
        <v>#NUM!</v>
      </c>
      <c r="Z661" s="32" t="e">
        <f t="shared" ca="1" si="104"/>
        <v>#NUM!</v>
      </c>
      <c r="AA661" s="1" t="e">
        <f t="shared" ca="1" si="105"/>
        <v>#NUM!</v>
      </c>
      <c r="AB661" s="1" t="e">
        <f t="shared" ca="1" si="106"/>
        <v>#NUM!</v>
      </c>
      <c r="AC661" s="1" t="e">
        <f t="shared" ca="1" si="107"/>
        <v>#NUM!</v>
      </c>
      <c r="AD661" s="1">
        <f t="shared" si="108"/>
        <v>1309000</v>
      </c>
      <c r="AE661" t="str">
        <f>IFERROR(VLOOKUP(D661,Bas!A:B,2,0),"")</f>
        <v/>
      </c>
      <c r="AF661" t="str">
        <f t="shared" si="109"/>
        <v>FABRICA NACIONAL DE AUTOPARTES SA FANALCA SAFP-011070-01</v>
      </c>
      <c r="AG661" s="14" t="str">
        <f>(IFERROR(VLOOKUP(AF661,Bas!A:B,2,0),"CXP"))</f>
        <v>CXP</v>
      </c>
    </row>
    <row r="662" spans="1:33" x14ac:dyDescent="0.25">
      <c r="A662" t="s">
        <v>41</v>
      </c>
      <c r="B662">
        <v>901</v>
      </c>
      <c r="C662">
        <v>890301886</v>
      </c>
      <c r="D662" t="s">
        <v>119</v>
      </c>
      <c r="E662" t="s">
        <v>4508</v>
      </c>
      <c r="F662">
        <v>7447638</v>
      </c>
      <c r="G662">
        <v>16925001</v>
      </c>
      <c r="H662">
        <v>4157</v>
      </c>
      <c r="I662" t="s">
        <v>4515</v>
      </c>
      <c r="J662" t="s">
        <v>4516</v>
      </c>
      <c r="K662" s="2">
        <v>45373</v>
      </c>
      <c r="L662" s="2">
        <v>45373</v>
      </c>
      <c r="M662" s="2">
        <v>45428</v>
      </c>
      <c r="N662">
        <v>-18</v>
      </c>
      <c r="O662">
        <v>1309000</v>
      </c>
      <c r="P662">
        <v>20240604</v>
      </c>
      <c r="Q662">
        <v>202406</v>
      </c>
      <c r="R662" t="s">
        <v>6382</v>
      </c>
      <c r="S662">
        <v>78</v>
      </c>
      <c r="T662" t="s">
        <v>31</v>
      </c>
      <c r="U662" t="s">
        <v>3359</v>
      </c>
      <c r="V662" s="57" t="e">
        <f t="shared" ca="1" si="100"/>
        <v>#NUM!</v>
      </c>
      <c r="W662" s="1" t="e">
        <f t="shared" ca="1" si="101"/>
        <v>#NUM!</v>
      </c>
      <c r="X662" s="1" t="e">
        <f t="shared" ca="1" si="102"/>
        <v>#NUM!</v>
      </c>
      <c r="Y662" s="1" t="e">
        <f t="shared" ca="1" si="103"/>
        <v>#NUM!</v>
      </c>
      <c r="Z662" s="32" t="e">
        <f t="shared" ca="1" si="104"/>
        <v>#NUM!</v>
      </c>
      <c r="AA662" s="1" t="e">
        <f t="shared" ca="1" si="105"/>
        <v>#NUM!</v>
      </c>
      <c r="AB662" s="1" t="e">
        <f t="shared" ca="1" si="106"/>
        <v>#NUM!</v>
      </c>
      <c r="AC662" s="1" t="e">
        <f t="shared" ca="1" si="107"/>
        <v>#NUM!</v>
      </c>
      <c r="AD662" s="1">
        <f t="shared" si="108"/>
        <v>1309000</v>
      </c>
      <c r="AE662" t="str">
        <f>IFERROR(VLOOKUP(D662,Bas!A:B,2,0),"")</f>
        <v/>
      </c>
      <c r="AF662" t="str">
        <f t="shared" si="109"/>
        <v>FABRICA NACIONAL DE AUTOPARTES SA FANALCA SAFP-011332-01</v>
      </c>
      <c r="AG662" s="14" t="str">
        <f>(IFERROR(VLOOKUP(AF662,Bas!A:B,2,0),"CXP"))</f>
        <v>CXP</v>
      </c>
    </row>
    <row r="663" spans="1:33" x14ac:dyDescent="0.25">
      <c r="A663" t="s">
        <v>41</v>
      </c>
      <c r="B663">
        <v>901</v>
      </c>
      <c r="C663">
        <v>890301886</v>
      </c>
      <c r="D663" t="s">
        <v>119</v>
      </c>
      <c r="E663" t="s">
        <v>4508</v>
      </c>
      <c r="F663">
        <v>7447638</v>
      </c>
      <c r="G663">
        <v>16925001</v>
      </c>
      <c r="H663">
        <v>4158</v>
      </c>
      <c r="I663" t="s">
        <v>4517</v>
      </c>
      <c r="J663" t="s">
        <v>4518</v>
      </c>
      <c r="K663" s="2">
        <v>45373</v>
      </c>
      <c r="L663" s="2">
        <v>45373</v>
      </c>
      <c r="M663" s="2">
        <v>45427</v>
      </c>
      <c r="N663">
        <v>-19</v>
      </c>
      <c r="O663">
        <v>333200</v>
      </c>
      <c r="P663">
        <v>20240604</v>
      </c>
      <c r="Q663">
        <v>202406</v>
      </c>
      <c r="R663" t="s">
        <v>6382</v>
      </c>
      <c r="S663">
        <v>78</v>
      </c>
      <c r="T663" t="s">
        <v>31</v>
      </c>
      <c r="U663" t="s">
        <v>3359</v>
      </c>
      <c r="V663" s="57" t="e">
        <f t="shared" ca="1" si="100"/>
        <v>#NUM!</v>
      </c>
      <c r="W663" s="1" t="e">
        <f t="shared" ca="1" si="101"/>
        <v>#NUM!</v>
      </c>
      <c r="X663" s="1" t="e">
        <f t="shared" ca="1" si="102"/>
        <v>#NUM!</v>
      </c>
      <c r="Y663" s="1" t="e">
        <f t="shared" ca="1" si="103"/>
        <v>#NUM!</v>
      </c>
      <c r="Z663" s="32" t="e">
        <f t="shared" ca="1" si="104"/>
        <v>#NUM!</v>
      </c>
      <c r="AA663" s="1" t="e">
        <f t="shared" ca="1" si="105"/>
        <v>#NUM!</v>
      </c>
      <c r="AB663" s="1" t="e">
        <f t="shared" ca="1" si="106"/>
        <v>#NUM!</v>
      </c>
      <c r="AC663" s="1" t="e">
        <f t="shared" ca="1" si="107"/>
        <v>#NUM!</v>
      </c>
      <c r="AD663" s="1">
        <f t="shared" si="108"/>
        <v>333200</v>
      </c>
      <c r="AE663" t="str">
        <f>IFERROR(VLOOKUP(D663,Bas!A:B,2,0),"")</f>
        <v/>
      </c>
      <c r="AF663" t="str">
        <f t="shared" si="109"/>
        <v>FABRICA NACIONAL DE AUTOPARTES SA FANALCA SAFP-011334-01</v>
      </c>
      <c r="AG663" s="14" t="str">
        <f>(IFERROR(VLOOKUP(AF663,Bas!A:B,2,0),"CXP"))</f>
        <v>CXP</v>
      </c>
    </row>
    <row r="664" spans="1:33" x14ac:dyDescent="0.25">
      <c r="A664" t="s">
        <v>41</v>
      </c>
      <c r="B664">
        <v>901</v>
      </c>
      <c r="C664">
        <v>890301886</v>
      </c>
      <c r="D664" t="s">
        <v>119</v>
      </c>
      <c r="E664" t="s">
        <v>4508</v>
      </c>
      <c r="F664">
        <v>7447638</v>
      </c>
      <c r="G664">
        <v>16925001</v>
      </c>
      <c r="H664">
        <v>4171</v>
      </c>
      <c r="I664" t="s">
        <v>4519</v>
      </c>
      <c r="J664" t="s">
        <v>4520</v>
      </c>
      <c r="K664" s="2">
        <v>45377</v>
      </c>
      <c r="L664" s="2">
        <v>45377</v>
      </c>
      <c r="M664" s="2">
        <v>45434</v>
      </c>
      <c r="N664">
        <v>-12</v>
      </c>
      <c r="O664">
        <v>1332800</v>
      </c>
      <c r="P664">
        <v>20240604</v>
      </c>
      <c r="Q664">
        <v>202406</v>
      </c>
      <c r="R664" t="s">
        <v>6382</v>
      </c>
      <c r="S664">
        <v>74</v>
      </c>
      <c r="T664" t="s">
        <v>31</v>
      </c>
      <c r="U664" t="s">
        <v>3359</v>
      </c>
      <c r="V664" s="57" t="e">
        <f t="shared" ca="1" si="100"/>
        <v>#NUM!</v>
      </c>
      <c r="W664" s="1" t="e">
        <f t="shared" ca="1" si="101"/>
        <v>#NUM!</v>
      </c>
      <c r="X664" s="1" t="e">
        <f t="shared" ca="1" si="102"/>
        <v>#NUM!</v>
      </c>
      <c r="Y664" s="1" t="e">
        <f t="shared" ca="1" si="103"/>
        <v>#NUM!</v>
      </c>
      <c r="Z664" s="32" t="e">
        <f t="shared" ca="1" si="104"/>
        <v>#NUM!</v>
      </c>
      <c r="AA664" s="1" t="e">
        <f t="shared" ca="1" si="105"/>
        <v>#NUM!</v>
      </c>
      <c r="AB664" s="1" t="e">
        <f t="shared" ca="1" si="106"/>
        <v>#NUM!</v>
      </c>
      <c r="AC664" s="1" t="e">
        <f t="shared" ca="1" si="107"/>
        <v>#NUM!</v>
      </c>
      <c r="AD664" s="1">
        <f t="shared" si="108"/>
        <v>1332800</v>
      </c>
      <c r="AE664" t="str">
        <f>IFERROR(VLOOKUP(D664,Bas!A:B,2,0),"")</f>
        <v/>
      </c>
      <c r="AF664" t="str">
        <f t="shared" si="109"/>
        <v>FABRICA NACIONAL DE AUTOPARTES SA FANALCA SAFP-011356-01</v>
      </c>
      <c r="AG664" s="14" t="str">
        <f>(IFERROR(VLOOKUP(AF664,Bas!A:B,2,0),"CXP"))</f>
        <v>CXP</v>
      </c>
    </row>
    <row r="665" spans="1:33" x14ac:dyDescent="0.25">
      <c r="A665" t="s">
        <v>41</v>
      </c>
      <c r="B665">
        <v>901</v>
      </c>
      <c r="C665">
        <v>890301886</v>
      </c>
      <c r="D665" t="s">
        <v>119</v>
      </c>
      <c r="E665" t="s">
        <v>4508</v>
      </c>
      <c r="F665">
        <v>7447638</v>
      </c>
      <c r="G665">
        <v>16925001</v>
      </c>
      <c r="H665">
        <v>4172</v>
      </c>
      <c r="I665" t="s">
        <v>4521</v>
      </c>
      <c r="J665" t="s">
        <v>4522</v>
      </c>
      <c r="K665" s="2">
        <v>45377</v>
      </c>
      <c r="L665" s="2">
        <v>45377</v>
      </c>
      <c r="M665" s="2">
        <v>45434</v>
      </c>
      <c r="N665">
        <v>-12</v>
      </c>
      <c r="O665">
        <v>1547000</v>
      </c>
      <c r="P665">
        <v>20240604</v>
      </c>
      <c r="Q665">
        <v>202406</v>
      </c>
      <c r="R665" t="s">
        <v>6382</v>
      </c>
      <c r="S665">
        <v>74</v>
      </c>
      <c r="T665" t="s">
        <v>31</v>
      </c>
      <c r="U665" t="s">
        <v>3359</v>
      </c>
      <c r="V665" s="57" t="e">
        <f t="shared" ca="1" si="100"/>
        <v>#NUM!</v>
      </c>
      <c r="W665" s="1" t="e">
        <f t="shared" ca="1" si="101"/>
        <v>#NUM!</v>
      </c>
      <c r="X665" s="1" t="e">
        <f t="shared" ca="1" si="102"/>
        <v>#NUM!</v>
      </c>
      <c r="Y665" s="1" t="e">
        <f t="shared" ca="1" si="103"/>
        <v>#NUM!</v>
      </c>
      <c r="Z665" s="32" t="e">
        <f t="shared" ca="1" si="104"/>
        <v>#NUM!</v>
      </c>
      <c r="AA665" s="1" t="e">
        <f t="shared" ca="1" si="105"/>
        <v>#NUM!</v>
      </c>
      <c r="AB665" s="1" t="e">
        <f t="shared" ca="1" si="106"/>
        <v>#NUM!</v>
      </c>
      <c r="AC665" s="1" t="e">
        <f t="shared" ca="1" si="107"/>
        <v>#NUM!</v>
      </c>
      <c r="AD665" s="1">
        <f t="shared" si="108"/>
        <v>1547000</v>
      </c>
      <c r="AE665" t="str">
        <f>IFERROR(VLOOKUP(D665,Bas!A:B,2,0),"")</f>
        <v/>
      </c>
      <c r="AF665" t="str">
        <f t="shared" si="109"/>
        <v>FABRICA NACIONAL DE AUTOPARTES SA FANALCA SAFP-011357-01</v>
      </c>
      <c r="AG665" s="14" t="str">
        <f>(IFERROR(VLOOKUP(AF665,Bas!A:B,2,0),"CXP"))</f>
        <v>CXP</v>
      </c>
    </row>
    <row r="666" spans="1:33" x14ac:dyDescent="0.25">
      <c r="A666" t="s">
        <v>41</v>
      </c>
      <c r="B666">
        <v>901</v>
      </c>
      <c r="C666">
        <v>890301886</v>
      </c>
      <c r="D666" t="s">
        <v>119</v>
      </c>
      <c r="E666" t="s">
        <v>4508</v>
      </c>
      <c r="F666">
        <v>7447638</v>
      </c>
      <c r="G666">
        <v>16925001</v>
      </c>
      <c r="H666">
        <v>4170</v>
      </c>
      <c r="I666" t="s">
        <v>4523</v>
      </c>
      <c r="J666" t="s">
        <v>4524</v>
      </c>
      <c r="K666" s="2">
        <v>45377</v>
      </c>
      <c r="L666" s="2">
        <v>45377</v>
      </c>
      <c r="M666" s="2">
        <v>45435</v>
      </c>
      <c r="N666">
        <v>-11</v>
      </c>
      <c r="O666">
        <v>154700</v>
      </c>
      <c r="P666">
        <v>20240604</v>
      </c>
      <c r="Q666">
        <v>202406</v>
      </c>
      <c r="R666" t="s">
        <v>6382</v>
      </c>
      <c r="S666">
        <v>74</v>
      </c>
      <c r="T666" t="s">
        <v>31</v>
      </c>
      <c r="U666" t="s">
        <v>3359</v>
      </c>
      <c r="V666" s="57" t="e">
        <f t="shared" ca="1" si="100"/>
        <v>#NUM!</v>
      </c>
      <c r="W666" s="1" t="e">
        <f t="shared" ca="1" si="101"/>
        <v>#NUM!</v>
      </c>
      <c r="X666" s="1" t="e">
        <f t="shared" ca="1" si="102"/>
        <v>#NUM!</v>
      </c>
      <c r="Y666" s="1" t="e">
        <f t="shared" ca="1" si="103"/>
        <v>#NUM!</v>
      </c>
      <c r="Z666" s="32" t="e">
        <f t="shared" ca="1" si="104"/>
        <v>#NUM!</v>
      </c>
      <c r="AA666" s="1" t="e">
        <f t="shared" ca="1" si="105"/>
        <v>#NUM!</v>
      </c>
      <c r="AB666" s="1" t="e">
        <f t="shared" ca="1" si="106"/>
        <v>#NUM!</v>
      </c>
      <c r="AC666" s="1" t="e">
        <f t="shared" ca="1" si="107"/>
        <v>#NUM!</v>
      </c>
      <c r="AD666" s="1">
        <f t="shared" si="108"/>
        <v>154700</v>
      </c>
      <c r="AE666" t="str">
        <f>IFERROR(VLOOKUP(D666,Bas!A:B,2,0),"")</f>
        <v/>
      </c>
      <c r="AF666" t="str">
        <f t="shared" si="109"/>
        <v>FABRICA NACIONAL DE AUTOPARTES SA FANALCA SAFP-011358-01</v>
      </c>
      <c r="AG666" s="14" t="str">
        <f>(IFERROR(VLOOKUP(AF666,Bas!A:B,2,0),"CXP"))</f>
        <v>CXP</v>
      </c>
    </row>
    <row r="667" spans="1:33" x14ac:dyDescent="0.25">
      <c r="A667" t="s">
        <v>41</v>
      </c>
      <c r="B667">
        <v>901</v>
      </c>
      <c r="C667">
        <v>890301886</v>
      </c>
      <c r="D667" t="s">
        <v>119</v>
      </c>
      <c r="E667" t="s">
        <v>4508</v>
      </c>
      <c r="F667">
        <v>7447638</v>
      </c>
      <c r="G667">
        <v>16925001</v>
      </c>
      <c r="H667">
        <v>4114</v>
      </c>
      <c r="I667" t="s">
        <v>4525</v>
      </c>
      <c r="J667" t="s">
        <v>4526</v>
      </c>
      <c r="K667" s="2">
        <v>45378</v>
      </c>
      <c r="L667" s="2">
        <v>45378</v>
      </c>
      <c r="M667" s="2">
        <v>45416</v>
      </c>
      <c r="N667">
        <v>-30</v>
      </c>
      <c r="O667">
        <v>1309000</v>
      </c>
      <c r="P667">
        <v>20240604</v>
      </c>
      <c r="Q667">
        <v>202406</v>
      </c>
      <c r="R667" t="s">
        <v>6382</v>
      </c>
      <c r="S667">
        <v>73</v>
      </c>
      <c r="T667" t="s">
        <v>31</v>
      </c>
      <c r="U667" t="s">
        <v>3359</v>
      </c>
      <c r="V667" s="57" t="e">
        <f t="shared" ca="1" si="100"/>
        <v>#NUM!</v>
      </c>
      <c r="W667" s="1" t="e">
        <f t="shared" ca="1" si="101"/>
        <v>#NUM!</v>
      </c>
      <c r="X667" s="1" t="e">
        <f t="shared" ca="1" si="102"/>
        <v>#NUM!</v>
      </c>
      <c r="Y667" s="1" t="e">
        <f t="shared" ca="1" si="103"/>
        <v>#NUM!</v>
      </c>
      <c r="Z667" s="32" t="e">
        <f t="shared" ca="1" si="104"/>
        <v>#NUM!</v>
      </c>
      <c r="AA667" s="1" t="e">
        <f t="shared" ca="1" si="105"/>
        <v>#NUM!</v>
      </c>
      <c r="AB667" s="1" t="e">
        <f t="shared" ca="1" si="106"/>
        <v>#NUM!</v>
      </c>
      <c r="AC667" s="1" t="e">
        <f t="shared" ca="1" si="107"/>
        <v>#NUM!</v>
      </c>
      <c r="AD667" s="1">
        <f t="shared" si="108"/>
        <v>1309000</v>
      </c>
      <c r="AE667" t="str">
        <f>IFERROR(VLOOKUP(D667,Bas!A:B,2,0),"")</f>
        <v/>
      </c>
      <c r="AF667" t="str">
        <f t="shared" si="109"/>
        <v>FABRICA NACIONAL DE AUTOPARTES SA FANALCA SAFP-011466-01</v>
      </c>
      <c r="AG667" s="14" t="str">
        <f>(IFERROR(VLOOKUP(AF667,Bas!A:B,2,0),"CXP"))</f>
        <v>CXP</v>
      </c>
    </row>
    <row r="668" spans="1:33" x14ac:dyDescent="0.25">
      <c r="A668" t="s">
        <v>41</v>
      </c>
      <c r="B668">
        <v>901</v>
      </c>
      <c r="C668">
        <v>890301886</v>
      </c>
      <c r="D668" t="s">
        <v>119</v>
      </c>
      <c r="E668" t="s">
        <v>4508</v>
      </c>
      <c r="F668">
        <v>7447638</v>
      </c>
      <c r="G668">
        <v>16925001</v>
      </c>
      <c r="H668">
        <v>4187</v>
      </c>
      <c r="I668" t="s">
        <v>4527</v>
      </c>
      <c r="J668" t="s">
        <v>4528</v>
      </c>
      <c r="K668" s="2">
        <v>45384</v>
      </c>
      <c r="L668" s="2">
        <v>45384</v>
      </c>
      <c r="M668" s="2">
        <v>45444</v>
      </c>
      <c r="N668">
        <v>-3</v>
      </c>
      <c r="O668">
        <v>1309000</v>
      </c>
      <c r="P668">
        <v>20240604</v>
      </c>
      <c r="Q668">
        <v>202406</v>
      </c>
      <c r="R668" t="s">
        <v>6382</v>
      </c>
      <c r="S668">
        <v>67</v>
      </c>
      <c r="T668" t="s">
        <v>31</v>
      </c>
      <c r="U668" t="s">
        <v>3359</v>
      </c>
      <c r="V668" s="57" t="e">
        <f t="shared" ca="1" si="100"/>
        <v>#NUM!</v>
      </c>
      <c r="W668" s="1" t="e">
        <f t="shared" ca="1" si="101"/>
        <v>#NUM!</v>
      </c>
      <c r="X668" s="1" t="e">
        <f t="shared" ca="1" si="102"/>
        <v>#NUM!</v>
      </c>
      <c r="Y668" s="1" t="e">
        <f t="shared" ca="1" si="103"/>
        <v>#NUM!</v>
      </c>
      <c r="Z668" s="32" t="e">
        <f t="shared" ca="1" si="104"/>
        <v>#NUM!</v>
      </c>
      <c r="AA668" s="1" t="e">
        <f t="shared" ca="1" si="105"/>
        <v>#NUM!</v>
      </c>
      <c r="AB668" s="1" t="e">
        <f t="shared" ca="1" si="106"/>
        <v>#NUM!</v>
      </c>
      <c r="AC668" s="1" t="e">
        <f t="shared" ca="1" si="107"/>
        <v>#NUM!</v>
      </c>
      <c r="AD668" s="1">
        <f t="shared" si="108"/>
        <v>1309000</v>
      </c>
      <c r="AE668" t="str">
        <f>IFERROR(VLOOKUP(D668,Bas!A:B,2,0),"")</f>
        <v/>
      </c>
      <c r="AF668" t="str">
        <f t="shared" si="109"/>
        <v>FABRICA NACIONAL DE AUTOPARTES SA FANALCA SAFP-011495-01</v>
      </c>
      <c r="AG668" s="14" t="str">
        <f>(IFERROR(VLOOKUP(AF668,Bas!A:B,2,0),"CXP"))</f>
        <v>CXP</v>
      </c>
    </row>
    <row r="669" spans="1:33" x14ac:dyDescent="0.25">
      <c r="A669" t="s">
        <v>41</v>
      </c>
      <c r="B669">
        <v>901</v>
      </c>
      <c r="C669">
        <v>890301886</v>
      </c>
      <c r="D669" t="s">
        <v>119</v>
      </c>
      <c r="E669" t="s">
        <v>4508</v>
      </c>
      <c r="F669">
        <v>7447638</v>
      </c>
      <c r="G669">
        <v>16925001</v>
      </c>
      <c r="H669">
        <v>4196</v>
      </c>
      <c r="I669" t="s">
        <v>4529</v>
      </c>
      <c r="J669" t="s">
        <v>4530</v>
      </c>
      <c r="K669" s="2">
        <v>45386</v>
      </c>
      <c r="L669" s="2">
        <v>45386</v>
      </c>
      <c r="M669" s="2">
        <v>45446</v>
      </c>
      <c r="N669">
        <v>-1</v>
      </c>
      <c r="O669">
        <v>238000</v>
      </c>
      <c r="P669">
        <v>20240604</v>
      </c>
      <c r="Q669">
        <v>202406</v>
      </c>
      <c r="R669" t="s">
        <v>6382</v>
      </c>
      <c r="S669">
        <v>65</v>
      </c>
      <c r="T669" t="s">
        <v>31</v>
      </c>
      <c r="U669" t="s">
        <v>3359</v>
      </c>
      <c r="V669" s="57" t="e">
        <f t="shared" ca="1" si="100"/>
        <v>#NUM!</v>
      </c>
      <c r="W669" s="1" t="e">
        <f t="shared" ca="1" si="101"/>
        <v>#NUM!</v>
      </c>
      <c r="X669" s="1" t="e">
        <f t="shared" ca="1" si="102"/>
        <v>#NUM!</v>
      </c>
      <c r="Y669" s="1" t="e">
        <f t="shared" ca="1" si="103"/>
        <v>#NUM!</v>
      </c>
      <c r="Z669" s="32" t="e">
        <f t="shared" ca="1" si="104"/>
        <v>#NUM!</v>
      </c>
      <c r="AA669" s="1" t="e">
        <f t="shared" ca="1" si="105"/>
        <v>#NUM!</v>
      </c>
      <c r="AB669" s="1" t="e">
        <f t="shared" ca="1" si="106"/>
        <v>#NUM!</v>
      </c>
      <c r="AC669" s="1" t="e">
        <f t="shared" ca="1" si="107"/>
        <v>#NUM!</v>
      </c>
      <c r="AD669" s="1">
        <f t="shared" si="108"/>
        <v>238000</v>
      </c>
      <c r="AE669" t="str">
        <f>IFERROR(VLOOKUP(D669,Bas!A:B,2,0),"")</f>
        <v/>
      </c>
      <c r="AF669" t="str">
        <f t="shared" si="109"/>
        <v>FABRICA NACIONAL DE AUTOPARTES SA FANALCA SAFP-011512-01</v>
      </c>
      <c r="AG669" s="14" t="str">
        <f>(IFERROR(VLOOKUP(AF669,Bas!A:B,2,0),"CXP"))</f>
        <v>CXP</v>
      </c>
    </row>
    <row r="670" spans="1:33" x14ac:dyDescent="0.25">
      <c r="A670" t="s">
        <v>41</v>
      </c>
      <c r="B670">
        <v>901</v>
      </c>
      <c r="C670">
        <v>890301886</v>
      </c>
      <c r="D670" t="s">
        <v>119</v>
      </c>
      <c r="E670" t="s">
        <v>4508</v>
      </c>
      <c r="F670">
        <v>7447638</v>
      </c>
      <c r="G670">
        <v>16925001</v>
      </c>
      <c r="H670">
        <v>4202</v>
      </c>
      <c r="I670" t="s">
        <v>4531</v>
      </c>
      <c r="J670" t="s">
        <v>4532</v>
      </c>
      <c r="K670" s="2">
        <v>45391</v>
      </c>
      <c r="L670" s="2">
        <v>45391</v>
      </c>
      <c r="M670" s="2">
        <v>45446</v>
      </c>
      <c r="N670">
        <v>-1</v>
      </c>
      <c r="O670">
        <v>119000</v>
      </c>
      <c r="P670">
        <v>20240604</v>
      </c>
      <c r="Q670">
        <v>202406</v>
      </c>
      <c r="R670" t="s">
        <v>6382</v>
      </c>
      <c r="S670">
        <v>60</v>
      </c>
      <c r="T670" t="s">
        <v>35</v>
      </c>
      <c r="U670" t="s">
        <v>3359</v>
      </c>
      <c r="V670" s="57" t="e">
        <f t="shared" ca="1" si="100"/>
        <v>#NUM!</v>
      </c>
      <c r="W670" s="1" t="e">
        <f t="shared" ca="1" si="101"/>
        <v>#NUM!</v>
      </c>
      <c r="X670" s="1" t="e">
        <f t="shared" ca="1" si="102"/>
        <v>#NUM!</v>
      </c>
      <c r="Y670" s="1" t="e">
        <f t="shared" ca="1" si="103"/>
        <v>#NUM!</v>
      </c>
      <c r="Z670" s="32" t="e">
        <f t="shared" ca="1" si="104"/>
        <v>#NUM!</v>
      </c>
      <c r="AA670" s="1" t="e">
        <f t="shared" ca="1" si="105"/>
        <v>#NUM!</v>
      </c>
      <c r="AB670" s="1" t="e">
        <f t="shared" ca="1" si="106"/>
        <v>#NUM!</v>
      </c>
      <c r="AC670" s="1" t="e">
        <f t="shared" ca="1" si="107"/>
        <v>#NUM!</v>
      </c>
      <c r="AD670" s="1">
        <f t="shared" si="108"/>
        <v>119000</v>
      </c>
      <c r="AE670" t="str">
        <f>IFERROR(VLOOKUP(D670,Bas!A:B,2,0),"")</f>
        <v/>
      </c>
      <c r="AF670" t="str">
        <f t="shared" si="109"/>
        <v>FABRICA NACIONAL DE AUTOPARTES SA FANALCA SAFP-011631-01</v>
      </c>
      <c r="AG670" s="14" t="str">
        <f>(IFERROR(VLOOKUP(AF670,Bas!A:B,2,0),"CXP"))</f>
        <v>CXP</v>
      </c>
    </row>
    <row r="671" spans="1:33" x14ac:dyDescent="0.25">
      <c r="A671" t="s">
        <v>41</v>
      </c>
      <c r="B671">
        <v>901</v>
      </c>
      <c r="C671">
        <v>890301886</v>
      </c>
      <c r="D671" t="s">
        <v>119</v>
      </c>
      <c r="E671" t="s">
        <v>4508</v>
      </c>
      <c r="F671">
        <v>7447638</v>
      </c>
      <c r="G671">
        <v>16925001</v>
      </c>
      <c r="H671">
        <v>4212</v>
      </c>
      <c r="I671" t="s">
        <v>4533</v>
      </c>
      <c r="J671" t="s">
        <v>4534</v>
      </c>
      <c r="K671" s="2">
        <v>45392</v>
      </c>
      <c r="L671" s="2">
        <v>45392</v>
      </c>
      <c r="M671" s="2">
        <v>45451</v>
      </c>
      <c r="N671">
        <v>4</v>
      </c>
      <c r="O671">
        <v>2856000</v>
      </c>
      <c r="P671">
        <v>20240604</v>
      </c>
      <c r="Q671">
        <v>202406</v>
      </c>
      <c r="R671" t="s">
        <v>6382</v>
      </c>
      <c r="S671">
        <v>59</v>
      </c>
      <c r="T671" t="s">
        <v>35</v>
      </c>
      <c r="U671" t="s">
        <v>3359</v>
      </c>
      <c r="V671" s="57" t="e">
        <f t="shared" ca="1" si="100"/>
        <v>#NUM!</v>
      </c>
      <c r="W671" s="1" t="e">
        <f t="shared" ca="1" si="101"/>
        <v>#NUM!</v>
      </c>
      <c r="X671" s="1" t="e">
        <f t="shared" ca="1" si="102"/>
        <v>#NUM!</v>
      </c>
      <c r="Y671" s="1" t="e">
        <f t="shared" ca="1" si="103"/>
        <v>#NUM!</v>
      </c>
      <c r="Z671" s="32" t="e">
        <f t="shared" ca="1" si="104"/>
        <v>#NUM!</v>
      </c>
      <c r="AA671" s="1" t="e">
        <f t="shared" ca="1" si="105"/>
        <v>#NUM!</v>
      </c>
      <c r="AB671" s="1" t="e">
        <f t="shared" ca="1" si="106"/>
        <v>#NUM!</v>
      </c>
      <c r="AC671" s="1" t="e">
        <f t="shared" ca="1" si="107"/>
        <v>#NUM!</v>
      </c>
      <c r="AD671" s="1">
        <f t="shared" si="108"/>
        <v>2856000</v>
      </c>
      <c r="AE671" t="str">
        <f>IFERROR(VLOOKUP(D671,Bas!A:B,2,0),"")</f>
        <v/>
      </c>
      <c r="AF671" t="str">
        <f t="shared" si="109"/>
        <v>FABRICA NACIONAL DE AUTOPARTES SA FANALCA SAFP-011637-01</v>
      </c>
      <c r="AG671" s="14" t="str">
        <f>(IFERROR(VLOOKUP(AF671,Bas!A:B,2,0),"CXP"))</f>
        <v>CXP</v>
      </c>
    </row>
    <row r="672" spans="1:33" x14ac:dyDescent="0.25">
      <c r="A672" t="s">
        <v>41</v>
      </c>
      <c r="B672">
        <v>901</v>
      </c>
      <c r="C672">
        <v>890301886</v>
      </c>
      <c r="D672" t="s">
        <v>119</v>
      </c>
      <c r="E672" t="s">
        <v>4508</v>
      </c>
      <c r="F672">
        <v>7447638</v>
      </c>
      <c r="G672">
        <v>16925001</v>
      </c>
      <c r="H672">
        <v>4242</v>
      </c>
      <c r="I672" t="s">
        <v>4535</v>
      </c>
      <c r="J672" t="s">
        <v>4536</v>
      </c>
      <c r="K672" s="2">
        <v>45398</v>
      </c>
      <c r="L672" s="2">
        <v>45398</v>
      </c>
      <c r="M672" s="2">
        <v>45459</v>
      </c>
      <c r="N672">
        <v>12</v>
      </c>
      <c r="O672">
        <v>1309000</v>
      </c>
      <c r="P672">
        <v>20240604</v>
      </c>
      <c r="Q672">
        <v>202406</v>
      </c>
      <c r="R672" t="s">
        <v>6382</v>
      </c>
      <c r="S672">
        <v>53</v>
      </c>
      <c r="T672" t="s">
        <v>35</v>
      </c>
      <c r="U672" t="s">
        <v>3359</v>
      </c>
      <c r="V672" s="57" t="e">
        <f t="shared" ca="1" si="100"/>
        <v>#NUM!</v>
      </c>
      <c r="W672" s="1" t="e">
        <f t="shared" ca="1" si="101"/>
        <v>#NUM!</v>
      </c>
      <c r="X672" s="1" t="e">
        <f t="shared" ca="1" si="102"/>
        <v>#NUM!</v>
      </c>
      <c r="Y672" s="1" t="e">
        <f t="shared" ca="1" si="103"/>
        <v>#NUM!</v>
      </c>
      <c r="Z672" s="32" t="e">
        <f t="shared" ca="1" si="104"/>
        <v>#NUM!</v>
      </c>
      <c r="AA672" s="1" t="e">
        <f t="shared" ca="1" si="105"/>
        <v>#NUM!</v>
      </c>
      <c r="AB672" s="1" t="e">
        <f t="shared" ca="1" si="106"/>
        <v>#NUM!</v>
      </c>
      <c r="AC672" s="1" t="e">
        <f t="shared" ca="1" si="107"/>
        <v>#NUM!</v>
      </c>
      <c r="AD672" s="1">
        <f t="shared" si="108"/>
        <v>1309000</v>
      </c>
      <c r="AE672" t="str">
        <f>IFERROR(VLOOKUP(D672,Bas!A:B,2,0),"")</f>
        <v/>
      </c>
      <c r="AF672" t="str">
        <f t="shared" si="109"/>
        <v>FABRICA NACIONAL DE AUTOPARTES SA FANALCA SAFP-011766-01</v>
      </c>
      <c r="AG672" s="14" t="str">
        <f>(IFERROR(VLOOKUP(AF672,Bas!A:B,2,0),"CXP"))</f>
        <v>CXP</v>
      </c>
    </row>
    <row r="673" spans="1:33" x14ac:dyDescent="0.25">
      <c r="A673" t="s">
        <v>41</v>
      </c>
      <c r="B673">
        <v>901</v>
      </c>
      <c r="C673">
        <v>890301886</v>
      </c>
      <c r="D673" t="s">
        <v>119</v>
      </c>
      <c r="E673" t="s">
        <v>4508</v>
      </c>
      <c r="F673">
        <v>7447638</v>
      </c>
      <c r="G673">
        <v>16925001</v>
      </c>
      <c r="H673">
        <v>4244</v>
      </c>
      <c r="I673" t="s">
        <v>4537</v>
      </c>
      <c r="J673" t="s">
        <v>4538</v>
      </c>
      <c r="K673" s="2">
        <v>45401</v>
      </c>
      <c r="L673" s="2">
        <v>45401</v>
      </c>
      <c r="M673" s="2">
        <v>45459</v>
      </c>
      <c r="N673">
        <v>12</v>
      </c>
      <c r="O673">
        <v>1237600</v>
      </c>
      <c r="P673">
        <v>20240604</v>
      </c>
      <c r="Q673">
        <v>202406</v>
      </c>
      <c r="R673" t="s">
        <v>6382</v>
      </c>
      <c r="S673">
        <v>50</v>
      </c>
      <c r="T673" t="s">
        <v>35</v>
      </c>
      <c r="U673" t="s">
        <v>3359</v>
      </c>
      <c r="V673" s="57" t="e">
        <f t="shared" ca="1" si="100"/>
        <v>#NUM!</v>
      </c>
      <c r="W673" s="1" t="e">
        <f t="shared" ca="1" si="101"/>
        <v>#NUM!</v>
      </c>
      <c r="X673" s="1" t="e">
        <f t="shared" ca="1" si="102"/>
        <v>#NUM!</v>
      </c>
      <c r="Y673" s="1" t="e">
        <f t="shared" ca="1" si="103"/>
        <v>#NUM!</v>
      </c>
      <c r="Z673" s="32" t="e">
        <f t="shared" ca="1" si="104"/>
        <v>#NUM!</v>
      </c>
      <c r="AA673" s="1" t="e">
        <f t="shared" ca="1" si="105"/>
        <v>#NUM!</v>
      </c>
      <c r="AB673" s="1" t="e">
        <f t="shared" ca="1" si="106"/>
        <v>#NUM!</v>
      </c>
      <c r="AC673" s="1" t="e">
        <f t="shared" ca="1" si="107"/>
        <v>#NUM!</v>
      </c>
      <c r="AD673" s="1">
        <f t="shared" si="108"/>
        <v>1237600</v>
      </c>
      <c r="AE673" t="str">
        <f>IFERROR(VLOOKUP(D673,Bas!A:B,2,0),"")</f>
        <v/>
      </c>
      <c r="AF673" t="str">
        <f t="shared" si="109"/>
        <v>FABRICA NACIONAL DE AUTOPARTES SA FANALCA SAFP-011822-01</v>
      </c>
      <c r="AG673" s="14" t="str">
        <f>(IFERROR(VLOOKUP(AF673,Bas!A:B,2,0),"CXP"))</f>
        <v>CXP</v>
      </c>
    </row>
    <row r="674" spans="1:33" x14ac:dyDescent="0.25">
      <c r="A674" t="s">
        <v>41</v>
      </c>
      <c r="B674">
        <v>901</v>
      </c>
      <c r="C674">
        <v>890301886</v>
      </c>
      <c r="D674" t="s">
        <v>119</v>
      </c>
      <c r="E674" t="s">
        <v>4508</v>
      </c>
      <c r="F674">
        <v>7447638</v>
      </c>
      <c r="G674">
        <v>16925001</v>
      </c>
      <c r="H674">
        <v>4243</v>
      </c>
      <c r="I674" t="s">
        <v>4539</v>
      </c>
      <c r="J674" t="s">
        <v>4540</v>
      </c>
      <c r="K674" s="2">
        <v>45401</v>
      </c>
      <c r="L674" s="2">
        <v>45401</v>
      </c>
      <c r="M674" s="2">
        <v>45460</v>
      </c>
      <c r="N674">
        <v>13</v>
      </c>
      <c r="O674">
        <v>499800</v>
      </c>
      <c r="P674">
        <v>20240604</v>
      </c>
      <c r="Q674">
        <v>202406</v>
      </c>
      <c r="R674" t="s">
        <v>6382</v>
      </c>
      <c r="S674">
        <v>50</v>
      </c>
      <c r="T674" t="s">
        <v>35</v>
      </c>
      <c r="U674" t="s">
        <v>3359</v>
      </c>
      <c r="V674" s="57" t="e">
        <f t="shared" ca="1" si="100"/>
        <v>#NUM!</v>
      </c>
      <c r="W674" s="1" t="e">
        <f t="shared" ca="1" si="101"/>
        <v>#NUM!</v>
      </c>
      <c r="X674" s="1" t="e">
        <f t="shared" ca="1" si="102"/>
        <v>#NUM!</v>
      </c>
      <c r="Y674" s="1" t="e">
        <f t="shared" ca="1" si="103"/>
        <v>#NUM!</v>
      </c>
      <c r="Z674" s="32" t="e">
        <f t="shared" ca="1" si="104"/>
        <v>#NUM!</v>
      </c>
      <c r="AA674" s="1" t="e">
        <f t="shared" ca="1" si="105"/>
        <v>#NUM!</v>
      </c>
      <c r="AB674" s="1" t="e">
        <f t="shared" ca="1" si="106"/>
        <v>#NUM!</v>
      </c>
      <c r="AC674" s="1" t="e">
        <f t="shared" ca="1" si="107"/>
        <v>#NUM!</v>
      </c>
      <c r="AD674" s="1">
        <f t="shared" si="108"/>
        <v>499800</v>
      </c>
      <c r="AE674" t="str">
        <f>IFERROR(VLOOKUP(D674,Bas!A:B,2,0),"")</f>
        <v/>
      </c>
      <c r="AF674" t="str">
        <f t="shared" si="109"/>
        <v>FABRICA NACIONAL DE AUTOPARTES SA FANALCA SAFP-011823-01</v>
      </c>
      <c r="AG674" s="14" t="str">
        <f>(IFERROR(VLOOKUP(AF674,Bas!A:B,2,0),"CXP"))</f>
        <v>CXP</v>
      </c>
    </row>
    <row r="675" spans="1:33" x14ac:dyDescent="0.25">
      <c r="A675" t="s">
        <v>41</v>
      </c>
      <c r="B675">
        <v>901</v>
      </c>
      <c r="C675">
        <v>890301886</v>
      </c>
      <c r="D675" t="s">
        <v>119</v>
      </c>
      <c r="E675" t="s">
        <v>4508</v>
      </c>
      <c r="F675">
        <v>7447638</v>
      </c>
      <c r="G675">
        <v>16925001</v>
      </c>
      <c r="H675">
        <v>4253</v>
      </c>
      <c r="I675" t="s">
        <v>4541</v>
      </c>
      <c r="J675" t="s">
        <v>4542</v>
      </c>
      <c r="K675" s="2">
        <v>45405</v>
      </c>
      <c r="L675" s="2">
        <v>45405</v>
      </c>
      <c r="M675" s="2">
        <v>45465</v>
      </c>
      <c r="N675">
        <v>18</v>
      </c>
      <c r="O675">
        <v>238000</v>
      </c>
      <c r="P675">
        <v>20240604</v>
      </c>
      <c r="Q675">
        <v>202406</v>
      </c>
      <c r="R675" t="s">
        <v>6382</v>
      </c>
      <c r="S675">
        <v>46</v>
      </c>
      <c r="T675" t="s">
        <v>35</v>
      </c>
      <c r="U675" t="s">
        <v>3359</v>
      </c>
      <c r="V675" s="57" t="e">
        <f t="shared" ca="1" si="100"/>
        <v>#NUM!</v>
      </c>
      <c r="W675" s="1" t="e">
        <f t="shared" ca="1" si="101"/>
        <v>#NUM!</v>
      </c>
      <c r="X675" s="1" t="e">
        <f t="shared" ca="1" si="102"/>
        <v>#NUM!</v>
      </c>
      <c r="Y675" s="1" t="e">
        <f t="shared" ca="1" si="103"/>
        <v>#NUM!</v>
      </c>
      <c r="Z675" s="32" t="e">
        <f t="shared" ca="1" si="104"/>
        <v>#NUM!</v>
      </c>
      <c r="AA675" s="1" t="e">
        <f t="shared" ca="1" si="105"/>
        <v>#NUM!</v>
      </c>
      <c r="AB675" s="1" t="e">
        <f t="shared" ca="1" si="106"/>
        <v>#NUM!</v>
      </c>
      <c r="AC675" s="1" t="e">
        <f t="shared" ca="1" si="107"/>
        <v>#NUM!</v>
      </c>
      <c r="AD675" s="1">
        <f t="shared" si="108"/>
        <v>238000</v>
      </c>
      <c r="AE675" t="str">
        <f>IFERROR(VLOOKUP(D675,Bas!A:B,2,0),"")</f>
        <v/>
      </c>
      <c r="AF675" t="str">
        <f t="shared" si="109"/>
        <v>FABRICA NACIONAL DE AUTOPARTES SA FANALCA SAFP-011862-01</v>
      </c>
      <c r="AG675" s="14" t="str">
        <f>(IFERROR(VLOOKUP(AF675,Bas!A:B,2,0),"CXP"))</f>
        <v>CXP</v>
      </c>
    </row>
    <row r="676" spans="1:33" x14ac:dyDescent="0.25">
      <c r="A676" t="s">
        <v>41</v>
      </c>
      <c r="B676">
        <v>901</v>
      </c>
      <c r="C676">
        <v>890301886</v>
      </c>
      <c r="D676" t="s">
        <v>119</v>
      </c>
      <c r="E676" t="s">
        <v>4508</v>
      </c>
      <c r="F676">
        <v>7447638</v>
      </c>
      <c r="G676">
        <v>16925001</v>
      </c>
      <c r="H676">
        <v>4254</v>
      </c>
      <c r="I676" t="s">
        <v>4543</v>
      </c>
      <c r="J676" t="s">
        <v>4544</v>
      </c>
      <c r="K676" s="2">
        <v>45406</v>
      </c>
      <c r="L676" s="2">
        <v>45406</v>
      </c>
      <c r="M676" s="2">
        <v>45466</v>
      </c>
      <c r="N676">
        <v>19</v>
      </c>
      <c r="O676">
        <v>2856000</v>
      </c>
      <c r="P676">
        <v>20240604</v>
      </c>
      <c r="Q676">
        <v>202406</v>
      </c>
      <c r="R676" t="s">
        <v>6382</v>
      </c>
      <c r="S676">
        <v>45</v>
      </c>
      <c r="T676" t="s">
        <v>35</v>
      </c>
      <c r="U676" t="s">
        <v>3359</v>
      </c>
      <c r="V676" s="57" t="e">
        <f t="shared" ca="1" si="100"/>
        <v>#NUM!</v>
      </c>
      <c r="W676" s="1" t="e">
        <f t="shared" ca="1" si="101"/>
        <v>#NUM!</v>
      </c>
      <c r="X676" s="1" t="e">
        <f t="shared" ca="1" si="102"/>
        <v>#NUM!</v>
      </c>
      <c r="Y676" s="1" t="e">
        <f t="shared" ca="1" si="103"/>
        <v>#NUM!</v>
      </c>
      <c r="Z676" s="32" t="e">
        <f t="shared" ca="1" si="104"/>
        <v>#NUM!</v>
      </c>
      <c r="AA676" s="1" t="e">
        <f t="shared" ca="1" si="105"/>
        <v>#NUM!</v>
      </c>
      <c r="AB676" s="1" t="e">
        <f t="shared" ca="1" si="106"/>
        <v>#NUM!</v>
      </c>
      <c r="AC676" s="1" t="e">
        <f t="shared" ca="1" si="107"/>
        <v>#NUM!</v>
      </c>
      <c r="AD676" s="1">
        <f t="shared" si="108"/>
        <v>2856000</v>
      </c>
      <c r="AE676" t="str">
        <f>IFERROR(VLOOKUP(D676,Bas!A:B,2,0),"")</f>
        <v/>
      </c>
      <c r="AF676" t="str">
        <f t="shared" si="109"/>
        <v>FABRICA NACIONAL DE AUTOPARTES SA FANALCA SAFP-011879-01</v>
      </c>
      <c r="AG676" s="14" t="str">
        <f>(IFERROR(VLOOKUP(AF676,Bas!A:B,2,0),"CXP"))</f>
        <v>CXP</v>
      </c>
    </row>
    <row r="677" spans="1:33" x14ac:dyDescent="0.25">
      <c r="A677" t="s">
        <v>41</v>
      </c>
      <c r="B677">
        <v>901</v>
      </c>
      <c r="C677">
        <v>890301886</v>
      </c>
      <c r="D677" t="s">
        <v>119</v>
      </c>
      <c r="E677" t="s">
        <v>4508</v>
      </c>
      <c r="F677">
        <v>7447638</v>
      </c>
      <c r="G677">
        <v>16925001</v>
      </c>
      <c r="H677">
        <v>4272</v>
      </c>
      <c r="I677" t="s">
        <v>4545</v>
      </c>
      <c r="J677" t="s">
        <v>4546</v>
      </c>
      <c r="K677" s="2">
        <v>45411</v>
      </c>
      <c r="L677" s="2">
        <v>45411</v>
      </c>
      <c r="M677" s="2">
        <v>45469</v>
      </c>
      <c r="N677">
        <v>22</v>
      </c>
      <c r="O677">
        <v>3272500</v>
      </c>
      <c r="P677">
        <v>20240604</v>
      </c>
      <c r="Q677">
        <v>202406</v>
      </c>
      <c r="R677" t="s">
        <v>6382</v>
      </c>
      <c r="S677">
        <v>40</v>
      </c>
      <c r="T677" t="s">
        <v>35</v>
      </c>
      <c r="U677" t="s">
        <v>3359</v>
      </c>
      <c r="V677" s="57" t="e">
        <f t="shared" ca="1" si="100"/>
        <v>#NUM!</v>
      </c>
      <c r="W677" s="1" t="e">
        <f t="shared" ca="1" si="101"/>
        <v>#NUM!</v>
      </c>
      <c r="X677" s="1" t="e">
        <f t="shared" ca="1" si="102"/>
        <v>#NUM!</v>
      </c>
      <c r="Y677" s="1" t="e">
        <f t="shared" ca="1" si="103"/>
        <v>#NUM!</v>
      </c>
      <c r="Z677" s="32" t="e">
        <f t="shared" ca="1" si="104"/>
        <v>#NUM!</v>
      </c>
      <c r="AA677" s="1" t="e">
        <f t="shared" ca="1" si="105"/>
        <v>#NUM!</v>
      </c>
      <c r="AB677" s="1" t="e">
        <f t="shared" ca="1" si="106"/>
        <v>#NUM!</v>
      </c>
      <c r="AC677" s="1" t="e">
        <f t="shared" ca="1" si="107"/>
        <v>#NUM!</v>
      </c>
      <c r="AD677" s="1">
        <f t="shared" si="108"/>
        <v>3272500</v>
      </c>
      <c r="AE677" t="str">
        <f>IFERROR(VLOOKUP(D677,Bas!A:B,2,0),"")</f>
        <v/>
      </c>
      <c r="AF677" t="str">
        <f t="shared" si="109"/>
        <v>FABRICA NACIONAL DE AUTOPARTES SA FANALCA SAFP-012040-01</v>
      </c>
      <c r="AG677" s="14" t="str">
        <f>(IFERROR(VLOOKUP(AF677,Bas!A:B,2,0),"CXP"))</f>
        <v>CXP</v>
      </c>
    </row>
    <row r="678" spans="1:33" x14ac:dyDescent="0.25">
      <c r="A678" t="s">
        <v>41</v>
      </c>
      <c r="B678">
        <v>901</v>
      </c>
      <c r="C678">
        <v>890301886</v>
      </c>
      <c r="D678" t="s">
        <v>119</v>
      </c>
      <c r="E678" t="s">
        <v>4508</v>
      </c>
      <c r="F678">
        <v>7447638</v>
      </c>
      <c r="G678">
        <v>16925001</v>
      </c>
      <c r="H678">
        <v>4282</v>
      </c>
      <c r="I678" t="s">
        <v>4547</v>
      </c>
      <c r="J678" t="s">
        <v>4548</v>
      </c>
      <c r="K678" s="2">
        <v>45422</v>
      </c>
      <c r="L678" s="2">
        <v>45422</v>
      </c>
      <c r="M678" s="2">
        <v>45479</v>
      </c>
      <c r="N678">
        <v>32</v>
      </c>
      <c r="O678">
        <v>3141600</v>
      </c>
      <c r="P678">
        <v>20240604</v>
      </c>
      <c r="Q678">
        <v>202406</v>
      </c>
      <c r="R678" t="s">
        <v>6382</v>
      </c>
      <c r="S678">
        <v>29</v>
      </c>
      <c r="T678" t="s">
        <v>22</v>
      </c>
      <c r="U678" t="s">
        <v>3359</v>
      </c>
      <c r="V678" s="57" t="e">
        <f t="shared" ca="1" si="100"/>
        <v>#NUM!</v>
      </c>
      <c r="W678" s="1" t="e">
        <f t="shared" ca="1" si="101"/>
        <v>#NUM!</v>
      </c>
      <c r="X678" s="1" t="e">
        <f t="shared" ca="1" si="102"/>
        <v>#NUM!</v>
      </c>
      <c r="Y678" s="1" t="e">
        <f t="shared" ca="1" si="103"/>
        <v>#NUM!</v>
      </c>
      <c r="Z678" s="32" t="e">
        <f t="shared" ca="1" si="104"/>
        <v>#NUM!</v>
      </c>
      <c r="AA678" s="1" t="e">
        <f t="shared" ca="1" si="105"/>
        <v>#NUM!</v>
      </c>
      <c r="AB678" s="1" t="e">
        <f t="shared" ca="1" si="106"/>
        <v>#NUM!</v>
      </c>
      <c r="AC678" s="1" t="e">
        <f t="shared" ca="1" si="107"/>
        <v>#NUM!</v>
      </c>
      <c r="AD678" s="1">
        <f t="shared" si="108"/>
        <v>3141600</v>
      </c>
      <c r="AE678" t="str">
        <f>IFERROR(VLOOKUP(D678,Bas!A:B,2,0),"")</f>
        <v/>
      </c>
      <c r="AF678" t="str">
        <f t="shared" si="109"/>
        <v>FABRICA NACIONAL DE AUTOPARTES SA FANALCA SAFP-012195-01</v>
      </c>
      <c r="AG678" s="14" t="str">
        <f>(IFERROR(VLOOKUP(AF678,Bas!A:B,2,0),"CXP"))</f>
        <v>CXP</v>
      </c>
    </row>
    <row r="679" spans="1:33" x14ac:dyDescent="0.25">
      <c r="A679" t="s">
        <v>41</v>
      </c>
      <c r="B679">
        <v>901</v>
      </c>
      <c r="C679">
        <v>890301886</v>
      </c>
      <c r="D679" t="s">
        <v>119</v>
      </c>
      <c r="E679" t="s">
        <v>4508</v>
      </c>
      <c r="F679">
        <v>7447638</v>
      </c>
      <c r="G679">
        <v>16925001</v>
      </c>
      <c r="H679">
        <v>4279</v>
      </c>
      <c r="I679" t="s">
        <v>4549</v>
      </c>
      <c r="J679" t="s">
        <v>4550</v>
      </c>
      <c r="K679" s="2">
        <v>45422</v>
      </c>
      <c r="L679" s="2">
        <v>45422</v>
      </c>
      <c r="M679" s="2">
        <v>45479</v>
      </c>
      <c r="N679">
        <v>32</v>
      </c>
      <c r="O679">
        <v>130900</v>
      </c>
      <c r="P679">
        <v>20240604</v>
      </c>
      <c r="Q679">
        <v>202406</v>
      </c>
      <c r="R679" t="s">
        <v>6382</v>
      </c>
      <c r="S679">
        <v>29</v>
      </c>
      <c r="T679" t="s">
        <v>22</v>
      </c>
      <c r="U679" t="s">
        <v>3359</v>
      </c>
      <c r="V679" s="57" t="e">
        <f t="shared" ca="1" si="100"/>
        <v>#NUM!</v>
      </c>
      <c r="W679" s="1" t="e">
        <f t="shared" ca="1" si="101"/>
        <v>#NUM!</v>
      </c>
      <c r="X679" s="1" t="e">
        <f t="shared" ca="1" si="102"/>
        <v>#NUM!</v>
      </c>
      <c r="Y679" s="1" t="e">
        <f t="shared" ca="1" si="103"/>
        <v>#NUM!</v>
      </c>
      <c r="Z679" s="32" t="e">
        <f t="shared" ca="1" si="104"/>
        <v>#NUM!</v>
      </c>
      <c r="AA679" s="1" t="e">
        <f t="shared" ca="1" si="105"/>
        <v>#NUM!</v>
      </c>
      <c r="AB679" s="1" t="e">
        <f t="shared" ca="1" si="106"/>
        <v>#NUM!</v>
      </c>
      <c r="AC679" s="1" t="e">
        <f t="shared" ca="1" si="107"/>
        <v>#NUM!</v>
      </c>
      <c r="AD679" s="1">
        <f t="shared" si="108"/>
        <v>130900</v>
      </c>
      <c r="AE679" t="str">
        <f>IFERROR(VLOOKUP(D679,Bas!A:B,2,0),"")</f>
        <v/>
      </c>
      <c r="AF679" t="str">
        <f t="shared" si="109"/>
        <v>FABRICA NACIONAL DE AUTOPARTES SA FANALCA SAFP-012206-01</v>
      </c>
      <c r="AG679" s="14" t="str">
        <f>(IFERROR(VLOOKUP(AF679,Bas!A:B,2,0),"CXP"))</f>
        <v>CXP</v>
      </c>
    </row>
    <row r="680" spans="1:33" x14ac:dyDescent="0.25">
      <c r="A680" t="s">
        <v>41</v>
      </c>
      <c r="B680">
        <v>901</v>
      </c>
      <c r="C680">
        <v>890301886</v>
      </c>
      <c r="D680" t="s">
        <v>119</v>
      </c>
      <c r="E680" t="s">
        <v>4508</v>
      </c>
      <c r="F680">
        <v>7447638</v>
      </c>
      <c r="G680">
        <v>16925001</v>
      </c>
      <c r="H680">
        <v>4301</v>
      </c>
      <c r="I680" t="s">
        <v>4551</v>
      </c>
      <c r="J680" t="s">
        <v>4552</v>
      </c>
      <c r="K680" s="2">
        <v>45433</v>
      </c>
      <c r="L680" s="2">
        <v>45433</v>
      </c>
      <c r="M680" s="2">
        <v>45489</v>
      </c>
      <c r="N680">
        <v>42</v>
      </c>
      <c r="O680">
        <v>1856400</v>
      </c>
      <c r="P680">
        <v>20240604</v>
      </c>
      <c r="Q680">
        <v>202406</v>
      </c>
      <c r="R680" t="s">
        <v>6382</v>
      </c>
      <c r="S680">
        <v>18</v>
      </c>
      <c r="T680" t="s">
        <v>22</v>
      </c>
      <c r="U680" t="s">
        <v>3359</v>
      </c>
      <c r="V680" s="57" t="e">
        <f t="shared" ca="1" si="100"/>
        <v>#NUM!</v>
      </c>
      <c r="W680" s="1" t="e">
        <f t="shared" ca="1" si="101"/>
        <v>#NUM!</v>
      </c>
      <c r="X680" s="1" t="e">
        <f t="shared" ca="1" si="102"/>
        <v>#NUM!</v>
      </c>
      <c r="Y680" s="1" t="e">
        <f t="shared" ca="1" si="103"/>
        <v>#NUM!</v>
      </c>
      <c r="Z680" s="32" t="e">
        <f t="shared" ca="1" si="104"/>
        <v>#NUM!</v>
      </c>
      <c r="AA680" s="1" t="e">
        <f t="shared" ca="1" si="105"/>
        <v>#NUM!</v>
      </c>
      <c r="AB680" s="1" t="e">
        <f t="shared" ca="1" si="106"/>
        <v>#NUM!</v>
      </c>
      <c r="AC680" s="1" t="e">
        <f t="shared" ca="1" si="107"/>
        <v>#NUM!</v>
      </c>
      <c r="AD680" s="1">
        <f t="shared" si="108"/>
        <v>1856400</v>
      </c>
      <c r="AE680" t="str">
        <f>IFERROR(VLOOKUP(D680,Bas!A:B,2,0),"")</f>
        <v/>
      </c>
      <c r="AF680" t="str">
        <f t="shared" si="109"/>
        <v>FABRICA NACIONAL DE AUTOPARTES SA FANALCA SAFP-012398-01</v>
      </c>
      <c r="AG680" s="14" t="str">
        <f>(IFERROR(VLOOKUP(AF680,Bas!A:B,2,0),"CXP"))</f>
        <v>CXP</v>
      </c>
    </row>
    <row r="681" spans="1:33" x14ac:dyDescent="0.25">
      <c r="A681" t="s">
        <v>41</v>
      </c>
      <c r="B681">
        <v>901</v>
      </c>
      <c r="C681">
        <v>890301886</v>
      </c>
      <c r="D681" t="s">
        <v>119</v>
      </c>
      <c r="E681" t="s">
        <v>4508</v>
      </c>
      <c r="F681">
        <v>7447638</v>
      </c>
      <c r="G681">
        <v>16925001</v>
      </c>
      <c r="H681">
        <v>4325</v>
      </c>
      <c r="I681" t="s">
        <v>4553</v>
      </c>
      <c r="J681" t="s">
        <v>4554</v>
      </c>
      <c r="K681" s="2">
        <v>45433</v>
      </c>
      <c r="L681" s="2">
        <v>45433</v>
      </c>
      <c r="M681" s="2">
        <v>45493</v>
      </c>
      <c r="N681">
        <v>46</v>
      </c>
      <c r="O681">
        <v>4165000</v>
      </c>
      <c r="P681">
        <v>20240604</v>
      </c>
      <c r="Q681">
        <v>202406</v>
      </c>
      <c r="R681" t="s">
        <v>6382</v>
      </c>
      <c r="S681">
        <v>18</v>
      </c>
      <c r="T681" t="s">
        <v>22</v>
      </c>
      <c r="U681" t="s">
        <v>3359</v>
      </c>
      <c r="V681" s="57" t="e">
        <f t="shared" ca="1" si="100"/>
        <v>#NUM!</v>
      </c>
      <c r="W681" s="1" t="e">
        <f t="shared" ca="1" si="101"/>
        <v>#NUM!</v>
      </c>
      <c r="X681" s="1" t="e">
        <f t="shared" ca="1" si="102"/>
        <v>#NUM!</v>
      </c>
      <c r="Y681" s="1" t="e">
        <f t="shared" ca="1" si="103"/>
        <v>#NUM!</v>
      </c>
      <c r="Z681" s="32" t="e">
        <f t="shared" ca="1" si="104"/>
        <v>#NUM!</v>
      </c>
      <c r="AA681" s="1" t="e">
        <f t="shared" ca="1" si="105"/>
        <v>#NUM!</v>
      </c>
      <c r="AB681" s="1" t="e">
        <f t="shared" ca="1" si="106"/>
        <v>#NUM!</v>
      </c>
      <c r="AC681" s="1" t="e">
        <f t="shared" ca="1" si="107"/>
        <v>#NUM!</v>
      </c>
      <c r="AD681" s="1">
        <f t="shared" si="108"/>
        <v>4165000</v>
      </c>
      <c r="AE681" t="str">
        <f>IFERROR(VLOOKUP(D681,Bas!A:B,2,0),"")</f>
        <v/>
      </c>
      <c r="AF681" t="str">
        <f t="shared" si="109"/>
        <v>FABRICA NACIONAL DE AUTOPARTES SA FANALCA SAFP-012400-01</v>
      </c>
      <c r="AG681" s="14" t="str">
        <f>(IFERROR(VLOOKUP(AF681,Bas!A:B,2,0),"CXP"))</f>
        <v>CXP</v>
      </c>
    </row>
    <row r="682" spans="1:33" x14ac:dyDescent="0.25">
      <c r="A682" t="s">
        <v>41</v>
      </c>
      <c r="B682">
        <v>901</v>
      </c>
      <c r="C682">
        <v>890301886</v>
      </c>
      <c r="D682" t="s">
        <v>119</v>
      </c>
      <c r="E682" t="s">
        <v>4508</v>
      </c>
      <c r="F682">
        <v>7447638</v>
      </c>
      <c r="G682">
        <v>16925001</v>
      </c>
      <c r="H682">
        <v>4326</v>
      </c>
      <c r="I682" t="s">
        <v>4555</v>
      </c>
      <c r="J682" t="s">
        <v>4556</v>
      </c>
      <c r="K682" s="2">
        <v>45433</v>
      </c>
      <c r="L682" s="2">
        <v>45433</v>
      </c>
      <c r="M682" s="2">
        <v>45493</v>
      </c>
      <c r="N682">
        <v>46</v>
      </c>
      <c r="O682">
        <v>4165000</v>
      </c>
      <c r="P682">
        <v>20240604</v>
      </c>
      <c r="Q682">
        <v>202406</v>
      </c>
      <c r="R682" t="s">
        <v>6382</v>
      </c>
      <c r="S682">
        <v>18</v>
      </c>
      <c r="T682" t="s">
        <v>22</v>
      </c>
      <c r="U682" t="s">
        <v>3359</v>
      </c>
      <c r="V682" s="57" t="e">
        <f t="shared" ca="1" si="100"/>
        <v>#NUM!</v>
      </c>
      <c r="W682" s="1" t="e">
        <f t="shared" ca="1" si="101"/>
        <v>#NUM!</v>
      </c>
      <c r="X682" s="1" t="e">
        <f t="shared" ca="1" si="102"/>
        <v>#NUM!</v>
      </c>
      <c r="Y682" s="1" t="e">
        <f t="shared" ca="1" si="103"/>
        <v>#NUM!</v>
      </c>
      <c r="Z682" s="32" t="e">
        <f t="shared" ca="1" si="104"/>
        <v>#NUM!</v>
      </c>
      <c r="AA682" s="1" t="e">
        <f t="shared" ca="1" si="105"/>
        <v>#NUM!</v>
      </c>
      <c r="AB682" s="1" t="e">
        <f t="shared" ca="1" si="106"/>
        <v>#NUM!</v>
      </c>
      <c r="AC682" s="1" t="e">
        <f t="shared" ca="1" si="107"/>
        <v>#NUM!</v>
      </c>
      <c r="AD682" s="1">
        <f t="shared" si="108"/>
        <v>4165000</v>
      </c>
      <c r="AE682" t="str">
        <f>IFERROR(VLOOKUP(D682,Bas!A:B,2,0),"")</f>
        <v/>
      </c>
      <c r="AF682" t="str">
        <f t="shared" si="109"/>
        <v>FABRICA NACIONAL DE AUTOPARTES SA FANALCA SAFP-012401-01</v>
      </c>
      <c r="AG682" s="14" t="str">
        <f>(IFERROR(VLOOKUP(AF682,Bas!A:B,2,0),"CXP"))</f>
        <v>CXP</v>
      </c>
    </row>
    <row r="683" spans="1:33" x14ac:dyDescent="0.25">
      <c r="A683" t="s">
        <v>41</v>
      </c>
      <c r="B683">
        <v>901</v>
      </c>
      <c r="C683">
        <v>890301886</v>
      </c>
      <c r="D683" t="s">
        <v>119</v>
      </c>
      <c r="E683" t="s">
        <v>4508</v>
      </c>
      <c r="F683">
        <v>7447638</v>
      </c>
      <c r="G683">
        <v>16925001</v>
      </c>
      <c r="H683">
        <v>4315</v>
      </c>
      <c r="I683" t="s">
        <v>4557</v>
      </c>
      <c r="J683" t="s">
        <v>4558</v>
      </c>
      <c r="K683" s="2">
        <v>45433</v>
      </c>
      <c r="L683" s="2">
        <v>45433</v>
      </c>
      <c r="M683" s="2">
        <v>45493</v>
      </c>
      <c r="N683">
        <v>46</v>
      </c>
      <c r="O683">
        <v>666400</v>
      </c>
      <c r="P683">
        <v>20240604</v>
      </c>
      <c r="Q683">
        <v>202406</v>
      </c>
      <c r="R683" t="s">
        <v>6382</v>
      </c>
      <c r="S683">
        <v>18</v>
      </c>
      <c r="T683" t="s">
        <v>22</v>
      </c>
      <c r="U683" t="s">
        <v>3359</v>
      </c>
      <c r="V683" s="57" t="e">
        <f t="shared" ca="1" si="100"/>
        <v>#NUM!</v>
      </c>
      <c r="W683" s="1" t="e">
        <f t="shared" ca="1" si="101"/>
        <v>#NUM!</v>
      </c>
      <c r="X683" s="1" t="e">
        <f t="shared" ca="1" si="102"/>
        <v>#NUM!</v>
      </c>
      <c r="Y683" s="1" t="e">
        <f t="shared" ca="1" si="103"/>
        <v>#NUM!</v>
      </c>
      <c r="Z683" s="32" t="e">
        <f t="shared" ca="1" si="104"/>
        <v>#NUM!</v>
      </c>
      <c r="AA683" s="1" t="e">
        <f t="shared" ca="1" si="105"/>
        <v>#NUM!</v>
      </c>
      <c r="AB683" s="1" t="e">
        <f t="shared" ca="1" si="106"/>
        <v>#NUM!</v>
      </c>
      <c r="AC683" s="1" t="e">
        <f t="shared" ca="1" si="107"/>
        <v>#NUM!</v>
      </c>
      <c r="AD683" s="1">
        <f t="shared" si="108"/>
        <v>666400</v>
      </c>
      <c r="AE683" t="str">
        <f>IFERROR(VLOOKUP(D683,Bas!A:B,2,0),"")</f>
        <v/>
      </c>
      <c r="AF683" t="str">
        <f t="shared" si="109"/>
        <v>FABRICA NACIONAL DE AUTOPARTES SA FANALCA SAFP-012402-01</v>
      </c>
      <c r="AG683" s="14" t="str">
        <f>(IFERROR(VLOOKUP(AF683,Bas!A:B,2,0),"CXP"))</f>
        <v>CXP</v>
      </c>
    </row>
    <row r="684" spans="1:33" x14ac:dyDescent="0.25">
      <c r="A684" t="s">
        <v>41</v>
      </c>
      <c r="B684">
        <v>901</v>
      </c>
      <c r="C684">
        <v>890301886</v>
      </c>
      <c r="D684" t="s">
        <v>119</v>
      </c>
      <c r="E684" t="s">
        <v>4508</v>
      </c>
      <c r="F684">
        <v>7447638</v>
      </c>
      <c r="G684">
        <v>16925001</v>
      </c>
      <c r="H684">
        <v>4340</v>
      </c>
      <c r="I684" t="s">
        <v>6528</v>
      </c>
      <c r="J684" t="s">
        <v>6529</v>
      </c>
      <c r="K684" s="2">
        <v>45439</v>
      </c>
      <c r="L684" s="2">
        <v>45439</v>
      </c>
      <c r="M684" s="2">
        <v>45495</v>
      </c>
      <c r="N684">
        <v>48</v>
      </c>
      <c r="O684">
        <v>666400</v>
      </c>
      <c r="P684">
        <v>20240604</v>
      </c>
      <c r="Q684">
        <v>202406</v>
      </c>
      <c r="R684" t="s">
        <v>6382</v>
      </c>
      <c r="S684">
        <v>12</v>
      </c>
      <c r="T684" t="s">
        <v>22</v>
      </c>
      <c r="U684" t="s">
        <v>3359</v>
      </c>
      <c r="V684" s="57" t="e">
        <f t="shared" ca="1" si="100"/>
        <v>#NUM!</v>
      </c>
      <c r="W684" s="1" t="e">
        <f t="shared" ca="1" si="101"/>
        <v>#NUM!</v>
      </c>
      <c r="X684" s="1" t="e">
        <f t="shared" ca="1" si="102"/>
        <v>#NUM!</v>
      </c>
      <c r="Y684" s="1" t="e">
        <f t="shared" ca="1" si="103"/>
        <v>#NUM!</v>
      </c>
      <c r="Z684" s="32" t="e">
        <f t="shared" ca="1" si="104"/>
        <v>#NUM!</v>
      </c>
      <c r="AA684" s="1" t="e">
        <f t="shared" ca="1" si="105"/>
        <v>#NUM!</v>
      </c>
      <c r="AB684" s="1" t="e">
        <f t="shared" ca="1" si="106"/>
        <v>#NUM!</v>
      </c>
      <c r="AC684" s="1" t="e">
        <f t="shared" ca="1" si="107"/>
        <v>#NUM!</v>
      </c>
      <c r="AD684" s="1">
        <f t="shared" si="108"/>
        <v>666400</v>
      </c>
      <c r="AE684" t="str">
        <f>IFERROR(VLOOKUP(D684,Bas!A:B,2,0),"")</f>
        <v/>
      </c>
      <c r="AF684" t="str">
        <f t="shared" si="109"/>
        <v>FABRICA NACIONAL DE AUTOPARTES SA FANALCA SAFP-012471-01</v>
      </c>
      <c r="AG684" s="14" t="str">
        <f>(IFERROR(VLOOKUP(AF684,Bas!A:B,2,0),"CXP"))</f>
        <v>CXP</v>
      </c>
    </row>
    <row r="685" spans="1:33" x14ac:dyDescent="0.25">
      <c r="A685" t="s">
        <v>41</v>
      </c>
      <c r="B685">
        <v>901</v>
      </c>
      <c r="C685">
        <v>900407767</v>
      </c>
      <c r="D685" t="s">
        <v>286</v>
      </c>
      <c r="E685" t="s">
        <v>4559</v>
      </c>
      <c r="F685">
        <v>7447638</v>
      </c>
      <c r="G685">
        <v>16925001</v>
      </c>
      <c r="H685">
        <v>3412</v>
      </c>
      <c r="I685" t="s">
        <v>4560</v>
      </c>
      <c r="J685" t="s">
        <v>4561</v>
      </c>
      <c r="K685" s="2">
        <v>45369</v>
      </c>
      <c r="L685" s="2">
        <v>45369</v>
      </c>
      <c r="M685" s="2">
        <v>45430</v>
      </c>
      <c r="N685">
        <v>-16</v>
      </c>
      <c r="O685">
        <v>28192773</v>
      </c>
      <c r="P685">
        <v>20240604</v>
      </c>
      <c r="Q685">
        <v>202406</v>
      </c>
      <c r="R685" t="s">
        <v>6382</v>
      </c>
      <c r="S685">
        <v>82</v>
      </c>
      <c r="T685" t="s">
        <v>31</v>
      </c>
      <c r="U685" t="s">
        <v>3359</v>
      </c>
      <c r="V685" s="57" t="e">
        <f t="shared" ca="1" si="100"/>
        <v>#NUM!</v>
      </c>
      <c r="W685" s="1" t="e">
        <f t="shared" ca="1" si="101"/>
        <v>#NUM!</v>
      </c>
      <c r="X685" s="1" t="e">
        <f t="shared" ca="1" si="102"/>
        <v>#NUM!</v>
      </c>
      <c r="Y685" s="1" t="e">
        <f t="shared" ca="1" si="103"/>
        <v>#NUM!</v>
      </c>
      <c r="Z685" s="32" t="e">
        <f t="shared" ca="1" si="104"/>
        <v>#NUM!</v>
      </c>
      <c r="AA685" s="1" t="e">
        <f t="shared" ca="1" si="105"/>
        <v>#NUM!</v>
      </c>
      <c r="AB685" s="1" t="e">
        <f t="shared" ca="1" si="106"/>
        <v>#NUM!</v>
      </c>
      <c r="AC685" s="1" t="e">
        <f t="shared" ca="1" si="107"/>
        <v>#NUM!</v>
      </c>
      <c r="AD685" s="1">
        <f t="shared" si="108"/>
        <v>28192773</v>
      </c>
      <c r="AE685" t="str">
        <f>IFERROR(VLOOKUP(D685,Bas!A:B,2,0),"")</f>
        <v/>
      </c>
      <c r="AF685" t="str">
        <f t="shared" si="109"/>
        <v>FACTOR PLUS S A SCC-003412-00</v>
      </c>
      <c r="AG685" s="14" t="str">
        <f>(IFERROR(VLOOKUP(AF685,Bas!A:B,2,0),"CXP"))</f>
        <v>CXP</v>
      </c>
    </row>
    <row r="686" spans="1:33" x14ac:dyDescent="0.25">
      <c r="A686" t="s">
        <v>41</v>
      </c>
      <c r="B686">
        <v>901</v>
      </c>
      <c r="C686">
        <v>900407767</v>
      </c>
      <c r="D686" t="s">
        <v>286</v>
      </c>
      <c r="E686" t="s">
        <v>4559</v>
      </c>
      <c r="F686">
        <v>7447638</v>
      </c>
      <c r="G686">
        <v>16925001</v>
      </c>
      <c r="H686">
        <v>3436</v>
      </c>
      <c r="I686" t="s">
        <v>4562</v>
      </c>
      <c r="J686" t="s">
        <v>4563</v>
      </c>
      <c r="K686" s="2">
        <v>45373</v>
      </c>
      <c r="L686" s="2">
        <v>45373</v>
      </c>
      <c r="M686" s="2">
        <v>45434</v>
      </c>
      <c r="N686">
        <v>-12</v>
      </c>
      <c r="O686">
        <v>22554218</v>
      </c>
      <c r="P686">
        <v>20240604</v>
      </c>
      <c r="Q686">
        <v>202406</v>
      </c>
      <c r="R686" t="s">
        <v>6382</v>
      </c>
      <c r="S686">
        <v>78</v>
      </c>
      <c r="T686" t="s">
        <v>31</v>
      </c>
      <c r="U686" t="s">
        <v>3359</v>
      </c>
      <c r="V686" s="57" t="e">
        <f t="shared" ca="1" si="100"/>
        <v>#NUM!</v>
      </c>
      <c r="W686" s="1" t="e">
        <f t="shared" ca="1" si="101"/>
        <v>#NUM!</v>
      </c>
      <c r="X686" s="1" t="e">
        <f t="shared" ca="1" si="102"/>
        <v>#NUM!</v>
      </c>
      <c r="Y686" s="1" t="e">
        <f t="shared" ca="1" si="103"/>
        <v>#NUM!</v>
      </c>
      <c r="Z686" s="32" t="e">
        <f t="shared" ca="1" si="104"/>
        <v>#NUM!</v>
      </c>
      <c r="AA686" s="1" t="e">
        <f t="shared" ca="1" si="105"/>
        <v>#NUM!</v>
      </c>
      <c r="AB686" s="1" t="e">
        <f t="shared" ca="1" si="106"/>
        <v>#NUM!</v>
      </c>
      <c r="AC686" s="1" t="e">
        <f t="shared" ca="1" si="107"/>
        <v>#NUM!</v>
      </c>
      <c r="AD686" s="1">
        <f t="shared" si="108"/>
        <v>22554218</v>
      </c>
      <c r="AE686" t="str">
        <f>IFERROR(VLOOKUP(D686,Bas!A:B,2,0),"")</f>
        <v/>
      </c>
      <c r="AF686" t="str">
        <f t="shared" si="109"/>
        <v>FACTOR PLUS S A SCC-003436-00</v>
      </c>
      <c r="AG686" s="14" t="str">
        <f>(IFERROR(VLOOKUP(AF686,Bas!A:B,2,0),"CXP"))</f>
        <v>CXP</v>
      </c>
    </row>
    <row r="687" spans="1:33" x14ac:dyDescent="0.25">
      <c r="A687" t="s">
        <v>41</v>
      </c>
      <c r="B687">
        <v>901</v>
      </c>
      <c r="C687">
        <v>900407767</v>
      </c>
      <c r="D687" t="s">
        <v>286</v>
      </c>
      <c r="E687" t="s">
        <v>4559</v>
      </c>
      <c r="F687">
        <v>7447638</v>
      </c>
      <c r="G687">
        <v>16925001</v>
      </c>
      <c r="H687">
        <v>3444</v>
      </c>
      <c r="I687" t="s">
        <v>4564</v>
      </c>
      <c r="J687" t="s">
        <v>4565</v>
      </c>
      <c r="K687" s="2">
        <v>45377</v>
      </c>
      <c r="L687" s="2">
        <v>45377</v>
      </c>
      <c r="M687" s="2">
        <v>45450</v>
      </c>
      <c r="N687">
        <v>3</v>
      </c>
      <c r="O687">
        <v>69449470</v>
      </c>
      <c r="P687">
        <v>20240604</v>
      </c>
      <c r="Q687">
        <v>202406</v>
      </c>
      <c r="R687" t="s">
        <v>6382</v>
      </c>
      <c r="S687">
        <v>74</v>
      </c>
      <c r="T687" t="s">
        <v>31</v>
      </c>
      <c r="U687" t="s">
        <v>3359</v>
      </c>
      <c r="V687" s="57" t="e">
        <f t="shared" ca="1" si="100"/>
        <v>#NUM!</v>
      </c>
      <c r="W687" s="1" t="e">
        <f t="shared" ca="1" si="101"/>
        <v>#NUM!</v>
      </c>
      <c r="X687" s="1" t="e">
        <f t="shared" ca="1" si="102"/>
        <v>#NUM!</v>
      </c>
      <c r="Y687" s="1" t="e">
        <f t="shared" ca="1" si="103"/>
        <v>#NUM!</v>
      </c>
      <c r="Z687" s="32" t="e">
        <f t="shared" ca="1" si="104"/>
        <v>#NUM!</v>
      </c>
      <c r="AA687" s="1" t="e">
        <f t="shared" ca="1" si="105"/>
        <v>#NUM!</v>
      </c>
      <c r="AB687" s="1" t="e">
        <f t="shared" ca="1" si="106"/>
        <v>#NUM!</v>
      </c>
      <c r="AC687" s="1" t="e">
        <f t="shared" ca="1" si="107"/>
        <v>#NUM!</v>
      </c>
      <c r="AD687" s="1">
        <f t="shared" si="108"/>
        <v>69449470</v>
      </c>
      <c r="AE687" t="str">
        <f>IFERROR(VLOOKUP(D687,Bas!A:B,2,0),"")</f>
        <v/>
      </c>
      <c r="AF687" t="str">
        <f t="shared" si="109"/>
        <v>FACTOR PLUS S A SCC-003444-00</v>
      </c>
      <c r="AG687" s="14" t="str">
        <f>(IFERROR(VLOOKUP(AF687,Bas!A:B,2,0),"CXP"))</f>
        <v>CXP</v>
      </c>
    </row>
    <row r="688" spans="1:33" x14ac:dyDescent="0.25">
      <c r="A688" t="s">
        <v>41</v>
      </c>
      <c r="B688">
        <v>901</v>
      </c>
      <c r="C688">
        <v>900407767</v>
      </c>
      <c r="D688" t="s">
        <v>286</v>
      </c>
      <c r="E688" t="s">
        <v>4559</v>
      </c>
      <c r="F688">
        <v>7447638</v>
      </c>
      <c r="G688">
        <v>16925001</v>
      </c>
      <c r="H688">
        <v>3540</v>
      </c>
      <c r="I688" t="s">
        <v>4566</v>
      </c>
      <c r="J688" t="s">
        <v>4567</v>
      </c>
      <c r="K688" s="2">
        <v>45398</v>
      </c>
      <c r="L688" s="2">
        <v>45398</v>
      </c>
      <c r="M688" s="2">
        <v>45459</v>
      </c>
      <c r="N688">
        <v>12</v>
      </c>
      <c r="O688">
        <v>35700302</v>
      </c>
      <c r="P688">
        <v>20240604</v>
      </c>
      <c r="Q688">
        <v>202406</v>
      </c>
      <c r="R688" t="s">
        <v>6382</v>
      </c>
      <c r="S688">
        <v>53</v>
      </c>
      <c r="T688" t="s">
        <v>35</v>
      </c>
      <c r="U688" t="s">
        <v>3359</v>
      </c>
      <c r="V688" s="57" t="e">
        <f t="shared" ca="1" si="100"/>
        <v>#NUM!</v>
      </c>
      <c r="W688" s="1" t="e">
        <f t="shared" ca="1" si="101"/>
        <v>#NUM!</v>
      </c>
      <c r="X688" s="1" t="e">
        <f t="shared" ca="1" si="102"/>
        <v>#NUM!</v>
      </c>
      <c r="Y688" s="1" t="e">
        <f t="shared" ca="1" si="103"/>
        <v>#NUM!</v>
      </c>
      <c r="Z688" s="32" t="e">
        <f t="shared" ca="1" si="104"/>
        <v>#NUM!</v>
      </c>
      <c r="AA688" s="1" t="e">
        <f t="shared" ca="1" si="105"/>
        <v>#NUM!</v>
      </c>
      <c r="AB688" s="1" t="e">
        <f t="shared" ca="1" si="106"/>
        <v>#NUM!</v>
      </c>
      <c r="AC688" s="1" t="e">
        <f t="shared" ca="1" si="107"/>
        <v>#NUM!</v>
      </c>
      <c r="AD688" s="1">
        <f t="shared" si="108"/>
        <v>35700302</v>
      </c>
      <c r="AE688" t="str">
        <f>IFERROR(VLOOKUP(D688,Bas!A:B,2,0),"")</f>
        <v/>
      </c>
      <c r="AF688" t="str">
        <f t="shared" si="109"/>
        <v>FACTOR PLUS S A SCC-003541-00</v>
      </c>
      <c r="AG688" s="14" t="str">
        <f>(IFERROR(VLOOKUP(AF688,Bas!A:B,2,0),"CXP"))</f>
        <v>CXP</v>
      </c>
    </row>
    <row r="689" spans="1:33" x14ac:dyDescent="0.25">
      <c r="A689" t="s">
        <v>41</v>
      </c>
      <c r="B689">
        <v>901</v>
      </c>
      <c r="C689">
        <v>900407767</v>
      </c>
      <c r="D689" t="s">
        <v>286</v>
      </c>
      <c r="E689" t="s">
        <v>4559</v>
      </c>
      <c r="F689">
        <v>7447638</v>
      </c>
      <c r="G689">
        <v>16925001</v>
      </c>
      <c r="H689">
        <v>3542</v>
      </c>
      <c r="I689" t="s">
        <v>4568</v>
      </c>
      <c r="J689" t="s">
        <v>4567</v>
      </c>
      <c r="K689" s="2">
        <v>45398</v>
      </c>
      <c r="L689" s="2">
        <v>45398</v>
      </c>
      <c r="M689" s="2">
        <v>45459</v>
      </c>
      <c r="N689">
        <v>12</v>
      </c>
      <c r="O689">
        <v>19698384</v>
      </c>
      <c r="P689">
        <v>20240604</v>
      </c>
      <c r="Q689">
        <v>202406</v>
      </c>
      <c r="R689" t="s">
        <v>6382</v>
      </c>
      <c r="S689">
        <v>53</v>
      </c>
      <c r="T689" t="s">
        <v>35</v>
      </c>
      <c r="U689" t="s">
        <v>3359</v>
      </c>
      <c r="V689" s="57" t="e">
        <f t="shared" ca="1" si="100"/>
        <v>#NUM!</v>
      </c>
      <c r="W689" s="1" t="e">
        <f t="shared" ca="1" si="101"/>
        <v>#NUM!</v>
      </c>
      <c r="X689" s="1" t="e">
        <f t="shared" ca="1" si="102"/>
        <v>#NUM!</v>
      </c>
      <c r="Y689" s="1" t="e">
        <f t="shared" ca="1" si="103"/>
        <v>#NUM!</v>
      </c>
      <c r="Z689" s="32" t="e">
        <f t="shared" ca="1" si="104"/>
        <v>#NUM!</v>
      </c>
      <c r="AA689" s="1" t="e">
        <f t="shared" ca="1" si="105"/>
        <v>#NUM!</v>
      </c>
      <c r="AB689" s="1" t="e">
        <f t="shared" ca="1" si="106"/>
        <v>#NUM!</v>
      </c>
      <c r="AC689" s="1" t="e">
        <f t="shared" ca="1" si="107"/>
        <v>#NUM!</v>
      </c>
      <c r="AD689" s="1">
        <f t="shared" si="108"/>
        <v>19698384</v>
      </c>
      <c r="AE689" t="str">
        <f>IFERROR(VLOOKUP(D689,Bas!A:B,2,0),"")</f>
        <v/>
      </c>
      <c r="AF689" t="str">
        <f t="shared" si="109"/>
        <v>FACTOR PLUS S A SCC-003542-00</v>
      </c>
      <c r="AG689" s="14" t="str">
        <f>(IFERROR(VLOOKUP(AF689,Bas!A:B,2,0),"CXP"))</f>
        <v>CXP</v>
      </c>
    </row>
    <row r="690" spans="1:33" x14ac:dyDescent="0.25">
      <c r="A690" t="s">
        <v>41</v>
      </c>
      <c r="B690">
        <v>901</v>
      </c>
      <c r="C690">
        <v>900407767</v>
      </c>
      <c r="D690" t="s">
        <v>286</v>
      </c>
      <c r="E690" t="s">
        <v>4559</v>
      </c>
      <c r="F690">
        <v>7447638</v>
      </c>
      <c r="G690">
        <v>16925001</v>
      </c>
      <c r="H690">
        <v>3575</v>
      </c>
      <c r="I690" t="s">
        <v>4569</v>
      </c>
      <c r="J690" t="s">
        <v>4570</v>
      </c>
      <c r="K690" s="2">
        <v>45406</v>
      </c>
      <c r="L690" s="2">
        <v>45406</v>
      </c>
      <c r="M690" s="2">
        <v>45467</v>
      </c>
      <c r="N690">
        <v>20</v>
      </c>
      <c r="O690">
        <v>98004493</v>
      </c>
      <c r="P690">
        <v>20240604</v>
      </c>
      <c r="Q690">
        <v>202406</v>
      </c>
      <c r="R690" t="s">
        <v>6382</v>
      </c>
      <c r="S690">
        <v>45</v>
      </c>
      <c r="T690" t="s">
        <v>35</v>
      </c>
      <c r="U690" t="s">
        <v>3359</v>
      </c>
      <c r="V690" s="57" t="e">
        <f t="shared" ca="1" si="100"/>
        <v>#NUM!</v>
      </c>
      <c r="W690" s="1" t="e">
        <f t="shared" ca="1" si="101"/>
        <v>#NUM!</v>
      </c>
      <c r="X690" s="1" t="e">
        <f t="shared" ca="1" si="102"/>
        <v>#NUM!</v>
      </c>
      <c r="Y690" s="1" t="e">
        <f t="shared" ca="1" si="103"/>
        <v>#NUM!</v>
      </c>
      <c r="Z690" s="32" t="e">
        <f t="shared" ca="1" si="104"/>
        <v>#NUM!</v>
      </c>
      <c r="AA690" s="1" t="e">
        <f t="shared" ca="1" si="105"/>
        <v>#NUM!</v>
      </c>
      <c r="AB690" s="1" t="e">
        <f t="shared" ca="1" si="106"/>
        <v>#NUM!</v>
      </c>
      <c r="AC690" s="1" t="e">
        <f t="shared" ca="1" si="107"/>
        <v>#NUM!</v>
      </c>
      <c r="AD690" s="1">
        <f t="shared" si="108"/>
        <v>98004493</v>
      </c>
      <c r="AE690" t="str">
        <f>IFERROR(VLOOKUP(D690,Bas!A:B,2,0),"")</f>
        <v/>
      </c>
      <c r="AF690" t="str">
        <f t="shared" si="109"/>
        <v>FACTOR PLUS S A SCC-003575-00</v>
      </c>
      <c r="AG690" s="14" t="str">
        <f>(IFERROR(VLOOKUP(AF690,Bas!A:B,2,0),"CXP"))</f>
        <v>CXP</v>
      </c>
    </row>
    <row r="691" spans="1:33" x14ac:dyDescent="0.25">
      <c r="A691" t="s">
        <v>41</v>
      </c>
      <c r="B691">
        <v>901</v>
      </c>
      <c r="C691">
        <v>900407767</v>
      </c>
      <c r="D691" t="s">
        <v>286</v>
      </c>
      <c r="E691" t="s">
        <v>4559</v>
      </c>
      <c r="F691">
        <v>7447638</v>
      </c>
      <c r="G691">
        <v>16925001</v>
      </c>
      <c r="H691">
        <v>3707</v>
      </c>
      <c r="I691" t="s">
        <v>6530</v>
      </c>
      <c r="J691" t="s">
        <v>6531</v>
      </c>
      <c r="K691" s="2">
        <v>45440</v>
      </c>
      <c r="L691" s="2">
        <v>45440</v>
      </c>
      <c r="M691" s="2">
        <v>45501</v>
      </c>
      <c r="N691">
        <v>54</v>
      </c>
      <c r="O691">
        <v>39001741</v>
      </c>
      <c r="P691">
        <v>20240604</v>
      </c>
      <c r="Q691">
        <v>202406</v>
      </c>
      <c r="R691" t="s">
        <v>6382</v>
      </c>
      <c r="S691">
        <v>11</v>
      </c>
      <c r="T691" t="s">
        <v>22</v>
      </c>
      <c r="U691" t="s">
        <v>3359</v>
      </c>
      <c r="V691" s="57" t="e">
        <f t="shared" ca="1" si="100"/>
        <v>#NUM!</v>
      </c>
      <c r="W691" s="1" t="e">
        <f t="shared" ca="1" si="101"/>
        <v>#NUM!</v>
      </c>
      <c r="X691" s="1" t="e">
        <f t="shared" ca="1" si="102"/>
        <v>#NUM!</v>
      </c>
      <c r="Y691" s="1" t="e">
        <f t="shared" ca="1" si="103"/>
        <v>#NUM!</v>
      </c>
      <c r="Z691" s="32" t="e">
        <f t="shared" ca="1" si="104"/>
        <v>#NUM!</v>
      </c>
      <c r="AA691" s="1" t="e">
        <f t="shared" ca="1" si="105"/>
        <v>#NUM!</v>
      </c>
      <c r="AB691" s="1" t="e">
        <f t="shared" ca="1" si="106"/>
        <v>#NUM!</v>
      </c>
      <c r="AC691" s="1" t="e">
        <f t="shared" ca="1" si="107"/>
        <v>#NUM!</v>
      </c>
      <c r="AD691" s="1">
        <f t="shared" si="108"/>
        <v>39001741</v>
      </c>
      <c r="AE691" t="str">
        <f>IFERROR(VLOOKUP(D691,Bas!A:B,2,0),"")</f>
        <v/>
      </c>
      <c r="AF691" t="str">
        <f t="shared" si="109"/>
        <v>FACTOR PLUS S A SCC-003707-00</v>
      </c>
      <c r="AG691" s="14" t="str">
        <f>(IFERROR(VLOOKUP(AF691,Bas!A:B,2,0),"CXP"))</f>
        <v>CXP</v>
      </c>
    </row>
    <row r="692" spans="1:33" x14ac:dyDescent="0.25">
      <c r="A692" t="s">
        <v>41</v>
      </c>
      <c r="B692">
        <v>901</v>
      </c>
      <c r="C692">
        <v>830109420</v>
      </c>
      <c r="D692" t="s">
        <v>2984</v>
      </c>
      <c r="E692" t="s">
        <v>4571</v>
      </c>
      <c r="F692">
        <v>7447638</v>
      </c>
      <c r="G692">
        <v>16925001</v>
      </c>
      <c r="H692">
        <v>28524</v>
      </c>
      <c r="I692" t="s">
        <v>4572</v>
      </c>
      <c r="J692" t="s">
        <v>4573</v>
      </c>
      <c r="K692" s="2">
        <v>45392</v>
      </c>
      <c r="L692" s="2">
        <v>45392</v>
      </c>
      <c r="M692" s="2">
        <v>45446</v>
      </c>
      <c r="N692">
        <v>-1</v>
      </c>
      <c r="O692">
        <v>1381012</v>
      </c>
      <c r="P692">
        <v>20240604</v>
      </c>
      <c r="Q692">
        <v>202406</v>
      </c>
      <c r="R692" t="s">
        <v>6382</v>
      </c>
      <c r="S692">
        <v>59</v>
      </c>
      <c r="T692" t="s">
        <v>35</v>
      </c>
      <c r="U692" t="s">
        <v>3359</v>
      </c>
      <c r="V692" s="57" t="e">
        <f t="shared" ca="1" si="100"/>
        <v>#NUM!</v>
      </c>
      <c r="W692" s="1" t="e">
        <f t="shared" ca="1" si="101"/>
        <v>#NUM!</v>
      </c>
      <c r="X692" s="1" t="e">
        <f t="shared" ca="1" si="102"/>
        <v>#NUM!</v>
      </c>
      <c r="Y692" s="1" t="e">
        <f t="shared" ca="1" si="103"/>
        <v>#NUM!</v>
      </c>
      <c r="Z692" s="32" t="e">
        <f t="shared" ca="1" si="104"/>
        <v>#NUM!</v>
      </c>
      <c r="AA692" s="1" t="e">
        <f t="shared" ca="1" si="105"/>
        <v>#NUM!</v>
      </c>
      <c r="AB692" s="1" t="e">
        <f t="shared" ca="1" si="106"/>
        <v>#NUM!</v>
      </c>
      <c r="AC692" s="1" t="e">
        <f t="shared" ca="1" si="107"/>
        <v>#NUM!</v>
      </c>
      <c r="AD692" s="1">
        <f t="shared" si="108"/>
        <v>1381012</v>
      </c>
      <c r="AE692" t="str">
        <f>IFERROR(VLOOKUP(D692,Bas!A:B,2,0),"")</f>
        <v/>
      </c>
      <c r="AF692" t="str">
        <f t="shared" si="109"/>
        <v>FERRETERIA BRAND LTDAFP-011638-01</v>
      </c>
      <c r="AG692" s="14" t="str">
        <f>(IFERROR(VLOOKUP(AF692,Bas!A:B,2,0),"CXP"))</f>
        <v>CXP</v>
      </c>
    </row>
    <row r="693" spans="1:33" x14ac:dyDescent="0.25">
      <c r="A693" t="s">
        <v>41</v>
      </c>
      <c r="B693">
        <v>901</v>
      </c>
      <c r="C693">
        <v>900996701</v>
      </c>
      <c r="D693" t="s">
        <v>110</v>
      </c>
      <c r="E693" t="s">
        <v>4574</v>
      </c>
      <c r="F693">
        <v>7447638</v>
      </c>
      <c r="G693">
        <v>16925001</v>
      </c>
      <c r="H693">
        <v>4098</v>
      </c>
      <c r="I693" t="s">
        <v>4575</v>
      </c>
      <c r="J693" t="s">
        <v>4576</v>
      </c>
      <c r="K693" s="2">
        <v>45356</v>
      </c>
      <c r="L693" s="2">
        <v>45356</v>
      </c>
      <c r="M693" s="2">
        <v>45413</v>
      </c>
      <c r="N693">
        <v>-33</v>
      </c>
      <c r="O693">
        <v>176697</v>
      </c>
      <c r="P693">
        <v>20240604</v>
      </c>
      <c r="Q693">
        <v>202406</v>
      </c>
      <c r="R693" t="s">
        <v>6382</v>
      </c>
      <c r="S693">
        <v>95</v>
      </c>
      <c r="T693" t="s">
        <v>52</v>
      </c>
      <c r="U693" t="s">
        <v>3359</v>
      </c>
      <c r="V693" s="57" t="e">
        <f t="shared" ca="1" si="100"/>
        <v>#NUM!</v>
      </c>
      <c r="W693" s="1" t="e">
        <f t="shared" ca="1" si="101"/>
        <v>#NUM!</v>
      </c>
      <c r="X693" s="1" t="e">
        <f t="shared" ca="1" si="102"/>
        <v>#NUM!</v>
      </c>
      <c r="Y693" s="1" t="e">
        <f t="shared" ca="1" si="103"/>
        <v>#NUM!</v>
      </c>
      <c r="Z693" s="32" t="e">
        <f t="shared" ca="1" si="104"/>
        <v>#NUM!</v>
      </c>
      <c r="AA693" s="1" t="e">
        <f t="shared" ca="1" si="105"/>
        <v>#NUM!</v>
      </c>
      <c r="AB693" s="1" t="e">
        <f t="shared" ca="1" si="106"/>
        <v>#NUM!</v>
      </c>
      <c r="AC693" s="1" t="e">
        <f t="shared" ca="1" si="107"/>
        <v>#NUM!</v>
      </c>
      <c r="AD693" s="1">
        <f t="shared" si="108"/>
        <v>176697</v>
      </c>
      <c r="AE693" t="str">
        <f>IFERROR(VLOOKUP(D693,Bas!A:B,2,0),"")</f>
        <v/>
      </c>
      <c r="AF693" t="str">
        <f t="shared" si="109"/>
        <v>FERRETERIA MONACO SASFP-011011-01</v>
      </c>
      <c r="AG693" s="14" t="str">
        <f>(IFERROR(VLOOKUP(AF693,Bas!A:B,2,0),"CXP"))</f>
        <v>CXP</v>
      </c>
    </row>
    <row r="694" spans="1:33" x14ac:dyDescent="0.25">
      <c r="A694" t="s">
        <v>41</v>
      </c>
      <c r="B694">
        <v>901</v>
      </c>
      <c r="C694">
        <v>900996701</v>
      </c>
      <c r="D694" t="s">
        <v>110</v>
      </c>
      <c r="E694" t="s">
        <v>4574</v>
      </c>
      <c r="F694">
        <v>7447638</v>
      </c>
      <c r="G694">
        <v>16925001</v>
      </c>
      <c r="H694">
        <v>4097</v>
      </c>
      <c r="I694" t="s">
        <v>4577</v>
      </c>
      <c r="J694" t="s">
        <v>4578</v>
      </c>
      <c r="K694" s="2">
        <v>45356</v>
      </c>
      <c r="L694" s="2">
        <v>45356</v>
      </c>
      <c r="M694" s="2">
        <v>45413</v>
      </c>
      <c r="N694">
        <v>-33</v>
      </c>
      <c r="O694">
        <v>1141216</v>
      </c>
      <c r="P694">
        <v>20240604</v>
      </c>
      <c r="Q694">
        <v>202406</v>
      </c>
      <c r="R694" t="s">
        <v>6382</v>
      </c>
      <c r="S694">
        <v>95</v>
      </c>
      <c r="T694" t="s">
        <v>52</v>
      </c>
      <c r="U694" t="s">
        <v>3359</v>
      </c>
      <c r="V694" s="57" t="e">
        <f t="shared" ca="1" si="100"/>
        <v>#NUM!</v>
      </c>
      <c r="W694" s="1" t="e">
        <f t="shared" ca="1" si="101"/>
        <v>#NUM!</v>
      </c>
      <c r="X694" s="1" t="e">
        <f t="shared" ca="1" si="102"/>
        <v>#NUM!</v>
      </c>
      <c r="Y694" s="1" t="e">
        <f t="shared" ca="1" si="103"/>
        <v>#NUM!</v>
      </c>
      <c r="Z694" s="32" t="e">
        <f t="shared" ca="1" si="104"/>
        <v>#NUM!</v>
      </c>
      <c r="AA694" s="1" t="e">
        <f t="shared" ca="1" si="105"/>
        <v>#NUM!</v>
      </c>
      <c r="AB694" s="1" t="e">
        <f t="shared" ca="1" si="106"/>
        <v>#NUM!</v>
      </c>
      <c r="AC694" s="1" t="e">
        <f t="shared" ca="1" si="107"/>
        <v>#NUM!</v>
      </c>
      <c r="AD694" s="1">
        <f t="shared" si="108"/>
        <v>1141216</v>
      </c>
      <c r="AE694" t="str">
        <f>IFERROR(VLOOKUP(D694,Bas!A:B,2,0),"")</f>
        <v/>
      </c>
      <c r="AF694" t="str">
        <f t="shared" si="109"/>
        <v>FERRETERIA MONACO SASFP-011012-01</v>
      </c>
      <c r="AG694" s="14" t="str">
        <f>(IFERROR(VLOOKUP(AF694,Bas!A:B,2,0),"CXP"))</f>
        <v>CXP</v>
      </c>
    </row>
    <row r="695" spans="1:33" x14ac:dyDescent="0.25">
      <c r="A695" t="s">
        <v>41</v>
      </c>
      <c r="B695">
        <v>901</v>
      </c>
      <c r="C695">
        <v>900996701</v>
      </c>
      <c r="D695" t="s">
        <v>110</v>
      </c>
      <c r="E695" t="s">
        <v>4574</v>
      </c>
      <c r="F695">
        <v>7447638</v>
      </c>
      <c r="G695">
        <v>16925001</v>
      </c>
      <c r="H695">
        <v>4099</v>
      </c>
      <c r="I695" t="s">
        <v>4579</v>
      </c>
      <c r="J695" t="s">
        <v>4580</v>
      </c>
      <c r="K695" s="2">
        <v>45356</v>
      </c>
      <c r="L695" s="2">
        <v>45356</v>
      </c>
      <c r="M695" s="2">
        <v>45413</v>
      </c>
      <c r="N695">
        <v>-33</v>
      </c>
      <c r="O695">
        <v>303874</v>
      </c>
      <c r="P695">
        <v>20240604</v>
      </c>
      <c r="Q695">
        <v>202406</v>
      </c>
      <c r="R695" t="s">
        <v>6382</v>
      </c>
      <c r="S695">
        <v>95</v>
      </c>
      <c r="T695" t="s">
        <v>52</v>
      </c>
      <c r="U695" t="s">
        <v>3359</v>
      </c>
      <c r="V695" s="57" t="e">
        <f t="shared" ca="1" si="100"/>
        <v>#NUM!</v>
      </c>
      <c r="W695" s="1" t="e">
        <f t="shared" ca="1" si="101"/>
        <v>#NUM!</v>
      </c>
      <c r="X695" s="1" t="e">
        <f t="shared" ca="1" si="102"/>
        <v>#NUM!</v>
      </c>
      <c r="Y695" s="1" t="e">
        <f t="shared" ca="1" si="103"/>
        <v>#NUM!</v>
      </c>
      <c r="Z695" s="32" t="e">
        <f t="shared" ca="1" si="104"/>
        <v>#NUM!</v>
      </c>
      <c r="AA695" s="1" t="e">
        <f t="shared" ca="1" si="105"/>
        <v>#NUM!</v>
      </c>
      <c r="AB695" s="1" t="e">
        <f t="shared" ca="1" si="106"/>
        <v>#NUM!</v>
      </c>
      <c r="AC695" s="1" t="e">
        <f t="shared" ca="1" si="107"/>
        <v>#NUM!</v>
      </c>
      <c r="AD695" s="1">
        <f t="shared" si="108"/>
        <v>303874</v>
      </c>
      <c r="AE695" t="str">
        <f>IFERROR(VLOOKUP(D695,Bas!A:B,2,0),"")</f>
        <v/>
      </c>
      <c r="AF695" t="str">
        <f t="shared" si="109"/>
        <v>FERRETERIA MONACO SASFP-011013-01</v>
      </c>
      <c r="AG695" s="14" t="str">
        <f>(IFERROR(VLOOKUP(AF695,Bas!A:B,2,0),"CXP"))</f>
        <v>CXP</v>
      </c>
    </row>
    <row r="696" spans="1:33" x14ac:dyDescent="0.25">
      <c r="A696" t="s">
        <v>41</v>
      </c>
      <c r="B696">
        <v>901</v>
      </c>
      <c r="C696">
        <v>900996701</v>
      </c>
      <c r="D696" t="s">
        <v>110</v>
      </c>
      <c r="E696" t="s">
        <v>4574</v>
      </c>
      <c r="F696">
        <v>7447638</v>
      </c>
      <c r="G696">
        <v>16925001</v>
      </c>
      <c r="H696">
        <v>4105</v>
      </c>
      <c r="I696" t="s">
        <v>4581</v>
      </c>
      <c r="J696" t="s">
        <v>4582</v>
      </c>
      <c r="K696" s="2">
        <v>45356</v>
      </c>
      <c r="L696" s="2">
        <v>45356</v>
      </c>
      <c r="M696" s="2">
        <v>45416</v>
      </c>
      <c r="N696">
        <v>-30</v>
      </c>
      <c r="O696">
        <v>247601</v>
      </c>
      <c r="P696">
        <v>20240604</v>
      </c>
      <c r="Q696">
        <v>202406</v>
      </c>
      <c r="R696" t="s">
        <v>6382</v>
      </c>
      <c r="S696">
        <v>95</v>
      </c>
      <c r="T696" t="s">
        <v>52</v>
      </c>
      <c r="U696" t="s">
        <v>3359</v>
      </c>
      <c r="V696" s="57" t="e">
        <f t="shared" ca="1" si="100"/>
        <v>#NUM!</v>
      </c>
      <c r="W696" s="1" t="e">
        <f t="shared" ca="1" si="101"/>
        <v>#NUM!</v>
      </c>
      <c r="X696" s="1" t="e">
        <f t="shared" ca="1" si="102"/>
        <v>#NUM!</v>
      </c>
      <c r="Y696" s="1" t="e">
        <f t="shared" ca="1" si="103"/>
        <v>#NUM!</v>
      </c>
      <c r="Z696" s="32" t="e">
        <f t="shared" ca="1" si="104"/>
        <v>#NUM!</v>
      </c>
      <c r="AA696" s="1" t="e">
        <f t="shared" ca="1" si="105"/>
        <v>#NUM!</v>
      </c>
      <c r="AB696" s="1" t="e">
        <f t="shared" ca="1" si="106"/>
        <v>#NUM!</v>
      </c>
      <c r="AC696" s="1" t="e">
        <f t="shared" ca="1" si="107"/>
        <v>#NUM!</v>
      </c>
      <c r="AD696" s="1">
        <f t="shared" si="108"/>
        <v>247601</v>
      </c>
      <c r="AE696" t="str">
        <f>IFERROR(VLOOKUP(D696,Bas!A:B,2,0),"")</f>
        <v/>
      </c>
      <c r="AF696" t="str">
        <f t="shared" si="109"/>
        <v>FERRETERIA MONACO SASFP-011014-01</v>
      </c>
      <c r="AG696" s="14" t="str">
        <f>(IFERROR(VLOOKUP(AF696,Bas!A:B,2,0),"CXP"))</f>
        <v>CXP</v>
      </c>
    </row>
    <row r="697" spans="1:33" x14ac:dyDescent="0.25">
      <c r="A697" t="s">
        <v>41</v>
      </c>
      <c r="B697">
        <v>901</v>
      </c>
      <c r="C697">
        <v>900996701</v>
      </c>
      <c r="D697" t="s">
        <v>110</v>
      </c>
      <c r="E697" t="s">
        <v>4574</v>
      </c>
      <c r="F697">
        <v>7447638</v>
      </c>
      <c r="G697">
        <v>16925001</v>
      </c>
      <c r="H697">
        <v>4108</v>
      </c>
      <c r="I697" t="s">
        <v>4583</v>
      </c>
      <c r="J697" t="s">
        <v>4584</v>
      </c>
      <c r="K697" s="2">
        <v>45356</v>
      </c>
      <c r="L697" s="2">
        <v>45356</v>
      </c>
      <c r="M697" s="2">
        <v>45416</v>
      </c>
      <c r="N697">
        <v>-30</v>
      </c>
      <c r="O697">
        <v>262232</v>
      </c>
      <c r="P697">
        <v>20240604</v>
      </c>
      <c r="Q697">
        <v>202406</v>
      </c>
      <c r="R697" t="s">
        <v>6382</v>
      </c>
      <c r="S697">
        <v>95</v>
      </c>
      <c r="T697" t="s">
        <v>52</v>
      </c>
      <c r="U697" t="s">
        <v>3359</v>
      </c>
      <c r="V697" s="57" t="e">
        <f t="shared" ref="V697:V760" ca="1" si="110">+_xlfn.DAYS($V$8,L697)</f>
        <v>#NUM!</v>
      </c>
      <c r="W697" s="1" t="e">
        <f t="shared" ref="W697:W760" ca="1" si="111">+IF(AND(V697&gt;=0,V697&lt;=30),AD697,0)</f>
        <v>#NUM!</v>
      </c>
      <c r="X697" s="1" t="e">
        <f t="shared" ref="X697:X760" ca="1" si="112">+IF(AND(V697&gt;=31,V697&lt;=60),AD697,0)</f>
        <v>#NUM!</v>
      </c>
      <c r="Y697" s="1" t="e">
        <f t="shared" ref="Y697:Y760" ca="1" si="113">+IF(AND(V697&gt;=61,V697&lt;=90),AD697,0)</f>
        <v>#NUM!</v>
      </c>
      <c r="Z697" s="32" t="e">
        <f t="shared" ref="Z697:Z760" ca="1" si="114">+IF(AND(V697&gt;=91,V697&lt;=120),AD697,0)</f>
        <v>#NUM!</v>
      </c>
      <c r="AA697" s="1" t="e">
        <f t="shared" ref="AA697:AA760" ca="1" si="115">+IF(AND(V697&gt;=121,V697&lt;=180),AD697,0)</f>
        <v>#NUM!</v>
      </c>
      <c r="AB697" s="1" t="e">
        <f t="shared" ref="AB697:AB760" ca="1" si="116">+IF(AND(V697&gt;=181,V697&lt;=360),AD697,0)</f>
        <v>#NUM!</v>
      </c>
      <c r="AC697" s="1" t="e">
        <f t="shared" ref="AC697:AC760" ca="1" si="117">+IF(AND(V697&gt;360),AD697,0)</f>
        <v>#NUM!</v>
      </c>
      <c r="AD697" s="1">
        <f t="shared" ref="AD697:AD760" si="118">+O697</f>
        <v>262232</v>
      </c>
      <c r="AE697" t="str">
        <f>IFERROR(VLOOKUP(D697,Bas!A:B,2,0),"")</f>
        <v/>
      </c>
      <c r="AF697" t="str">
        <f t="shared" si="109"/>
        <v>FERRETERIA MONACO SASFP-011015-01</v>
      </c>
      <c r="AG697" s="14" t="str">
        <f>(IFERROR(VLOOKUP(AF697,Bas!A:B,2,0),"CXP"))</f>
        <v>CXP</v>
      </c>
    </row>
    <row r="698" spans="1:33" x14ac:dyDescent="0.25">
      <c r="A698" t="s">
        <v>41</v>
      </c>
      <c r="B698">
        <v>901</v>
      </c>
      <c r="C698">
        <v>900996701</v>
      </c>
      <c r="D698" t="s">
        <v>110</v>
      </c>
      <c r="E698" t="s">
        <v>4574</v>
      </c>
      <c r="F698">
        <v>7447638</v>
      </c>
      <c r="G698">
        <v>16925001</v>
      </c>
      <c r="H698">
        <v>4104</v>
      </c>
      <c r="I698" t="s">
        <v>4585</v>
      </c>
      <c r="J698" t="s">
        <v>4586</v>
      </c>
      <c r="K698" s="2">
        <v>45356</v>
      </c>
      <c r="L698" s="2">
        <v>45356</v>
      </c>
      <c r="M698" s="2">
        <v>45416</v>
      </c>
      <c r="N698">
        <v>-30</v>
      </c>
      <c r="O698">
        <v>3435804</v>
      </c>
      <c r="P698">
        <v>20240604</v>
      </c>
      <c r="Q698">
        <v>202406</v>
      </c>
      <c r="R698" t="s">
        <v>6382</v>
      </c>
      <c r="S698">
        <v>95</v>
      </c>
      <c r="T698" t="s">
        <v>52</v>
      </c>
      <c r="U698" t="s">
        <v>3359</v>
      </c>
      <c r="V698" s="57" t="e">
        <f t="shared" ca="1" si="110"/>
        <v>#NUM!</v>
      </c>
      <c r="W698" s="1" t="e">
        <f t="shared" ca="1" si="111"/>
        <v>#NUM!</v>
      </c>
      <c r="X698" s="1" t="e">
        <f t="shared" ca="1" si="112"/>
        <v>#NUM!</v>
      </c>
      <c r="Y698" s="1" t="e">
        <f t="shared" ca="1" si="113"/>
        <v>#NUM!</v>
      </c>
      <c r="Z698" s="32" t="e">
        <f t="shared" ca="1" si="114"/>
        <v>#NUM!</v>
      </c>
      <c r="AA698" s="1" t="e">
        <f t="shared" ca="1" si="115"/>
        <v>#NUM!</v>
      </c>
      <c r="AB698" s="1" t="e">
        <f t="shared" ca="1" si="116"/>
        <v>#NUM!</v>
      </c>
      <c r="AC698" s="1" t="e">
        <f t="shared" ca="1" si="117"/>
        <v>#NUM!</v>
      </c>
      <c r="AD698" s="1">
        <f t="shared" si="118"/>
        <v>3435804</v>
      </c>
      <c r="AE698" t="str">
        <f>IFERROR(VLOOKUP(D698,Bas!A:B,2,0),"")</f>
        <v/>
      </c>
      <c r="AF698" t="str">
        <f t="shared" ref="AF698:AF761" si="119">+CONCATENATE(D698,I698)</f>
        <v>FERRETERIA MONACO SASFP-011016-01</v>
      </c>
      <c r="AG698" s="14" t="str">
        <f>(IFERROR(VLOOKUP(AF698,Bas!A:B,2,0),"CXP"))</f>
        <v>CXP</v>
      </c>
    </row>
    <row r="699" spans="1:33" x14ac:dyDescent="0.25">
      <c r="A699" t="s">
        <v>41</v>
      </c>
      <c r="B699">
        <v>901</v>
      </c>
      <c r="C699">
        <v>900996701</v>
      </c>
      <c r="D699" t="s">
        <v>110</v>
      </c>
      <c r="E699" t="s">
        <v>4574</v>
      </c>
      <c r="F699">
        <v>7447638</v>
      </c>
      <c r="G699">
        <v>16925001</v>
      </c>
      <c r="H699">
        <v>4103</v>
      </c>
      <c r="I699" t="s">
        <v>4587</v>
      </c>
      <c r="J699" t="s">
        <v>4588</v>
      </c>
      <c r="K699" s="2">
        <v>45356</v>
      </c>
      <c r="L699" s="2">
        <v>45356</v>
      </c>
      <c r="M699" s="2">
        <v>45416</v>
      </c>
      <c r="N699">
        <v>-30</v>
      </c>
      <c r="O699">
        <v>3435804</v>
      </c>
      <c r="P699">
        <v>20240604</v>
      </c>
      <c r="Q699">
        <v>202406</v>
      </c>
      <c r="R699" t="s">
        <v>6382</v>
      </c>
      <c r="S699">
        <v>95</v>
      </c>
      <c r="T699" t="s">
        <v>52</v>
      </c>
      <c r="U699" t="s">
        <v>3359</v>
      </c>
      <c r="V699" s="57" t="e">
        <f t="shared" ca="1" si="110"/>
        <v>#NUM!</v>
      </c>
      <c r="W699" s="1" t="e">
        <f t="shared" ca="1" si="111"/>
        <v>#NUM!</v>
      </c>
      <c r="X699" s="1" t="e">
        <f t="shared" ca="1" si="112"/>
        <v>#NUM!</v>
      </c>
      <c r="Y699" s="1" t="e">
        <f t="shared" ca="1" si="113"/>
        <v>#NUM!</v>
      </c>
      <c r="Z699" s="32" t="e">
        <f t="shared" ca="1" si="114"/>
        <v>#NUM!</v>
      </c>
      <c r="AA699" s="1" t="e">
        <f t="shared" ca="1" si="115"/>
        <v>#NUM!</v>
      </c>
      <c r="AB699" s="1" t="e">
        <f t="shared" ca="1" si="116"/>
        <v>#NUM!</v>
      </c>
      <c r="AC699" s="1" t="e">
        <f t="shared" ca="1" si="117"/>
        <v>#NUM!</v>
      </c>
      <c r="AD699" s="1">
        <f t="shared" si="118"/>
        <v>3435804</v>
      </c>
      <c r="AE699" t="str">
        <f>IFERROR(VLOOKUP(D699,Bas!A:B,2,0),"")</f>
        <v/>
      </c>
      <c r="AF699" t="str">
        <f t="shared" si="119"/>
        <v>FERRETERIA MONACO SASFP-011017-01</v>
      </c>
      <c r="AG699" s="14" t="str">
        <f>(IFERROR(VLOOKUP(AF699,Bas!A:B,2,0),"CXP"))</f>
        <v>CXP</v>
      </c>
    </row>
    <row r="700" spans="1:33" x14ac:dyDescent="0.25">
      <c r="A700" t="s">
        <v>41</v>
      </c>
      <c r="B700">
        <v>901</v>
      </c>
      <c r="C700">
        <v>900996701</v>
      </c>
      <c r="D700" t="s">
        <v>110</v>
      </c>
      <c r="E700" t="s">
        <v>4574</v>
      </c>
      <c r="F700">
        <v>7447638</v>
      </c>
      <c r="G700">
        <v>16925001</v>
      </c>
      <c r="H700">
        <v>4113</v>
      </c>
      <c r="I700" t="s">
        <v>4589</v>
      </c>
      <c r="J700" t="s">
        <v>4590</v>
      </c>
      <c r="K700" s="2">
        <v>45358</v>
      </c>
      <c r="L700" s="2">
        <v>45358</v>
      </c>
      <c r="M700" s="2">
        <v>45418</v>
      </c>
      <c r="N700">
        <v>-28</v>
      </c>
      <c r="O700">
        <v>6208037</v>
      </c>
      <c r="P700">
        <v>20240604</v>
      </c>
      <c r="Q700">
        <v>202406</v>
      </c>
      <c r="R700" t="s">
        <v>6382</v>
      </c>
      <c r="S700">
        <v>93</v>
      </c>
      <c r="T700" t="s">
        <v>52</v>
      </c>
      <c r="U700" t="s">
        <v>3359</v>
      </c>
      <c r="V700" s="57" t="e">
        <f t="shared" ca="1" si="110"/>
        <v>#NUM!</v>
      </c>
      <c r="W700" s="1" t="e">
        <f t="shared" ca="1" si="111"/>
        <v>#NUM!</v>
      </c>
      <c r="X700" s="1" t="e">
        <f t="shared" ca="1" si="112"/>
        <v>#NUM!</v>
      </c>
      <c r="Y700" s="1" t="e">
        <f t="shared" ca="1" si="113"/>
        <v>#NUM!</v>
      </c>
      <c r="Z700" s="32" t="e">
        <f t="shared" ca="1" si="114"/>
        <v>#NUM!</v>
      </c>
      <c r="AA700" s="1" t="e">
        <f t="shared" ca="1" si="115"/>
        <v>#NUM!</v>
      </c>
      <c r="AB700" s="1" t="e">
        <f t="shared" ca="1" si="116"/>
        <v>#NUM!</v>
      </c>
      <c r="AC700" s="1" t="e">
        <f t="shared" ca="1" si="117"/>
        <v>#NUM!</v>
      </c>
      <c r="AD700" s="1">
        <f t="shared" si="118"/>
        <v>6208037</v>
      </c>
      <c r="AE700" t="str">
        <f>IFERROR(VLOOKUP(D700,Bas!A:B,2,0),"")</f>
        <v/>
      </c>
      <c r="AF700" t="str">
        <f t="shared" si="119"/>
        <v>FERRETERIA MONACO SASFP-011071-01</v>
      </c>
      <c r="AG700" s="14" t="str">
        <f>(IFERROR(VLOOKUP(AF700,Bas!A:B,2,0),"CXP"))</f>
        <v>CXP</v>
      </c>
    </row>
    <row r="701" spans="1:33" x14ac:dyDescent="0.25">
      <c r="A701" t="s">
        <v>41</v>
      </c>
      <c r="B701">
        <v>901</v>
      </c>
      <c r="C701">
        <v>900996701</v>
      </c>
      <c r="D701" t="s">
        <v>110</v>
      </c>
      <c r="E701" t="s">
        <v>4574</v>
      </c>
      <c r="F701">
        <v>7447638</v>
      </c>
      <c r="G701">
        <v>16925001</v>
      </c>
      <c r="H701">
        <v>4119</v>
      </c>
      <c r="I701" t="s">
        <v>4591</v>
      </c>
      <c r="J701" t="s">
        <v>4592</v>
      </c>
      <c r="K701" s="2">
        <v>45364</v>
      </c>
      <c r="L701" s="2">
        <v>45364</v>
      </c>
      <c r="M701" s="2">
        <v>45423</v>
      </c>
      <c r="N701">
        <v>-23</v>
      </c>
      <c r="O701">
        <v>3276214</v>
      </c>
      <c r="P701">
        <v>20240604</v>
      </c>
      <c r="Q701">
        <v>202406</v>
      </c>
      <c r="R701" t="s">
        <v>6382</v>
      </c>
      <c r="S701">
        <v>87</v>
      </c>
      <c r="T701" t="s">
        <v>31</v>
      </c>
      <c r="U701" t="s">
        <v>3359</v>
      </c>
      <c r="V701" s="57" t="e">
        <f t="shared" ca="1" si="110"/>
        <v>#NUM!</v>
      </c>
      <c r="W701" s="1" t="e">
        <f t="shared" ca="1" si="111"/>
        <v>#NUM!</v>
      </c>
      <c r="X701" s="1" t="e">
        <f t="shared" ca="1" si="112"/>
        <v>#NUM!</v>
      </c>
      <c r="Y701" s="1" t="e">
        <f t="shared" ca="1" si="113"/>
        <v>#NUM!</v>
      </c>
      <c r="Z701" s="32" t="e">
        <f t="shared" ca="1" si="114"/>
        <v>#NUM!</v>
      </c>
      <c r="AA701" s="1" t="e">
        <f t="shared" ca="1" si="115"/>
        <v>#NUM!</v>
      </c>
      <c r="AB701" s="1" t="e">
        <f t="shared" ca="1" si="116"/>
        <v>#NUM!</v>
      </c>
      <c r="AC701" s="1" t="e">
        <f t="shared" ca="1" si="117"/>
        <v>#NUM!</v>
      </c>
      <c r="AD701" s="1">
        <f t="shared" si="118"/>
        <v>3276214</v>
      </c>
      <c r="AE701" t="str">
        <f>IFERROR(VLOOKUP(D701,Bas!A:B,2,0),"")</f>
        <v/>
      </c>
      <c r="AF701" t="str">
        <f t="shared" si="119"/>
        <v>FERRETERIA MONACO SASFP-011169-01</v>
      </c>
      <c r="AG701" s="14" t="str">
        <f>(IFERROR(VLOOKUP(AF701,Bas!A:B,2,0),"CXP"))</f>
        <v>CXP</v>
      </c>
    </row>
    <row r="702" spans="1:33" x14ac:dyDescent="0.25">
      <c r="A702" t="s">
        <v>41</v>
      </c>
      <c r="B702">
        <v>901</v>
      </c>
      <c r="C702">
        <v>900996701</v>
      </c>
      <c r="D702" t="s">
        <v>110</v>
      </c>
      <c r="E702" t="s">
        <v>4574</v>
      </c>
      <c r="F702">
        <v>7447638</v>
      </c>
      <c r="G702">
        <v>16925001</v>
      </c>
      <c r="H702">
        <v>4117</v>
      </c>
      <c r="I702" t="s">
        <v>4593</v>
      </c>
      <c r="J702" t="s">
        <v>4594</v>
      </c>
      <c r="K702" s="2">
        <v>45364</v>
      </c>
      <c r="L702" s="2">
        <v>45364</v>
      </c>
      <c r="M702" s="2">
        <v>45423</v>
      </c>
      <c r="N702">
        <v>-23</v>
      </c>
      <c r="O702">
        <v>3435804</v>
      </c>
      <c r="P702">
        <v>20240604</v>
      </c>
      <c r="Q702">
        <v>202406</v>
      </c>
      <c r="R702" t="s">
        <v>6382</v>
      </c>
      <c r="S702">
        <v>87</v>
      </c>
      <c r="T702" t="s">
        <v>31</v>
      </c>
      <c r="U702" t="s">
        <v>3359</v>
      </c>
      <c r="V702" s="57" t="e">
        <f t="shared" ca="1" si="110"/>
        <v>#NUM!</v>
      </c>
      <c r="W702" s="1" t="e">
        <f t="shared" ca="1" si="111"/>
        <v>#NUM!</v>
      </c>
      <c r="X702" s="1" t="e">
        <f t="shared" ca="1" si="112"/>
        <v>#NUM!</v>
      </c>
      <c r="Y702" s="1" t="e">
        <f t="shared" ca="1" si="113"/>
        <v>#NUM!</v>
      </c>
      <c r="Z702" s="32" t="e">
        <f t="shared" ca="1" si="114"/>
        <v>#NUM!</v>
      </c>
      <c r="AA702" s="1" t="e">
        <f t="shared" ca="1" si="115"/>
        <v>#NUM!</v>
      </c>
      <c r="AB702" s="1" t="e">
        <f t="shared" ca="1" si="116"/>
        <v>#NUM!</v>
      </c>
      <c r="AC702" s="1" t="e">
        <f t="shared" ca="1" si="117"/>
        <v>#NUM!</v>
      </c>
      <c r="AD702" s="1">
        <f t="shared" si="118"/>
        <v>3435804</v>
      </c>
      <c r="AE702" t="str">
        <f>IFERROR(VLOOKUP(D702,Bas!A:B,2,0),"")</f>
        <v/>
      </c>
      <c r="AF702" t="str">
        <f t="shared" si="119"/>
        <v>FERRETERIA MONACO SASFP-011170-01</v>
      </c>
      <c r="AG702" s="14" t="str">
        <f>(IFERROR(VLOOKUP(AF702,Bas!A:B,2,0),"CXP"))</f>
        <v>CXP</v>
      </c>
    </row>
    <row r="703" spans="1:33" x14ac:dyDescent="0.25">
      <c r="A703" t="s">
        <v>41</v>
      </c>
      <c r="B703">
        <v>901</v>
      </c>
      <c r="C703">
        <v>900996701</v>
      </c>
      <c r="D703" t="s">
        <v>110</v>
      </c>
      <c r="E703" t="s">
        <v>4574</v>
      </c>
      <c r="F703">
        <v>7447638</v>
      </c>
      <c r="G703">
        <v>16925001</v>
      </c>
      <c r="H703">
        <v>4118</v>
      </c>
      <c r="I703" t="s">
        <v>4595</v>
      </c>
      <c r="J703" t="s">
        <v>4596</v>
      </c>
      <c r="K703" s="2">
        <v>45364</v>
      </c>
      <c r="L703" s="2">
        <v>45364</v>
      </c>
      <c r="M703" s="2">
        <v>45423</v>
      </c>
      <c r="N703">
        <v>-23</v>
      </c>
      <c r="O703">
        <v>3435804</v>
      </c>
      <c r="P703">
        <v>20240604</v>
      </c>
      <c r="Q703">
        <v>202406</v>
      </c>
      <c r="R703" t="s">
        <v>6382</v>
      </c>
      <c r="S703">
        <v>87</v>
      </c>
      <c r="T703" t="s">
        <v>31</v>
      </c>
      <c r="U703" t="s">
        <v>3359</v>
      </c>
      <c r="V703" s="57" t="e">
        <f t="shared" ca="1" si="110"/>
        <v>#NUM!</v>
      </c>
      <c r="W703" s="1" t="e">
        <f t="shared" ca="1" si="111"/>
        <v>#NUM!</v>
      </c>
      <c r="X703" s="1" t="e">
        <f t="shared" ca="1" si="112"/>
        <v>#NUM!</v>
      </c>
      <c r="Y703" s="1" t="e">
        <f t="shared" ca="1" si="113"/>
        <v>#NUM!</v>
      </c>
      <c r="Z703" s="32" t="e">
        <f t="shared" ca="1" si="114"/>
        <v>#NUM!</v>
      </c>
      <c r="AA703" s="1" t="e">
        <f t="shared" ca="1" si="115"/>
        <v>#NUM!</v>
      </c>
      <c r="AB703" s="1" t="e">
        <f t="shared" ca="1" si="116"/>
        <v>#NUM!</v>
      </c>
      <c r="AC703" s="1" t="e">
        <f t="shared" ca="1" si="117"/>
        <v>#NUM!</v>
      </c>
      <c r="AD703" s="1">
        <f t="shared" si="118"/>
        <v>3435804</v>
      </c>
      <c r="AE703" t="str">
        <f>IFERROR(VLOOKUP(D703,Bas!A:B,2,0),"")</f>
        <v/>
      </c>
      <c r="AF703" t="str">
        <f t="shared" si="119"/>
        <v>FERRETERIA MONACO SASFP-011174-01</v>
      </c>
      <c r="AG703" s="14" t="str">
        <f>(IFERROR(VLOOKUP(AF703,Bas!A:B,2,0),"CXP"))</f>
        <v>CXP</v>
      </c>
    </row>
    <row r="704" spans="1:33" x14ac:dyDescent="0.25">
      <c r="A704" t="s">
        <v>41</v>
      </c>
      <c r="B704">
        <v>901</v>
      </c>
      <c r="C704">
        <v>900996701</v>
      </c>
      <c r="D704" t="s">
        <v>110</v>
      </c>
      <c r="E704" t="s">
        <v>4574</v>
      </c>
      <c r="F704">
        <v>7447638</v>
      </c>
      <c r="G704">
        <v>16925001</v>
      </c>
      <c r="H704">
        <v>4132</v>
      </c>
      <c r="I704" t="s">
        <v>4597</v>
      </c>
      <c r="J704" t="s">
        <v>4598</v>
      </c>
      <c r="K704" s="2">
        <v>45364</v>
      </c>
      <c r="L704" s="2">
        <v>45364</v>
      </c>
      <c r="M704" s="2">
        <v>45425</v>
      </c>
      <c r="N704">
        <v>-21</v>
      </c>
      <c r="O704">
        <v>60775</v>
      </c>
      <c r="P704">
        <v>20240604</v>
      </c>
      <c r="Q704">
        <v>202406</v>
      </c>
      <c r="R704" t="s">
        <v>6382</v>
      </c>
      <c r="S704">
        <v>87</v>
      </c>
      <c r="T704" t="s">
        <v>31</v>
      </c>
      <c r="U704" t="s">
        <v>3359</v>
      </c>
      <c r="V704" s="57" t="e">
        <f t="shared" ca="1" si="110"/>
        <v>#NUM!</v>
      </c>
      <c r="W704" s="1" t="e">
        <f t="shared" ca="1" si="111"/>
        <v>#NUM!</v>
      </c>
      <c r="X704" s="1" t="e">
        <f t="shared" ca="1" si="112"/>
        <v>#NUM!</v>
      </c>
      <c r="Y704" s="1" t="e">
        <f t="shared" ca="1" si="113"/>
        <v>#NUM!</v>
      </c>
      <c r="Z704" s="32" t="e">
        <f t="shared" ca="1" si="114"/>
        <v>#NUM!</v>
      </c>
      <c r="AA704" s="1" t="e">
        <f t="shared" ca="1" si="115"/>
        <v>#NUM!</v>
      </c>
      <c r="AB704" s="1" t="e">
        <f t="shared" ca="1" si="116"/>
        <v>#NUM!</v>
      </c>
      <c r="AC704" s="1" t="e">
        <f t="shared" ca="1" si="117"/>
        <v>#NUM!</v>
      </c>
      <c r="AD704" s="1">
        <f t="shared" si="118"/>
        <v>60775</v>
      </c>
      <c r="AE704" t="str">
        <f>IFERROR(VLOOKUP(D704,Bas!A:B,2,0),"")</f>
        <v/>
      </c>
      <c r="AF704" t="str">
        <f t="shared" si="119"/>
        <v>FERRETERIA MONACO SASFP-011176-01</v>
      </c>
      <c r="AG704" s="14" t="str">
        <f>(IFERROR(VLOOKUP(AF704,Bas!A:B,2,0),"CXP"))</f>
        <v>CXP</v>
      </c>
    </row>
    <row r="705" spans="1:33" x14ac:dyDescent="0.25">
      <c r="A705" t="s">
        <v>41</v>
      </c>
      <c r="B705">
        <v>901</v>
      </c>
      <c r="C705">
        <v>900996701</v>
      </c>
      <c r="D705" t="s">
        <v>110</v>
      </c>
      <c r="E705" t="s">
        <v>4574</v>
      </c>
      <c r="F705">
        <v>7447638</v>
      </c>
      <c r="G705">
        <v>16925001</v>
      </c>
      <c r="H705">
        <v>4130</v>
      </c>
      <c r="I705" t="s">
        <v>4599</v>
      </c>
      <c r="J705" t="s">
        <v>4600</v>
      </c>
      <c r="K705" s="2">
        <v>45364</v>
      </c>
      <c r="L705" s="2">
        <v>45364</v>
      </c>
      <c r="M705" s="2">
        <v>45425</v>
      </c>
      <c r="N705">
        <v>-21</v>
      </c>
      <c r="O705">
        <v>72930</v>
      </c>
      <c r="P705">
        <v>20240604</v>
      </c>
      <c r="Q705">
        <v>202406</v>
      </c>
      <c r="R705" t="s">
        <v>6382</v>
      </c>
      <c r="S705">
        <v>87</v>
      </c>
      <c r="T705" t="s">
        <v>31</v>
      </c>
      <c r="U705" t="s">
        <v>3359</v>
      </c>
      <c r="V705" s="57" t="e">
        <f t="shared" ca="1" si="110"/>
        <v>#NUM!</v>
      </c>
      <c r="W705" s="1" t="e">
        <f t="shared" ca="1" si="111"/>
        <v>#NUM!</v>
      </c>
      <c r="X705" s="1" t="e">
        <f t="shared" ca="1" si="112"/>
        <v>#NUM!</v>
      </c>
      <c r="Y705" s="1" t="e">
        <f t="shared" ca="1" si="113"/>
        <v>#NUM!</v>
      </c>
      <c r="Z705" s="32" t="e">
        <f t="shared" ca="1" si="114"/>
        <v>#NUM!</v>
      </c>
      <c r="AA705" s="1" t="e">
        <f t="shared" ca="1" si="115"/>
        <v>#NUM!</v>
      </c>
      <c r="AB705" s="1" t="e">
        <f t="shared" ca="1" si="116"/>
        <v>#NUM!</v>
      </c>
      <c r="AC705" s="1" t="e">
        <f t="shared" ca="1" si="117"/>
        <v>#NUM!</v>
      </c>
      <c r="AD705" s="1">
        <f t="shared" si="118"/>
        <v>72930</v>
      </c>
      <c r="AE705" t="str">
        <f>IFERROR(VLOOKUP(D705,Bas!A:B,2,0),"")</f>
        <v/>
      </c>
      <c r="AF705" t="str">
        <f t="shared" si="119"/>
        <v>FERRETERIA MONACO SASFP-011179-01</v>
      </c>
      <c r="AG705" s="14" t="str">
        <f>(IFERROR(VLOOKUP(AF705,Bas!A:B,2,0),"CXP"))</f>
        <v>CXP</v>
      </c>
    </row>
    <row r="706" spans="1:33" x14ac:dyDescent="0.25">
      <c r="A706" t="s">
        <v>41</v>
      </c>
      <c r="B706">
        <v>901</v>
      </c>
      <c r="C706">
        <v>900996701</v>
      </c>
      <c r="D706" t="s">
        <v>110</v>
      </c>
      <c r="E706" t="s">
        <v>4574</v>
      </c>
      <c r="F706">
        <v>7447638</v>
      </c>
      <c r="G706">
        <v>16925001</v>
      </c>
      <c r="H706">
        <v>4131</v>
      </c>
      <c r="I706" t="s">
        <v>4601</v>
      </c>
      <c r="J706" t="s">
        <v>4602</v>
      </c>
      <c r="K706" s="2">
        <v>45366</v>
      </c>
      <c r="L706" s="2">
        <v>45366</v>
      </c>
      <c r="M706" s="2">
        <v>45425</v>
      </c>
      <c r="N706">
        <v>-21</v>
      </c>
      <c r="O706">
        <v>87786</v>
      </c>
      <c r="P706">
        <v>20240604</v>
      </c>
      <c r="Q706">
        <v>202406</v>
      </c>
      <c r="R706" t="s">
        <v>6382</v>
      </c>
      <c r="S706">
        <v>85</v>
      </c>
      <c r="T706" t="s">
        <v>31</v>
      </c>
      <c r="U706" t="s">
        <v>3359</v>
      </c>
      <c r="V706" s="57" t="e">
        <f t="shared" ca="1" si="110"/>
        <v>#NUM!</v>
      </c>
      <c r="W706" s="1" t="e">
        <f t="shared" ca="1" si="111"/>
        <v>#NUM!</v>
      </c>
      <c r="X706" s="1" t="e">
        <f t="shared" ca="1" si="112"/>
        <v>#NUM!</v>
      </c>
      <c r="Y706" s="1" t="e">
        <f t="shared" ca="1" si="113"/>
        <v>#NUM!</v>
      </c>
      <c r="Z706" s="32" t="e">
        <f t="shared" ca="1" si="114"/>
        <v>#NUM!</v>
      </c>
      <c r="AA706" s="1" t="e">
        <f t="shared" ca="1" si="115"/>
        <v>#NUM!</v>
      </c>
      <c r="AB706" s="1" t="e">
        <f t="shared" ca="1" si="116"/>
        <v>#NUM!</v>
      </c>
      <c r="AC706" s="1" t="e">
        <f t="shared" ca="1" si="117"/>
        <v>#NUM!</v>
      </c>
      <c r="AD706" s="1">
        <f t="shared" si="118"/>
        <v>87786</v>
      </c>
      <c r="AE706" t="str">
        <f>IFERROR(VLOOKUP(D706,Bas!A:B,2,0),"")</f>
        <v/>
      </c>
      <c r="AF706" t="str">
        <f t="shared" si="119"/>
        <v>FERRETERIA MONACO SASFP-011191-01</v>
      </c>
      <c r="AG706" s="14" t="str">
        <f>(IFERROR(VLOOKUP(AF706,Bas!A:B,2,0),"CXP"))</f>
        <v>CXP</v>
      </c>
    </row>
    <row r="707" spans="1:33" x14ac:dyDescent="0.25">
      <c r="A707" t="s">
        <v>41</v>
      </c>
      <c r="B707">
        <v>901</v>
      </c>
      <c r="C707">
        <v>900996701</v>
      </c>
      <c r="D707" t="s">
        <v>110</v>
      </c>
      <c r="E707" t="s">
        <v>4574</v>
      </c>
      <c r="F707">
        <v>7447638</v>
      </c>
      <c r="G707">
        <v>16925001</v>
      </c>
      <c r="H707">
        <v>4144</v>
      </c>
      <c r="I707" t="s">
        <v>4603</v>
      </c>
      <c r="J707" t="s">
        <v>4604</v>
      </c>
      <c r="K707" s="2">
        <v>45372</v>
      </c>
      <c r="L707" s="2">
        <v>45372</v>
      </c>
      <c r="M707" s="2">
        <v>45431</v>
      </c>
      <c r="N707">
        <v>-15</v>
      </c>
      <c r="O707">
        <v>810331</v>
      </c>
      <c r="P707">
        <v>20240604</v>
      </c>
      <c r="Q707">
        <v>202406</v>
      </c>
      <c r="R707" t="s">
        <v>6382</v>
      </c>
      <c r="S707">
        <v>79</v>
      </c>
      <c r="T707" t="s">
        <v>31</v>
      </c>
      <c r="U707" t="s">
        <v>3359</v>
      </c>
      <c r="V707" s="57" t="e">
        <f t="shared" ca="1" si="110"/>
        <v>#NUM!</v>
      </c>
      <c r="W707" s="1" t="e">
        <f t="shared" ca="1" si="111"/>
        <v>#NUM!</v>
      </c>
      <c r="X707" s="1" t="e">
        <f t="shared" ca="1" si="112"/>
        <v>#NUM!</v>
      </c>
      <c r="Y707" s="1" t="e">
        <f t="shared" ca="1" si="113"/>
        <v>#NUM!</v>
      </c>
      <c r="Z707" s="32" t="e">
        <f t="shared" ca="1" si="114"/>
        <v>#NUM!</v>
      </c>
      <c r="AA707" s="1" t="e">
        <f t="shared" ca="1" si="115"/>
        <v>#NUM!</v>
      </c>
      <c r="AB707" s="1" t="e">
        <f t="shared" ca="1" si="116"/>
        <v>#NUM!</v>
      </c>
      <c r="AC707" s="1" t="e">
        <f t="shared" ca="1" si="117"/>
        <v>#NUM!</v>
      </c>
      <c r="AD707" s="1">
        <f t="shared" si="118"/>
        <v>810331</v>
      </c>
      <c r="AE707" t="str">
        <f>IFERROR(VLOOKUP(D707,Bas!A:B,2,0),"")</f>
        <v/>
      </c>
      <c r="AF707" t="str">
        <f t="shared" si="119"/>
        <v>FERRETERIA MONACO SASFP-011262-01</v>
      </c>
      <c r="AG707" s="14" t="str">
        <f>(IFERROR(VLOOKUP(AF707,Bas!A:B,2,0),"CXP"))</f>
        <v>CXP</v>
      </c>
    </row>
    <row r="708" spans="1:33" x14ac:dyDescent="0.25">
      <c r="A708" t="s">
        <v>41</v>
      </c>
      <c r="B708">
        <v>901</v>
      </c>
      <c r="C708">
        <v>900996701</v>
      </c>
      <c r="D708" t="s">
        <v>110</v>
      </c>
      <c r="E708" t="s">
        <v>4574</v>
      </c>
      <c r="F708">
        <v>7447638</v>
      </c>
      <c r="G708">
        <v>16925001</v>
      </c>
      <c r="H708">
        <v>4143</v>
      </c>
      <c r="I708" t="s">
        <v>4605</v>
      </c>
      <c r="J708" t="s">
        <v>4606</v>
      </c>
      <c r="K708" s="2">
        <v>45372</v>
      </c>
      <c r="L708" s="2">
        <v>45372</v>
      </c>
      <c r="M708" s="2">
        <v>45431</v>
      </c>
      <c r="N708">
        <v>-15</v>
      </c>
      <c r="O708">
        <v>171070</v>
      </c>
      <c r="P708">
        <v>20240604</v>
      </c>
      <c r="Q708">
        <v>202406</v>
      </c>
      <c r="R708" t="s">
        <v>6382</v>
      </c>
      <c r="S708">
        <v>79</v>
      </c>
      <c r="T708" t="s">
        <v>31</v>
      </c>
      <c r="U708" t="s">
        <v>3359</v>
      </c>
      <c r="V708" s="57" t="e">
        <f t="shared" ca="1" si="110"/>
        <v>#NUM!</v>
      </c>
      <c r="W708" s="1" t="e">
        <f t="shared" ca="1" si="111"/>
        <v>#NUM!</v>
      </c>
      <c r="X708" s="1" t="e">
        <f t="shared" ca="1" si="112"/>
        <v>#NUM!</v>
      </c>
      <c r="Y708" s="1" t="e">
        <f t="shared" ca="1" si="113"/>
        <v>#NUM!</v>
      </c>
      <c r="Z708" s="32" t="e">
        <f t="shared" ca="1" si="114"/>
        <v>#NUM!</v>
      </c>
      <c r="AA708" s="1" t="e">
        <f t="shared" ca="1" si="115"/>
        <v>#NUM!</v>
      </c>
      <c r="AB708" s="1" t="e">
        <f t="shared" ca="1" si="116"/>
        <v>#NUM!</v>
      </c>
      <c r="AC708" s="1" t="e">
        <f t="shared" ca="1" si="117"/>
        <v>#NUM!</v>
      </c>
      <c r="AD708" s="1">
        <f t="shared" si="118"/>
        <v>171070</v>
      </c>
      <c r="AE708" t="str">
        <f>IFERROR(VLOOKUP(D708,Bas!A:B,2,0),"")</f>
        <v/>
      </c>
      <c r="AF708" t="str">
        <f t="shared" si="119"/>
        <v>FERRETERIA MONACO SASFP-011263-01</v>
      </c>
      <c r="AG708" s="14" t="str">
        <f>(IFERROR(VLOOKUP(AF708,Bas!A:B,2,0),"CXP"))</f>
        <v>CXP</v>
      </c>
    </row>
    <row r="709" spans="1:33" x14ac:dyDescent="0.25">
      <c r="A709" t="s">
        <v>41</v>
      </c>
      <c r="B709">
        <v>901</v>
      </c>
      <c r="C709">
        <v>900996701</v>
      </c>
      <c r="D709" t="s">
        <v>110</v>
      </c>
      <c r="E709" t="s">
        <v>4574</v>
      </c>
      <c r="F709">
        <v>7447638</v>
      </c>
      <c r="G709">
        <v>16925001</v>
      </c>
      <c r="H709">
        <v>4129</v>
      </c>
      <c r="I709" t="s">
        <v>4607</v>
      </c>
      <c r="J709" t="s">
        <v>4608</v>
      </c>
      <c r="K709" s="2">
        <v>45372</v>
      </c>
      <c r="L709" s="2">
        <v>45372</v>
      </c>
      <c r="M709" s="2">
        <v>45425</v>
      </c>
      <c r="N709">
        <v>-21</v>
      </c>
      <c r="O709">
        <v>693283</v>
      </c>
      <c r="P709">
        <v>20240604</v>
      </c>
      <c r="Q709">
        <v>202406</v>
      </c>
      <c r="R709" t="s">
        <v>6382</v>
      </c>
      <c r="S709">
        <v>79</v>
      </c>
      <c r="T709" t="s">
        <v>31</v>
      </c>
      <c r="U709" t="s">
        <v>3359</v>
      </c>
      <c r="V709" s="57" t="e">
        <f t="shared" ca="1" si="110"/>
        <v>#NUM!</v>
      </c>
      <c r="W709" s="1" t="e">
        <f t="shared" ca="1" si="111"/>
        <v>#NUM!</v>
      </c>
      <c r="X709" s="1" t="e">
        <f t="shared" ca="1" si="112"/>
        <v>#NUM!</v>
      </c>
      <c r="Y709" s="1" t="e">
        <f t="shared" ca="1" si="113"/>
        <v>#NUM!</v>
      </c>
      <c r="Z709" s="32" t="e">
        <f t="shared" ca="1" si="114"/>
        <v>#NUM!</v>
      </c>
      <c r="AA709" s="1" t="e">
        <f t="shared" ca="1" si="115"/>
        <v>#NUM!</v>
      </c>
      <c r="AB709" s="1" t="e">
        <f t="shared" ca="1" si="116"/>
        <v>#NUM!</v>
      </c>
      <c r="AC709" s="1" t="e">
        <f t="shared" ca="1" si="117"/>
        <v>#NUM!</v>
      </c>
      <c r="AD709" s="1">
        <f t="shared" si="118"/>
        <v>693283</v>
      </c>
      <c r="AE709" t="str">
        <f>IFERROR(VLOOKUP(D709,Bas!A:B,2,0),"")</f>
        <v/>
      </c>
      <c r="AF709" t="str">
        <f t="shared" si="119"/>
        <v>FERRETERIA MONACO SASFP-011264-01</v>
      </c>
      <c r="AG709" s="14" t="str">
        <f>(IFERROR(VLOOKUP(AF709,Bas!A:B,2,0),"CXP"))</f>
        <v>CXP</v>
      </c>
    </row>
    <row r="710" spans="1:33" x14ac:dyDescent="0.25">
      <c r="A710" t="s">
        <v>41</v>
      </c>
      <c r="B710">
        <v>901</v>
      </c>
      <c r="C710">
        <v>900996701</v>
      </c>
      <c r="D710" t="s">
        <v>110</v>
      </c>
      <c r="E710" t="s">
        <v>4574</v>
      </c>
      <c r="F710">
        <v>7447638</v>
      </c>
      <c r="G710">
        <v>16925001</v>
      </c>
      <c r="H710">
        <v>4133</v>
      </c>
      <c r="I710" t="s">
        <v>4609</v>
      </c>
      <c r="J710" t="s">
        <v>4610</v>
      </c>
      <c r="K710" s="2">
        <v>45372</v>
      </c>
      <c r="L710" s="2">
        <v>45372</v>
      </c>
      <c r="M710" s="2">
        <v>45425</v>
      </c>
      <c r="N710">
        <v>-21</v>
      </c>
      <c r="O710">
        <v>70903</v>
      </c>
      <c r="P710">
        <v>20240604</v>
      </c>
      <c r="Q710">
        <v>202406</v>
      </c>
      <c r="R710" t="s">
        <v>6382</v>
      </c>
      <c r="S710">
        <v>79</v>
      </c>
      <c r="T710" t="s">
        <v>31</v>
      </c>
      <c r="U710" t="s">
        <v>3359</v>
      </c>
      <c r="V710" s="57" t="e">
        <f t="shared" ca="1" si="110"/>
        <v>#NUM!</v>
      </c>
      <c r="W710" s="1" t="e">
        <f t="shared" ca="1" si="111"/>
        <v>#NUM!</v>
      </c>
      <c r="X710" s="1" t="e">
        <f t="shared" ca="1" si="112"/>
        <v>#NUM!</v>
      </c>
      <c r="Y710" s="1" t="e">
        <f t="shared" ca="1" si="113"/>
        <v>#NUM!</v>
      </c>
      <c r="Z710" s="32" t="e">
        <f t="shared" ca="1" si="114"/>
        <v>#NUM!</v>
      </c>
      <c r="AA710" s="1" t="e">
        <f t="shared" ca="1" si="115"/>
        <v>#NUM!</v>
      </c>
      <c r="AB710" s="1" t="e">
        <f t="shared" ca="1" si="116"/>
        <v>#NUM!</v>
      </c>
      <c r="AC710" s="1" t="e">
        <f t="shared" ca="1" si="117"/>
        <v>#NUM!</v>
      </c>
      <c r="AD710" s="1">
        <f t="shared" si="118"/>
        <v>70903</v>
      </c>
      <c r="AE710" t="str">
        <f>IFERROR(VLOOKUP(D710,Bas!A:B,2,0),"")</f>
        <v/>
      </c>
      <c r="AF710" t="str">
        <f t="shared" si="119"/>
        <v>FERRETERIA MONACO SASFP-011265-01</v>
      </c>
      <c r="AG710" s="14" t="str">
        <f>(IFERROR(VLOOKUP(AF710,Bas!A:B,2,0),"CXP"))</f>
        <v>CXP</v>
      </c>
    </row>
    <row r="711" spans="1:33" x14ac:dyDescent="0.25">
      <c r="A711" t="s">
        <v>41</v>
      </c>
      <c r="B711">
        <v>901</v>
      </c>
      <c r="C711">
        <v>900996701</v>
      </c>
      <c r="D711" t="s">
        <v>110</v>
      </c>
      <c r="E711" t="s">
        <v>4574</v>
      </c>
      <c r="F711">
        <v>7447638</v>
      </c>
      <c r="G711">
        <v>16925001</v>
      </c>
      <c r="H711">
        <v>4147</v>
      </c>
      <c r="I711" t="s">
        <v>4611</v>
      </c>
      <c r="J711" t="s">
        <v>4612</v>
      </c>
      <c r="K711" s="2">
        <v>45373</v>
      </c>
      <c r="L711" s="2">
        <v>45373</v>
      </c>
      <c r="M711" s="2">
        <v>45431</v>
      </c>
      <c r="N711">
        <v>-15</v>
      </c>
      <c r="O711">
        <v>1565740</v>
      </c>
      <c r="P711">
        <v>20240604</v>
      </c>
      <c r="Q711">
        <v>202406</v>
      </c>
      <c r="R711" t="s">
        <v>6382</v>
      </c>
      <c r="S711">
        <v>78</v>
      </c>
      <c r="T711" t="s">
        <v>31</v>
      </c>
      <c r="U711" t="s">
        <v>3359</v>
      </c>
      <c r="V711" s="57" t="e">
        <f t="shared" ca="1" si="110"/>
        <v>#NUM!</v>
      </c>
      <c r="W711" s="1" t="e">
        <f t="shared" ca="1" si="111"/>
        <v>#NUM!</v>
      </c>
      <c r="X711" s="1" t="e">
        <f t="shared" ca="1" si="112"/>
        <v>#NUM!</v>
      </c>
      <c r="Y711" s="1" t="e">
        <f t="shared" ca="1" si="113"/>
        <v>#NUM!</v>
      </c>
      <c r="Z711" s="32" t="e">
        <f t="shared" ca="1" si="114"/>
        <v>#NUM!</v>
      </c>
      <c r="AA711" s="1" t="e">
        <f t="shared" ca="1" si="115"/>
        <v>#NUM!</v>
      </c>
      <c r="AB711" s="1" t="e">
        <f t="shared" ca="1" si="116"/>
        <v>#NUM!</v>
      </c>
      <c r="AC711" s="1" t="e">
        <f t="shared" ca="1" si="117"/>
        <v>#NUM!</v>
      </c>
      <c r="AD711" s="1">
        <f t="shared" si="118"/>
        <v>1565740</v>
      </c>
      <c r="AE711" t="str">
        <f>IFERROR(VLOOKUP(D711,Bas!A:B,2,0),"")</f>
        <v/>
      </c>
      <c r="AF711" t="str">
        <f t="shared" si="119"/>
        <v>FERRETERIA MONACO SASFP-011267-01</v>
      </c>
      <c r="AG711" s="14" t="str">
        <f>(IFERROR(VLOOKUP(AF711,Bas!A:B,2,0),"CXP"))</f>
        <v>CXP</v>
      </c>
    </row>
    <row r="712" spans="1:33" x14ac:dyDescent="0.25">
      <c r="A712" t="s">
        <v>41</v>
      </c>
      <c r="B712">
        <v>901</v>
      </c>
      <c r="C712">
        <v>900996701</v>
      </c>
      <c r="D712" t="s">
        <v>110</v>
      </c>
      <c r="E712" t="s">
        <v>4574</v>
      </c>
      <c r="F712">
        <v>7447638</v>
      </c>
      <c r="G712">
        <v>16925001</v>
      </c>
      <c r="H712">
        <v>4145</v>
      </c>
      <c r="I712" t="s">
        <v>4613</v>
      </c>
      <c r="J712" t="s">
        <v>4614</v>
      </c>
      <c r="K712" s="2">
        <v>45373</v>
      </c>
      <c r="L712" s="2">
        <v>45373</v>
      </c>
      <c r="M712" s="2">
        <v>45431</v>
      </c>
      <c r="N712">
        <v>-15</v>
      </c>
      <c r="O712">
        <v>635884</v>
      </c>
      <c r="P712">
        <v>20240604</v>
      </c>
      <c r="Q712">
        <v>202406</v>
      </c>
      <c r="R712" t="s">
        <v>6382</v>
      </c>
      <c r="S712">
        <v>78</v>
      </c>
      <c r="T712" t="s">
        <v>31</v>
      </c>
      <c r="U712" t="s">
        <v>3359</v>
      </c>
      <c r="V712" s="57" t="e">
        <f t="shared" ca="1" si="110"/>
        <v>#NUM!</v>
      </c>
      <c r="W712" s="1" t="e">
        <f t="shared" ca="1" si="111"/>
        <v>#NUM!</v>
      </c>
      <c r="X712" s="1" t="e">
        <f t="shared" ca="1" si="112"/>
        <v>#NUM!</v>
      </c>
      <c r="Y712" s="1" t="e">
        <f t="shared" ca="1" si="113"/>
        <v>#NUM!</v>
      </c>
      <c r="Z712" s="32" t="e">
        <f t="shared" ca="1" si="114"/>
        <v>#NUM!</v>
      </c>
      <c r="AA712" s="1" t="e">
        <f t="shared" ca="1" si="115"/>
        <v>#NUM!</v>
      </c>
      <c r="AB712" s="1" t="e">
        <f t="shared" ca="1" si="116"/>
        <v>#NUM!</v>
      </c>
      <c r="AC712" s="1" t="e">
        <f t="shared" ca="1" si="117"/>
        <v>#NUM!</v>
      </c>
      <c r="AD712" s="1">
        <f t="shared" si="118"/>
        <v>635884</v>
      </c>
      <c r="AE712" t="str">
        <f>IFERROR(VLOOKUP(D712,Bas!A:B,2,0),"")</f>
        <v/>
      </c>
      <c r="AF712" t="str">
        <f t="shared" si="119"/>
        <v>FERRETERIA MONACO SASFP-011268-01</v>
      </c>
      <c r="AG712" s="14" t="str">
        <f>(IFERROR(VLOOKUP(AF712,Bas!A:B,2,0),"CXP"))</f>
        <v>CXP</v>
      </c>
    </row>
    <row r="713" spans="1:33" x14ac:dyDescent="0.25">
      <c r="A713" t="s">
        <v>41</v>
      </c>
      <c r="B713">
        <v>901</v>
      </c>
      <c r="C713">
        <v>900996701</v>
      </c>
      <c r="D713" t="s">
        <v>110</v>
      </c>
      <c r="E713" t="s">
        <v>4574</v>
      </c>
      <c r="F713">
        <v>7447638</v>
      </c>
      <c r="G713">
        <v>16925001</v>
      </c>
      <c r="H713">
        <v>4154</v>
      </c>
      <c r="I713" t="s">
        <v>4615</v>
      </c>
      <c r="J713" t="s">
        <v>4616</v>
      </c>
      <c r="K713" s="2">
        <v>45377</v>
      </c>
      <c r="L713" s="2">
        <v>45377</v>
      </c>
      <c r="M713" s="2">
        <v>45434</v>
      </c>
      <c r="N713">
        <v>-12</v>
      </c>
      <c r="O713">
        <v>1721954</v>
      </c>
      <c r="P713">
        <v>20240604</v>
      </c>
      <c r="Q713">
        <v>202406</v>
      </c>
      <c r="R713" t="s">
        <v>6382</v>
      </c>
      <c r="S713">
        <v>74</v>
      </c>
      <c r="T713" t="s">
        <v>31</v>
      </c>
      <c r="U713" t="s">
        <v>3359</v>
      </c>
      <c r="V713" s="57" t="e">
        <f t="shared" ca="1" si="110"/>
        <v>#NUM!</v>
      </c>
      <c r="W713" s="1" t="e">
        <f t="shared" ca="1" si="111"/>
        <v>#NUM!</v>
      </c>
      <c r="X713" s="1" t="e">
        <f t="shared" ca="1" si="112"/>
        <v>#NUM!</v>
      </c>
      <c r="Y713" s="1" t="e">
        <f t="shared" ca="1" si="113"/>
        <v>#NUM!</v>
      </c>
      <c r="Z713" s="32" t="e">
        <f t="shared" ca="1" si="114"/>
        <v>#NUM!</v>
      </c>
      <c r="AA713" s="1" t="e">
        <f t="shared" ca="1" si="115"/>
        <v>#NUM!</v>
      </c>
      <c r="AB713" s="1" t="e">
        <f t="shared" ca="1" si="116"/>
        <v>#NUM!</v>
      </c>
      <c r="AC713" s="1" t="e">
        <f t="shared" ca="1" si="117"/>
        <v>#NUM!</v>
      </c>
      <c r="AD713" s="1">
        <f t="shared" si="118"/>
        <v>1721954</v>
      </c>
      <c r="AE713" t="str">
        <f>IFERROR(VLOOKUP(D713,Bas!A:B,2,0),"")</f>
        <v/>
      </c>
      <c r="AF713" t="str">
        <f t="shared" si="119"/>
        <v>FERRETERIA MONACO SASFP-011371-01</v>
      </c>
      <c r="AG713" s="14" t="str">
        <f>(IFERROR(VLOOKUP(AF713,Bas!A:B,2,0),"CXP"))</f>
        <v>CXP</v>
      </c>
    </row>
    <row r="714" spans="1:33" x14ac:dyDescent="0.25">
      <c r="A714" t="s">
        <v>41</v>
      </c>
      <c r="B714">
        <v>901</v>
      </c>
      <c r="C714">
        <v>900996701</v>
      </c>
      <c r="D714" t="s">
        <v>110</v>
      </c>
      <c r="E714" t="s">
        <v>4574</v>
      </c>
      <c r="F714">
        <v>7447638</v>
      </c>
      <c r="G714">
        <v>16925001</v>
      </c>
      <c r="H714">
        <v>4155</v>
      </c>
      <c r="I714" t="s">
        <v>4617</v>
      </c>
      <c r="J714" t="s">
        <v>4618</v>
      </c>
      <c r="K714" s="2">
        <v>45377</v>
      </c>
      <c r="L714" s="2">
        <v>45377</v>
      </c>
      <c r="M714" s="2">
        <v>45434</v>
      </c>
      <c r="N714">
        <v>-12</v>
      </c>
      <c r="O714">
        <v>2965137</v>
      </c>
      <c r="P714">
        <v>20240604</v>
      </c>
      <c r="Q714">
        <v>202406</v>
      </c>
      <c r="R714" t="s">
        <v>6382</v>
      </c>
      <c r="S714">
        <v>74</v>
      </c>
      <c r="T714" t="s">
        <v>31</v>
      </c>
      <c r="U714" t="s">
        <v>3359</v>
      </c>
      <c r="V714" s="57" t="e">
        <f t="shared" ca="1" si="110"/>
        <v>#NUM!</v>
      </c>
      <c r="W714" s="1" t="e">
        <f t="shared" ca="1" si="111"/>
        <v>#NUM!</v>
      </c>
      <c r="X714" s="1" t="e">
        <f t="shared" ca="1" si="112"/>
        <v>#NUM!</v>
      </c>
      <c r="Y714" s="1" t="e">
        <f t="shared" ca="1" si="113"/>
        <v>#NUM!</v>
      </c>
      <c r="Z714" s="32" t="e">
        <f t="shared" ca="1" si="114"/>
        <v>#NUM!</v>
      </c>
      <c r="AA714" s="1" t="e">
        <f t="shared" ca="1" si="115"/>
        <v>#NUM!</v>
      </c>
      <c r="AB714" s="1" t="e">
        <f t="shared" ca="1" si="116"/>
        <v>#NUM!</v>
      </c>
      <c r="AC714" s="1" t="e">
        <f t="shared" ca="1" si="117"/>
        <v>#NUM!</v>
      </c>
      <c r="AD714" s="1">
        <f t="shared" si="118"/>
        <v>2965137</v>
      </c>
      <c r="AE714" t="str">
        <f>IFERROR(VLOOKUP(D714,Bas!A:B,2,0),"")</f>
        <v/>
      </c>
      <c r="AF714" t="str">
        <f t="shared" si="119"/>
        <v>FERRETERIA MONACO SASFP-011372-01</v>
      </c>
      <c r="AG714" s="14" t="str">
        <f>(IFERROR(VLOOKUP(AF714,Bas!A:B,2,0),"CXP"))</f>
        <v>CXP</v>
      </c>
    </row>
    <row r="715" spans="1:33" x14ac:dyDescent="0.25">
      <c r="A715" t="s">
        <v>41</v>
      </c>
      <c r="B715">
        <v>901</v>
      </c>
      <c r="C715">
        <v>900996701</v>
      </c>
      <c r="D715" t="s">
        <v>110</v>
      </c>
      <c r="E715" t="s">
        <v>4574</v>
      </c>
      <c r="F715">
        <v>7447638</v>
      </c>
      <c r="G715">
        <v>16925001</v>
      </c>
      <c r="H715">
        <v>4156</v>
      </c>
      <c r="I715" t="s">
        <v>4619</v>
      </c>
      <c r="J715" t="s">
        <v>4620</v>
      </c>
      <c r="K715" s="2">
        <v>45377</v>
      </c>
      <c r="L715" s="2">
        <v>45377</v>
      </c>
      <c r="M715" s="2">
        <v>45434</v>
      </c>
      <c r="N715">
        <v>-12</v>
      </c>
      <c r="O715">
        <v>841844</v>
      </c>
      <c r="P715">
        <v>20240604</v>
      </c>
      <c r="Q715">
        <v>202406</v>
      </c>
      <c r="R715" t="s">
        <v>6382</v>
      </c>
      <c r="S715">
        <v>74</v>
      </c>
      <c r="T715" t="s">
        <v>31</v>
      </c>
      <c r="U715" t="s">
        <v>3359</v>
      </c>
      <c r="V715" s="57" t="e">
        <f t="shared" ca="1" si="110"/>
        <v>#NUM!</v>
      </c>
      <c r="W715" s="1" t="e">
        <f t="shared" ca="1" si="111"/>
        <v>#NUM!</v>
      </c>
      <c r="X715" s="1" t="e">
        <f t="shared" ca="1" si="112"/>
        <v>#NUM!</v>
      </c>
      <c r="Y715" s="1" t="e">
        <f t="shared" ca="1" si="113"/>
        <v>#NUM!</v>
      </c>
      <c r="Z715" s="32" t="e">
        <f t="shared" ca="1" si="114"/>
        <v>#NUM!</v>
      </c>
      <c r="AA715" s="1" t="e">
        <f t="shared" ca="1" si="115"/>
        <v>#NUM!</v>
      </c>
      <c r="AB715" s="1" t="e">
        <f t="shared" ca="1" si="116"/>
        <v>#NUM!</v>
      </c>
      <c r="AC715" s="1" t="e">
        <f t="shared" ca="1" si="117"/>
        <v>#NUM!</v>
      </c>
      <c r="AD715" s="1">
        <f t="shared" si="118"/>
        <v>841844</v>
      </c>
      <c r="AE715" t="str">
        <f>IFERROR(VLOOKUP(D715,Bas!A:B,2,0),"")</f>
        <v/>
      </c>
      <c r="AF715" t="str">
        <f t="shared" si="119"/>
        <v>FERRETERIA MONACO SASFP-011373-01</v>
      </c>
      <c r="AG715" s="14" t="str">
        <f>(IFERROR(VLOOKUP(AF715,Bas!A:B,2,0),"CXP"))</f>
        <v>CXP</v>
      </c>
    </row>
    <row r="716" spans="1:33" x14ac:dyDescent="0.25">
      <c r="A716" t="s">
        <v>41</v>
      </c>
      <c r="B716">
        <v>901</v>
      </c>
      <c r="C716">
        <v>900996701</v>
      </c>
      <c r="D716" t="s">
        <v>110</v>
      </c>
      <c r="E716" t="s">
        <v>4574</v>
      </c>
      <c r="F716">
        <v>7447638</v>
      </c>
      <c r="G716">
        <v>16925001</v>
      </c>
      <c r="H716">
        <v>4167</v>
      </c>
      <c r="I716" t="s">
        <v>4621</v>
      </c>
      <c r="J716" t="s">
        <v>4622</v>
      </c>
      <c r="K716" s="2">
        <v>45386</v>
      </c>
      <c r="L716" s="2">
        <v>45386</v>
      </c>
      <c r="M716" s="2">
        <v>45445</v>
      </c>
      <c r="N716">
        <v>-2</v>
      </c>
      <c r="O716">
        <v>1510367</v>
      </c>
      <c r="P716">
        <v>20240604</v>
      </c>
      <c r="Q716">
        <v>202406</v>
      </c>
      <c r="R716" t="s">
        <v>6382</v>
      </c>
      <c r="S716">
        <v>65</v>
      </c>
      <c r="T716" t="s">
        <v>31</v>
      </c>
      <c r="U716" t="s">
        <v>3359</v>
      </c>
      <c r="V716" s="57" t="e">
        <f t="shared" ca="1" si="110"/>
        <v>#NUM!</v>
      </c>
      <c r="W716" s="1" t="e">
        <f t="shared" ca="1" si="111"/>
        <v>#NUM!</v>
      </c>
      <c r="X716" s="1" t="e">
        <f t="shared" ca="1" si="112"/>
        <v>#NUM!</v>
      </c>
      <c r="Y716" s="1" t="e">
        <f t="shared" ca="1" si="113"/>
        <v>#NUM!</v>
      </c>
      <c r="Z716" s="32" t="e">
        <f t="shared" ca="1" si="114"/>
        <v>#NUM!</v>
      </c>
      <c r="AA716" s="1" t="e">
        <f t="shared" ca="1" si="115"/>
        <v>#NUM!</v>
      </c>
      <c r="AB716" s="1" t="e">
        <f t="shared" ca="1" si="116"/>
        <v>#NUM!</v>
      </c>
      <c r="AC716" s="1" t="e">
        <f t="shared" ca="1" si="117"/>
        <v>#NUM!</v>
      </c>
      <c r="AD716" s="1">
        <f t="shared" si="118"/>
        <v>1510367</v>
      </c>
      <c r="AE716" t="str">
        <f>IFERROR(VLOOKUP(D716,Bas!A:B,2,0),"")</f>
        <v/>
      </c>
      <c r="AF716" t="str">
        <f t="shared" si="119"/>
        <v>FERRETERIA MONACO SASFP-011513-01</v>
      </c>
      <c r="AG716" s="14" t="str">
        <f>(IFERROR(VLOOKUP(AF716,Bas!A:B,2,0),"CXP"))</f>
        <v>CXP</v>
      </c>
    </row>
    <row r="717" spans="1:33" x14ac:dyDescent="0.25">
      <c r="A717" t="s">
        <v>41</v>
      </c>
      <c r="B717">
        <v>901</v>
      </c>
      <c r="C717">
        <v>900996701</v>
      </c>
      <c r="D717" t="s">
        <v>110</v>
      </c>
      <c r="E717" t="s">
        <v>4574</v>
      </c>
      <c r="F717">
        <v>7447638</v>
      </c>
      <c r="G717">
        <v>16925001</v>
      </c>
      <c r="H717">
        <v>4168</v>
      </c>
      <c r="I717" t="s">
        <v>4623</v>
      </c>
      <c r="J717" t="s">
        <v>4624</v>
      </c>
      <c r="K717" s="2">
        <v>45386</v>
      </c>
      <c r="L717" s="2">
        <v>45386</v>
      </c>
      <c r="M717" s="2">
        <v>45445</v>
      </c>
      <c r="N717">
        <v>-2</v>
      </c>
      <c r="O717">
        <v>2261049</v>
      </c>
      <c r="P717">
        <v>20240604</v>
      </c>
      <c r="Q717">
        <v>202406</v>
      </c>
      <c r="R717" t="s">
        <v>6382</v>
      </c>
      <c r="S717">
        <v>65</v>
      </c>
      <c r="T717" t="s">
        <v>31</v>
      </c>
      <c r="U717" t="s">
        <v>3359</v>
      </c>
      <c r="V717" s="57" t="e">
        <f t="shared" ca="1" si="110"/>
        <v>#NUM!</v>
      </c>
      <c r="W717" s="1" t="e">
        <f t="shared" ca="1" si="111"/>
        <v>#NUM!</v>
      </c>
      <c r="X717" s="1" t="e">
        <f t="shared" ca="1" si="112"/>
        <v>#NUM!</v>
      </c>
      <c r="Y717" s="1" t="e">
        <f t="shared" ca="1" si="113"/>
        <v>#NUM!</v>
      </c>
      <c r="Z717" s="32" t="e">
        <f t="shared" ca="1" si="114"/>
        <v>#NUM!</v>
      </c>
      <c r="AA717" s="1" t="e">
        <f t="shared" ca="1" si="115"/>
        <v>#NUM!</v>
      </c>
      <c r="AB717" s="1" t="e">
        <f t="shared" ca="1" si="116"/>
        <v>#NUM!</v>
      </c>
      <c r="AC717" s="1" t="e">
        <f t="shared" ca="1" si="117"/>
        <v>#NUM!</v>
      </c>
      <c r="AD717" s="1">
        <f t="shared" si="118"/>
        <v>2261049</v>
      </c>
      <c r="AE717" t="str">
        <f>IFERROR(VLOOKUP(D717,Bas!A:B,2,0),"")</f>
        <v/>
      </c>
      <c r="AF717" t="str">
        <f t="shared" si="119"/>
        <v>FERRETERIA MONACO SASFP-011514-01</v>
      </c>
      <c r="AG717" s="14" t="str">
        <f>(IFERROR(VLOOKUP(AF717,Bas!A:B,2,0),"CXP"))</f>
        <v>CXP</v>
      </c>
    </row>
    <row r="718" spans="1:33" x14ac:dyDescent="0.25">
      <c r="A718" t="s">
        <v>41</v>
      </c>
      <c r="B718">
        <v>901</v>
      </c>
      <c r="C718">
        <v>900996701</v>
      </c>
      <c r="D718" t="s">
        <v>110</v>
      </c>
      <c r="E718" t="s">
        <v>4574</v>
      </c>
      <c r="F718">
        <v>7447638</v>
      </c>
      <c r="G718">
        <v>16925001</v>
      </c>
      <c r="H718">
        <v>4169</v>
      </c>
      <c r="I718" t="s">
        <v>4625</v>
      </c>
      <c r="J718" t="s">
        <v>4626</v>
      </c>
      <c r="K718" s="2">
        <v>45386</v>
      </c>
      <c r="L718" s="2">
        <v>45386</v>
      </c>
      <c r="M718" s="2">
        <v>45445</v>
      </c>
      <c r="N718">
        <v>-2</v>
      </c>
      <c r="O718">
        <v>1527249</v>
      </c>
      <c r="P718">
        <v>20240604</v>
      </c>
      <c r="Q718">
        <v>202406</v>
      </c>
      <c r="R718" t="s">
        <v>6382</v>
      </c>
      <c r="S718">
        <v>65</v>
      </c>
      <c r="T718" t="s">
        <v>31</v>
      </c>
      <c r="U718" t="s">
        <v>3359</v>
      </c>
      <c r="V718" s="57" t="e">
        <f t="shared" ca="1" si="110"/>
        <v>#NUM!</v>
      </c>
      <c r="W718" s="1" t="e">
        <f t="shared" ca="1" si="111"/>
        <v>#NUM!</v>
      </c>
      <c r="X718" s="1" t="e">
        <f t="shared" ca="1" si="112"/>
        <v>#NUM!</v>
      </c>
      <c r="Y718" s="1" t="e">
        <f t="shared" ca="1" si="113"/>
        <v>#NUM!</v>
      </c>
      <c r="Z718" s="32" t="e">
        <f t="shared" ca="1" si="114"/>
        <v>#NUM!</v>
      </c>
      <c r="AA718" s="1" t="e">
        <f t="shared" ca="1" si="115"/>
        <v>#NUM!</v>
      </c>
      <c r="AB718" s="1" t="e">
        <f t="shared" ca="1" si="116"/>
        <v>#NUM!</v>
      </c>
      <c r="AC718" s="1" t="e">
        <f t="shared" ca="1" si="117"/>
        <v>#NUM!</v>
      </c>
      <c r="AD718" s="1">
        <f t="shared" si="118"/>
        <v>1527249</v>
      </c>
      <c r="AE718" t="str">
        <f>IFERROR(VLOOKUP(D718,Bas!A:B,2,0),"")</f>
        <v/>
      </c>
      <c r="AF718" t="str">
        <f t="shared" si="119"/>
        <v>FERRETERIA MONACO SASFP-011515-01</v>
      </c>
      <c r="AG718" s="14" t="str">
        <f>(IFERROR(VLOOKUP(AF718,Bas!A:B,2,0),"CXP"))</f>
        <v>CXP</v>
      </c>
    </row>
    <row r="719" spans="1:33" x14ac:dyDescent="0.25">
      <c r="A719" t="s">
        <v>41</v>
      </c>
      <c r="B719">
        <v>901</v>
      </c>
      <c r="C719">
        <v>900996701</v>
      </c>
      <c r="D719" t="s">
        <v>110</v>
      </c>
      <c r="E719" t="s">
        <v>4574</v>
      </c>
      <c r="F719">
        <v>7447638</v>
      </c>
      <c r="G719">
        <v>16925001</v>
      </c>
      <c r="H719">
        <v>4172</v>
      </c>
      <c r="I719" t="s">
        <v>4627</v>
      </c>
      <c r="J719" t="s">
        <v>4628</v>
      </c>
      <c r="K719" s="2">
        <v>45386</v>
      </c>
      <c r="L719" s="2">
        <v>45386</v>
      </c>
      <c r="M719" s="2">
        <v>45446</v>
      </c>
      <c r="N719">
        <v>-1</v>
      </c>
      <c r="O719">
        <v>2098420</v>
      </c>
      <c r="P719">
        <v>20240604</v>
      </c>
      <c r="Q719">
        <v>202406</v>
      </c>
      <c r="R719" t="s">
        <v>6382</v>
      </c>
      <c r="S719">
        <v>65</v>
      </c>
      <c r="T719" t="s">
        <v>31</v>
      </c>
      <c r="U719" t="s">
        <v>3359</v>
      </c>
      <c r="V719" s="57" t="e">
        <f t="shared" ca="1" si="110"/>
        <v>#NUM!</v>
      </c>
      <c r="W719" s="1" t="e">
        <f t="shared" ca="1" si="111"/>
        <v>#NUM!</v>
      </c>
      <c r="X719" s="1" t="e">
        <f t="shared" ca="1" si="112"/>
        <v>#NUM!</v>
      </c>
      <c r="Y719" s="1" t="e">
        <f t="shared" ca="1" si="113"/>
        <v>#NUM!</v>
      </c>
      <c r="Z719" s="32" t="e">
        <f t="shared" ca="1" si="114"/>
        <v>#NUM!</v>
      </c>
      <c r="AA719" s="1" t="e">
        <f t="shared" ca="1" si="115"/>
        <v>#NUM!</v>
      </c>
      <c r="AB719" s="1" t="e">
        <f t="shared" ca="1" si="116"/>
        <v>#NUM!</v>
      </c>
      <c r="AC719" s="1" t="e">
        <f t="shared" ca="1" si="117"/>
        <v>#NUM!</v>
      </c>
      <c r="AD719" s="1">
        <f t="shared" si="118"/>
        <v>2098420</v>
      </c>
      <c r="AE719" t="str">
        <f>IFERROR(VLOOKUP(D719,Bas!A:B,2,0),"")</f>
        <v/>
      </c>
      <c r="AF719" t="str">
        <f t="shared" si="119"/>
        <v>FERRETERIA MONACO SASFP-011516-01</v>
      </c>
      <c r="AG719" s="14" t="str">
        <f>(IFERROR(VLOOKUP(AF719,Bas!A:B,2,0),"CXP"))</f>
        <v>CXP</v>
      </c>
    </row>
    <row r="720" spans="1:33" x14ac:dyDescent="0.25">
      <c r="A720" t="s">
        <v>41</v>
      </c>
      <c r="B720">
        <v>901</v>
      </c>
      <c r="C720">
        <v>900996701</v>
      </c>
      <c r="D720" t="s">
        <v>110</v>
      </c>
      <c r="E720" t="s">
        <v>4574</v>
      </c>
      <c r="F720">
        <v>7447638</v>
      </c>
      <c r="G720">
        <v>16925001</v>
      </c>
      <c r="H720">
        <v>4170</v>
      </c>
      <c r="I720" t="s">
        <v>4629</v>
      </c>
      <c r="J720" t="s">
        <v>4630</v>
      </c>
      <c r="K720" s="2">
        <v>45387</v>
      </c>
      <c r="L720" s="2">
        <v>45387</v>
      </c>
      <c r="M720" s="2">
        <v>45445</v>
      </c>
      <c r="N720">
        <v>-2</v>
      </c>
      <c r="O720">
        <v>291719</v>
      </c>
      <c r="P720">
        <v>20240604</v>
      </c>
      <c r="Q720">
        <v>202406</v>
      </c>
      <c r="R720" t="s">
        <v>6382</v>
      </c>
      <c r="S720">
        <v>64</v>
      </c>
      <c r="T720" t="s">
        <v>31</v>
      </c>
      <c r="U720" t="s">
        <v>3359</v>
      </c>
      <c r="V720" s="57" t="e">
        <f t="shared" ca="1" si="110"/>
        <v>#NUM!</v>
      </c>
      <c r="W720" s="1" t="e">
        <f t="shared" ca="1" si="111"/>
        <v>#NUM!</v>
      </c>
      <c r="X720" s="1" t="e">
        <f t="shared" ca="1" si="112"/>
        <v>#NUM!</v>
      </c>
      <c r="Y720" s="1" t="e">
        <f t="shared" ca="1" si="113"/>
        <v>#NUM!</v>
      </c>
      <c r="Z720" s="32" t="e">
        <f t="shared" ca="1" si="114"/>
        <v>#NUM!</v>
      </c>
      <c r="AA720" s="1" t="e">
        <f t="shared" ca="1" si="115"/>
        <v>#NUM!</v>
      </c>
      <c r="AB720" s="1" t="e">
        <f t="shared" ca="1" si="116"/>
        <v>#NUM!</v>
      </c>
      <c r="AC720" s="1" t="e">
        <f t="shared" ca="1" si="117"/>
        <v>#NUM!</v>
      </c>
      <c r="AD720" s="1">
        <f t="shared" si="118"/>
        <v>291719</v>
      </c>
      <c r="AE720" t="str">
        <f>IFERROR(VLOOKUP(D720,Bas!A:B,2,0),"")</f>
        <v/>
      </c>
      <c r="AF720" t="str">
        <f t="shared" si="119"/>
        <v>FERRETERIA MONACO SASFP-011547-01</v>
      </c>
      <c r="AG720" s="14" t="str">
        <f>(IFERROR(VLOOKUP(AF720,Bas!A:B,2,0),"CXP"))</f>
        <v>CXP</v>
      </c>
    </row>
    <row r="721" spans="1:33" x14ac:dyDescent="0.25">
      <c r="A721" t="s">
        <v>41</v>
      </c>
      <c r="B721">
        <v>901</v>
      </c>
      <c r="C721">
        <v>900996701</v>
      </c>
      <c r="D721" t="s">
        <v>110</v>
      </c>
      <c r="E721" t="s">
        <v>4574</v>
      </c>
      <c r="F721">
        <v>7447638</v>
      </c>
      <c r="G721">
        <v>16925001</v>
      </c>
      <c r="H721">
        <v>4184</v>
      </c>
      <c r="I721" t="s">
        <v>4631</v>
      </c>
      <c r="J721" t="s">
        <v>4632</v>
      </c>
      <c r="K721" s="2">
        <v>45390</v>
      </c>
      <c r="L721" s="2">
        <v>45390</v>
      </c>
      <c r="M721" s="2">
        <v>45448</v>
      </c>
      <c r="N721">
        <v>1</v>
      </c>
      <c r="O721">
        <v>234096</v>
      </c>
      <c r="P721">
        <v>20240604</v>
      </c>
      <c r="Q721">
        <v>202406</v>
      </c>
      <c r="R721" t="s">
        <v>6382</v>
      </c>
      <c r="S721">
        <v>61</v>
      </c>
      <c r="T721" t="s">
        <v>31</v>
      </c>
      <c r="U721" t="s">
        <v>3359</v>
      </c>
      <c r="V721" s="57" t="e">
        <f t="shared" ca="1" si="110"/>
        <v>#NUM!</v>
      </c>
      <c r="W721" s="1" t="e">
        <f t="shared" ca="1" si="111"/>
        <v>#NUM!</v>
      </c>
      <c r="X721" s="1" t="e">
        <f t="shared" ca="1" si="112"/>
        <v>#NUM!</v>
      </c>
      <c r="Y721" s="1" t="e">
        <f t="shared" ca="1" si="113"/>
        <v>#NUM!</v>
      </c>
      <c r="Z721" s="32" t="e">
        <f t="shared" ca="1" si="114"/>
        <v>#NUM!</v>
      </c>
      <c r="AA721" s="1" t="e">
        <f t="shared" ca="1" si="115"/>
        <v>#NUM!</v>
      </c>
      <c r="AB721" s="1" t="e">
        <f t="shared" ca="1" si="116"/>
        <v>#NUM!</v>
      </c>
      <c r="AC721" s="1" t="e">
        <f t="shared" ca="1" si="117"/>
        <v>#NUM!</v>
      </c>
      <c r="AD721" s="1">
        <f t="shared" si="118"/>
        <v>234096</v>
      </c>
      <c r="AE721" t="str">
        <f>IFERROR(VLOOKUP(D721,Bas!A:B,2,0),"")</f>
        <v/>
      </c>
      <c r="AF721" t="str">
        <f t="shared" si="119"/>
        <v>FERRETERIA MONACO SASFP-011574-01</v>
      </c>
      <c r="AG721" s="14" t="str">
        <f>(IFERROR(VLOOKUP(AF721,Bas!A:B,2,0),"CXP"))</f>
        <v>CXP</v>
      </c>
    </row>
    <row r="722" spans="1:33" x14ac:dyDescent="0.25">
      <c r="A722" t="s">
        <v>41</v>
      </c>
      <c r="B722">
        <v>901</v>
      </c>
      <c r="C722">
        <v>900996701</v>
      </c>
      <c r="D722" t="s">
        <v>110</v>
      </c>
      <c r="E722" t="s">
        <v>4574</v>
      </c>
      <c r="F722">
        <v>7447638</v>
      </c>
      <c r="G722">
        <v>16925001</v>
      </c>
      <c r="H722">
        <v>4182</v>
      </c>
      <c r="I722" t="s">
        <v>4633</v>
      </c>
      <c r="J722" t="s">
        <v>4634</v>
      </c>
      <c r="K722" s="2">
        <v>45390</v>
      </c>
      <c r="L722" s="2">
        <v>45390</v>
      </c>
      <c r="M722" s="2">
        <v>45448</v>
      </c>
      <c r="N722">
        <v>1</v>
      </c>
      <c r="O722">
        <v>605385</v>
      </c>
      <c r="P722">
        <v>20240604</v>
      </c>
      <c r="Q722">
        <v>202406</v>
      </c>
      <c r="R722" t="s">
        <v>6382</v>
      </c>
      <c r="S722">
        <v>61</v>
      </c>
      <c r="T722" t="s">
        <v>31</v>
      </c>
      <c r="U722" t="s">
        <v>3359</v>
      </c>
      <c r="V722" s="57" t="e">
        <f t="shared" ca="1" si="110"/>
        <v>#NUM!</v>
      </c>
      <c r="W722" s="1" t="e">
        <f t="shared" ca="1" si="111"/>
        <v>#NUM!</v>
      </c>
      <c r="X722" s="1" t="e">
        <f t="shared" ca="1" si="112"/>
        <v>#NUM!</v>
      </c>
      <c r="Y722" s="1" t="e">
        <f t="shared" ca="1" si="113"/>
        <v>#NUM!</v>
      </c>
      <c r="Z722" s="32" t="e">
        <f t="shared" ca="1" si="114"/>
        <v>#NUM!</v>
      </c>
      <c r="AA722" s="1" t="e">
        <f t="shared" ca="1" si="115"/>
        <v>#NUM!</v>
      </c>
      <c r="AB722" s="1" t="e">
        <f t="shared" ca="1" si="116"/>
        <v>#NUM!</v>
      </c>
      <c r="AC722" s="1" t="e">
        <f t="shared" ca="1" si="117"/>
        <v>#NUM!</v>
      </c>
      <c r="AD722" s="1">
        <f t="shared" si="118"/>
        <v>605385</v>
      </c>
      <c r="AE722" t="str">
        <f>IFERROR(VLOOKUP(D722,Bas!A:B,2,0),"")</f>
        <v/>
      </c>
      <c r="AF722" t="str">
        <f t="shared" si="119"/>
        <v>FERRETERIA MONACO SASFP-011575-01</v>
      </c>
      <c r="AG722" s="14" t="str">
        <f>(IFERROR(VLOOKUP(AF722,Bas!A:B,2,0),"CXP"))</f>
        <v>CXP</v>
      </c>
    </row>
    <row r="723" spans="1:33" x14ac:dyDescent="0.25">
      <c r="A723" t="s">
        <v>41</v>
      </c>
      <c r="B723">
        <v>901</v>
      </c>
      <c r="C723">
        <v>900996701</v>
      </c>
      <c r="D723" t="s">
        <v>110</v>
      </c>
      <c r="E723" t="s">
        <v>4574</v>
      </c>
      <c r="F723">
        <v>7447638</v>
      </c>
      <c r="G723">
        <v>16925001</v>
      </c>
      <c r="H723">
        <v>4183</v>
      </c>
      <c r="I723" t="s">
        <v>4635</v>
      </c>
      <c r="J723" t="s">
        <v>4636</v>
      </c>
      <c r="K723" s="2">
        <v>45390</v>
      </c>
      <c r="L723" s="2">
        <v>45390</v>
      </c>
      <c r="M723" s="2">
        <v>45448</v>
      </c>
      <c r="N723">
        <v>1</v>
      </c>
      <c r="O723">
        <v>96001</v>
      </c>
      <c r="P723">
        <v>20240604</v>
      </c>
      <c r="Q723">
        <v>202406</v>
      </c>
      <c r="R723" t="s">
        <v>6382</v>
      </c>
      <c r="S723">
        <v>61</v>
      </c>
      <c r="T723" t="s">
        <v>31</v>
      </c>
      <c r="U723" t="s">
        <v>3359</v>
      </c>
      <c r="V723" s="57" t="e">
        <f t="shared" ca="1" si="110"/>
        <v>#NUM!</v>
      </c>
      <c r="W723" s="1" t="e">
        <f t="shared" ca="1" si="111"/>
        <v>#NUM!</v>
      </c>
      <c r="X723" s="1" t="e">
        <f t="shared" ca="1" si="112"/>
        <v>#NUM!</v>
      </c>
      <c r="Y723" s="1" t="e">
        <f t="shared" ca="1" si="113"/>
        <v>#NUM!</v>
      </c>
      <c r="Z723" s="32" t="e">
        <f t="shared" ca="1" si="114"/>
        <v>#NUM!</v>
      </c>
      <c r="AA723" s="1" t="e">
        <f t="shared" ca="1" si="115"/>
        <v>#NUM!</v>
      </c>
      <c r="AB723" s="1" t="e">
        <f t="shared" ca="1" si="116"/>
        <v>#NUM!</v>
      </c>
      <c r="AC723" s="1" t="e">
        <f t="shared" ca="1" si="117"/>
        <v>#NUM!</v>
      </c>
      <c r="AD723" s="1">
        <f t="shared" si="118"/>
        <v>96001</v>
      </c>
      <c r="AE723" t="str">
        <f>IFERROR(VLOOKUP(D723,Bas!A:B,2,0),"")</f>
        <v/>
      </c>
      <c r="AF723" t="str">
        <f t="shared" si="119"/>
        <v>FERRETERIA MONACO SASFP-011576-01</v>
      </c>
      <c r="AG723" s="14" t="str">
        <f>(IFERROR(VLOOKUP(AF723,Bas!A:B,2,0),"CXP"))</f>
        <v>CXP</v>
      </c>
    </row>
    <row r="724" spans="1:33" x14ac:dyDescent="0.25">
      <c r="A724" t="s">
        <v>41</v>
      </c>
      <c r="B724">
        <v>901</v>
      </c>
      <c r="C724">
        <v>900996701</v>
      </c>
      <c r="D724" t="s">
        <v>110</v>
      </c>
      <c r="E724" t="s">
        <v>4574</v>
      </c>
      <c r="F724">
        <v>7447638</v>
      </c>
      <c r="G724">
        <v>16925001</v>
      </c>
      <c r="H724">
        <v>4180</v>
      </c>
      <c r="I724" t="s">
        <v>4637</v>
      </c>
      <c r="J724" t="s">
        <v>4638</v>
      </c>
      <c r="K724" s="2">
        <v>45390</v>
      </c>
      <c r="L724" s="2">
        <v>45390</v>
      </c>
      <c r="M724" s="2">
        <v>45447</v>
      </c>
      <c r="N724">
        <v>0</v>
      </c>
      <c r="O724">
        <v>229594</v>
      </c>
      <c r="P724">
        <v>20240604</v>
      </c>
      <c r="Q724">
        <v>202406</v>
      </c>
      <c r="R724" t="s">
        <v>6382</v>
      </c>
      <c r="S724">
        <v>61</v>
      </c>
      <c r="T724" t="s">
        <v>31</v>
      </c>
      <c r="U724" t="s">
        <v>3359</v>
      </c>
      <c r="V724" s="57" t="e">
        <f t="shared" ca="1" si="110"/>
        <v>#NUM!</v>
      </c>
      <c r="W724" s="1" t="e">
        <f t="shared" ca="1" si="111"/>
        <v>#NUM!</v>
      </c>
      <c r="X724" s="1" t="e">
        <f t="shared" ca="1" si="112"/>
        <v>#NUM!</v>
      </c>
      <c r="Y724" s="1" t="e">
        <f t="shared" ca="1" si="113"/>
        <v>#NUM!</v>
      </c>
      <c r="Z724" s="32" t="e">
        <f t="shared" ca="1" si="114"/>
        <v>#NUM!</v>
      </c>
      <c r="AA724" s="1" t="e">
        <f t="shared" ca="1" si="115"/>
        <v>#NUM!</v>
      </c>
      <c r="AB724" s="1" t="e">
        <f t="shared" ca="1" si="116"/>
        <v>#NUM!</v>
      </c>
      <c r="AC724" s="1" t="e">
        <f t="shared" ca="1" si="117"/>
        <v>#NUM!</v>
      </c>
      <c r="AD724" s="1">
        <f t="shared" si="118"/>
        <v>229594</v>
      </c>
      <c r="AE724" t="str">
        <f>IFERROR(VLOOKUP(D724,Bas!A:B,2,0),"")</f>
        <v/>
      </c>
      <c r="AF724" t="str">
        <f t="shared" si="119"/>
        <v>FERRETERIA MONACO SASFP-011577-01</v>
      </c>
      <c r="AG724" s="14" t="str">
        <f>(IFERROR(VLOOKUP(AF724,Bas!A:B,2,0),"CXP"))</f>
        <v>CXP</v>
      </c>
    </row>
    <row r="725" spans="1:33" x14ac:dyDescent="0.25">
      <c r="A725" t="s">
        <v>41</v>
      </c>
      <c r="B725">
        <v>901</v>
      </c>
      <c r="C725">
        <v>900996701</v>
      </c>
      <c r="D725" t="s">
        <v>110</v>
      </c>
      <c r="E725" t="s">
        <v>4574</v>
      </c>
      <c r="F725">
        <v>7447638</v>
      </c>
      <c r="G725">
        <v>16925001</v>
      </c>
      <c r="H725">
        <v>4179</v>
      </c>
      <c r="I725" t="s">
        <v>4639</v>
      </c>
      <c r="J725" t="s">
        <v>4640</v>
      </c>
      <c r="K725" s="2">
        <v>45390</v>
      </c>
      <c r="L725" s="2">
        <v>45390</v>
      </c>
      <c r="M725" s="2">
        <v>45447</v>
      </c>
      <c r="N725">
        <v>0</v>
      </c>
      <c r="O725">
        <v>123801</v>
      </c>
      <c r="P725">
        <v>20240604</v>
      </c>
      <c r="Q725">
        <v>202406</v>
      </c>
      <c r="R725" t="s">
        <v>6382</v>
      </c>
      <c r="S725">
        <v>61</v>
      </c>
      <c r="T725" t="s">
        <v>31</v>
      </c>
      <c r="U725" t="s">
        <v>3359</v>
      </c>
      <c r="V725" s="57" t="e">
        <f t="shared" ca="1" si="110"/>
        <v>#NUM!</v>
      </c>
      <c r="W725" s="1" t="e">
        <f t="shared" ca="1" si="111"/>
        <v>#NUM!</v>
      </c>
      <c r="X725" s="1" t="e">
        <f t="shared" ca="1" si="112"/>
        <v>#NUM!</v>
      </c>
      <c r="Y725" s="1" t="e">
        <f t="shared" ca="1" si="113"/>
        <v>#NUM!</v>
      </c>
      <c r="Z725" s="32" t="e">
        <f t="shared" ca="1" si="114"/>
        <v>#NUM!</v>
      </c>
      <c r="AA725" s="1" t="e">
        <f t="shared" ca="1" si="115"/>
        <v>#NUM!</v>
      </c>
      <c r="AB725" s="1" t="e">
        <f t="shared" ca="1" si="116"/>
        <v>#NUM!</v>
      </c>
      <c r="AC725" s="1" t="e">
        <f t="shared" ca="1" si="117"/>
        <v>#NUM!</v>
      </c>
      <c r="AD725" s="1">
        <f t="shared" si="118"/>
        <v>123801</v>
      </c>
      <c r="AE725" t="str">
        <f>IFERROR(VLOOKUP(D725,Bas!A:B,2,0),"")</f>
        <v/>
      </c>
      <c r="AF725" t="str">
        <f t="shared" si="119"/>
        <v>FERRETERIA MONACO SASFP-011578-01</v>
      </c>
      <c r="AG725" s="14" t="str">
        <f>(IFERROR(VLOOKUP(AF725,Bas!A:B,2,0),"CXP"))</f>
        <v>CXP</v>
      </c>
    </row>
    <row r="726" spans="1:33" x14ac:dyDescent="0.25">
      <c r="A726" t="s">
        <v>41</v>
      </c>
      <c r="B726">
        <v>901</v>
      </c>
      <c r="C726">
        <v>900996701</v>
      </c>
      <c r="D726" t="s">
        <v>110</v>
      </c>
      <c r="E726" t="s">
        <v>4574</v>
      </c>
      <c r="F726">
        <v>7447638</v>
      </c>
      <c r="G726">
        <v>16925001</v>
      </c>
      <c r="H726">
        <v>4181</v>
      </c>
      <c r="I726" t="s">
        <v>4641</v>
      </c>
      <c r="J726" t="s">
        <v>4642</v>
      </c>
      <c r="K726" s="2">
        <v>45390</v>
      </c>
      <c r="L726" s="2">
        <v>45390</v>
      </c>
      <c r="M726" s="2">
        <v>45448</v>
      </c>
      <c r="N726">
        <v>1</v>
      </c>
      <c r="O726">
        <v>1510367</v>
      </c>
      <c r="P726">
        <v>20240604</v>
      </c>
      <c r="Q726">
        <v>202406</v>
      </c>
      <c r="R726" t="s">
        <v>6382</v>
      </c>
      <c r="S726">
        <v>61</v>
      </c>
      <c r="T726" t="s">
        <v>31</v>
      </c>
      <c r="U726" t="s">
        <v>3359</v>
      </c>
      <c r="V726" s="57" t="e">
        <f t="shared" ca="1" si="110"/>
        <v>#NUM!</v>
      </c>
      <c r="W726" s="1" t="e">
        <f t="shared" ca="1" si="111"/>
        <v>#NUM!</v>
      </c>
      <c r="X726" s="1" t="e">
        <f t="shared" ca="1" si="112"/>
        <v>#NUM!</v>
      </c>
      <c r="Y726" s="1" t="e">
        <f t="shared" ca="1" si="113"/>
        <v>#NUM!</v>
      </c>
      <c r="Z726" s="32" t="e">
        <f t="shared" ca="1" si="114"/>
        <v>#NUM!</v>
      </c>
      <c r="AA726" s="1" t="e">
        <f t="shared" ca="1" si="115"/>
        <v>#NUM!</v>
      </c>
      <c r="AB726" s="1" t="e">
        <f t="shared" ca="1" si="116"/>
        <v>#NUM!</v>
      </c>
      <c r="AC726" s="1" t="e">
        <f t="shared" ca="1" si="117"/>
        <v>#NUM!</v>
      </c>
      <c r="AD726" s="1">
        <f t="shared" si="118"/>
        <v>1510367</v>
      </c>
      <c r="AE726" t="str">
        <f>IFERROR(VLOOKUP(D726,Bas!A:B,2,0),"")</f>
        <v/>
      </c>
      <c r="AF726" t="str">
        <f t="shared" si="119"/>
        <v>FERRETERIA MONACO SASFP-011579-01</v>
      </c>
      <c r="AG726" s="14" t="str">
        <f>(IFERROR(VLOOKUP(AF726,Bas!A:B,2,0),"CXP"))</f>
        <v>CXP</v>
      </c>
    </row>
    <row r="727" spans="1:33" x14ac:dyDescent="0.25">
      <c r="A727" t="s">
        <v>41</v>
      </c>
      <c r="B727">
        <v>901</v>
      </c>
      <c r="C727">
        <v>900996701</v>
      </c>
      <c r="D727" t="s">
        <v>110</v>
      </c>
      <c r="E727" t="s">
        <v>4574</v>
      </c>
      <c r="F727">
        <v>7447638</v>
      </c>
      <c r="G727">
        <v>16925001</v>
      </c>
      <c r="H727">
        <v>4197</v>
      </c>
      <c r="I727" t="s">
        <v>4643</v>
      </c>
      <c r="J727" t="s">
        <v>4644</v>
      </c>
      <c r="K727" s="2">
        <v>45392</v>
      </c>
      <c r="L727" s="2">
        <v>45392</v>
      </c>
      <c r="M727" s="2">
        <v>45453</v>
      </c>
      <c r="N727">
        <v>6</v>
      </c>
      <c r="O727">
        <v>371402</v>
      </c>
      <c r="P727">
        <v>20240604</v>
      </c>
      <c r="Q727">
        <v>202406</v>
      </c>
      <c r="R727" t="s">
        <v>6382</v>
      </c>
      <c r="S727">
        <v>59</v>
      </c>
      <c r="T727" t="s">
        <v>35</v>
      </c>
      <c r="U727" t="s">
        <v>3359</v>
      </c>
      <c r="V727" s="57" t="e">
        <f t="shared" ca="1" si="110"/>
        <v>#NUM!</v>
      </c>
      <c r="W727" s="1" t="e">
        <f t="shared" ca="1" si="111"/>
        <v>#NUM!</v>
      </c>
      <c r="X727" s="1" t="e">
        <f t="shared" ca="1" si="112"/>
        <v>#NUM!</v>
      </c>
      <c r="Y727" s="1" t="e">
        <f t="shared" ca="1" si="113"/>
        <v>#NUM!</v>
      </c>
      <c r="Z727" s="32" t="e">
        <f t="shared" ca="1" si="114"/>
        <v>#NUM!</v>
      </c>
      <c r="AA727" s="1" t="e">
        <f t="shared" ca="1" si="115"/>
        <v>#NUM!</v>
      </c>
      <c r="AB727" s="1" t="e">
        <f t="shared" ca="1" si="116"/>
        <v>#NUM!</v>
      </c>
      <c r="AC727" s="1" t="e">
        <f t="shared" ca="1" si="117"/>
        <v>#NUM!</v>
      </c>
      <c r="AD727" s="1">
        <f t="shared" si="118"/>
        <v>371402</v>
      </c>
      <c r="AE727" t="str">
        <f>IFERROR(VLOOKUP(D727,Bas!A:B,2,0),"")</f>
        <v/>
      </c>
      <c r="AF727" t="str">
        <f t="shared" si="119"/>
        <v>FERRETERIA MONACO SASFP-011639-01</v>
      </c>
      <c r="AG727" s="14" t="str">
        <f>(IFERROR(VLOOKUP(AF727,Bas!A:B,2,0),"CXP"))</f>
        <v>CXP</v>
      </c>
    </row>
    <row r="728" spans="1:33" x14ac:dyDescent="0.25">
      <c r="A728" t="s">
        <v>41</v>
      </c>
      <c r="B728">
        <v>901</v>
      </c>
      <c r="C728">
        <v>900996701</v>
      </c>
      <c r="D728" t="s">
        <v>110</v>
      </c>
      <c r="E728" t="s">
        <v>4574</v>
      </c>
      <c r="F728">
        <v>7447638</v>
      </c>
      <c r="G728">
        <v>16925001</v>
      </c>
      <c r="H728">
        <v>4198</v>
      </c>
      <c r="I728" t="s">
        <v>4645</v>
      </c>
      <c r="J728" t="s">
        <v>4646</v>
      </c>
      <c r="K728" s="2">
        <v>45392</v>
      </c>
      <c r="L728" s="2">
        <v>45392</v>
      </c>
      <c r="M728" s="2">
        <v>45453</v>
      </c>
      <c r="N728">
        <v>6</v>
      </c>
      <c r="O728">
        <v>189077</v>
      </c>
      <c r="P728">
        <v>20240604</v>
      </c>
      <c r="Q728">
        <v>202406</v>
      </c>
      <c r="R728" t="s">
        <v>6382</v>
      </c>
      <c r="S728">
        <v>59</v>
      </c>
      <c r="T728" t="s">
        <v>35</v>
      </c>
      <c r="U728" t="s">
        <v>3359</v>
      </c>
      <c r="V728" s="57" t="e">
        <f t="shared" ca="1" si="110"/>
        <v>#NUM!</v>
      </c>
      <c r="W728" s="1" t="e">
        <f t="shared" ca="1" si="111"/>
        <v>#NUM!</v>
      </c>
      <c r="X728" s="1" t="e">
        <f t="shared" ca="1" si="112"/>
        <v>#NUM!</v>
      </c>
      <c r="Y728" s="1" t="e">
        <f t="shared" ca="1" si="113"/>
        <v>#NUM!</v>
      </c>
      <c r="Z728" s="32" t="e">
        <f t="shared" ca="1" si="114"/>
        <v>#NUM!</v>
      </c>
      <c r="AA728" s="1" t="e">
        <f t="shared" ca="1" si="115"/>
        <v>#NUM!</v>
      </c>
      <c r="AB728" s="1" t="e">
        <f t="shared" ca="1" si="116"/>
        <v>#NUM!</v>
      </c>
      <c r="AC728" s="1" t="e">
        <f t="shared" ca="1" si="117"/>
        <v>#NUM!</v>
      </c>
      <c r="AD728" s="1">
        <f t="shared" si="118"/>
        <v>189077</v>
      </c>
      <c r="AE728" t="str">
        <f>IFERROR(VLOOKUP(D728,Bas!A:B,2,0),"")</f>
        <v/>
      </c>
      <c r="AF728" t="str">
        <f t="shared" si="119"/>
        <v>FERRETERIA MONACO SASFP-011640-01</v>
      </c>
      <c r="AG728" s="14" t="str">
        <f>(IFERROR(VLOOKUP(AF728,Bas!A:B,2,0),"CXP"))</f>
        <v>CXP</v>
      </c>
    </row>
    <row r="729" spans="1:33" x14ac:dyDescent="0.25">
      <c r="A729" t="s">
        <v>41</v>
      </c>
      <c r="B729">
        <v>901</v>
      </c>
      <c r="C729">
        <v>900996701</v>
      </c>
      <c r="D729" t="s">
        <v>110</v>
      </c>
      <c r="E729" t="s">
        <v>4574</v>
      </c>
      <c r="F729">
        <v>7447638</v>
      </c>
      <c r="G729">
        <v>16925001</v>
      </c>
      <c r="H729">
        <v>4204</v>
      </c>
      <c r="I729" t="s">
        <v>4647</v>
      </c>
      <c r="J729" t="s">
        <v>4648</v>
      </c>
      <c r="K729" s="2">
        <v>45393</v>
      </c>
      <c r="L729" s="2">
        <v>45393</v>
      </c>
      <c r="M729" s="2">
        <v>45454</v>
      </c>
      <c r="N729">
        <v>7</v>
      </c>
      <c r="O729">
        <v>3230070</v>
      </c>
      <c r="P729">
        <v>20240604</v>
      </c>
      <c r="Q729">
        <v>202406</v>
      </c>
      <c r="R729" t="s">
        <v>6382</v>
      </c>
      <c r="S729">
        <v>58</v>
      </c>
      <c r="T729" t="s">
        <v>35</v>
      </c>
      <c r="U729" t="s">
        <v>3359</v>
      </c>
      <c r="V729" s="57" t="e">
        <f t="shared" ca="1" si="110"/>
        <v>#NUM!</v>
      </c>
      <c r="W729" s="1" t="e">
        <f t="shared" ca="1" si="111"/>
        <v>#NUM!</v>
      </c>
      <c r="X729" s="1" t="e">
        <f t="shared" ca="1" si="112"/>
        <v>#NUM!</v>
      </c>
      <c r="Y729" s="1" t="e">
        <f t="shared" ca="1" si="113"/>
        <v>#NUM!</v>
      </c>
      <c r="Z729" s="32" t="e">
        <f t="shared" ca="1" si="114"/>
        <v>#NUM!</v>
      </c>
      <c r="AA729" s="1" t="e">
        <f t="shared" ca="1" si="115"/>
        <v>#NUM!</v>
      </c>
      <c r="AB729" s="1" t="e">
        <f t="shared" ca="1" si="116"/>
        <v>#NUM!</v>
      </c>
      <c r="AC729" s="1" t="e">
        <f t="shared" ca="1" si="117"/>
        <v>#NUM!</v>
      </c>
      <c r="AD729" s="1">
        <f t="shared" si="118"/>
        <v>3230070</v>
      </c>
      <c r="AE729" t="str">
        <f>IFERROR(VLOOKUP(D729,Bas!A:B,2,0),"")</f>
        <v/>
      </c>
      <c r="AF729" t="str">
        <f t="shared" si="119"/>
        <v>FERRETERIA MONACO SASFP-011673-01</v>
      </c>
      <c r="AG729" s="14" t="str">
        <f>(IFERROR(VLOOKUP(AF729,Bas!A:B,2,0),"CXP"))</f>
        <v>CXP</v>
      </c>
    </row>
    <row r="730" spans="1:33" x14ac:dyDescent="0.25">
      <c r="A730" t="s">
        <v>41</v>
      </c>
      <c r="B730">
        <v>901</v>
      </c>
      <c r="C730">
        <v>900996701</v>
      </c>
      <c r="D730" t="s">
        <v>110</v>
      </c>
      <c r="E730" t="s">
        <v>4574</v>
      </c>
      <c r="F730">
        <v>7447638</v>
      </c>
      <c r="G730">
        <v>16925001</v>
      </c>
      <c r="H730">
        <v>4207</v>
      </c>
      <c r="I730" t="s">
        <v>4649</v>
      </c>
      <c r="J730" t="s">
        <v>4650</v>
      </c>
      <c r="K730" s="2">
        <v>45393</v>
      </c>
      <c r="L730" s="2">
        <v>45393</v>
      </c>
      <c r="M730" s="2">
        <v>45454</v>
      </c>
      <c r="N730">
        <v>7</v>
      </c>
      <c r="O730">
        <v>128302</v>
      </c>
      <c r="P730">
        <v>20240604</v>
      </c>
      <c r="Q730">
        <v>202406</v>
      </c>
      <c r="R730" t="s">
        <v>6382</v>
      </c>
      <c r="S730">
        <v>58</v>
      </c>
      <c r="T730" t="s">
        <v>35</v>
      </c>
      <c r="U730" t="s">
        <v>3359</v>
      </c>
      <c r="V730" s="57" t="e">
        <f t="shared" ca="1" si="110"/>
        <v>#NUM!</v>
      </c>
      <c r="W730" s="1" t="e">
        <f t="shared" ca="1" si="111"/>
        <v>#NUM!</v>
      </c>
      <c r="X730" s="1" t="e">
        <f t="shared" ca="1" si="112"/>
        <v>#NUM!</v>
      </c>
      <c r="Y730" s="1" t="e">
        <f t="shared" ca="1" si="113"/>
        <v>#NUM!</v>
      </c>
      <c r="Z730" s="32" t="e">
        <f t="shared" ca="1" si="114"/>
        <v>#NUM!</v>
      </c>
      <c r="AA730" s="1" t="e">
        <f t="shared" ca="1" si="115"/>
        <v>#NUM!</v>
      </c>
      <c r="AB730" s="1" t="e">
        <f t="shared" ca="1" si="116"/>
        <v>#NUM!</v>
      </c>
      <c r="AC730" s="1" t="e">
        <f t="shared" ca="1" si="117"/>
        <v>#NUM!</v>
      </c>
      <c r="AD730" s="1">
        <f t="shared" si="118"/>
        <v>128302</v>
      </c>
      <c r="AE730" t="str">
        <f>IFERROR(VLOOKUP(D730,Bas!A:B,2,0),"")</f>
        <v/>
      </c>
      <c r="AF730" t="str">
        <f t="shared" si="119"/>
        <v>FERRETERIA MONACO SASFP-011674-01</v>
      </c>
      <c r="AG730" s="14" t="str">
        <f>(IFERROR(VLOOKUP(AF730,Bas!A:B,2,0),"CXP"))</f>
        <v>CXP</v>
      </c>
    </row>
    <row r="731" spans="1:33" x14ac:dyDescent="0.25">
      <c r="A731" t="s">
        <v>41</v>
      </c>
      <c r="B731">
        <v>901</v>
      </c>
      <c r="C731">
        <v>900996701</v>
      </c>
      <c r="D731" t="s">
        <v>110</v>
      </c>
      <c r="E731" t="s">
        <v>4574</v>
      </c>
      <c r="F731">
        <v>7447638</v>
      </c>
      <c r="G731">
        <v>16925001</v>
      </c>
      <c r="H731">
        <v>4206</v>
      </c>
      <c r="I731" t="s">
        <v>4651</v>
      </c>
      <c r="J731" t="s">
        <v>4652</v>
      </c>
      <c r="K731" s="2">
        <v>45393</v>
      </c>
      <c r="L731" s="2">
        <v>45393</v>
      </c>
      <c r="M731" s="2">
        <v>45454</v>
      </c>
      <c r="N731">
        <v>7</v>
      </c>
      <c r="O731">
        <v>1469851</v>
      </c>
      <c r="P731">
        <v>20240604</v>
      </c>
      <c r="Q731">
        <v>202406</v>
      </c>
      <c r="R731" t="s">
        <v>6382</v>
      </c>
      <c r="S731">
        <v>58</v>
      </c>
      <c r="T731" t="s">
        <v>35</v>
      </c>
      <c r="U731" t="s">
        <v>3359</v>
      </c>
      <c r="V731" s="57" t="e">
        <f t="shared" ca="1" si="110"/>
        <v>#NUM!</v>
      </c>
      <c r="W731" s="1" t="e">
        <f t="shared" ca="1" si="111"/>
        <v>#NUM!</v>
      </c>
      <c r="X731" s="1" t="e">
        <f t="shared" ca="1" si="112"/>
        <v>#NUM!</v>
      </c>
      <c r="Y731" s="1" t="e">
        <f t="shared" ca="1" si="113"/>
        <v>#NUM!</v>
      </c>
      <c r="Z731" s="32" t="e">
        <f t="shared" ca="1" si="114"/>
        <v>#NUM!</v>
      </c>
      <c r="AA731" s="1" t="e">
        <f t="shared" ca="1" si="115"/>
        <v>#NUM!</v>
      </c>
      <c r="AB731" s="1" t="e">
        <f t="shared" ca="1" si="116"/>
        <v>#NUM!</v>
      </c>
      <c r="AC731" s="1" t="e">
        <f t="shared" ca="1" si="117"/>
        <v>#NUM!</v>
      </c>
      <c r="AD731" s="1">
        <f t="shared" si="118"/>
        <v>1469851</v>
      </c>
      <c r="AE731" t="str">
        <f>IFERROR(VLOOKUP(D731,Bas!A:B,2,0),"")</f>
        <v/>
      </c>
      <c r="AF731" t="str">
        <f t="shared" si="119"/>
        <v>FERRETERIA MONACO SASFP-011675-01</v>
      </c>
      <c r="AG731" s="14" t="str">
        <f>(IFERROR(VLOOKUP(AF731,Bas!A:B,2,0),"CXP"))</f>
        <v>CXP</v>
      </c>
    </row>
    <row r="732" spans="1:33" x14ac:dyDescent="0.25">
      <c r="A732" t="s">
        <v>41</v>
      </c>
      <c r="B732">
        <v>901</v>
      </c>
      <c r="C732">
        <v>900996701</v>
      </c>
      <c r="D732" t="s">
        <v>110</v>
      </c>
      <c r="E732" t="s">
        <v>4574</v>
      </c>
      <c r="F732">
        <v>7447638</v>
      </c>
      <c r="G732">
        <v>16925001</v>
      </c>
      <c r="H732">
        <v>4205</v>
      </c>
      <c r="I732" t="s">
        <v>4653</v>
      </c>
      <c r="J732" t="s">
        <v>4654</v>
      </c>
      <c r="K732" s="2">
        <v>45393</v>
      </c>
      <c r="L732" s="2">
        <v>45393</v>
      </c>
      <c r="M732" s="2">
        <v>45454</v>
      </c>
      <c r="N732">
        <v>7</v>
      </c>
      <c r="O732">
        <v>21383</v>
      </c>
      <c r="P732">
        <v>20240604</v>
      </c>
      <c r="Q732">
        <v>202406</v>
      </c>
      <c r="R732" t="s">
        <v>6382</v>
      </c>
      <c r="S732">
        <v>58</v>
      </c>
      <c r="T732" t="s">
        <v>35</v>
      </c>
      <c r="U732" t="s">
        <v>3359</v>
      </c>
      <c r="V732" s="57" t="e">
        <f t="shared" ca="1" si="110"/>
        <v>#NUM!</v>
      </c>
      <c r="W732" s="1" t="e">
        <f t="shared" ca="1" si="111"/>
        <v>#NUM!</v>
      </c>
      <c r="X732" s="1" t="e">
        <f t="shared" ca="1" si="112"/>
        <v>#NUM!</v>
      </c>
      <c r="Y732" s="1" t="e">
        <f t="shared" ca="1" si="113"/>
        <v>#NUM!</v>
      </c>
      <c r="Z732" s="32" t="e">
        <f t="shared" ca="1" si="114"/>
        <v>#NUM!</v>
      </c>
      <c r="AA732" s="1" t="e">
        <f t="shared" ca="1" si="115"/>
        <v>#NUM!</v>
      </c>
      <c r="AB732" s="1" t="e">
        <f t="shared" ca="1" si="116"/>
        <v>#NUM!</v>
      </c>
      <c r="AC732" s="1" t="e">
        <f t="shared" ca="1" si="117"/>
        <v>#NUM!</v>
      </c>
      <c r="AD732" s="1">
        <f t="shared" si="118"/>
        <v>21383</v>
      </c>
      <c r="AE732" t="str">
        <f>IFERROR(VLOOKUP(D732,Bas!A:B,2,0),"")</f>
        <v/>
      </c>
      <c r="AF732" t="str">
        <f t="shared" si="119"/>
        <v>FERRETERIA MONACO SASFP-011676-01</v>
      </c>
      <c r="AG732" s="14" t="str">
        <f>(IFERROR(VLOOKUP(AF732,Bas!A:B,2,0),"CXP"))</f>
        <v>CXP</v>
      </c>
    </row>
    <row r="733" spans="1:33" x14ac:dyDescent="0.25">
      <c r="A733" t="s">
        <v>41</v>
      </c>
      <c r="B733">
        <v>901</v>
      </c>
      <c r="C733">
        <v>900996701</v>
      </c>
      <c r="D733" t="s">
        <v>110</v>
      </c>
      <c r="E733" t="s">
        <v>4574</v>
      </c>
      <c r="F733">
        <v>7447638</v>
      </c>
      <c r="G733">
        <v>16925001</v>
      </c>
      <c r="H733">
        <v>4219</v>
      </c>
      <c r="I733" t="s">
        <v>4655</v>
      </c>
      <c r="J733" t="s">
        <v>4656</v>
      </c>
      <c r="K733" s="2">
        <v>45398</v>
      </c>
      <c r="L733" s="2">
        <v>45398</v>
      </c>
      <c r="M733" s="2">
        <v>45458</v>
      </c>
      <c r="N733">
        <v>11</v>
      </c>
      <c r="O733">
        <v>339889</v>
      </c>
      <c r="P733">
        <v>20240604</v>
      </c>
      <c r="Q733">
        <v>202406</v>
      </c>
      <c r="R733" t="s">
        <v>6382</v>
      </c>
      <c r="S733">
        <v>53</v>
      </c>
      <c r="T733" t="s">
        <v>35</v>
      </c>
      <c r="U733" t="s">
        <v>3359</v>
      </c>
      <c r="V733" s="57" t="e">
        <f t="shared" ca="1" si="110"/>
        <v>#NUM!</v>
      </c>
      <c r="W733" s="1" t="e">
        <f t="shared" ca="1" si="111"/>
        <v>#NUM!</v>
      </c>
      <c r="X733" s="1" t="e">
        <f t="shared" ca="1" si="112"/>
        <v>#NUM!</v>
      </c>
      <c r="Y733" s="1" t="e">
        <f t="shared" ca="1" si="113"/>
        <v>#NUM!</v>
      </c>
      <c r="Z733" s="32" t="e">
        <f t="shared" ca="1" si="114"/>
        <v>#NUM!</v>
      </c>
      <c r="AA733" s="1" t="e">
        <f t="shared" ca="1" si="115"/>
        <v>#NUM!</v>
      </c>
      <c r="AB733" s="1" t="e">
        <f t="shared" ca="1" si="116"/>
        <v>#NUM!</v>
      </c>
      <c r="AC733" s="1" t="e">
        <f t="shared" ca="1" si="117"/>
        <v>#NUM!</v>
      </c>
      <c r="AD733" s="1">
        <f t="shared" si="118"/>
        <v>339889</v>
      </c>
      <c r="AE733" t="str">
        <f>IFERROR(VLOOKUP(D733,Bas!A:B,2,0),"")</f>
        <v/>
      </c>
      <c r="AF733" t="str">
        <f t="shared" si="119"/>
        <v>FERRETERIA MONACO SASFP-011754-01</v>
      </c>
      <c r="AG733" s="14" t="str">
        <f>(IFERROR(VLOOKUP(AF733,Bas!A:B,2,0),"CXP"))</f>
        <v>CXP</v>
      </c>
    </row>
    <row r="734" spans="1:33" x14ac:dyDescent="0.25">
      <c r="A734" t="s">
        <v>41</v>
      </c>
      <c r="B734">
        <v>901</v>
      </c>
      <c r="C734">
        <v>900996701</v>
      </c>
      <c r="D734" t="s">
        <v>110</v>
      </c>
      <c r="E734" t="s">
        <v>4574</v>
      </c>
      <c r="F734">
        <v>7447638</v>
      </c>
      <c r="G734">
        <v>16925001</v>
      </c>
      <c r="H734">
        <v>4208</v>
      </c>
      <c r="I734" t="s">
        <v>4657</v>
      </c>
      <c r="J734" t="s">
        <v>4658</v>
      </c>
      <c r="K734" s="2">
        <v>45398</v>
      </c>
      <c r="L734" s="2">
        <v>45398</v>
      </c>
      <c r="M734" s="2">
        <v>45454</v>
      </c>
      <c r="N734">
        <v>7</v>
      </c>
      <c r="O734">
        <v>208210</v>
      </c>
      <c r="P734">
        <v>20240604</v>
      </c>
      <c r="Q734">
        <v>202406</v>
      </c>
      <c r="R734" t="s">
        <v>6382</v>
      </c>
      <c r="S734">
        <v>53</v>
      </c>
      <c r="T734" t="s">
        <v>35</v>
      </c>
      <c r="U734" t="s">
        <v>3359</v>
      </c>
      <c r="V734" s="57" t="e">
        <f t="shared" ca="1" si="110"/>
        <v>#NUM!</v>
      </c>
      <c r="W734" s="1" t="e">
        <f t="shared" ca="1" si="111"/>
        <v>#NUM!</v>
      </c>
      <c r="X734" s="1" t="e">
        <f t="shared" ca="1" si="112"/>
        <v>#NUM!</v>
      </c>
      <c r="Y734" s="1" t="e">
        <f t="shared" ca="1" si="113"/>
        <v>#NUM!</v>
      </c>
      <c r="Z734" s="32" t="e">
        <f t="shared" ca="1" si="114"/>
        <v>#NUM!</v>
      </c>
      <c r="AA734" s="1" t="e">
        <f t="shared" ca="1" si="115"/>
        <v>#NUM!</v>
      </c>
      <c r="AB734" s="1" t="e">
        <f t="shared" ca="1" si="116"/>
        <v>#NUM!</v>
      </c>
      <c r="AC734" s="1" t="e">
        <f t="shared" ca="1" si="117"/>
        <v>#NUM!</v>
      </c>
      <c r="AD734" s="1">
        <f t="shared" si="118"/>
        <v>208210</v>
      </c>
      <c r="AE734" t="str">
        <f>IFERROR(VLOOKUP(D734,Bas!A:B,2,0),"")</f>
        <v/>
      </c>
      <c r="AF734" t="str">
        <f t="shared" si="119"/>
        <v>FERRETERIA MONACO SASFP-011755-01</v>
      </c>
      <c r="AG734" s="14" t="str">
        <f>(IFERROR(VLOOKUP(AF734,Bas!A:B,2,0),"CXP"))</f>
        <v>CXP</v>
      </c>
    </row>
    <row r="735" spans="1:33" x14ac:dyDescent="0.25">
      <c r="A735" t="s">
        <v>41</v>
      </c>
      <c r="B735">
        <v>901</v>
      </c>
      <c r="C735">
        <v>900996701</v>
      </c>
      <c r="D735" t="s">
        <v>110</v>
      </c>
      <c r="E735" t="s">
        <v>4574</v>
      </c>
      <c r="F735">
        <v>7447638</v>
      </c>
      <c r="G735">
        <v>16925001</v>
      </c>
      <c r="H735">
        <v>4218</v>
      </c>
      <c r="I735" t="s">
        <v>4659</v>
      </c>
      <c r="J735" t="s">
        <v>4660</v>
      </c>
      <c r="K735" s="2">
        <v>45398</v>
      </c>
      <c r="L735" s="2">
        <v>45398</v>
      </c>
      <c r="M735" s="2">
        <v>45458</v>
      </c>
      <c r="N735">
        <v>11</v>
      </c>
      <c r="O735">
        <v>171070</v>
      </c>
      <c r="P735">
        <v>20240604</v>
      </c>
      <c r="Q735">
        <v>202406</v>
      </c>
      <c r="R735" t="s">
        <v>6382</v>
      </c>
      <c r="S735">
        <v>53</v>
      </c>
      <c r="T735" t="s">
        <v>35</v>
      </c>
      <c r="U735" t="s">
        <v>3359</v>
      </c>
      <c r="V735" s="57" t="e">
        <f t="shared" ca="1" si="110"/>
        <v>#NUM!</v>
      </c>
      <c r="W735" s="1" t="e">
        <f t="shared" ca="1" si="111"/>
        <v>#NUM!</v>
      </c>
      <c r="X735" s="1" t="e">
        <f t="shared" ca="1" si="112"/>
        <v>#NUM!</v>
      </c>
      <c r="Y735" s="1" t="e">
        <f t="shared" ca="1" si="113"/>
        <v>#NUM!</v>
      </c>
      <c r="Z735" s="32" t="e">
        <f t="shared" ca="1" si="114"/>
        <v>#NUM!</v>
      </c>
      <c r="AA735" s="1" t="e">
        <f t="shared" ca="1" si="115"/>
        <v>#NUM!</v>
      </c>
      <c r="AB735" s="1" t="e">
        <f t="shared" ca="1" si="116"/>
        <v>#NUM!</v>
      </c>
      <c r="AC735" s="1" t="e">
        <f t="shared" ca="1" si="117"/>
        <v>#NUM!</v>
      </c>
      <c r="AD735" s="1">
        <f t="shared" si="118"/>
        <v>171070</v>
      </c>
      <c r="AE735" t="str">
        <f>IFERROR(VLOOKUP(D735,Bas!A:B,2,0),"")</f>
        <v/>
      </c>
      <c r="AF735" t="str">
        <f t="shared" si="119"/>
        <v>FERRETERIA MONACO SASFP-011756-01</v>
      </c>
      <c r="AG735" s="14" t="str">
        <f>(IFERROR(VLOOKUP(AF735,Bas!A:B,2,0),"CXP"))</f>
        <v>CXP</v>
      </c>
    </row>
    <row r="736" spans="1:33" x14ac:dyDescent="0.25">
      <c r="A736" t="s">
        <v>41</v>
      </c>
      <c r="B736">
        <v>901</v>
      </c>
      <c r="C736">
        <v>900996701</v>
      </c>
      <c r="D736" t="s">
        <v>110</v>
      </c>
      <c r="E736" t="s">
        <v>4574</v>
      </c>
      <c r="F736">
        <v>7447638</v>
      </c>
      <c r="G736">
        <v>16925001</v>
      </c>
      <c r="H736">
        <v>4221</v>
      </c>
      <c r="I736" t="s">
        <v>4661</v>
      </c>
      <c r="J736" t="s">
        <v>4662</v>
      </c>
      <c r="K736" s="2">
        <v>45399</v>
      </c>
      <c r="L736" s="2">
        <v>45399</v>
      </c>
      <c r="M736" s="2">
        <v>45459</v>
      </c>
      <c r="N736">
        <v>12</v>
      </c>
      <c r="O736">
        <v>1437662</v>
      </c>
      <c r="P736">
        <v>20240604</v>
      </c>
      <c r="Q736">
        <v>202406</v>
      </c>
      <c r="R736" t="s">
        <v>6382</v>
      </c>
      <c r="S736">
        <v>52</v>
      </c>
      <c r="T736" t="s">
        <v>35</v>
      </c>
      <c r="U736" t="s">
        <v>3359</v>
      </c>
      <c r="V736" s="57" t="e">
        <f t="shared" ca="1" si="110"/>
        <v>#NUM!</v>
      </c>
      <c r="W736" s="1" t="e">
        <f t="shared" ca="1" si="111"/>
        <v>#NUM!</v>
      </c>
      <c r="X736" s="1" t="e">
        <f t="shared" ca="1" si="112"/>
        <v>#NUM!</v>
      </c>
      <c r="Y736" s="1" t="e">
        <f t="shared" ca="1" si="113"/>
        <v>#NUM!</v>
      </c>
      <c r="Z736" s="32" t="e">
        <f t="shared" ca="1" si="114"/>
        <v>#NUM!</v>
      </c>
      <c r="AA736" s="1" t="e">
        <f t="shared" ca="1" si="115"/>
        <v>#NUM!</v>
      </c>
      <c r="AB736" s="1" t="e">
        <f t="shared" ca="1" si="116"/>
        <v>#NUM!</v>
      </c>
      <c r="AC736" s="1" t="e">
        <f t="shared" ca="1" si="117"/>
        <v>#NUM!</v>
      </c>
      <c r="AD736" s="1">
        <f t="shared" si="118"/>
        <v>1437662</v>
      </c>
      <c r="AE736" t="str">
        <f>IFERROR(VLOOKUP(D736,Bas!A:B,2,0),"")</f>
        <v/>
      </c>
      <c r="AF736" t="str">
        <f t="shared" si="119"/>
        <v>FERRETERIA MONACO SASFP-011782-01</v>
      </c>
      <c r="AG736" s="14" t="str">
        <f>(IFERROR(VLOOKUP(AF736,Bas!A:B,2,0),"CXP"))</f>
        <v>CXP</v>
      </c>
    </row>
    <row r="737" spans="1:33" x14ac:dyDescent="0.25">
      <c r="A737" t="s">
        <v>41</v>
      </c>
      <c r="B737">
        <v>901</v>
      </c>
      <c r="C737">
        <v>900996701</v>
      </c>
      <c r="D737" t="s">
        <v>110</v>
      </c>
      <c r="E737" t="s">
        <v>4574</v>
      </c>
      <c r="F737">
        <v>7447638</v>
      </c>
      <c r="G737">
        <v>16925001</v>
      </c>
      <c r="H737">
        <v>4222</v>
      </c>
      <c r="I737" t="s">
        <v>4663</v>
      </c>
      <c r="J737" t="s">
        <v>4664</v>
      </c>
      <c r="K737" s="2">
        <v>45399</v>
      </c>
      <c r="L737" s="2">
        <v>45399</v>
      </c>
      <c r="M737" s="2">
        <v>45459</v>
      </c>
      <c r="N737">
        <v>12</v>
      </c>
      <c r="O737">
        <v>168819</v>
      </c>
      <c r="P737">
        <v>20240604</v>
      </c>
      <c r="Q737">
        <v>202406</v>
      </c>
      <c r="R737" t="s">
        <v>6382</v>
      </c>
      <c r="S737">
        <v>52</v>
      </c>
      <c r="T737" t="s">
        <v>35</v>
      </c>
      <c r="U737" t="s">
        <v>3359</v>
      </c>
      <c r="V737" s="57" t="e">
        <f t="shared" ca="1" si="110"/>
        <v>#NUM!</v>
      </c>
      <c r="W737" s="1" t="e">
        <f t="shared" ca="1" si="111"/>
        <v>#NUM!</v>
      </c>
      <c r="X737" s="1" t="e">
        <f t="shared" ca="1" si="112"/>
        <v>#NUM!</v>
      </c>
      <c r="Y737" s="1" t="e">
        <f t="shared" ca="1" si="113"/>
        <v>#NUM!</v>
      </c>
      <c r="Z737" s="32" t="e">
        <f t="shared" ca="1" si="114"/>
        <v>#NUM!</v>
      </c>
      <c r="AA737" s="1" t="e">
        <f t="shared" ca="1" si="115"/>
        <v>#NUM!</v>
      </c>
      <c r="AB737" s="1" t="e">
        <f t="shared" ca="1" si="116"/>
        <v>#NUM!</v>
      </c>
      <c r="AC737" s="1" t="e">
        <f t="shared" ca="1" si="117"/>
        <v>#NUM!</v>
      </c>
      <c r="AD737" s="1">
        <f t="shared" si="118"/>
        <v>168819</v>
      </c>
      <c r="AE737" t="str">
        <f>IFERROR(VLOOKUP(D737,Bas!A:B,2,0),"")</f>
        <v/>
      </c>
      <c r="AF737" t="str">
        <f t="shared" si="119"/>
        <v>FERRETERIA MONACO SASFP-011783-01</v>
      </c>
      <c r="AG737" s="14" t="str">
        <f>(IFERROR(VLOOKUP(AF737,Bas!A:B,2,0),"CXP"))</f>
        <v>CXP</v>
      </c>
    </row>
    <row r="738" spans="1:33" x14ac:dyDescent="0.25">
      <c r="A738" t="s">
        <v>41</v>
      </c>
      <c r="B738">
        <v>901</v>
      </c>
      <c r="C738">
        <v>900996701</v>
      </c>
      <c r="D738" t="s">
        <v>110</v>
      </c>
      <c r="E738" t="s">
        <v>4574</v>
      </c>
      <c r="F738">
        <v>7447638</v>
      </c>
      <c r="G738">
        <v>16925001</v>
      </c>
      <c r="H738">
        <v>4225</v>
      </c>
      <c r="I738" t="s">
        <v>4665</v>
      </c>
      <c r="J738" t="s">
        <v>4666</v>
      </c>
      <c r="K738" s="2">
        <v>45400</v>
      </c>
      <c r="L738" s="2">
        <v>45400</v>
      </c>
      <c r="M738" s="2">
        <v>45460</v>
      </c>
      <c r="N738">
        <v>13</v>
      </c>
      <c r="O738">
        <v>86097</v>
      </c>
      <c r="P738">
        <v>20240604</v>
      </c>
      <c r="Q738">
        <v>202406</v>
      </c>
      <c r="R738" t="s">
        <v>6382</v>
      </c>
      <c r="S738">
        <v>51</v>
      </c>
      <c r="T738" t="s">
        <v>35</v>
      </c>
      <c r="U738" t="s">
        <v>3359</v>
      </c>
      <c r="V738" s="57" t="e">
        <f t="shared" ca="1" si="110"/>
        <v>#NUM!</v>
      </c>
      <c r="W738" s="1" t="e">
        <f t="shared" ca="1" si="111"/>
        <v>#NUM!</v>
      </c>
      <c r="X738" s="1" t="e">
        <f t="shared" ca="1" si="112"/>
        <v>#NUM!</v>
      </c>
      <c r="Y738" s="1" t="e">
        <f t="shared" ca="1" si="113"/>
        <v>#NUM!</v>
      </c>
      <c r="Z738" s="32" t="e">
        <f t="shared" ca="1" si="114"/>
        <v>#NUM!</v>
      </c>
      <c r="AA738" s="1" t="e">
        <f t="shared" ca="1" si="115"/>
        <v>#NUM!</v>
      </c>
      <c r="AB738" s="1" t="e">
        <f t="shared" ca="1" si="116"/>
        <v>#NUM!</v>
      </c>
      <c r="AC738" s="1" t="e">
        <f t="shared" ca="1" si="117"/>
        <v>#NUM!</v>
      </c>
      <c r="AD738" s="1">
        <f t="shared" si="118"/>
        <v>86097</v>
      </c>
      <c r="AE738" t="str">
        <f>IFERROR(VLOOKUP(D738,Bas!A:B,2,0),"")</f>
        <v/>
      </c>
      <c r="AF738" t="str">
        <f t="shared" si="119"/>
        <v>FERRETERIA MONACO SASFP-011800-01</v>
      </c>
      <c r="AG738" s="14" t="str">
        <f>(IFERROR(VLOOKUP(AF738,Bas!A:B,2,0),"CXP"))</f>
        <v>CXP</v>
      </c>
    </row>
    <row r="739" spans="1:33" x14ac:dyDescent="0.25">
      <c r="A739" t="s">
        <v>41</v>
      </c>
      <c r="B739">
        <v>901</v>
      </c>
      <c r="C739">
        <v>900996701</v>
      </c>
      <c r="D739" t="s">
        <v>110</v>
      </c>
      <c r="E739" t="s">
        <v>4574</v>
      </c>
      <c r="F739">
        <v>7447638</v>
      </c>
      <c r="G739">
        <v>16925001</v>
      </c>
      <c r="H739">
        <v>4226</v>
      </c>
      <c r="I739" t="s">
        <v>4667</v>
      </c>
      <c r="J739" t="s">
        <v>4668</v>
      </c>
      <c r="K739" s="2">
        <v>45400</v>
      </c>
      <c r="L739" s="2">
        <v>45400</v>
      </c>
      <c r="M739" s="2">
        <v>45460</v>
      </c>
      <c r="N739">
        <v>13</v>
      </c>
      <c r="O739">
        <v>87786</v>
      </c>
      <c r="P739">
        <v>20240604</v>
      </c>
      <c r="Q739">
        <v>202406</v>
      </c>
      <c r="R739" t="s">
        <v>6382</v>
      </c>
      <c r="S739">
        <v>51</v>
      </c>
      <c r="T739" t="s">
        <v>35</v>
      </c>
      <c r="U739" t="s">
        <v>3359</v>
      </c>
      <c r="V739" s="57" t="e">
        <f t="shared" ca="1" si="110"/>
        <v>#NUM!</v>
      </c>
      <c r="W739" s="1" t="e">
        <f t="shared" ca="1" si="111"/>
        <v>#NUM!</v>
      </c>
      <c r="X739" s="1" t="e">
        <f t="shared" ca="1" si="112"/>
        <v>#NUM!</v>
      </c>
      <c r="Y739" s="1" t="e">
        <f t="shared" ca="1" si="113"/>
        <v>#NUM!</v>
      </c>
      <c r="Z739" s="32" t="e">
        <f t="shared" ca="1" si="114"/>
        <v>#NUM!</v>
      </c>
      <c r="AA739" s="1" t="e">
        <f t="shared" ca="1" si="115"/>
        <v>#NUM!</v>
      </c>
      <c r="AB739" s="1" t="e">
        <f t="shared" ca="1" si="116"/>
        <v>#NUM!</v>
      </c>
      <c r="AC739" s="1" t="e">
        <f t="shared" ca="1" si="117"/>
        <v>#NUM!</v>
      </c>
      <c r="AD739" s="1">
        <f t="shared" si="118"/>
        <v>87786</v>
      </c>
      <c r="AE739" t="str">
        <f>IFERROR(VLOOKUP(D739,Bas!A:B,2,0),"")</f>
        <v/>
      </c>
      <c r="AF739" t="str">
        <f t="shared" si="119"/>
        <v>FERRETERIA MONACO SASFP-011801-01</v>
      </c>
      <c r="AG739" s="14" t="str">
        <f>(IFERROR(VLOOKUP(AF739,Bas!A:B,2,0),"CXP"))</f>
        <v>CXP</v>
      </c>
    </row>
    <row r="740" spans="1:33" x14ac:dyDescent="0.25">
      <c r="A740" t="s">
        <v>41</v>
      </c>
      <c r="B740">
        <v>901</v>
      </c>
      <c r="C740">
        <v>900996701</v>
      </c>
      <c r="D740" t="s">
        <v>110</v>
      </c>
      <c r="E740" t="s">
        <v>4574</v>
      </c>
      <c r="F740">
        <v>7447638</v>
      </c>
      <c r="G740">
        <v>16925001</v>
      </c>
      <c r="H740">
        <v>4227</v>
      </c>
      <c r="I740" t="s">
        <v>4669</v>
      </c>
      <c r="J740" t="s">
        <v>4670</v>
      </c>
      <c r="K740" s="2">
        <v>45404</v>
      </c>
      <c r="L740" s="2">
        <v>45404</v>
      </c>
      <c r="M740" s="2">
        <v>45462</v>
      </c>
      <c r="N740">
        <v>15</v>
      </c>
      <c r="O740">
        <v>493514</v>
      </c>
      <c r="P740">
        <v>20240604</v>
      </c>
      <c r="Q740">
        <v>202406</v>
      </c>
      <c r="R740" t="s">
        <v>6382</v>
      </c>
      <c r="S740">
        <v>47</v>
      </c>
      <c r="T740" t="s">
        <v>35</v>
      </c>
      <c r="U740" t="s">
        <v>3359</v>
      </c>
      <c r="V740" s="57" t="e">
        <f t="shared" ca="1" si="110"/>
        <v>#NUM!</v>
      </c>
      <c r="W740" s="1" t="e">
        <f t="shared" ca="1" si="111"/>
        <v>#NUM!</v>
      </c>
      <c r="X740" s="1" t="e">
        <f t="shared" ca="1" si="112"/>
        <v>#NUM!</v>
      </c>
      <c r="Y740" s="1" t="e">
        <f t="shared" ca="1" si="113"/>
        <v>#NUM!</v>
      </c>
      <c r="Z740" s="32" t="e">
        <f t="shared" ca="1" si="114"/>
        <v>#NUM!</v>
      </c>
      <c r="AA740" s="1" t="e">
        <f t="shared" ca="1" si="115"/>
        <v>#NUM!</v>
      </c>
      <c r="AB740" s="1" t="e">
        <f t="shared" ca="1" si="116"/>
        <v>#NUM!</v>
      </c>
      <c r="AC740" s="1" t="e">
        <f t="shared" ca="1" si="117"/>
        <v>#NUM!</v>
      </c>
      <c r="AD740" s="1">
        <f t="shared" si="118"/>
        <v>493514</v>
      </c>
      <c r="AE740" t="str">
        <f>IFERROR(VLOOKUP(D740,Bas!A:B,2,0),"")</f>
        <v/>
      </c>
      <c r="AF740" t="str">
        <f t="shared" si="119"/>
        <v>FERRETERIA MONACO SASFP-011836-01</v>
      </c>
      <c r="AG740" s="14" t="str">
        <f>(IFERROR(VLOOKUP(AF740,Bas!A:B,2,0),"CXP"))</f>
        <v>CXP</v>
      </c>
    </row>
    <row r="741" spans="1:33" x14ac:dyDescent="0.25">
      <c r="A741" t="s">
        <v>41</v>
      </c>
      <c r="B741">
        <v>901</v>
      </c>
      <c r="C741">
        <v>900996701</v>
      </c>
      <c r="D741" t="s">
        <v>110</v>
      </c>
      <c r="E741" t="s">
        <v>4574</v>
      </c>
      <c r="F741">
        <v>7447638</v>
      </c>
      <c r="G741">
        <v>16925001</v>
      </c>
      <c r="H741">
        <v>4236</v>
      </c>
      <c r="I741" t="s">
        <v>4671</v>
      </c>
      <c r="J741" t="s">
        <v>4672</v>
      </c>
      <c r="K741" s="2">
        <v>45406</v>
      </c>
      <c r="L741" s="2">
        <v>45406</v>
      </c>
      <c r="M741" s="2">
        <v>45466</v>
      </c>
      <c r="N741">
        <v>19</v>
      </c>
      <c r="O741">
        <v>2886804</v>
      </c>
      <c r="P741">
        <v>20240604</v>
      </c>
      <c r="Q741">
        <v>202406</v>
      </c>
      <c r="R741" t="s">
        <v>6382</v>
      </c>
      <c r="S741">
        <v>45</v>
      </c>
      <c r="T741" t="s">
        <v>35</v>
      </c>
      <c r="U741" t="s">
        <v>3359</v>
      </c>
      <c r="V741" s="57" t="e">
        <f t="shared" ca="1" si="110"/>
        <v>#NUM!</v>
      </c>
      <c r="W741" s="1" t="e">
        <f t="shared" ca="1" si="111"/>
        <v>#NUM!</v>
      </c>
      <c r="X741" s="1" t="e">
        <f t="shared" ca="1" si="112"/>
        <v>#NUM!</v>
      </c>
      <c r="Y741" s="1" t="e">
        <f t="shared" ca="1" si="113"/>
        <v>#NUM!</v>
      </c>
      <c r="Z741" s="32" t="e">
        <f t="shared" ca="1" si="114"/>
        <v>#NUM!</v>
      </c>
      <c r="AA741" s="1" t="e">
        <f t="shared" ca="1" si="115"/>
        <v>#NUM!</v>
      </c>
      <c r="AB741" s="1" t="e">
        <f t="shared" ca="1" si="116"/>
        <v>#NUM!</v>
      </c>
      <c r="AC741" s="1" t="e">
        <f t="shared" ca="1" si="117"/>
        <v>#NUM!</v>
      </c>
      <c r="AD741" s="1">
        <f t="shared" si="118"/>
        <v>2886804</v>
      </c>
      <c r="AE741" t="str">
        <f>IFERROR(VLOOKUP(D741,Bas!A:B,2,0),"")</f>
        <v/>
      </c>
      <c r="AF741" t="str">
        <f t="shared" si="119"/>
        <v>FERRETERIA MONACO SASFP-011881-01</v>
      </c>
      <c r="AG741" s="14" t="str">
        <f>(IFERROR(VLOOKUP(AF741,Bas!A:B,2,0),"CXP"))</f>
        <v>CXP</v>
      </c>
    </row>
    <row r="742" spans="1:33" x14ac:dyDescent="0.25">
      <c r="A742" t="s">
        <v>41</v>
      </c>
      <c r="B742">
        <v>901</v>
      </c>
      <c r="C742">
        <v>900996701</v>
      </c>
      <c r="D742" t="s">
        <v>110</v>
      </c>
      <c r="E742" t="s">
        <v>4574</v>
      </c>
      <c r="F742">
        <v>7447638</v>
      </c>
      <c r="G742">
        <v>16925001</v>
      </c>
      <c r="H742">
        <v>4237</v>
      </c>
      <c r="I742" t="s">
        <v>4673</v>
      </c>
      <c r="J742" t="s">
        <v>4674</v>
      </c>
      <c r="K742" s="2">
        <v>45407</v>
      </c>
      <c r="L742" s="2">
        <v>45407</v>
      </c>
      <c r="M742" s="2">
        <v>45467</v>
      </c>
      <c r="N742">
        <v>20</v>
      </c>
      <c r="O742">
        <v>1292028</v>
      </c>
      <c r="P742">
        <v>20240604</v>
      </c>
      <c r="Q742">
        <v>202406</v>
      </c>
      <c r="R742" t="s">
        <v>6382</v>
      </c>
      <c r="S742">
        <v>44</v>
      </c>
      <c r="T742" t="s">
        <v>35</v>
      </c>
      <c r="U742" t="s">
        <v>3359</v>
      </c>
      <c r="V742" s="57" t="e">
        <f t="shared" ca="1" si="110"/>
        <v>#NUM!</v>
      </c>
      <c r="W742" s="1" t="e">
        <f t="shared" ca="1" si="111"/>
        <v>#NUM!</v>
      </c>
      <c r="X742" s="1" t="e">
        <f t="shared" ca="1" si="112"/>
        <v>#NUM!</v>
      </c>
      <c r="Y742" s="1" t="e">
        <f t="shared" ca="1" si="113"/>
        <v>#NUM!</v>
      </c>
      <c r="Z742" s="32" t="e">
        <f t="shared" ca="1" si="114"/>
        <v>#NUM!</v>
      </c>
      <c r="AA742" s="1" t="e">
        <f t="shared" ca="1" si="115"/>
        <v>#NUM!</v>
      </c>
      <c r="AB742" s="1" t="e">
        <f t="shared" ca="1" si="116"/>
        <v>#NUM!</v>
      </c>
      <c r="AC742" s="1" t="e">
        <f t="shared" ca="1" si="117"/>
        <v>#NUM!</v>
      </c>
      <c r="AD742" s="1">
        <f t="shared" si="118"/>
        <v>1292028</v>
      </c>
      <c r="AE742" t="str">
        <f>IFERROR(VLOOKUP(D742,Bas!A:B,2,0),"")</f>
        <v/>
      </c>
      <c r="AF742" t="str">
        <f t="shared" si="119"/>
        <v>FERRETERIA MONACO SASFP-011886-01</v>
      </c>
      <c r="AG742" s="14" t="str">
        <f>(IFERROR(VLOOKUP(AF742,Bas!A:B,2,0),"CXP"))</f>
        <v>CXP</v>
      </c>
    </row>
    <row r="743" spans="1:33" x14ac:dyDescent="0.25">
      <c r="A743" t="s">
        <v>41</v>
      </c>
      <c r="B743">
        <v>901</v>
      </c>
      <c r="C743">
        <v>900996701</v>
      </c>
      <c r="D743" t="s">
        <v>110</v>
      </c>
      <c r="E743" t="s">
        <v>4574</v>
      </c>
      <c r="F743">
        <v>7447638</v>
      </c>
      <c r="G743">
        <v>16925001</v>
      </c>
      <c r="H743">
        <v>4248</v>
      </c>
      <c r="I743" t="s">
        <v>4675</v>
      </c>
      <c r="J743" t="s">
        <v>4676</v>
      </c>
      <c r="K743" s="2">
        <v>45408</v>
      </c>
      <c r="L743" s="2">
        <v>45408</v>
      </c>
      <c r="M743" s="2">
        <v>45469</v>
      </c>
      <c r="N743">
        <v>22</v>
      </c>
      <c r="O743">
        <v>175572</v>
      </c>
      <c r="P743">
        <v>20240604</v>
      </c>
      <c r="Q743">
        <v>202406</v>
      </c>
      <c r="R743" t="s">
        <v>6382</v>
      </c>
      <c r="S743">
        <v>43</v>
      </c>
      <c r="T743" t="s">
        <v>35</v>
      </c>
      <c r="U743" t="s">
        <v>3359</v>
      </c>
      <c r="V743" s="57" t="e">
        <f t="shared" ca="1" si="110"/>
        <v>#NUM!</v>
      </c>
      <c r="W743" s="1" t="e">
        <f t="shared" ca="1" si="111"/>
        <v>#NUM!</v>
      </c>
      <c r="X743" s="1" t="e">
        <f t="shared" ca="1" si="112"/>
        <v>#NUM!</v>
      </c>
      <c r="Y743" s="1" t="e">
        <f t="shared" ca="1" si="113"/>
        <v>#NUM!</v>
      </c>
      <c r="Z743" s="32" t="e">
        <f t="shared" ca="1" si="114"/>
        <v>#NUM!</v>
      </c>
      <c r="AA743" s="1" t="e">
        <f t="shared" ca="1" si="115"/>
        <v>#NUM!</v>
      </c>
      <c r="AB743" s="1" t="e">
        <f t="shared" ca="1" si="116"/>
        <v>#NUM!</v>
      </c>
      <c r="AC743" s="1" t="e">
        <f t="shared" ca="1" si="117"/>
        <v>#NUM!</v>
      </c>
      <c r="AD743" s="1">
        <f t="shared" si="118"/>
        <v>175572</v>
      </c>
      <c r="AE743" t="str">
        <f>IFERROR(VLOOKUP(D743,Bas!A:B,2,0),"")</f>
        <v/>
      </c>
      <c r="AF743" t="str">
        <f t="shared" si="119"/>
        <v>FERRETERIA MONACO SASFP-011927-01</v>
      </c>
      <c r="AG743" s="14" t="str">
        <f>(IFERROR(VLOOKUP(AF743,Bas!A:B,2,0),"CXP"))</f>
        <v>CXP</v>
      </c>
    </row>
    <row r="744" spans="1:33" x14ac:dyDescent="0.25">
      <c r="A744" t="s">
        <v>41</v>
      </c>
      <c r="B744">
        <v>901</v>
      </c>
      <c r="C744">
        <v>900996701</v>
      </c>
      <c r="D744" t="s">
        <v>110</v>
      </c>
      <c r="E744" t="s">
        <v>4574</v>
      </c>
      <c r="F744">
        <v>7447638</v>
      </c>
      <c r="G744">
        <v>16925001</v>
      </c>
      <c r="H744">
        <v>4247</v>
      </c>
      <c r="I744" t="s">
        <v>4677</v>
      </c>
      <c r="J744" t="s">
        <v>4678</v>
      </c>
      <c r="K744" s="2">
        <v>45408</v>
      </c>
      <c r="L744" s="2">
        <v>45408</v>
      </c>
      <c r="M744" s="2">
        <v>45469</v>
      </c>
      <c r="N744">
        <v>22</v>
      </c>
      <c r="O744">
        <v>2838973</v>
      </c>
      <c r="P744">
        <v>20240604</v>
      </c>
      <c r="Q744">
        <v>202406</v>
      </c>
      <c r="R744" t="s">
        <v>6382</v>
      </c>
      <c r="S744">
        <v>43</v>
      </c>
      <c r="T744" t="s">
        <v>35</v>
      </c>
      <c r="U744" t="s">
        <v>3359</v>
      </c>
      <c r="V744" s="57" t="e">
        <f t="shared" ca="1" si="110"/>
        <v>#NUM!</v>
      </c>
      <c r="W744" s="1" t="e">
        <f t="shared" ca="1" si="111"/>
        <v>#NUM!</v>
      </c>
      <c r="X744" s="1" t="e">
        <f t="shared" ca="1" si="112"/>
        <v>#NUM!</v>
      </c>
      <c r="Y744" s="1" t="e">
        <f t="shared" ca="1" si="113"/>
        <v>#NUM!</v>
      </c>
      <c r="Z744" s="32" t="e">
        <f t="shared" ca="1" si="114"/>
        <v>#NUM!</v>
      </c>
      <c r="AA744" s="1" t="e">
        <f t="shared" ca="1" si="115"/>
        <v>#NUM!</v>
      </c>
      <c r="AB744" s="1" t="e">
        <f t="shared" ca="1" si="116"/>
        <v>#NUM!</v>
      </c>
      <c r="AC744" s="1" t="e">
        <f t="shared" ca="1" si="117"/>
        <v>#NUM!</v>
      </c>
      <c r="AD744" s="1">
        <f t="shared" si="118"/>
        <v>2838973</v>
      </c>
      <c r="AE744" t="str">
        <f>IFERROR(VLOOKUP(D744,Bas!A:B,2,0),"")</f>
        <v/>
      </c>
      <c r="AF744" t="str">
        <f t="shared" si="119"/>
        <v>FERRETERIA MONACO SASFP-011928-01</v>
      </c>
      <c r="AG744" s="14" t="str">
        <f>(IFERROR(VLOOKUP(AF744,Bas!A:B,2,0),"CXP"))</f>
        <v>CXP</v>
      </c>
    </row>
    <row r="745" spans="1:33" x14ac:dyDescent="0.25">
      <c r="A745" t="s">
        <v>41</v>
      </c>
      <c r="B745">
        <v>901</v>
      </c>
      <c r="C745">
        <v>900996701</v>
      </c>
      <c r="D745" t="s">
        <v>110</v>
      </c>
      <c r="E745" t="s">
        <v>4574</v>
      </c>
      <c r="F745">
        <v>7447638</v>
      </c>
      <c r="G745">
        <v>16925001</v>
      </c>
      <c r="H745">
        <v>4246</v>
      </c>
      <c r="I745" t="s">
        <v>4679</v>
      </c>
      <c r="J745" t="s">
        <v>4680</v>
      </c>
      <c r="K745" s="2">
        <v>45411</v>
      </c>
      <c r="L745" s="2">
        <v>45411</v>
      </c>
      <c r="M745" s="2">
        <v>45469</v>
      </c>
      <c r="N745">
        <v>22</v>
      </c>
      <c r="O745">
        <v>1283024</v>
      </c>
      <c r="P745">
        <v>20240604</v>
      </c>
      <c r="Q745">
        <v>202406</v>
      </c>
      <c r="R745" t="s">
        <v>6382</v>
      </c>
      <c r="S745">
        <v>40</v>
      </c>
      <c r="T745" t="s">
        <v>35</v>
      </c>
      <c r="U745" t="s">
        <v>3359</v>
      </c>
      <c r="V745" s="57" t="e">
        <f t="shared" ca="1" si="110"/>
        <v>#NUM!</v>
      </c>
      <c r="W745" s="1" t="e">
        <f t="shared" ca="1" si="111"/>
        <v>#NUM!</v>
      </c>
      <c r="X745" s="1" t="e">
        <f t="shared" ca="1" si="112"/>
        <v>#NUM!</v>
      </c>
      <c r="Y745" s="1" t="e">
        <f t="shared" ca="1" si="113"/>
        <v>#NUM!</v>
      </c>
      <c r="Z745" s="32" t="e">
        <f t="shared" ca="1" si="114"/>
        <v>#NUM!</v>
      </c>
      <c r="AA745" s="1" t="e">
        <f t="shared" ca="1" si="115"/>
        <v>#NUM!</v>
      </c>
      <c r="AB745" s="1" t="e">
        <f t="shared" ca="1" si="116"/>
        <v>#NUM!</v>
      </c>
      <c r="AC745" s="1" t="e">
        <f t="shared" ca="1" si="117"/>
        <v>#NUM!</v>
      </c>
      <c r="AD745" s="1">
        <f t="shared" si="118"/>
        <v>1283024</v>
      </c>
      <c r="AE745" t="str">
        <f>IFERROR(VLOOKUP(D745,Bas!A:B,2,0),"")</f>
        <v/>
      </c>
      <c r="AF745" t="str">
        <f t="shared" si="119"/>
        <v>FERRETERIA MONACO SASFP-012000-01</v>
      </c>
      <c r="AG745" s="14" t="str">
        <f>(IFERROR(VLOOKUP(AF745,Bas!A:B,2,0),"CXP"))</f>
        <v>CXP</v>
      </c>
    </row>
    <row r="746" spans="1:33" x14ac:dyDescent="0.25">
      <c r="A746" t="s">
        <v>41</v>
      </c>
      <c r="B746">
        <v>901</v>
      </c>
      <c r="C746">
        <v>900996701</v>
      </c>
      <c r="D746" t="s">
        <v>110</v>
      </c>
      <c r="E746" t="s">
        <v>4574</v>
      </c>
      <c r="F746">
        <v>7447638</v>
      </c>
      <c r="G746">
        <v>16925001</v>
      </c>
      <c r="H746">
        <v>4245</v>
      </c>
      <c r="I746" t="s">
        <v>4681</v>
      </c>
      <c r="J746" t="s">
        <v>4682</v>
      </c>
      <c r="K746" s="2">
        <v>45411</v>
      </c>
      <c r="L746" s="2">
        <v>45411</v>
      </c>
      <c r="M746" s="2">
        <v>45449</v>
      </c>
      <c r="N746">
        <v>2</v>
      </c>
      <c r="O746">
        <v>1751750</v>
      </c>
      <c r="P746">
        <v>20240604</v>
      </c>
      <c r="Q746">
        <v>202406</v>
      </c>
      <c r="R746" t="s">
        <v>6382</v>
      </c>
      <c r="S746">
        <v>40</v>
      </c>
      <c r="T746" t="s">
        <v>35</v>
      </c>
      <c r="U746" t="s">
        <v>3359</v>
      </c>
      <c r="V746" s="57" t="e">
        <f t="shared" ca="1" si="110"/>
        <v>#NUM!</v>
      </c>
      <c r="W746" s="1" t="e">
        <f t="shared" ca="1" si="111"/>
        <v>#NUM!</v>
      </c>
      <c r="X746" s="1" t="e">
        <f t="shared" ca="1" si="112"/>
        <v>#NUM!</v>
      </c>
      <c r="Y746" s="1" t="e">
        <f t="shared" ca="1" si="113"/>
        <v>#NUM!</v>
      </c>
      <c r="Z746" s="32" t="e">
        <f t="shared" ca="1" si="114"/>
        <v>#NUM!</v>
      </c>
      <c r="AA746" s="1" t="e">
        <f t="shared" ca="1" si="115"/>
        <v>#NUM!</v>
      </c>
      <c r="AB746" s="1" t="e">
        <f t="shared" ca="1" si="116"/>
        <v>#NUM!</v>
      </c>
      <c r="AC746" s="1" t="e">
        <f t="shared" ca="1" si="117"/>
        <v>#NUM!</v>
      </c>
      <c r="AD746" s="1">
        <f t="shared" si="118"/>
        <v>1751750</v>
      </c>
      <c r="AE746" t="str">
        <f>IFERROR(VLOOKUP(D746,Bas!A:B,2,0),"")</f>
        <v/>
      </c>
      <c r="AF746" t="str">
        <f t="shared" si="119"/>
        <v>FERRETERIA MONACO SASFP-012025-01</v>
      </c>
      <c r="AG746" s="14" t="str">
        <f>(IFERROR(VLOOKUP(AF746,Bas!A:B,2,0),"CXP"))</f>
        <v>CXP</v>
      </c>
    </row>
    <row r="747" spans="1:33" x14ac:dyDescent="0.25">
      <c r="A747" t="s">
        <v>41</v>
      </c>
      <c r="B747">
        <v>901</v>
      </c>
      <c r="C747">
        <v>900996701</v>
      </c>
      <c r="D747" t="s">
        <v>110</v>
      </c>
      <c r="E747" t="s">
        <v>4574</v>
      </c>
      <c r="F747">
        <v>7447638</v>
      </c>
      <c r="G747">
        <v>16925001</v>
      </c>
      <c r="H747">
        <v>4252</v>
      </c>
      <c r="I747" t="s">
        <v>4683</v>
      </c>
      <c r="J747" t="s">
        <v>4684</v>
      </c>
      <c r="K747" s="2">
        <v>45418</v>
      </c>
      <c r="L747" s="2">
        <v>45418</v>
      </c>
      <c r="M747" s="2">
        <v>45475</v>
      </c>
      <c r="N747">
        <v>28</v>
      </c>
      <c r="O747">
        <v>1365182</v>
      </c>
      <c r="P747">
        <v>20240604</v>
      </c>
      <c r="Q747">
        <v>202406</v>
      </c>
      <c r="R747" t="s">
        <v>6382</v>
      </c>
      <c r="S747">
        <v>33</v>
      </c>
      <c r="T747" t="s">
        <v>35</v>
      </c>
      <c r="U747" t="s">
        <v>3359</v>
      </c>
      <c r="V747" s="57" t="e">
        <f t="shared" ca="1" si="110"/>
        <v>#NUM!</v>
      </c>
      <c r="W747" s="1" t="e">
        <f t="shared" ca="1" si="111"/>
        <v>#NUM!</v>
      </c>
      <c r="X747" s="1" t="e">
        <f t="shared" ca="1" si="112"/>
        <v>#NUM!</v>
      </c>
      <c r="Y747" s="1" t="e">
        <f t="shared" ca="1" si="113"/>
        <v>#NUM!</v>
      </c>
      <c r="Z747" s="32" t="e">
        <f t="shared" ca="1" si="114"/>
        <v>#NUM!</v>
      </c>
      <c r="AA747" s="1" t="e">
        <f t="shared" ca="1" si="115"/>
        <v>#NUM!</v>
      </c>
      <c r="AB747" s="1" t="e">
        <f t="shared" ca="1" si="116"/>
        <v>#NUM!</v>
      </c>
      <c r="AC747" s="1" t="e">
        <f t="shared" ca="1" si="117"/>
        <v>#NUM!</v>
      </c>
      <c r="AD747" s="1">
        <f t="shared" si="118"/>
        <v>1365182</v>
      </c>
      <c r="AE747" t="str">
        <f>IFERROR(VLOOKUP(D747,Bas!A:B,2,0),"")</f>
        <v/>
      </c>
      <c r="AF747" t="str">
        <f t="shared" si="119"/>
        <v>FERRETERIA MONACO SASFP-012105-01</v>
      </c>
      <c r="AG747" s="14" t="str">
        <f>(IFERROR(VLOOKUP(AF747,Bas!A:B,2,0),"CXP"))</f>
        <v>CXP</v>
      </c>
    </row>
    <row r="748" spans="1:33" x14ac:dyDescent="0.25">
      <c r="A748" t="s">
        <v>41</v>
      </c>
      <c r="B748">
        <v>901</v>
      </c>
      <c r="C748">
        <v>900996701</v>
      </c>
      <c r="D748" t="s">
        <v>110</v>
      </c>
      <c r="E748" t="s">
        <v>4574</v>
      </c>
      <c r="F748">
        <v>7447638</v>
      </c>
      <c r="G748">
        <v>16925001</v>
      </c>
      <c r="H748">
        <v>4253</v>
      </c>
      <c r="I748" t="s">
        <v>4685</v>
      </c>
      <c r="J748" t="s">
        <v>4686</v>
      </c>
      <c r="K748" s="2">
        <v>45418</v>
      </c>
      <c r="L748" s="2">
        <v>45418</v>
      </c>
      <c r="M748" s="2">
        <v>45475</v>
      </c>
      <c r="N748">
        <v>28</v>
      </c>
      <c r="O748">
        <v>464814</v>
      </c>
      <c r="P748">
        <v>20240604</v>
      </c>
      <c r="Q748">
        <v>202406</v>
      </c>
      <c r="R748" t="s">
        <v>6382</v>
      </c>
      <c r="S748">
        <v>33</v>
      </c>
      <c r="T748" t="s">
        <v>35</v>
      </c>
      <c r="U748" t="s">
        <v>3359</v>
      </c>
      <c r="V748" s="57" t="e">
        <f t="shared" ca="1" si="110"/>
        <v>#NUM!</v>
      </c>
      <c r="W748" s="1" t="e">
        <f t="shared" ca="1" si="111"/>
        <v>#NUM!</v>
      </c>
      <c r="X748" s="1" t="e">
        <f t="shared" ca="1" si="112"/>
        <v>#NUM!</v>
      </c>
      <c r="Y748" s="1" t="e">
        <f t="shared" ca="1" si="113"/>
        <v>#NUM!</v>
      </c>
      <c r="Z748" s="32" t="e">
        <f t="shared" ca="1" si="114"/>
        <v>#NUM!</v>
      </c>
      <c r="AA748" s="1" t="e">
        <f t="shared" ca="1" si="115"/>
        <v>#NUM!</v>
      </c>
      <c r="AB748" s="1" t="e">
        <f t="shared" ca="1" si="116"/>
        <v>#NUM!</v>
      </c>
      <c r="AC748" s="1" t="e">
        <f t="shared" ca="1" si="117"/>
        <v>#NUM!</v>
      </c>
      <c r="AD748" s="1">
        <f t="shared" si="118"/>
        <v>464814</v>
      </c>
      <c r="AE748" t="str">
        <f>IFERROR(VLOOKUP(D748,Bas!A:B,2,0),"")</f>
        <v/>
      </c>
      <c r="AF748" t="str">
        <f t="shared" si="119"/>
        <v>FERRETERIA MONACO SASFP-012106-01</v>
      </c>
      <c r="AG748" s="14" t="str">
        <f>(IFERROR(VLOOKUP(AF748,Bas!A:B,2,0),"CXP"))</f>
        <v>CXP</v>
      </c>
    </row>
    <row r="749" spans="1:33" x14ac:dyDescent="0.25">
      <c r="A749" t="s">
        <v>41</v>
      </c>
      <c r="B749">
        <v>901</v>
      </c>
      <c r="C749">
        <v>900996701</v>
      </c>
      <c r="D749" t="s">
        <v>110</v>
      </c>
      <c r="E749" t="s">
        <v>4574</v>
      </c>
      <c r="F749">
        <v>7447638</v>
      </c>
      <c r="G749">
        <v>16925001</v>
      </c>
      <c r="H749">
        <v>4254</v>
      </c>
      <c r="I749" t="s">
        <v>4687</v>
      </c>
      <c r="J749" t="s">
        <v>4688</v>
      </c>
      <c r="K749" s="2">
        <v>45418</v>
      </c>
      <c r="L749" s="2">
        <v>45418</v>
      </c>
      <c r="M749" s="2">
        <v>45475</v>
      </c>
      <c r="N749">
        <v>28</v>
      </c>
      <c r="O749">
        <v>234096</v>
      </c>
      <c r="P749">
        <v>20240604</v>
      </c>
      <c r="Q749">
        <v>202406</v>
      </c>
      <c r="R749" t="s">
        <v>6382</v>
      </c>
      <c r="S749">
        <v>33</v>
      </c>
      <c r="T749" t="s">
        <v>35</v>
      </c>
      <c r="U749" t="s">
        <v>3359</v>
      </c>
      <c r="V749" s="57" t="e">
        <f t="shared" ca="1" si="110"/>
        <v>#NUM!</v>
      </c>
      <c r="W749" s="1" t="e">
        <f t="shared" ca="1" si="111"/>
        <v>#NUM!</v>
      </c>
      <c r="X749" s="1" t="e">
        <f t="shared" ca="1" si="112"/>
        <v>#NUM!</v>
      </c>
      <c r="Y749" s="1" t="e">
        <f t="shared" ca="1" si="113"/>
        <v>#NUM!</v>
      </c>
      <c r="Z749" s="32" t="e">
        <f t="shared" ca="1" si="114"/>
        <v>#NUM!</v>
      </c>
      <c r="AA749" s="1" t="e">
        <f t="shared" ca="1" si="115"/>
        <v>#NUM!</v>
      </c>
      <c r="AB749" s="1" t="e">
        <f t="shared" ca="1" si="116"/>
        <v>#NUM!</v>
      </c>
      <c r="AC749" s="1" t="e">
        <f t="shared" ca="1" si="117"/>
        <v>#NUM!</v>
      </c>
      <c r="AD749" s="1">
        <f t="shared" si="118"/>
        <v>234096</v>
      </c>
      <c r="AE749" t="str">
        <f>IFERROR(VLOOKUP(D749,Bas!A:B,2,0),"")</f>
        <v/>
      </c>
      <c r="AF749" t="str">
        <f t="shared" si="119"/>
        <v>FERRETERIA MONACO SASFP-012107-01</v>
      </c>
      <c r="AG749" s="14" t="str">
        <f>(IFERROR(VLOOKUP(AF749,Bas!A:B,2,0),"CXP"))</f>
        <v>CXP</v>
      </c>
    </row>
    <row r="750" spans="1:33" x14ac:dyDescent="0.25">
      <c r="A750" t="s">
        <v>41</v>
      </c>
      <c r="B750">
        <v>901</v>
      </c>
      <c r="C750">
        <v>900996701</v>
      </c>
      <c r="D750" t="s">
        <v>110</v>
      </c>
      <c r="E750" t="s">
        <v>4574</v>
      </c>
      <c r="F750">
        <v>7447638</v>
      </c>
      <c r="G750">
        <v>16925001</v>
      </c>
      <c r="H750">
        <v>4262</v>
      </c>
      <c r="I750" t="s">
        <v>4689</v>
      </c>
      <c r="J750" t="s">
        <v>4690</v>
      </c>
      <c r="K750" s="2">
        <v>45418</v>
      </c>
      <c r="L750" s="2">
        <v>45418</v>
      </c>
      <c r="M750" s="2">
        <v>45476</v>
      </c>
      <c r="N750">
        <v>29</v>
      </c>
      <c r="O750">
        <v>969021</v>
      </c>
      <c r="P750">
        <v>20240604</v>
      </c>
      <c r="Q750">
        <v>202406</v>
      </c>
      <c r="R750" t="s">
        <v>6382</v>
      </c>
      <c r="S750">
        <v>33</v>
      </c>
      <c r="T750" t="s">
        <v>35</v>
      </c>
      <c r="U750" t="s">
        <v>3359</v>
      </c>
      <c r="V750" s="57" t="e">
        <f t="shared" ca="1" si="110"/>
        <v>#NUM!</v>
      </c>
      <c r="W750" s="1" t="e">
        <f t="shared" ca="1" si="111"/>
        <v>#NUM!</v>
      </c>
      <c r="X750" s="1" t="e">
        <f t="shared" ca="1" si="112"/>
        <v>#NUM!</v>
      </c>
      <c r="Y750" s="1" t="e">
        <f t="shared" ca="1" si="113"/>
        <v>#NUM!</v>
      </c>
      <c r="Z750" s="32" t="e">
        <f t="shared" ca="1" si="114"/>
        <v>#NUM!</v>
      </c>
      <c r="AA750" s="1" t="e">
        <f t="shared" ca="1" si="115"/>
        <v>#NUM!</v>
      </c>
      <c r="AB750" s="1" t="e">
        <f t="shared" ca="1" si="116"/>
        <v>#NUM!</v>
      </c>
      <c r="AC750" s="1" t="e">
        <f t="shared" ca="1" si="117"/>
        <v>#NUM!</v>
      </c>
      <c r="AD750" s="1">
        <f t="shared" si="118"/>
        <v>969021</v>
      </c>
      <c r="AE750" t="str">
        <f>IFERROR(VLOOKUP(D750,Bas!A:B,2,0),"")</f>
        <v/>
      </c>
      <c r="AF750" t="str">
        <f t="shared" si="119"/>
        <v>FERRETERIA MONACO SASFP-012108-01</v>
      </c>
      <c r="AG750" s="14" t="str">
        <f>(IFERROR(VLOOKUP(AF750,Bas!A:B,2,0),"CXP"))</f>
        <v>CXP</v>
      </c>
    </row>
    <row r="751" spans="1:33" x14ac:dyDescent="0.25">
      <c r="A751" t="s">
        <v>41</v>
      </c>
      <c r="B751">
        <v>901</v>
      </c>
      <c r="C751">
        <v>900996701</v>
      </c>
      <c r="D751" t="s">
        <v>110</v>
      </c>
      <c r="E751" t="s">
        <v>4574</v>
      </c>
      <c r="F751">
        <v>7447638</v>
      </c>
      <c r="G751">
        <v>16925001</v>
      </c>
      <c r="H751">
        <v>4261</v>
      </c>
      <c r="I751" t="s">
        <v>4691</v>
      </c>
      <c r="J751" t="s">
        <v>4692</v>
      </c>
      <c r="K751" s="2">
        <v>45418</v>
      </c>
      <c r="L751" s="2">
        <v>45418</v>
      </c>
      <c r="M751" s="2">
        <v>45476</v>
      </c>
      <c r="N751">
        <v>29</v>
      </c>
      <c r="O751">
        <v>3353871</v>
      </c>
      <c r="P751">
        <v>20240604</v>
      </c>
      <c r="Q751">
        <v>202406</v>
      </c>
      <c r="R751" t="s">
        <v>6382</v>
      </c>
      <c r="S751">
        <v>33</v>
      </c>
      <c r="T751" t="s">
        <v>35</v>
      </c>
      <c r="U751" t="s">
        <v>3359</v>
      </c>
      <c r="V751" s="57" t="e">
        <f t="shared" ca="1" si="110"/>
        <v>#NUM!</v>
      </c>
      <c r="W751" s="1" t="e">
        <f t="shared" ca="1" si="111"/>
        <v>#NUM!</v>
      </c>
      <c r="X751" s="1" t="e">
        <f t="shared" ca="1" si="112"/>
        <v>#NUM!</v>
      </c>
      <c r="Y751" s="1" t="e">
        <f t="shared" ca="1" si="113"/>
        <v>#NUM!</v>
      </c>
      <c r="Z751" s="32" t="e">
        <f t="shared" ca="1" si="114"/>
        <v>#NUM!</v>
      </c>
      <c r="AA751" s="1" t="e">
        <f t="shared" ca="1" si="115"/>
        <v>#NUM!</v>
      </c>
      <c r="AB751" s="1" t="e">
        <f t="shared" ca="1" si="116"/>
        <v>#NUM!</v>
      </c>
      <c r="AC751" s="1" t="e">
        <f t="shared" ca="1" si="117"/>
        <v>#NUM!</v>
      </c>
      <c r="AD751" s="1">
        <f t="shared" si="118"/>
        <v>3353871</v>
      </c>
      <c r="AE751" t="str">
        <f>IFERROR(VLOOKUP(D751,Bas!A:B,2,0),"")</f>
        <v/>
      </c>
      <c r="AF751" t="str">
        <f t="shared" si="119"/>
        <v>FERRETERIA MONACO SASFP-012109-01</v>
      </c>
      <c r="AG751" s="14" t="str">
        <f>(IFERROR(VLOOKUP(AF751,Bas!A:B,2,0),"CXP"))</f>
        <v>CXP</v>
      </c>
    </row>
    <row r="752" spans="1:33" x14ac:dyDescent="0.25">
      <c r="A752" t="s">
        <v>41</v>
      </c>
      <c r="B752">
        <v>901</v>
      </c>
      <c r="C752">
        <v>900996701</v>
      </c>
      <c r="D752" t="s">
        <v>110</v>
      </c>
      <c r="E752" t="s">
        <v>4574</v>
      </c>
      <c r="F752">
        <v>7447638</v>
      </c>
      <c r="G752">
        <v>16925001</v>
      </c>
      <c r="H752">
        <v>4287</v>
      </c>
      <c r="I752" t="s">
        <v>4693</v>
      </c>
      <c r="J752" t="s">
        <v>4694</v>
      </c>
      <c r="K752" s="2">
        <v>45421</v>
      </c>
      <c r="L752" s="2">
        <v>45421</v>
      </c>
      <c r="M752" s="2">
        <v>45481</v>
      </c>
      <c r="N752">
        <v>34</v>
      </c>
      <c r="O752">
        <v>202583</v>
      </c>
      <c r="P752">
        <v>20240604</v>
      </c>
      <c r="Q752">
        <v>202406</v>
      </c>
      <c r="R752" t="s">
        <v>6382</v>
      </c>
      <c r="S752">
        <v>30</v>
      </c>
      <c r="T752" t="s">
        <v>22</v>
      </c>
      <c r="U752" t="s">
        <v>3359</v>
      </c>
      <c r="V752" s="57" t="e">
        <f t="shared" ca="1" si="110"/>
        <v>#NUM!</v>
      </c>
      <c r="W752" s="1" t="e">
        <f t="shared" ca="1" si="111"/>
        <v>#NUM!</v>
      </c>
      <c r="X752" s="1" t="e">
        <f t="shared" ca="1" si="112"/>
        <v>#NUM!</v>
      </c>
      <c r="Y752" s="1" t="e">
        <f t="shared" ca="1" si="113"/>
        <v>#NUM!</v>
      </c>
      <c r="Z752" s="32" t="e">
        <f t="shared" ca="1" si="114"/>
        <v>#NUM!</v>
      </c>
      <c r="AA752" s="1" t="e">
        <f t="shared" ca="1" si="115"/>
        <v>#NUM!</v>
      </c>
      <c r="AB752" s="1" t="e">
        <f t="shared" ca="1" si="116"/>
        <v>#NUM!</v>
      </c>
      <c r="AC752" s="1" t="e">
        <f t="shared" ca="1" si="117"/>
        <v>#NUM!</v>
      </c>
      <c r="AD752" s="1">
        <f t="shared" si="118"/>
        <v>202583</v>
      </c>
      <c r="AE752" t="str">
        <f>IFERROR(VLOOKUP(D752,Bas!A:B,2,0),"")</f>
        <v/>
      </c>
      <c r="AF752" t="str">
        <f t="shared" si="119"/>
        <v>FERRETERIA MONACO SASFP-012154-01</v>
      </c>
      <c r="AG752" s="14" t="str">
        <f>(IFERROR(VLOOKUP(AF752,Bas!A:B,2,0),"CXP"))</f>
        <v>CXP</v>
      </c>
    </row>
    <row r="753" spans="1:33" x14ac:dyDescent="0.25">
      <c r="A753" t="s">
        <v>41</v>
      </c>
      <c r="B753">
        <v>901</v>
      </c>
      <c r="C753">
        <v>900996701</v>
      </c>
      <c r="D753" t="s">
        <v>110</v>
      </c>
      <c r="E753" t="s">
        <v>4574</v>
      </c>
      <c r="F753">
        <v>7447638</v>
      </c>
      <c r="G753">
        <v>16925001</v>
      </c>
      <c r="H753">
        <v>4286</v>
      </c>
      <c r="I753" t="s">
        <v>4695</v>
      </c>
      <c r="J753" t="s">
        <v>4696</v>
      </c>
      <c r="K753" s="2">
        <v>45421</v>
      </c>
      <c r="L753" s="2">
        <v>45421</v>
      </c>
      <c r="M753" s="2">
        <v>45481</v>
      </c>
      <c r="N753">
        <v>34</v>
      </c>
      <c r="O753">
        <v>208435</v>
      </c>
      <c r="P753">
        <v>20240604</v>
      </c>
      <c r="Q753">
        <v>202406</v>
      </c>
      <c r="R753" t="s">
        <v>6382</v>
      </c>
      <c r="S753">
        <v>30</v>
      </c>
      <c r="T753" t="s">
        <v>22</v>
      </c>
      <c r="U753" t="s">
        <v>3359</v>
      </c>
      <c r="V753" s="57" t="e">
        <f t="shared" ca="1" si="110"/>
        <v>#NUM!</v>
      </c>
      <c r="W753" s="1" t="e">
        <f t="shared" ca="1" si="111"/>
        <v>#NUM!</v>
      </c>
      <c r="X753" s="1" t="e">
        <f t="shared" ca="1" si="112"/>
        <v>#NUM!</v>
      </c>
      <c r="Y753" s="1" t="e">
        <f t="shared" ca="1" si="113"/>
        <v>#NUM!</v>
      </c>
      <c r="Z753" s="32" t="e">
        <f t="shared" ca="1" si="114"/>
        <v>#NUM!</v>
      </c>
      <c r="AA753" s="1" t="e">
        <f t="shared" ca="1" si="115"/>
        <v>#NUM!</v>
      </c>
      <c r="AB753" s="1" t="e">
        <f t="shared" ca="1" si="116"/>
        <v>#NUM!</v>
      </c>
      <c r="AC753" s="1" t="e">
        <f t="shared" ca="1" si="117"/>
        <v>#NUM!</v>
      </c>
      <c r="AD753" s="1">
        <f t="shared" si="118"/>
        <v>208435</v>
      </c>
      <c r="AE753" t="str">
        <f>IFERROR(VLOOKUP(D753,Bas!A:B,2,0),"")</f>
        <v/>
      </c>
      <c r="AF753" t="str">
        <f t="shared" si="119"/>
        <v>FERRETERIA MONACO SASFP-012155-01</v>
      </c>
      <c r="AG753" s="14" t="str">
        <f>(IFERROR(VLOOKUP(AF753,Bas!A:B,2,0),"CXP"))</f>
        <v>CXP</v>
      </c>
    </row>
    <row r="754" spans="1:33" x14ac:dyDescent="0.25">
      <c r="A754" t="s">
        <v>41</v>
      </c>
      <c r="B754">
        <v>901</v>
      </c>
      <c r="C754">
        <v>900996701</v>
      </c>
      <c r="D754" t="s">
        <v>110</v>
      </c>
      <c r="E754" t="s">
        <v>4574</v>
      </c>
      <c r="F754">
        <v>7447638</v>
      </c>
      <c r="G754">
        <v>16925001</v>
      </c>
      <c r="H754">
        <v>4288</v>
      </c>
      <c r="I754" t="s">
        <v>4697</v>
      </c>
      <c r="J754" t="s">
        <v>4698</v>
      </c>
      <c r="K754" s="2">
        <v>45421</v>
      </c>
      <c r="L754" s="2">
        <v>45421</v>
      </c>
      <c r="M754" s="2">
        <v>45481</v>
      </c>
      <c r="N754">
        <v>34</v>
      </c>
      <c r="O754">
        <v>131678</v>
      </c>
      <c r="P754">
        <v>20240604</v>
      </c>
      <c r="Q754">
        <v>202406</v>
      </c>
      <c r="R754" t="s">
        <v>6382</v>
      </c>
      <c r="S754">
        <v>30</v>
      </c>
      <c r="T754" t="s">
        <v>22</v>
      </c>
      <c r="U754" t="s">
        <v>3359</v>
      </c>
      <c r="V754" s="57" t="e">
        <f t="shared" ca="1" si="110"/>
        <v>#NUM!</v>
      </c>
      <c r="W754" s="1" t="e">
        <f t="shared" ca="1" si="111"/>
        <v>#NUM!</v>
      </c>
      <c r="X754" s="1" t="e">
        <f t="shared" ca="1" si="112"/>
        <v>#NUM!</v>
      </c>
      <c r="Y754" s="1" t="e">
        <f t="shared" ca="1" si="113"/>
        <v>#NUM!</v>
      </c>
      <c r="Z754" s="32" t="e">
        <f t="shared" ca="1" si="114"/>
        <v>#NUM!</v>
      </c>
      <c r="AA754" s="1" t="e">
        <f t="shared" ca="1" si="115"/>
        <v>#NUM!</v>
      </c>
      <c r="AB754" s="1" t="e">
        <f t="shared" ca="1" si="116"/>
        <v>#NUM!</v>
      </c>
      <c r="AC754" s="1" t="e">
        <f t="shared" ca="1" si="117"/>
        <v>#NUM!</v>
      </c>
      <c r="AD754" s="1">
        <f t="shared" si="118"/>
        <v>131678</v>
      </c>
      <c r="AE754" t="str">
        <f>IFERROR(VLOOKUP(D754,Bas!A:B,2,0),"")</f>
        <v/>
      </c>
      <c r="AF754" t="str">
        <f t="shared" si="119"/>
        <v>FERRETERIA MONACO SASFP-012156-01</v>
      </c>
      <c r="AG754" s="14" t="str">
        <f>(IFERROR(VLOOKUP(AF754,Bas!A:B,2,0),"CXP"))</f>
        <v>CXP</v>
      </c>
    </row>
    <row r="755" spans="1:33" x14ac:dyDescent="0.25">
      <c r="A755" t="s">
        <v>41</v>
      </c>
      <c r="B755">
        <v>901</v>
      </c>
      <c r="C755">
        <v>900996701</v>
      </c>
      <c r="D755" t="s">
        <v>110</v>
      </c>
      <c r="E755" t="s">
        <v>4574</v>
      </c>
      <c r="F755">
        <v>7447638</v>
      </c>
      <c r="G755">
        <v>16925001</v>
      </c>
      <c r="H755">
        <v>4285</v>
      </c>
      <c r="I755" t="s">
        <v>4699</v>
      </c>
      <c r="J755" t="s">
        <v>4700</v>
      </c>
      <c r="K755" s="2">
        <v>45421</v>
      </c>
      <c r="L755" s="2">
        <v>45421</v>
      </c>
      <c r="M755" s="2">
        <v>45481</v>
      </c>
      <c r="N755">
        <v>34</v>
      </c>
      <c r="O755">
        <v>6054975</v>
      </c>
      <c r="P755">
        <v>20240604</v>
      </c>
      <c r="Q755">
        <v>202406</v>
      </c>
      <c r="R755" t="s">
        <v>6382</v>
      </c>
      <c r="S755">
        <v>30</v>
      </c>
      <c r="T755" t="s">
        <v>22</v>
      </c>
      <c r="U755" t="s">
        <v>3359</v>
      </c>
      <c r="V755" s="57" t="e">
        <f t="shared" ca="1" si="110"/>
        <v>#NUM!</v>
      </c>
      <c r="W755" s="1" t="e">
        <f t="shared" ca="1" si="111"/>
        <v>#NUM!</v>
      </c>
      <c r="X755" s="1" t="e">
        <f t="shared" ca="1" si="112"/>
        <v>#NUM!</v>
      </c>
      <c r="Y755" s="1" t="e">
        <f t="shared" ca="1" si="113"/>
        <v>#NUM!</v>
      </c>
      <c r="Z755" s="32" t="e">
        <f t="shared" ca="1" si="114"/>
        <v>#NUM!</v>
      </c>
      <c r="AA755" s="1" t="e">
        <f t="shared" ca="1" si="115"/>
        <v>#NUM!</v>
      </c>
      <c r="AB755" s="1" t="e">
        <f t="shared" ca="1" si="116"/>
        <v>#NUM!</v>
      </c>
      <c r="AC755" s="1" t="e">
        <f t="shared" ca="1" si="117"/>
        <v>#NUM!</v>
      </c>
      <c r="AD755" s="1">
        <f t="shared" si="118"/>
        <v>6054975</v>
      </c>
      <c r="AE755" t="str">
        <f>IFERROR(VLOOKUP(D755,Bas!A:B,2,0),"")</f>
        <v/>
      </c>
      <c r="AF755" t="str">
        <f t="shared" si="119"/>
        <v>FERRETERIA MONACO SASFP-012157-01</v>
      </c>
      <c r="AG755" s="14" t="str">
        <f>(IFERROR(VLOOKUP(AF755,Bas!A:B,2,0),"CXP"))</f>
        <v>CXP</v>
      </c>
    </row>
    <row r="756" spans="1:33" x14ac:dyDescent="0.25">
      <c r="A756" t="s">
        <v>41</v>
      </c>
      <c r="B756">
        <v>901</v>
      </c>
      <c r="C756">
        <v>900996701</v>
      </c>
      <c r="D756" t="s">
        <v>110</v>
      </c>
      <c r="E756" t="s">
        <v>4574</v>
      </c>
      <c r="F756">
        <v>7447638</v>
      </c>
      <c r="G756">
        <v>16925001</v>
      </c>
      <c r="H756">
        <v>4289</v>
      </c>
      <c r="I756" t="s">
        <v>4701</v>
      </c>
      <c r="J756" t="s">
        <v>4702</v>
      </c>
      <c r="K756" s="2">
        <v>45421</v>
      </c>
      <c r="L756" s="2">
        <v>45421</v>
      </c>
      <c r="M756" s="2">
        <v>45481</v>
      </c>
      <c r="N756">
        <v>34</v>
      </c>
      <c r="O756">
        <v>1049384</v>
      </c>
      <c r="P756">
        <v>20240604</v>
      </c>
      <c r="Q756">
        <v>202406</v>
      </c>
      <c r="R756" t="s">
        <v>6382</v>
      </c>
      <c r="S756">
        <v>30</v>
      </c>
      <c r="T756" t="s">
        <v>22</v>
      </c>
      <c r="U756" t="s">
        <v>3359</v>
      </c>
      <c r="V756" s="57" t="e">
        <f t="shared" ca="1" si="110"/>
        <v>#NUM!</v>
      </c>
      <c r="W756" s="1" t="e">
        <f t="shared" ca="1" si="111"/>
        <v>#NUM!</v>
      </c>
      <c r="X756" s="1" t="e">
        <f t="shared" ca="1" si="112"/>
        <v>#NUM!</v>
      </c>
      <c r="Y756" s="1" t="e">
        <f t="shared" ca="1" si="113"/>
        <v>#NUM!</v>
      </c>
      <c r="Z756" s="32" t="e">
        <f t="shared" ca="1" si="114"/>
        <v>#NUM!</v>
      </c>
      <c r="AA756" s="1" t="e">
        <f t="shared" ca="1" si="115"/>
        <v>#NUM!</v>
      </c>
      <c r="AB756" s="1" t="e">
        <f t="shared" ca="1" si="116"/>
        <v>#NUM!</v>
      </c>
      <c r="AC756" s="1" t="e">
        <f t="shared" ca="1" si="117"/>
        <v>#NUM!</v>
      </c>
      <c r="AD756" s="1">
        <f t="shared" si="118"/>
        <v>1049384</v>
      </c>
      <c r="AE756" t="str">
        <f>IFERROR(VLOOKUP(D756,Bas!A:B,2,0),"")</f>
        <v/>
      </c>
      <c r="AF756" t="str">
        <f t="shared" si="119"/>
        <v>FERRETERIA MONACO SASFP-012158-01</v>
      </c>
      <c r="AG756" s="14" t="str">
        <f>(IFERROR(VLOOKUP(AF756,Bas!A:B,2,0),"CXP"))</f>
        <v>CXP</v>
      </c>
    </row>
    <row r="757" spans="1:33" x14ac:dyDescent="0.25">
      <c r="A757" t="s">
        <v>41</v>
      </c>
      <c r="B757">
        <v>901</v>
      </c>
      <c r="C757">
        <v>900996701</v>
      </c>
      <c r="D757" t="s">
        <v>110</v>
      </c>
      <c r="E757" t="s">
        <v>4574</v>
      </c>
      <c r="F757">
        <v>7447638</v>
      </c>
      <c r="G757">
        <v>16925001</v>
      </c>
      <c r="H757">
        <v>4271</v>
      </c>
      <c r="I757" t="s">
        <v>4703</v>
      </c>
      <c r="J757" t="s">
        <v>4704</v>
      </c>
      <c r="K757" s="2">
        <v>45421</v>
      </c>
      <c r="L757" s="2">
        <v>45421</v>
      </c>
      <c r="M757" s="2">
        <v>45479</v>
      </c>
      <c r="N757">
        <v>32</v>
      </c>
      <c r="O757">
        <v>87110</v>
      </c>
      <c r="P757">
        <v>20240604</v>
      </c>
      <c r="Q757">
        <v>202406</v>
      </c>
      <c r="R757" t="s">
        <v>6382</v>
      </c>
      <c r="S757">
        <v>30</v>
      </c>
      <c r="T757" t="s">
        <v>22</v>
      </c>
      <c r="U757" t="s">
        <v>3359</v>
      </c>
      <c r="V757" s="57" t="e">
        <f t="shared" ca="1" si="110"/>
        <v>#NUM!</v>
      </c>
      <c r="W757" s="1" t="e">
        <f t="shared" ca="1" si="111"/>
        <v>#NUM!</v>
      </c>
      <c r="X757" s="1" t="e">
        <f t="shared" ca="1" si="112"/>
        <v>#NUM!</v>
      </c>
      <c r="Y757" s="1" t="e">
        <f t="shared" ca="1" si="113"/>
        <v>#NUM!</v>
      </c>
      <c r="Z757" s="32" t="e">
        <f t="shared" ca="1" si="114"/>
        <v>#NUM!</v>
      </c>
      <c r="AA757" s="1" t="e">
        <f t="shared" ca="1" si="115"/>
        <v>#NUM!</v>
      </c>
      <c r="AB757" s="1" t="e">
        <f t="shared" ca="1" si="116"/>
        <v>#NUM!</v>
      </c>
      <c r="AC757" s="1" t="e">
        <f t="shared" ca="1" si="117"/>
        <v>#NUM!</v>
      </c>
      <c r="AD757" s="1">
        <f t="shared" si="118"/>
        <v>87110</v>
      </c>
      <c r="AE757" t="str">
        <f>IFERROR(VLOOKUP(D757,Bas!A:B,2,0),"")</f>
        <v/>
      </c>
      <c r="AF757" t="str">
        <f t="shared" si="119"/>
        <v>FERRETERIA MONACO SASFP-012159-01</v>
      </c>
      <c r="AG757" s="14" t="str">
        <f>(IFERROR(VLOOKUP(AF757,Bas!A:B,2,0),"CXP"))</f>
        <v>CXP</v>
      </c>
    </row>
    <row r="758" spans="1:33" x14ac:dyDescent="0.25">
      <c r="A758" t="s">
        <v>41</v>
      </c>
      <c r="B758">
        <v>901</v>
      </c>
      <c r="C758">
        <v>900996701</v>
      </c>
      <c r="D758" t="s">
        <v>110</v>
      </c>
      <c r="E758" t="s">
        <v>4574</v>
      </c>
      <c r="F758">
        <v>7447638</v>
      </c>
      <c r="G758">
        <v>16925001</v>
      </c>
      <c r="H758">
        <v>4272</v>
      </c>
      <c r="I758" t="s">
        <v>4705</v>
      </c>
      <c r="J758" t="s">
        <v>4706</v>
      </c>
      <c r="K758" s="2">
        <v>45421</v>
      </c>
      <c r="L758" s="2">
        <v>45421</v>
      </c>
      <c r="M758" s="2">
        <v>45479</v>
      </c>
      <c r="N758">
        <v>32</v>
      </c>
      <c r="O758">
        <v>435553</v>
      </c>
      <c r="P758">
        <v>20240604</v>
      </c>
      <c r="Q758">
        <v>202406</v>
      </c>
      <c r="R758" t="s">
        <v>6382</v>
      </c>
      <c r="S758">
        <v>30</v>
      </c>
      <c r="T758" t="s">
        <v>22</v>
      </c>
      <c r="U758" t="s">
        <v>3359</v>
      </c>
      <c r="V758" s="57" t="e">
        <f t="shared" ca="1" si="110"/>
        <v>#NUM!</v>
      </c>
      <c r="W758" s="1" t="e">
        <f t="shared" ca="1" si="111"/>
        <v>#NUM!</v>
      </c>
      <c r="X758" s="1" t="e">
        <f t="shared" ca="1" si="112"/>
        <v>#NUM!</v>
      </c>
      <c r="Y758" s="1" t="e">
        <f t="shared" ca="1" si="113"/>
        <v>#NUM!</v>
      </c>
      <c r="Z758" s="32" t="e">
        <f t="shared" ca="1" si="114"/>
        <v>#NUM!</v>
      </c>
      <c r="AA758" s="1" t="e">
        <f t="shared" ca="1" si="115"/>
        <v>#NUM!</v>
      </c>
      <c r="AB758" s="1" t="e">
        <f t="shared" ca="1" si="116"/>
        <v>#NUM!</v>
      </c>
      <c r="AC758" s="1" t="e">
        <f t="shared" ca="1" si="117"/>
        <v>#NUM!</v>
      </c>
      <c r="AD758" s="1">
        <f t="shared" si="118"/>
        <v>435553</v>
      </c>
      <c r="AE758" t="str">
        <f>IFERROR(VLOOKUP(D758,Bas!A:B,2,0),"")</f>
        <v/>
      </c>
      <c r="AF758" t="str">
        <f t="shared" si="119"/>
        <v>FERRETERIA MONACO SASFP-012160-01</v>
      </c>
      <c r="AG758" s="14" t="str">
        <f>(IFERROR(VLOOKUP(AF758,Bas!A:B,2,0),"CXP"))</f>
        <v>CXP</v>
      </c>
    </row>
    <row r="759" spans="1:33" x14ac:dyDescent="0.25">
      <c r="A759" t="s">
        <v>41</v>
      </c>
      <c r="B759">
        <v>901</v>
      </c>
      <c r="C759">
        <v>900996701</v>
      </c>
      <c r="D759" t="s">
        <v>110</v>
      </c>
      <c r="E759" t="s">
        <v>4574</v>
      </c>
      <c r="F759">
        <v>7447638</v>
      </c>
      <c r="G759">
        <v>16925001</v>
      </c>
      <c r="H759">
        <v>4273</v>
      </c>
      <c r="I759" t="s">
        <v>4707</v>
      </c>
      <c r="J759" t="s">
        <v>4708</v>
      </c>
      <c r="K759" s="2">
        <v>45421</v>
      </c>
      <c r="L759" s="2">
        <v>45421</v>
      </c>
      <c r="M759" s="2">
        <v>45479</v>
      </c>
      <c r="N759">
        <v>32</v>
      </c>
      <c r="O759">
        <v>126727</v>
      </c>
      <c r="P759">
        <v>20240604</v>
      </c>
      <c r="Q759">
        <v>202406</v>
      </c>
      <c r="R759" t="s">
        <v>6382</v>
      </c>
      <c r="S759">
        <v>30</v>
      </c>
      <c r="T759" t="s">
        <v>22</v>
      </c>
      <c r="U759" t="s">
        <v>3359</v>
      </c>
      <c r="V759" s="57" t="e">
        <f t="shared" ca="1" si="110"/>
        <v>#NUM!</v>
      </c>
      <c r="W759" s="1" t="e">
        <f t="shared" ca="1" si="111"/>
        <v>#NUM!</v>
      </c>
      <c r="X759" s="1" t="e">
        <f t="shared" ca="1" si="112"/>
        <v>#NUM!</v>
      </c>
      <c r="Y759" s="1" t="e">
        <f t="shared" ca="1" si="113"/>
        <v>#NUM!</v>
      </c>
      <c r="Z759" s="32" t="e">
        <f t="shared" ca="1" si="114"/>
        <v>#NUM!</v>
      </c>
      <c r="AA759" s="1" t="e">
        <f t="shared" ca="1" si="115"/>
        <v>#NUM!</v>
      </c>
      <c r="AB759" s="1" t="e">
        <f t="shared" ca="1" si="116"/>
        <v>#NUM!</v>
      </c>
      <c r="AC759" s="1" t="e">
        <f t="shared" ca="1" si="117"/>
        <v>#NUM!</v>
      </c>
      <c r="AD759" s="1">
        <f t="shared" si="118"/>
        <v>126727</v>
      </c>
      <c r="AE759" t="str">
        <f>IFERROR(VLOOKUP(D759,Bas!A:B,2,0),"")</f>
        <v/>
      </c>
      <c r="AF759" t="str">
        <f t="shared" si="119"/>
        <v>FERRETERIA MONACO SASFP-012161-01</v>
      </c>
      <c r="AG759" s="14" t="str">
        <f>(IFERROR(VLOOKUP(AF759,Bas!A:B,2,0),"CXP"))</f>
        <v>CXP</v>
      </c>
    </row>
    <row r="760" spans="1:33" x14ac:dyDescent="0.25">
      <c r="A760" t="s">
        <v>41</v>
      </c>
      <c r="B760">
        <v>901</v>
      </c>
      <c r="C760">
        <v>900996701</v>
      </c>
      <c r="D760" t="s">
        <v>110</v>
      </c>
      <c r="E760" t="s">
        <v>4574</v>
      </c>
      <c r="F760">
        <v>7447638</v>
      </c>
      <c r="G760">
        <v>16925001</v>
      </c>
      <c r="H760">
        <v>4270</v>
      </c>
      <c r="I760" t="s">
        <v>4709</v>
      </c>
      <c r="J760" t="s">
        <v>4710</v>
      </c>
      <c r="K760" s="2">
        <v>45421</v>
      </c>
      <c r="L760" s="2">
        <v>45421</v>
      </c>
      <c r="M760" s="2">
        <v>45479</v>
      </c>
      <c r="N760">
        <v>32</v>
      </c>
      <c r="O760">
        <v>1519371</v>
      </c>
      <c r="P760">
        <v>20240604</v>
      </c>
      <c r="Q760">
        <v>202406</v>
      </c>
      <c r="R760" t="s">
        <v>6382</v>
      </c>
      <c r="S760">
        <v>30</v>
      </c>
      <c r="T760" t="s">
        <v>22</v>
      </c>
      <c r="U760" t="s">
        <v>3359</v>
      </c>
      <c r="V760" s="57" t="e">
        <f t="shared" ca="1" si="110"/>
        <v>#NUM!</v>
      </c>
      <c r="W760" s="1" t="e">
        <f t="shared" ca="1" si="111"/>
        <v>#NUM!</v>
      </c>
      <c r="X760" s="1" t="e">
        <f t="shared" ca="1" si="112"/>
        <v>#NUM!</v>
      </c>
      <c r="Y760" s="1" t="e">
        <f t="shared" ca="1" si="113"/>
        <v>#NUM!</v>
      </c>
      <c r="Z760" s="32" t="e">
        <f t="shared" ca="1" si="114"/>
        <v>#NUM!</v>
      </c>
      <c r="AA760" s="1" t="e">
        <f t="shared" ca="1" si="115"/>
        <v>#NUM!</v>
      </c>
      <c r="AB760" s="1" t="e">
        <f t="shared" ca="1" si="116"/>
        <v>#NUM!</v>
      </c>
      <c r="AC760" s="1" t="e">
        <f t="shared" ca="1" si="117"/>
        <v>#NUM!</v>
      </c>
      <c r="AD760" s="1">
        <f t="shared" si="118"/>
        <v>1519371</v>
      </c>
      <c r="AE760" t="str">
        <f>IFERROR(VLOOKUP(D760,Bas!A:B,2,0),"")</f>
        <v/>
      </c>
      <c r="AF760" t="str">
        <f t="shared" si="119"/>
        <v>FERRETERIA MONACO SASFP-012162-01</v>
      </c>
      <c r="AG760" s="14" t="str">
        <f>(IFERROR(VLOOKUP(AF760,Bas!A:B,2,0),"CXP"))</f>
        <v>CXP</v>
      </c>
    </row>
    <row r="761" spans="1:33" x14ac:dyDescent="0.25">
      <c r="A761" t="s">
        <v>41</v>
      </c>
      <c r="B761">
        <v>901</v>
      </c>
      <c r="C761">
        <v>900996701</v>
      </c>
      <c r="D761" t="s">
        <v>110</v>
      </c>
      <c r="E761" t="s">
        <v>4574</v>
      </c>
      <c r="F761">
        <v>7447638</v>
      </c>
      <c r="G761">
        <v>16925001</v>
      </c>
      <c r="H761">
        <v>4263</v>
      </c>
      <c r="I761" t="s">
        <v>4711</v>
      </c>
      <c r="J761" t="s">
        <v>4712</v>
      </c>
      <c r="K761" s="2">
        <v>45421</v>
      </c>
      <c r="L761" s="2">
        <v>45421</v>
      </c>
      <c r="M761" s="2">
        <v>45476</v>
      </c>
      <c r="N761">
        <v>29</v>
      </c>
      <c r="O761">
        <v>947445</v>
      </c>
      <c r="P761">
        <v>20240604</v>
      </c>
      <c r="Q761">
        <v>202406</v>
      </c>
      <c r="R761" t="s">
        <v>6382</v>
      </c>
      <c r="S761">
        <v>30</v>
      </c>
      <c r="T761" t="s">
        <v>22</v>
      </c>
      <c r="U761" t="s">
        <v>3359</v>
      </c>
      <c r="V761" s="57" t="e">
        <f t="shared" ref="V761:V824" ca="1" si="120">+_xlfn.DAYS($V$8,L761)</f>
        <v>#NUM!</v>
      </c>
      <c r="W761" s="1" t="e">
        <f t="shared" ref="W761:W824" ca="1" si="121">+IF(AND(V761&gt;=0,V761&lt;=30),AD761,0)</f>
        <v>#NUM!</v>
      </c>
      <c r="X761" s="1" t="e">
        <f t="shared" ref="X761:X824" ca="1" si="122">+IF(AND(V761&gt;=31,V761&lt;=60),AD761,0)</f>
        <v>#NUM!</v>
      </c>
      <c r="Y761" s="1" t="e">
        <f t="shared" ref="Y761:Y824" ca="1" si="123">+IF(AND(V761&gt;=61,V761&lt;=90),AD761,0)</f>
        <v>#NUM!</v>
      </c>
      <c r="Z761" s="32" t="e">
        <f t="shared" ref="Z761:Z824" ca="1" si="124">+IF(AND(V761&gt;=91,V761&lt;=120),AD761,0)</f>
        <v>#NUM!</v>
      </c>
      <c r="AA761" s="1" t="e">
        <f t="shared" ref="AA761:AA824" ca="1" si="125">+IF(AND(V761&gt;=121,V761&lt;=180),AD761,0)</f>
        <v>#NUM!</v>
      </c>
      <c r="AB761" s="1" t="e">
        <f t="shared" ref="AB761:AB824" ca="1" si="126">+IF(AND(V761&gt;=181,V761&lt;=360),AD761,0)</f>
        <v>#NUM!</v>
      </c>
      <c r="AC761" s="1" t="e">
        <f t="shared" ref="AC761:AC824" ca="1" si="127">+IF(AND(V761&gt;360),AD761,0)</f>
        <v>#NUM!</v>
      </c>
      <c r="AD761" s="1">
        <f t="shared" ref="AD761:AD824" si="128">+O761</f>
        <v>947445</v>
      </c>
      <c r="AE761" t="str">
        <f>IFERROR(VLOOKUP(D761,Bas!A:B,2,0),"")</f>
        <v/>
      </c>
      <c r="AF761" t="str">
        <f t="shared" si="119"/>
        <v>FERRETERIA MONACO SASFP-012164-01</v>
      </c>
      <c r="AG761" s="14" t="str">
        <f>(IFERROR(VLOOKUP(AF761,Bas!A:B,2,0),"CXP"))</f>
        <v>CXP</v>
      </c>
    </row>
    <row r="762" spans="1:33" x14ac:dyDescent="0.25">
      <c r="A762" t="s">
        <v>41</v>
      </c>
      <c r="B762">
        <v>901</v>
      </c>
      <c r="C762">
        <v>900996701</v>
      </c>
      <c r="D762" t="s">
        <v>110</v>
      </c>
      <c r="E762" t="s">
        <v>4574</v>
      </c>
      <c r="F762">
        <v>7447638</v>
      </c>
      <c r="G762">
        <v>16925001</v>
      </c>
      <c r="H762">
        <v>4292</v>
      </c>
      <c r="I762" t="s">
        <v>4713</v>
      </c>
      <c r="J762" t="s">
        <v>4714</v>
      </c>
      <c r="K762" s="2">
        <v>45426</v>
      </c>
      <c r="L762" s="2">
        <v>45426</v>
      </c>
      <c r="M762" s="2">
        <v>45482</v>
      </c>
      <c r="N762">
        <v>35</v>
      </c>
      <c r="O762">
        <v>3294221</v>
      </c>
      <c r="P762">
        <v>20240604</v>
      </c>
      <c r="Q762">
        <v>202406</v>
      </c>
      <c r="R762" t="s">
        <v>6382</v>
      </c>
      <c r="S762">
        <v>25</v>
      </c>
      <c r="T762" t="s">
        <v>22</v>
      </c>
      <c r="U762" t="s">
        <v>3359</v>
      </c>
      <c r="V762" s="57" t="e">
        <f t="shared" ca="1" si="120"/>
        <v>#NUM!</v>
      </c>
      <c r="W762" s="1" t="e">
        <f t="shared" ca="1" si="121"/>
        <v>#NUM!</v>
      </c>
      <c r="X762" s="1" t="e">
        <f t="shared" ca="1" si="122"/>
        <v>#NUM!</v>
      </c>
      <c r="Y762" s="1" t="e">
        <f t="shared" ca="1" si="123"/>
        <v>#NUM!</v>
      </c>
      <c r="Z762" s="32" t="e">
        <f t="shared" ca="1" si="124"/>
        <v>#NUM!</v>
      </c>
      <c r="AA762" s="1" t="e">
        <f t="shared" ca="1" si="125"/>
        <v>#NUM!</v>
      </c>
      <c r="AB762" s="1" t="e">
        <f t="shared" ca="1" si="126"/>
        <v>#NUM!</v>
      </c>
      <c r="AC762" s="1" t="e">
        <f t="shared" ca="1" si="127"/>
        <v>#NUM!</v>
      </c>
      <c r="AD762" s="1">
        <f t="shared" si="128"/>
        <v>3294221</v>
      </c>
      <c r="AE762" t="str">
        <f>IFERROR(VLOOKUP(D762,Bas!A:B,2,0),"")</f>
        <v/>
      </c>
      <c r="AF762" t="str">
        <f t="shared" ref="AF762:AF825" si="129">+CONCATENATE(D762,I762)</f>
        <v>FERRETERIA MONACO SASFP-012225-01</v>
      </c>
      <c r="AG762" s="14" t="str">
        <f>(IFERROR(VLOOKUP(AF762,Bas!A:B,2,0),"CXP"))</f>
        <v>CXP</v>
      </c>
    </row>
    <row r="763" spans="1:33" x14ac:dyDescent="0.25">
      <c r="A763" t="s">
        <v>41</v>
      </c>
      <c r="B763">
        <v>901</v>
      </c>
      <c r="C763">
        <v>900996701</v>
      </c>
      <c r="D763" t="s">
        <v>110</v>
      </c>
      <c r="E763" t="s">
        <v>4574</v>
      </c>
      <c r="F763">
        <v>7447638</v>
      </c>
      <c r="G763">
        <v>16925001</v>
      </c>
      <c r="H763">
        <v>4291</v>
      </c>
      <c r="I763" t="s">
        <v>4715</v>
      </c>
      <c r="J763" t="s">
        <v>4716</v>
      </c>
      <c r="K763" s="2">
        <v>45426</v>
      </c>
      <c r="L763" s="2">
        <v>45426</v>
      </c>
      <c r="M763" s="2">
        <v>45482</v>
      </c>
      <c r="N763">
        <v>35</v>
      </c>
      <c r="O763">
        <v>844095</v>
      </c>
      <c r="P763">
        <v>20240604</v>
      </c>
      <c r="Q763">
        <v>202406</v>
      </c>
      <c r="R763" t="s">
        <v>6382</v>
      </c>
      <c r="S763">
        <v>25</v>
      </c>
      <c r="T763" t="s">
        <v>22</v>
      </c>
      <c r="U763" t="s">
        <v>3359</v>
      </c>
      <c r="V763" s="57" t="e">
        <f t="shared" ca="1" si="120"/>
        <v>#NUM!</v>
      </c>
      <c r="W763" s="1" t="e">
        <f t="shared" ca="1" si="121"/>
        <v>#NUM!</v>
      </c>
      <c r="X763" s="1" t="e">
        <f t="shared" ca="1" si="122"/>
        <v>#NUM!</v>
      </c>
      <c r="Y763" s="1" t="e">
        <f t="shared" ca="1" si="123"/>
        <v>#NUM!</v>
      </c>
      <c r="Z763" s="32" t="e">
        <f t="shared" ca="1" si="124"/>
        <v>#NUM!</v>
      </c>
      <c r="AA763" s="1" t="e">
        <f t="shared" ca="1" si="125"/>
        <v>#NUM!</v>
      </c>
      <c r="AB763" s="1" t="e">
        <f t="shared" ca="1" si="126"/>
        <v>#NUM!</v>
      </c>
      <c r="AC763" s="1" t="e">
        <f t="shared" ca="1" si="127"/>
        <v>#NUM!</v>
      </c>
      <c r="AD763" s="1">
        <f t="shared" si="128"/>
        <v>844095</v>
      </c>
      <c r="AE763" t="str">
        <f>IFERROR(VLOOKUP(D763,Bas!A:B,2,0),"")</f>
        <v/>
      </c>
      <c r="AF763" t="str">
        <f t="shared" si="129"/>
        <v>FERRETERIA MONACO SASFP-012226-01</v>
      </c>
      <c r="AG763" s="14" t="str">
        <f>(IFERROR(VLOOKUP(AF763,Bas!A:B,2,0),"CXP"))</f>
        <v>CXP</v>
      </c>
    </row>
    <row r="764" spans="1:33" x14ac:dyDescent="0.25">
      <c r="A764" t="s">
        <v>41</v>
      </c>
      <c r="B764">
        <v>901</v>
      </c>
      <c r="C764">
        <v>900996701</v>
      </c>
      <c r="D764" t="s">
        <v>110</v>
      </c>
      <c r="E764" t="s">
        <v>4574</v>
      </c>
      <c r="F764">
        <v>7447638</v>
      </c>
      <c r="G764">
        <v>16925001</v>
      </c>
      <c r="H764">
        <v>4293</v>
      </c>
      <c r="I764" t="s">
        <v>4717</v>
      </c>
      <c r="J764" t="s">
        <v>4718</v>
      </c>
      <c r="K764" s="2">
        <v>45426</v>
      </c>
      <c r="L764" s="2">
        <v>45426</v>
      </c>
      <c r="M764" s="2">
        <v>45483</v>
      </c>
      <c r="N764">
        <v>36</v>
      </c>
      <c r="O764">
        <v>1334345</v>
      </c>
      <c r="P764">
        <v>20240604</v>
      </c>
      <c r="Q764">
        <v>202406</v>
      </c>
      <c r="R764" t="s">
        <v>6382</v>
      </c>
      <c r="S764">
        <v>25</v>
      </c>
      <c r="T764" t="s">
        <v>22</v>
      </c>
      <c r="U764" t="s">
        <v>3359</v>
      </c>
      <c r="V764" s="57" t="e">
        <f t="shared" ca="1" si="120"/>
        <v>#NUM!</v>
      </c>
      <c r="W764" s="1" t="e">
        <f t="shared" ca="1" si="121"/>
        <v>#NUM!</v>
      </c>
      <c r="X764" s="1" t="e">
        <f t="shared" ca="1" si="122"/>
        <v>#NUM!</v>
      </c>
      <c r="Y764" s="1" t="e">
        <f t="shared" ca="1" si="123"/>
        <v>#NUM!</v>
      </c>
      <c r="Z764" s="32" t="e">
        <f t="shared" ca="1" si="124"/>
        <v>#NUM!</v>
      </c>
      <c r="AA764" s="1" t="e">
        <f t="shared" ca="1" si="125"/>
        <v>#NUM!</v>
      </c>
      <c r="AB764" s="1" t="e">
        <f t="shared" ca="1" si="126"/>
        <v>#NUM!</v>
      </c>
      <c r="AC764" s="1" t="e">
        <f t="shared" ca="1" si="127"/>
        <v>#NUM!</v>
      </c>
      <c r="AD764" s="1">
        <f t="shared" si="128"/>
        <v>1334345</v>
      </c>
      <c r="AE764" t="str">
        <f>IFERROR(VLOOKUP(D764,Bas!A:B,2,0),"")</f>
        <v/>
      </c>
      <c r="AF764" t="str">
        <f t="shared" si="129"/>
        <v>FERRETERIA MONACO SASFP-012227-01</v>
      </c>
      <c r="AG764" s="14" t="str">
        <f>(IFERROR(VLOOKUP(AF764,Bas!A:B,2,0),"CXP"))</f>
        <v>CXP</v>
      </c>
    </row>
    <row r="765" spans="1:33" x14ac:dyDescent="0.25">
      <c r="A765" t="s">
        <v>41</v>
      </c>
      <c r="B765">
        <v>901</v>
      </c>
      <c r="C765">
        <v>900996701</v>
      </c>
      <c r="D765" t="s">
        <v>110</v>
      </c>
      <c r="E765" t="s">
        <v>4574</v>
      </c>
      <c r="F765">
        <v>7447638</v>
      </c>
      <c r="G765">
        <v>16925001</v>
      </c>
      <c r="H765">
        <v>4294</v>
      </c>
      <c r="I765" t="s">
        <v>4719</v>
      </c>
      <c r="J765" t="s">
        <v>4720</v>
      </c>
      <c r="K765" s="2">
        <v>45426</v>
      </c>
      <c r="L765" s="2">
        <v>45426</v>
      </c>
      <c r="M765" s="2">
        <v>45483</v>
      </c>
      <c r="N765">
        <v>36</v>
      </c>
      <c r="O765">
        <v>1334345</v>
      </c>
      <c r="P765">
        <v>20240604</v>
      </c>
      <c r="Q765">
        <v>202406</v>
      </c>
      <c r="R765" t="s">
        <v>6382</v>
      </c>
      <c r="S765">
        <v>25</v>
      </c>
      <c r="T765" t="s">
        <v>22</v>
      </c>
      <c r="U765" t="s">
        <v>3359</v>
      </c>
      <c r="V765" s="57" t="e">
        <f t="shared" ca="1" si="120"/>
        <v>#NUM!</v>
      </c>
      <c r="W765" s="1" t="e">
        <f t="shared" ca="1" si="121"/>
        <v>#NUM!</v>
      </c>
      <c r="X765" s="1" t="e">
        <f t="shared" ca="1" si="122"/>
        <v>#NUM!</v>
      </c>
      <c r="Y765" s="1" t="e">
        <f t="shared" ca="1" si="123"/>
        <v>#NUM!</v>
      </c>
      <c r="Z765" s="32" t="e">
        <f t="shared" ca="1" si="124"/>
        <v>#NUM!</v>
      </c>
      <c r="AA765" s="1" t="e">
        <f t="shared" ca="1" si="125"/>
        <v>#NUM!</v>
      </c>
      <c r="AB765" s="1" t="e">
        <f t="shared" ca="1" si="126"/>
        <v>#NUM!</v>
      </c>
      <c r="AC765" s="1" t="e">
        <f t="shared" ca="1" si="127"/>
        <v>#NUM!</v>
      </c>
      <c r="AD765" s="1">
        <f t="shared" si="128"/>
        <v>1334345</v>
      </c>
      <c r="AE765" t="str">
        <f>IFERROR(VLOOKUP(D765,Bas!A:B,2,0),"")</f>
        <v/>
      </c>
      <c r="AF765" t="str">
        <f t="shared" si="129"/>
        <v>FERRETERIA MONACO SASFP-012228-01</v>
      </c>
      <c r="AG765" s="14" t="str">
        <f>(IFERROR(VLOOKUP(AF765,Bas!A:B,2,0),"CXP"))</f>
        <v>CXP</v>
      </c>
    </row>
    <row r="766" spans="1:33" x14ac:dyDescent="0.25">
      <c r="A766" t="s">
        <v>41</v>
      </c>
      <c r="B766">
        <v>901</v>
      </c>
      <c r="C766">
        <v>900996701</v>
      </c>
      <c r="D766" t="s">
        <v>110</v>
      </c>
      <c r="E766" t="s">
        <v>4574</v>
      </c>
      <c r="F766">
        <v>7447638</v>
      </c>
      <c r="G766">
        <v>16925001</v>
      </c>
      <c r="H766">
        <v>4296</v>
      </c>
      <c r="I766" t="s">
        <v>4721</v>
      </c>
      <c r="J766" t="s">
        <v>4722</v>
      </c>
      <c r="K766" s="2">
        <v>45426</v>
      </c>
      <c r="L766" s="2">
        <v>45426</v>
      </c>
      <c r="M766" s="2">
        <v>45487</v>
      </c>
      <c r="N766">
        <v>40</v>
      </c>
      <c r="O766">
        <v>513210</v>
      </c>
      <c r="P766">
        <v>20240604</v>
      </c>
      <c r="Q766">
        <v>202406</v>
      </c>
      <c r="R766" t="s">
        <v>6382</v>
      </c>
      <c r="S766">
        <v>25</v>
      </c>
      <c r="T766" t="s">
        <v>22</v>
      </c>
      <c r="U766" t="s">
        <v>3359</v>
      </c>
      <c r="V766" s="57" t="e">
        <f t="shared" ca="1" si="120"/>
        <v>#NUM!</v>
      </c>
      <c r="W766" s="1" t="e">
        <f t="shared" ca="1" si="121"/>
        <v>#NUM!</v>
      </c>
      <c r="X766" s="1" t="e">
        <f t="shared" ca="1" si="122"/>
        <v>#NUM!</v>
      </c>
      <c r="Y766" s="1" t="e">
        <f t="shared" ca="1" si="123"/>
        <v>#NUM!</v>
      </c>
      <c r="Z766" s="32" t="e">
        <f t="shared" ca="1" si="124"/>
        <v>#NUM!</v>
      </c>
      <c r="AA766" s="1" t="e">
        <f t="shared" ca="1" si="125"/>
        <v>#NUM!</v>
      </c>
      <c r="AB766" s="1" t="e">
        <f t="shared" ca="1" si="126"/>
        <v>#NUM!</v>
      </c>
      <c r="AC766" s="1" t="e">
        <f t="shared" ca="1" si="127"/>
        <v>#NUM!</v>
      </c>
      <c r="AD766" s="1">
        <f t="shared" si="128"/>
        <v>513210</v>
      </c>
      <c r="AE766" t="str">
        <f>IFERROR(VLOOKUP(D766,Bas!A:B,2,0),"")</f>
        <v/>
      </c>
      <c r="AF766" t="str">
        <f t="shared" si="129"/>
        <v>FERRETERIA MONACO SASFP-012259-01</v>
      </c>
      <c r="AG766" s="14" t="str">
        <f>(IFERROR(VLOOKUP(AF766,Bas!A:B,2,0),"CXP"))</f>
        <v>CXP</v>
      </c>
    </row>
    <row r="767" spans="1:33" x14ac:dyDescent="0.25">
      <c r="A767" t="s">
        <v>41</v>
      </c>
      <c r="B767">
        <v>901</v>
      </c>
      <c r="C767">
        <v>900996701</v>
      </c>
      <c r="D767" t="s">
        <v>110</v>
      </c>
      <c r="E767" t="s">
        <v>4574</v>
      </c>
      <c r="F767">
        <v>7447638</v>
      </c>
      <c r="G767">
        <v>16925001</v>
      </c>
      <c r="H767">
        <v>4295</v>
      </c>
      <c r="I767" t="s">
        <v>4723</v>
      </c>
      <c r="J767" t="s">
        <v>4724</v>
      </c>
      <c r="K767" s="2">
        <v>45426</v>
      </c>
      <c r="L767" s="2">
        <v>45426</v>
      </c>
      <c r="M767" s="2">
        <v>45487</v>
      </c>
      <c r="N767">
        <v>40</v>
      </c>
      <c r="O767">
        <v>2419739</v>
      </c>
      <c r="P767">
        <v>20240604</v>
      </c>
      <c r="Q767">
        <v>202406</v>
      </c>
      <c r="R767" t="s">
        <v>6382</v>
      </c>
      <c r="S767">
        <v>25</v>
      </c>
      <c r="T767" t="s">
        <v>22</v>
      </c>
      <c r="U767" t="s">
        <v>3359</v>
      </c>
      <c r="V767" s="57" t="e">
        <f t="shared" ca="1" si="120"/>
        <v>#NUM!</v>
      </c>
      <c r="W767" s="1" t="e">
        <f t="shared" ca="1" si="121"/>
        <v>#NUM!</v>
      </c>
      <c r="X767" s="1" t="e">
        <f t="shared" ca="1" si="122"/>
        <v>#NUM!</v>
      </c>
      <c r="Y767" s="1" t="e">
        <f t="shared" ca="1" si="123"/>
        <v>#NUM!</v>
      </c>
      <c r="Z767" s="32" t="e">
        <f t="shared" ca="1" si="124"/>
        <v>#NUM!</v>
      </c>
      <c r="AA767" s="1" t="e">
        <f t="shared" ca="1" si="125"/>
        <v>#NUM!</v>
      </c>
      <c r="AB767" s="1" t="e">
        <f t="shared" ca="1" si="126"/>
        <v>#NUM!</v>
      </c>
      <c r="AC767" s="1" t="e">
        <f t="shared" ca="1" si="127"/>
        <v>#NUM!</v>
      </c>
      <c r="AD767" s="1">
        <f t="shared" si="128"/>
        <v>2419739</v>
      </c>
      <c r="AE767" t="str">
        <f>IFERROR(VLOOKUP(D767,Bas!A:B,2,0),"")</f>
        <v/>
      </c>
      <c r="AF767" t="str">
        <f t="shared" si="129"/>
        <v>FERRETERIA MONACO SASFP-012260-01</v>
      </c>
      <c r="AG767" s="14" t="str">
        <f>(IFERROR(VLOOKUP(AF767,Bas!A:B,2,0),"CXP"))</f>
        <v>CXP</v>
      </c>
    </row>
    <row r="768" spans="1:33" x14ac:dyDescent="0.25">
      <c r="A768" t="s">
        <v>41</v>
      </c>
      <c r="B768">
        <v>901</v>
      </c>
      <c r="C768">
        <v>900996701</v>
      </c>
      <c r="D768" t="s">
        <v>110</v>
      </c>
      <c r="E768" t="s">
        <v>4574</v>
      </c>
      <c r="F768">
        <v>7447638</v>
      </c>
      <c r="G768">
        <v>16925001</v>
      </c>
      <c r="H768">
        <v>4297</v>
      </c>
      <c r="I768" t="s">
        <v>4725</v>
      </c>
      <c r="J768" t="s">
        <v>4726</v>
      </c>
      <c r="K768" s="2">
        <v>45427</v>
      </c>
      <c r="L768" s="2">
        <v>45427</v>
      </c>
      <c r="M768" s="2">
        <v>45487</v>
      </c>
      <c r="N768">
        <v>40</v>
      </c>
      <c r="O768">
        <v>585239</v>
      </c>
      <c r="P768">
        <v>20240604</v>
      </c>
      <c r="Q768">
        <v>202406</v>
      </c>
      <c r="R768" t="s">
        <v>6382</v>
      </c>
      <c r="S768">
        <v>24</v>
      </c>
      <c r="T768" t="s">
        <v>22</v>
      </c>
      <c r="U768" t="s">
        <v>3359</v>
      </c>
      <c r="V768" s="57" t="e">
        <f t="shared" ca="1" si="120"/>
        <v>#NUM!</v>
      </c>
      <c r="W768" s="1" t="e">
        <f t="shared" ca="1" si="121"/>
        <v>#NUM!</v>
      </c>
      <c r="X768" s="1" t="e">
        <f t="shared" ca="1" si="122"/>
        <v>#NUM!</v>
      </c>
      <c r="Y768" s="1" t="e">
        <f t="shared" ca="1" si="123"/>
        <v>#NUM!</v>
      </c>
      <c r="Z768" s="32" t="e">
        <f t="shared" ca="1" si="124"/>
        <v>#NUM!</v>
      </c>
      <c r="AA768" s="1" t="e">
        <f t="shared" ca="1" si="125"/>
        <v>#NUM!</v>
      </c>
      <c r="AB768" s="1" t="e">
        <f t="shared" ca="1" si="126"/>
        <v>#NUM!</v>
      </c>
      <c r="AC768" s="1" t="e">
        <f t="shared" ca="1" si="127"/>
        <v>#NUM!</v>
      </c>
      <c r="AD768" s="1">
        <f t="shared" si="128"/>
        <v>585239</v>
      </c>
      <c r="AE768" t="str">
        <f>IFERROR(VLOOKUP(D768,Bas!A:B,2,0),"")</f>
        <v/>
      </c>
      <c r="AF768" t="str">
        <f t="shared" si="129"/>
        <v>FERRETERIA MONACO SASFP-012278-01</v>
      </c>
      <c r="AG768" s="14" t="str">
        <f>(IFERROR(VLOOKUP(AF768,Bas!A:B,2,0),"CXP"))</f>
        <v>CXP</v>
      </c>
    </row>
    <row r="769" spans="1:33" x14ac:dyDescent="0.25">
      <c r="A769" t="s">
        <v>41</v>
      </c>
      <c r="B769">
        <v>901</v>
      </c>
      <c r="C769">
        <v>900996701</v>
      </c>
      <c r="D769" t="s">
        <v>110</v>
      </c>
      <c r="E769" t="s">
        <v>4574</v>
      </c>
      <c r="F769">
        <v>7447638</v>
      </c>
      <c r="G769">
        <v>16925001</v>
      </c>
      <c r="H769">
        <v>4308</v>
      </c>
      <c r="I769" t="s">
        <v>4727</v>
      </c>
      <c r="J769" t="s">
        <v>4728</v>
      </c>
      <c r="K769" s="2">
        <v>45427</v>
      </c>
      <c r="L769" s="2">
        <v>45427</v>
      </c>
      <c r="M769" s="2">
        <v>45487</v>
      </c>
      <c r="N769">
        <v>40</v>
      </c>
      <c r="O769">
        <v>157564</v>
      </c>
      <c r="P769">
        <v>20240604</v>
      </c>
      <c r="Q769">
        <v>202406</v>
      </c>
      <c r="R769" t="s">
        <v>6382</v>
      </c>
      <c r="S769">
        <v>24</v>
      </c>
      <c r="T769" t="s">
        <v>22</v>
      </c>
      <c r="U769" t="s">
        <v>3359</v>
      </c>
      <c r="V769" s="57" t="e">
        <f t="shared" ca="1" si="120"/>
        <v>#NUM!</v>
      </c>
      <c r="W769" s="1" t="e">
        <f t="shared" ca="1" si="121"/>
        <v>#NUM!</v>
      </c>
      <c r="X769" s="1" t="e">
        <f t="shared" ca="1" si="122"/>
        <v>#NUM!</v>
      </c>
      <c r="Y769" s="1" t="e">
        <f t="shared" ca="1" si="123"/>
        <v>#NUM!</v>
      </c>
      <c r="Z769" s="32" t="e">
        <f t="shared" ca="1" si="124"/>
        <v>#NUM!</v>
      </c>
      <c r="AA769" s="1" t="e">
        <f t="shared" ca="1" si="125"/>
        <v>#NUM!</v>
      </c>
      <c r="AB769" s="1" t="e">
        <f t="shared" ca="1" si="126"/>
        <v>#NUM!</v>
      </c>
      <c r="AC769" s="1" t="e">
        <f t="shared" ca="1" si="127"/>
        <v>#NUM!</v>
      </c>
      <c r="AD769" s="1">
        <f t="shared" si="128"/>
        <v>157564</v>
      </c>
      <c r="AE769" t="str">
        <f>IFERROR(VLOOKUP(D769,Bas!A:B,2,0),"")</f>
        <v/>
      </c>
      <c r="AF769" t="str">
        <f t="shared" si="129"/>
        <v>FERRETERIA MONACO SASFP-012279-01</v>
      </c>
      <c r="AG769" s="14" t="str">
        <f>(IFERROR(VLOOKUP(AF769,Bas!A:B,2,0),"CXP"))</f>
        <v>CXP</v>
      </c>
    </row>
    <row r="770" spans="1:33" x14ac:dyDescent="0.25">
      <c r="A770" t="s">
        <v>41</v>
      </c>
      <c r="B770">
        <v>901</v>
      </c>
      <c r="C770">
        <v>900996701</v>
      </c>
      <c r="D770" t="s">
        <v>110</v>
      </c>
      <c r="E770" t="s">
        <v>4574</v>
      </c>
      <c r="F770">
        <v>7447638</v>
      </c>
      <c r="G770">
        <v>16925001</v>
      </c>
      <c r="H770">
        <v>4312</v>
      </c>
      <c r="I770" t="s">
        <v>4729</v>
      </c>
      <c r="J770" t="s">
        <v>4730</v>
      </c>
      <c r="K770" s="2">
        <v>45428</v>
      </c>
      <c r="L770" s="2">
        <v>45428</v>
      </c>
      <c r="M770" s="2">
        <v>45488</v>
      </c>
      <c r="N770">
        <v>41</v>
      </c>
      <c r="O770">
        <v>56273</v>
      </c>
      <c r="P770">
        <v>20240604</v>
      </c>
      <c r="Q770">
        <v>202406</v>
      </c>
      <c r="R770" t="s">
        <v>6382</v>
      </c>
      <c r="S770">
        <v>23</v>
      </c>
      <c r="T770" t="s">
        <v>22</v>
      </c>
      <c r="U770" t="s">
        <v>3359</v>
      </c>
      <c r="V770" s="57" t="e">
        <f t="shared" ca="1" si="120"/>
        <v>#NUM!</v>
      </c>
      <c r="W770" s="1" t="e">
        <f t="shared" ca="1" si="121"/>
        <v>#NUM!</v>
      </c>
      <c r="X770" s="1" t="e">
        <f t="shared" ca="1" si="122"/>
        <v>#NUM!</v>
      </c>
      <c r="Y770" s="1" t="e">
        <f t="shared" ca="1" si="123"/>
        <v>#NUM!</v>
      </c>
      <c r="Z770" s="32" t="e">
        <f t="shared" ca="1" si="124"/>
        <v>#NUM!</v>
      </c>
      <c r="AA770" s="1" t="e">
        <f t="shared" ca="1" si="125"/>
        <v>#NUM!</v>
      </c>
      <c r="AB770" s="1" t="e">
        <f t="shared" ca="1" si="126"/>
        <v>#NUM!</v>
      </c>
      <c r="AC770" s="1" t="e">
        <f t="shared" ca="1" si="127"/>
        <v>#NUM!</v>
      </c>
      <c r="AD770" s="1">
        <f t="shared" si="128"/>
        <v>56273</v>
      </c>
      <c r="AE770" t="str">
        <f>IFERROR(VLOOKUP(D770,Bas!A:B,2,0),"")</f>
        <v/>
      </c>
      <c r="AF770" t="str">
        <f t="shared" si="129"/>
        <v>FERRETERIA MONACO SASFP-012322-01</v>
      </c>
      <c r="AG770" s="14" t="str">
        <f>(IFERROR(VLOOKUP(AF770,Bas!A:B,2,0),"CXP"))</f>
        <v>CXP</v>
      </c>
    </row>
    <row r="771" spans="1:33" x14ac:dyDescent="0.25">
      <c r="A771" t="s">
        <v>41</v>
      </c>
      <c r="B771">
        <v>901</v>
      </c>
      <c r="C771">
        <v>900996701</v>
      </c>
      <c r="D771" t="s">
        <v>110</v>
      </c>
      <c r="E771" t="s">
        <v>4574</v>
      </c>
      <c r="F771">
        <v>7447638</v>
      </c>
      <c r="G771">
        <v>16925001</v>
      </c>
      <c r="H771">
        <v>4307</v>
      </c>
      <c r="I771" t="s">
        <v>4731</v>
      </c>
      <c r="J771" t="s">
        <v>4732</v>
      </c>
      <c r="K771" s="2">
        <v>45428</v>
      </c>
      <c r="L771" s="2">
        <v>45428</v>
      </c>
      <c r="M771" s="2">
        <v>45487</v>
      </c>
      <c r="N771">
        <v>40</v>
      </c>
      <c r="O771">
        <v>3533944</v>
      </c>
      <c r="P771">
        <v>20240604</v>
      </c>
      <c r="Q771">
        <v>202406</v>
      </c>
      <c r="R771" t="s">
        <v>6382</v>
      </c>
      <c r="S771">
        <v>23</v>
      </c>
      <c r="T771" t="s">
        <v>22</v>
      </c>
      <c r="U771" t="s">
        <v>3359</v>
      </c>
      <c r="V771" s="57" t="e">
        <f t="shared" ca="1" si="120"/>
        <v>#NUM!</v>
      </c>
      <c r="W771" s="1" t="e">
        <f t="shared" ca="1" si="121"/>
        <v>#NUM!</v>
      </c>
      <c r="X771" s="1" t="e">
        <f t="shared" ca="1" si="122"/>
        <v>#NUM!</v>
      </c>
      <c r="Y771" s="1" t="e">
        <f t="shared" ca="1" si="123"/>
        <v>#NUM!</v>
      </c>
      <c r="Z771" s="32" t="e">
        <f t="shared" ca="1" si="124"/>
        <v>#NUM!</v>
      </c>
      <c r="AA771" s="1" t="e">
        <f t="shared" ca="1" si="125"/>
        <v>#NUM!</v>
      </c>
      <c r="AB771" s="1" t="e">
        <f t="shared" ca="1" si="126"/>
        <v>#NUM!</v>
      </c>
      <c r="AC771" s="1" t="e">
        <f t="shared" ca="1" si="127"/>
        <v>#NUM!</v>
      </c>
      <c r="AD771" s="1">
        <f t="shared" si="128"/>
        <v>3533944</v>
      </c>
      <c r="AE771" t="str">
        <f>IFERROR(VLOOKUP(D771,Bas!A:B,2,0),"")</f>
        <v/>
      </c>
      <c r="AF771" t="str">
        <f t="shared" si="129"/>
        <v>FERRETERIA MONACO SASFP-012325-01</v>
      </c>
      <c r="AG771" s="14" t="str">
        <f>(IFERROR(VLOOKUP(AF771,Bas!A:B,2,0),"CXP"))</f>
        <v>CXP</v>
      </c>
    </row>
    <row r="772" spans="1:33" x14ac:dyDescent="0.25">
      <c r="A772" t="s">
        <v>41</v>
      </c>
      <c r="B772">
        <v>901</v>
      </c>
      <c r="C772">
        <v>900996701</v>
      </c>
      <c r="D772" t="s">
        <v>110</v>
      </c>
      <c r="E772" t="s">
        <v>4574</v>
      </c>
      <c r="F772">
        <v>7447638</v>
      </c>
      <c r="G772">
        <v>16925001</v>
      </c>
      <c r="H772">
        <v>4311</v>
      </c>
      <c r="I772" t="s">
        <v>4733</v>
      </c>
      <c r="J772" t="s">
        <v>4734</v>
      </c>
      <c r="K772" s="2">
        <v>45428</v>
      </c>
      <c r="L772" s="2">
        <v>45428</v>
      </c>
      <c r="M772" s="2">
        <v>45488</v>
      </c>
      <c r="N772">
        <v>41</v>
      </c>
      <c r="O772">
        <v>234658</v>
      </c>
      <c r="P772">
        <v>20240604</v>
      </c>
      <c r="Q772">
        <v>202406</v>
      </c>
      <c r="R772" t="s">
        <v>6382</v>
      </c>
      <c r="S772">
        <v>23</v>
      </c>
      <c r="T772" t="s">
        <v>22</v>
      </c>
      <c r="U772" t="s">
        <v>3359</v>
      </c>
      <c r="V772" s="57" t="e">
        <f t="shared" ca="1" si="120"/>
        <v>#NUM!</v>
      </c>
      <c r="W772" s="1" t="e">
        <f t="shared" ca="1" si="121"/>
        <v>#NUM!</v>
      </c>
      <c r="X772" s="1" t="e">
        <f t="shared" ca="1" si="122"/>
        <v>#NUM!</v>
      </c>
      <c r="Y772" s="1" t="e">
        <f t="shared" ca="1" si="123"/>
        <v>#NUM!</v>
      </c>
      <c r="Z772" s="32" t="e">
        <f t="shared" ca="1" si="124"/>
        <v>#NUM!</v>
      </c>
      <c r="AA772" s="1" t="e">
        <f t="shared" ca="1" si="125"/>
        <v>#NUM!</v>
      </c>
      <c r="AB772" s="1" t="e">
        <f t="shared" ca="1" si="126"/>
        <v>#NUM!</v>
      </c>
      <c r="AC772" s="1" t="e">
        <f t="shared" ca="1" si="127"/>
        <v>#NUM!</v>
      </c>
      <c r="AD772" s="1">
        <f t="shared" si="128"/>
        <v>234658</v>
      </c>
      <c r="AE772" t="str">
        <f>IFERROR(VLOOKUP(D772,Bas!A:B,2,0),"")</f>
        <v/>
      </c>
      <c r="AF772" t="str">
        <f t="shared" si="129"/>
        <v>FERRETERIA MONACO SASFP-012326-01</v>
      </c>
      <c r="AG772" s="14" t="str">
        <f>(IFERROR(VLOOKUP(AF772,Bas!A:B,2,0),"CXP"))</f>
        <v>CXP</v>
      </c>
    </row>
    <row r="773" spans="1:33" x14ac:dyDescent="0.25">
      <c r="A773" t="s">
        <v>41</v>
      </c>
      <c r="B773">
        <v>901</v>
      </c>
      <c r="C773">
        <v>900996701</v>
      </c>
      <c r="D773" t="s">
        <v>110</v>
      </c>
      <c r="E773" t="s">
        <v>4574</v>
      </c>
      <c r="F773">
        <v>7447638</v>
      </c>
      <c r="G773">
        <v>16925001</v>
      </c>
      <c r="H773">
        <v>4315</v>
      </c>
      <c r="I773" t="s">
        <v>4735</v>
      </c>
      <c r="J773" t="s">
        <v>4736</v>
      </c>
      <c r="K773" s="2">
        <v>45432</v>
      </c>
      <c r="L773" s="2">
        <v>45432</v>
      </c>
      <c r="M773" s="2">
        <v>45490</v>
      </c>
      <c r="N773">
        <v>43</v>
      </c>
      <c r="O773">
        <v>1227989</v>
      </c>
      <c r="P773">
        <v>20240604</v>
      </c>
      <c r="Q773">
        <v>202406</v>
      </c>
      <c r="R773" t="s">
        <v>6382</v>
      </c>
      <c r="S773">
        <v>19</v>
      </c>
      <c r="T773" t="s">
        <v>22</v>
      </c>
      <c r="U773" t="s">
        <v>3359</v>
      </c>
      <c r="V773" s="57" t="e">
        <f t="shared" ca="1" si="120"/>
        <v>#NUM!</v>
      </c>
      <c r="W773" s="1" t="e">
        <f t="shared" ca="1" si="121"/>
        <v>#NUM!</v>
      </c>
      <c r="X773" s="1" t="e">
        <f t="shared" ca="1" si="122"/>
        <v>#NUM!</v>
      </c>
      <c r="Y773" s="1" t="e">
        <f t="shared" ca="1" si="123"/>
        <v>#NUM!</v>
      </c>
      <c r="Z773" s="32" t="e">
        <f t="shared" ca="1" si="124"/>
        <v>#NUM!</v>
      </c>
      <c r="AA773" s="1" t="e">
        <f t="shared" ca="1" si="125"/>
        <v>#NUM!</v>
      </c>
      <c r="AB773" s="1" t="e">
        <f t="shared" ca="1" si="126"/>
        <v>#NUM!</v>
      </c>
      <c r="AC773" s="1" t="e">
        <f t="shared" ca="1" si="127"/>
        <v>#NUM!</v>
      </c>
      <c r="AD773" s="1">
        <f t="shared" si="128"/>
        <v>1227989</v>
      </c>
      <c r="AE773" t="str">
        <f>IFERROR(VLOOKUP(D773,Bas!A:B,2,0),"")</f>
        <v/>
      </c>
      <c r="AF773" t="str">
        <f t="shared" si="129"/>
        <v>FERRETERIA MONACO SASFP-012362-01</v>
      </c>
      <c r="AG773" s="14" t="str">
        <f>(IFERROR(VLOOKUP(AF773,Bas!A:B,2,0),"CXP"))</f>
        <v>CXP</v>
      </c>
    </row>
    <row r="774" spans="1:33" x14ac:dyDescent="0.25">
      <c r="A774" t="s">
        <v>41</v>
      </c>
      <c r="B774">
        <v>901</v>
      </c>
      <c r="C774">
        <v>900996701</v>
      </c>
      <c r="D774" t="s">
        <v>110</v>
      </c>
      <c r="E774" t="s">
        <v>4574</v>
      </c>
      <c r="F774">
        <v>7447638</v>
      </c>
      <c r="G774">
        <v>16925001</v>
      </c>
      <c r="H774">
        <v>4314</v>
      </c>
      <c r="I774" t="s">
        <v>4737</v>
      </c>
      <c r="J774" t="s">
        <v>4738</v>
      </c>
      <c r="K774" s="2">
        <v>45432</v>
      </c>
      <c r="L774" s="2">
        <v>45432</v>
      </c>
      <c r="M774" s="2">
        <v>45490</v>
      </c>
      <c r="N774">
        <v>43</v>
      </c>
      <c r="O774">
        <v>503080</v>
      </c>
      <c r="P774">
        <v>20240604</v>
      </c>
      <c r="Q774">
        <v>202406</v>
      </c>
      <c r="R774" t="s">
        <v>6382</v>
      </c>
      <c r="S774">
        <v>19</v>
      </c>
      <c r="T774" t="s">
        <v>22</v>
      </c>
      <c r="U774" t="s">
        <v>3359</v>
      </c>
      <c r="V774" s="57" t="e">
        <f t="shared" ca="1" si="120"/>
        <v>#NUM!</v>
      </c>
      <c r="W774" s="1" t="e">
        <f t="shared" ca="1" si="121"/>
        <v>#NUM!</v>
      </c>
      <c r="X774" s="1" t="e">
        <f t="shared" ca="1" si="122"/>
        <v>#NUM!</v>
      </c>
      <c r="Y774" s="1" t="e">
        <f t="shared" ca="1" si="123"/>
        <v>#NUM!</v>
      </c>
      <c r="Z774" s="32" t="e">
        <f t="shared" ca="1" si="124"/>
        <v>#NUM!</v>
      </c>
      <c r="AA774" s="1" t="e">
        <f t="shared" ca="1" si="125"/>
        <v>#NUM!</v>
      </c>
      <c r="AB774" s="1" t="e">
        <f t="shared" ca="1" si="126"/>
        <v>#NUM!</v>
      </c>
      <c r="AC774" s="1" t="e">
        <f t="shared" ca="1" si="127"/>
        <v>#NUM!</v>
      </c>
      <c r="AD774" s="1">
        <f t="shared" si="128"/>
        <v>503080</v>
      </c>
      <c r="AE774" t="str">
        <f>IFERROR(VLOOKUP(D774,Bas!A:B,2,0),"")</f>
        <v/>
      </c>
      <c r="AF774" t="str">
        <f t="shared" si="129"/>
        <v>FERRETERIA MONACO SASFP-012363-01</v>
      </c>
      <c r="AG774" s="14" t="str">
        <f>(IFERROR(VLOOKUP(AF774,Bas!A:B,2,0),"CXP"))</f>
        <v>CXP</v>
      </c>
    </row>
    <row r="775" spans="1:33" x14ac:dyDescent="0.25">
      <c r="A775" t="s">
        <v>41</v>
      </c>
      <c r="B775">
        <v>901</v>
      </c>
      <c r="C775">
        <v>900996701</v>
      </c>
      <c r="D775" t="s">
        <v>110</v>
      </c>
      <c r="E775" t="s">
        <v>4574</v>
      </c>
      <c r="F775">
        <v>7447638</v>
      </c>
      <c r="G775">
        <v>16925001</v>
      </c>
      <c r="H775">
        <v>4322</v>
      </c>
      <c r="I775" t="s">
        <v>4739</v>
      </c>
      <c r="J775" t="s">
        <v>4740</v>
      </c>
      <c r="K775" s="2">
        <v>45432</v>
      </c>
      <c r="L775" s="2">
        <v>45432</v>
      </c>
      <c r="M775" s="2">
        <v>45490</v>
      </c>
      <c r="N775">
        <v>43</v>
      </c>
      <c r="O775">
        <v>1683688</v>
      </c>
      <c r="P775">
        <v>20240604</v>
      </c>
      <c r="Q775">
        <v>202406</v>
      </c>
      <c r="R775" t="s">
        <v>6382</v>
      </c>
      <c r="S775">
        <v>19</v>
      </c>
      <c r="T775" t="s">
        <v>22</v>
      </c>
      <c r="U775" t="s">
        <v>3359</v>
      </c>
      <c r="V775" s="57" t="e">
        <f t="shared" ca="1" si="120"/>
        <v>#NUM!</v>
      </c>
      <c r="W775" s="1" t="e">
        <f t="shared" ca="1" si="121"/>
        <v>#NUM!</v>
      </c>
      <c r="X775" s="1" t="e">
        <f t="shared" ca="1" si="122"/>
        <v>#NUM!</v>
      </c>
      <c r="Y775" s="1" t="e">
        <f t="shared" ca="1" si="123"/>
        <v>#NUM!</v>
      </c>
      <c r="Z775" s="32" t="e">
        <f t="shared" ca="1" si="124"/>
        <v>#NUM!</v>
      </c>
      <c r="AA775" s="1" t="e">
        <f t="shared" ca="1" si="125"/>
        <v>#NUM!</v>
      </c>
      <c r="AB775" s="1" t="e">
        <f t="shared" ca="1" si="126"/>
        <v>#NUM!</v>
      </c>
      <c r="AC775" s="1" t="e">
        <f t="shared" ca="1" si="127"/>
        <v>#NUM!</v>
      </c>
      <c r="AD775" s="1">
        <f t="shared" si="128"/>
        <v>1683688</v>
      </c>
      <c r="AE775" t="str">
        <f>IFERROR(VLOOKUP(D775,Bas!A:B,2,0),"")</f>
        <v/>
      </c>
      <c r="AF775" t="str">
        <f t="shared" si="129"/>
        <v>FERRETERIA MONACO SASFP-012364-01</v>
      </c>
      <c r="AG775" s="14" t="str">
        <f>(IFERROR(VLOOKUP(AF775,Bas!A:B,2,0),"CXP"))</f>
        <v>CXP</v>
      </c>
    </row>
    <row r="776" spans="1:33" x14ac:dyDescent="0.25">
      <c r="A776" t="s">
        <v>41</v>
      </c>
      <c r="B776">
        <v>901</v>
      </c>
      <c r="C776">
        <v>900996701</v>
      </c>
      <c r="D776" t="s">
        <v>110</v>
      </c>
      <c r="E776" t="s">
        <v>4574</v>
      </c>
      <c r="F776">
        <v>7447638</v>
      </c>
      <c r="G776">
        <v>16925001</v>
      </c>
      <c r="H776">
        <v>4335</v>
      </c>
      <c r="I776" t="s">
        <v>6331</v>
      </c>
      <c r="J776" t="s">
        <v>6332</v>
      </c>
      <c r="K776" s="2">
        <v>45435</v>
      </c>
      <c r="L776" s="2">
        <v>45435</v>
      </c>
      <c r="M776" s="2">
        <v>45495</v>
      </c>
      <c r="N776">
        <v>48</v>
      </c>
      <c r="O776">
        <v>128302</v>
      </c>
      <c r="P776">
        <v>20240604</v>
      </c>
      <c r="Q776">
        <v>202406</v>
      </c>
      <c r="R776" t="s">
        <v>6382</v>
      </c>
      <c r="S776">
        <v>16</v>
      </c>
      <c r="T776" t="s">
        <v>22</v>
      </c>
      <c r="U776" t="s">
        <v>3359</v>
      </c>
      <c r="V776" s="57" t="e">
        <f t="shared" ca="1" si="120"/>
        <v>#NUM!</v>
      </c>
      <c r="W776" s="1" t="e">
        <f t="shared" ca="1" si="121"/>
        <v>#NUM!</v>
      </c>
      <c r="X776" s="1" t="e">
        <f t="shared" ca="1" si="122"/>
        <v>#NUM!</v>
      </c>
      <c r="Y776" s="1" t="e">
        <f t="shared" ca="1" si="123"/>
        <v>#NUM!</v>
      </c>
      <c r="Z776" s="32" t="e">
        <f t="shared" ca="1" si="124"/>
        <v>#NUM!</v>
      </c>
      <c r="AA776" s="1" t="e">
        <f t="shared" ca="1" si="125"/>
        <v>#NUM!</v>
      </c>
      <c r="AB776" s="1" t="e">
        <f t="shared" ca="1" si="126"/>
        <v>#NUM!</v>
      </c>
      <c r="AC776" s="1" t="e">
        <f t="shared" ca="1" si="127"/>
        <v>#NUM!</v>
      </c>
      <c r="AD776" s="1">
        <f t="shared" si="128"/>
        <v>128302</v>
      </c>
      <c r="AE776" t="str">
        <f>IFERROR(VLOOKUP(D776,Bas!A:B,2,0),"")</f>
        <v/>
      </c>
      <c r="AF776" t="str">
        <f t="shared" si="129"/>
        <v>FERRETERIA MONACO SASFP-012418-01</v>
      </c>
      <c r="AG776" s="14" t="str">
        <f>(IFERROR(VLOOKUP(AF776,Bas!A:B,2,0),"CXP"))</f>
        <v>CXP</v>
      </c>
    </row>
    <row r="777" spans="1:33" x14ac:dyDescent="0.25">
      <c r="A777" t="s">
        <v>41</v>
      </c>
      <c r="B777">
        <v>901</v>
      </c>
      <c r="C777">
        <v>900996701</v>
      </c>
      <c r="D777" t="s">
        <v>110</v>
      </c>
      <c r="E777" t="s">
        <v>4574</v>
      </c>
      <c r="F777">
        <v>7447638</v>
      </c>
      <c r="G777">
        <v>16925001</v>
      </c>
      <c r="H777">
        <v>4333</v>
      </c>
      <c r="I777" t="s">
        <v>6333</v>
      </c>
      <c r="J777" t="s">
        <v>6334</v>
      </c>
      <c r="K777" s="2">
        <v>45435</v>
      </c>
      <c r="L777" s="2">
        <v>45435</v>
      </c>
      <c r="M777" s="2">
        <v>45495</v>
      </c>
      <c r="N777">
        <v>48</v>
      </c>
      <c r="O777">
        <v>702287</v>
      </c>
      <c r="P777">
        <v>20240604</v>
      </c>
      <c r="Q777">
        <v>202406</v>
      </c>
      <c r="R777" t="s">
        <v>6382</v>
      </c>
      <c r="S777">
        <v>16</v>
      </c>
      <c r="T777" t="s">
        <v>22</v>
      </c>
      <c r="U777" t="s">
        <v>3359</v>
      </c>
      <c r="V777" s="57" t="e">
        <f t="shared" ca="1" si="120"/>
        <v>#NUM!</v>
      </c>
      <c r="W777" s="1" t="e">
        <f t="shared" ca="1" si="121"/>
        <v>#NUM!</v>
      </c>
      <c r="X777" s="1" t="e">
        <f t="shared" ca="1" si="122"/>
        <v>#NUM!</v>
      </c>
      <c r="Y777" s="1" t="e">
        <f t="shared" ca="1" si="123"/>
        <v>#NUM!</v>
      </c>
      <c r="Z777" s="32" t="e">
        <f t="shared" ca="1" si="124"/>
        <v>#NUM!</v>
      </c>
      <c r="AA777" s="1" t="e">
        <f t="shared" ca="1" si="125"/>
        <v>#NUM!</v>
      </c>
      <c r="AB777" s="1" t="e">
        <f t="shared" ca="1" si="126"/>
        <v>#NUM!</v>
      </c>
      <c r="AC777" s="1" t="e">
        <f t="shared" ca="1" si="127"/>
        <v>#NUM!</v>
      </c>
      <c r="AD777" s="1">
        <f t="shared" si="128"/>
        <v>702287</v>
      </c>
      <c r="AE777" t="str">
        <f>IFERROR(VLOOKUP(D777,Bas!A:B,2,0),"")</f>
        <v/>
      </c>
      <c r="AF777" t="str">
        <f t="shared" si="129"/>
        <v>FERRETERIA MONACO SASFP-012419-01</v>
      </c>
      <c r="AG777" s="14" t="str">
        <f>(IFERROR(VLOOKUP(AF777,Bas!A:B,2,0),"CXP"))</f>
        <v>CXP</v>
      </c>
    </row>
    <row r="778" spans="1:33" x14ac:dyDescent="0.25">
      <c r="A778" t="s">
        <v>41</v>
      </c>
      <c r="B778">
        <v>901</v>
      </c>
      <c r="C778">
        <v>900996701</v>
      </c>
      <c r="D778" t="s">
        <v>110</v>
      </c>
      <c r="E778" t="s">
        <v>4574</v>
      </c>
      <c r="F778">
        <v>7447638</v>
      </c>
      <c r="G778">
        <v>16925001</v>
      </c>
      <c r="H778">
        <v>4331</v>
      </c>
      <c r="I778" t="s">
        <v>6335</v>
      </c>
      <c r="J778" t="s">
        <v>6336</v>
      </c>
      <c r="K778" s="2">
        <v>45435</v>
      </c>
      <c r="L778" s="2">
        <v>45435</v>
      </c>
      <c r="M778" s="2">
        <v>45494</v>
      </c>
      <c r="N778">
        <v>47</v>
      </c>
      <c r="O778">
        <v>4111305</v>
      </c>
      <c r="P778">
        <v>20240604</v>
      </c>
      <c r="Q778">
        <v>202406</v>
      </c>
      <c r="R778" t="s">
        <v>6382</v>
      </c>
      <c r="S778">
        <v>16</v>
      </c>
      <c r="T778" t="s">
        <v>22</v>
      </c>
      <c r="U778" t="s">
        <v>3359</v>
      </c>
      <c r="V778" s="57" t="e">
        <f t="shared" ca="1" si="120"/>
        <v>#NUM!</v>
      </c>
      <c r="W778" s="1" t="e">
        <f t="shared" ca="1" si="121"/>
        <v>#NUM!</v>
      </c>
      <c r="X778" s="1" t="e">
        <f t="shared" ca="1" si="122"/>
        <v>#NUM!</v>
      </c>
      <c r="Y778" s="1" t="e">
        <f t="shared" ca="1" si="123"/>
        <v>#NUM!</v>
      </c>
      <c r="Z778" s="32" t="e">
        <f t="shared" ca="1" si="124"/>
        <v>#NUM!</v>
      </c>
      <c r="AA778" s="1" t="e">
        <f t="shared" ca="1" si="125"/>
        <v>#NUM!</v>
      </c>
      <c r="AB778" s="1" t="e">
        <f t="shared" ca="1" si="126"/>
        <v>#NUM!</v>
      </c>
      <c r="AC778" s="1" t="e">
        <f t="shared" ca="1" si="127"/>
        <v>#NUM!</v>
      </c>
      <c r="AD778" s="1">
        <f t="shared" si="128"/>
        <v>4111305</v>
      </c>
      <c r="AE778" t="str">
        <f>IFERROR(VLOOKUP(D778,Bas!A:B,2,0),"")</f>
        <v/>
      </c>
      <c r="AF778" t="str">
        <f t="shared" si="129"/>
        <v>FERRETERIA MONACO SASFP-012420-01</v>
      </c>
      <c r="AG778" s="14" t="str">
        <f>(IFERROR(VLOOKUP(AF778,Bas!A:B,2,0),"CXP"))</f>
        <v>CXP</v>
      </c>
    </row>
    <row r="779" spans="1:33" x14ac:dyDescent="0.25">
      <c r="A779" t="s">
        <v>41</v>
      </c>
      <c r="B779">
        <v>901</v>
      </c>
      <c r="C779">
        <v>900996701</v>
      </c>
      <c r="D779" t="s">
        <v>110</v>
      </c>
      <c r="E779" t="s">
        <v>4574</v>
      </c>
      <c r="F779">
        <v>7447638</v>
      </c>
      <c r="G779">
        <v>16925001</v>
      </c>
      <c r="H779">
        <v>4336</v>
      </c>
      <c r="I779" t="s">
        <v>6337</v>
      </c>
      <c r="J779" t="s">
        <v>6338</v>
      </c>
      <c r="K779" s="2">
        <v>45435</v>
      </c>
      <c r="L779" s="2">
        <v>45435</v>
      </c>
      <c r="M779" s="2">
        <v>45495</v>
      </c>
      <c r="N779">
        <v>48</v>
      </c>
      <c r="O779">
        <v>30613</v>
      </c>
      <c r="P779">
        <v>20240604</v>
      </c>
      <c r="Q779">
        <v>202406</v>
      </c>
      <c r="R779" t="s">
        <v>6382</v>
      </c>
      <c r="S779">
        <v>16</v>
      </c>
      <c r="T779" t="s">
        <v>22</v>
      </c>
      <c r="U779" t="s">
        <v>3359</v>
      </c>
      <c r="V779" s="57" t="e">
        <f t="shared" ca="1" si="120"/>
        <v>#NUM!</v>
      </c>
      <c r="W779" s="1" t="e">
        <f t="shared" ca="1" si="121"/>
        <v>#NUM!</v>
      </c>
      <c r="X779" s="1" t="e">
        <f t="shared" ca="1" si="122"/>
        <v>#NUM!</v>
      </c>
      <c r="Y779" s="1" t="e">
        <f t="shared" ca="1" si="123"/>
        <v>#NUM!</v>
      </c>
      <c r="Z779" s="32" t="e">
        <f t="shared" ca="1" si="124"/>
        <v>#NUM!</v>
      </c>
      <c r="AA779" s="1" t="e">
        <f t="shared" ca="1" si="125"/>
        <v>#NUM!</v>
      </c>
      <c r="AB779" s="1" t="e">
        <f t="shared" ca="1" si="126"/>
        <v>#NUM!</v>
      </c>
      <c r="AC779" s="1" t="e">
        <f t="shared" ca="1" si="127"/>
        <v>#NUM!</v>
      </c>
      <c r="AD779" s="1">
        <f t="shared" si="128"/>
        <v>30613</v>
      </c>
      <c r="AE779" t="str">
        <f>IFERROR(VLOOKUP(D779,Bas!A:B,2,0),"")</f>
        <v/>
      </c>
      <c r="AF779" t="str">
        <f t="shared" si="129"/>
        <v>FERRETERIA MONACO SASFP-012426-01</v>
      </c>
      <c r="AG779" s="14" t="str">
        <f>(IFERROR(VLOOKUP(AF779,Bas!A:B,2,0),"CXP"))</f>
        <v>CXP</v>
      </c>
    </row>
    <row r="780" spans="1:33" x14ac:dyDescent="0.25">
      <c r="A780" t="s">
        <v>41</v>
      </c>
      <c r="B780">
        <v>901</v>
      </c>
      <c r="C780">
        <v>900996701</v>
      </c>
      <c r="D780" t="s">
        <v>110</v>
      </c>
      <c r="E780" t="s">
        <v>4574</v>
      </c>
      <c r="F780">
        <v>7447638</v>
      </c>
      <c r="G780">
        <v>16925001</v>
      </c>
      <c r="H780">
        <v>4337</v>
      </c>
      <c r="I780" t="s">
        <v>6339</v>
      </c>
      <c r="J780" t="s">
        <v>6340</v>
      </c>
      <c r="K780" s="2">
        <v>45435</v>
      </c>
      <c r="L780" s="2">
        <v>45435</v>
      </c>
      <c r="M780" s="2">
        <v>45495</v>
      </c>
      <c r="N780">
        <v>48</v>
      </c>
      <c r="O780">
        <v>1217860</v>
      </c>
      <c r="P780">
        <v>20240604</v>
      </c>
      <c r="Q780">
        <v>202406</v>
      </c>
      <c r="R780" t="s">
        <v>6382</v>
      </c>
      <c r="S780">
        <v>16</v>
      </c>
      <c r="T780" t="s">
        <v>22</v>
      </c>
      <c r="U780" t="s">
        <v>3359</v>
      </c>
      <c r="V780" s="57" t="e">
        <f t="shared" ca="1" si="120"/>
        <v>#NUM!</v>
      </c>
      <c r="W780" s="1" t="e">
        <f t="shared" ca="1" si="121"/>
        <v>#NUM!</v>
      </c>
      <c r="X780" s="1" t="e">
        <f t="shared" ca="1" si="122"/>
        <v>#NUM!</v>
      </c>
      <c r="Y780" s="1" t="e">
        <f t="shared" ca="1" si="123"/>
        <v>#NUM!</v>
      </c>
      <c r="Z780" s="32" t="e">
        <f t="shared" ca="1" si="124"/>
        <v>#NUM!</v>
      </c>
      <c r="AA780" s="1" t="e">
        <f t="shared" ca="1" si="125"/>
        <v>#NUM!</v>
      </c>
      <c r="AB780" s="1" t="e">
        <f t="shared" ca="1" si="126"/>
        <v>#NUM!</v>
      </c>
      <c r="AC780" s="1" t="e">
        <f t="shared" ca="1" si="127"/>
        <v>#NUM!</v>
      </c>
      <c r="AD780" s="1">
        <f t="shared" si="128"/>
        <v>1217860</v>
      </c>
      <c r="AE780" t="str">
        <f>IFERROR(VLOOKUP(D780,Bas!A:B,2,0),"")</f>
        <v/>
      </c>
      <c r="AF780" t="str">
        <f t="shared" si="129"/>
        <v>FERRETERIA MONACO SASFP-012427-01</v>
      </c>
      <c r="AG780" s="14" t="str">
        <f>(IFERROR(VLOOKUP(AF780,Bas!A:B,2,0),"CXP"))</f>
        <v>CXP</v>
      </c>
    </row>
    <row r="781" spans="1:33" x14ac:dyDescent="0.25">
      <c r="A781" t="s">
        <v>41</v>
      </c>
      <c r="B781">
        <v>901</v>
      </c>
      <c r="C781">
        <v>900996701</v>
      </c>
      <c r="D781" t="s">
        <v>110</v>
      </c>
      <c r="E781" t="s">
        <v>4574</v>
      </c>
      <c r="F781">
        <v>7447638</v>
      </c>
      <c r="G781">
        <v>16925001</v>
      </c>
      <c r="H781">
        <v>4338</v>
      </c>
      <c r="I781" t="s">
        <v>6341</v>
      </c>
      <c r="J781" t="s">
        <v>6342</v>
      </c>
      <c r="K781" s="2">
        <v>45435</v>
      </c>
      <c r="L781" s="2">
        <v>45435</v>
      </c>
      <c r="M781" s="2">
        <v>45495</v>
      </c>
      <c r="N781">
        <v>48</v>
      </c>
      <c r="O781">
        <v>4258403</v>
      </c>
      <c r="P781">
        <v>20240604</v>
      </c>
      <c r="Q781">
        <v>202406</v>
      </c>
      <c r="R781" t="s">
        <v>6382</v>
      </c>
      <c r="S781">
        <v>16</v>
      </c>
      <c r="T781" t="s">
        <v>22</v>
      </c>
      <c r="U781" t="s">
        <v>3359</v>
      </c>
      <c r="V781" s="57" t="e">
        <f t="shared" ca="1" si="120"/>
        <v>#NUM!</v>
      </c>
      <c r="W781" s="1" t="e">
        <f t="shared" ca="1" si="121"/>
        <v>#NUM!</v>
      </c>
      <c r="X781" s="1" t="e">
        <f t="shared" ca="1" si="122"/>
        <v>#NUM!</v>
      </c>
      <c r="Y781" s="1" t="e">
        <f t="shared" ca="1" si="123"/>
        <v>#NUM!</v>
      </c>
      <c r="Z781" s="32" t="e">
        <f t="shared" ca="1" si="124"/>
        <v>#NUM!</v>
      </c>
      <c r="AA781" s="1" t="e">
        <f t="shared" ca="1" si="125"/>
        <v>#NUM!</v>
      </c>
      <c r="AB781" s="1" t="e">
        <f t="shared" ca="1" si="126"/>
        <v>#NUM!</v>
      </c>
      <c r="AC781" s="1" t="e">
        <f t="shared" ca="1" si="127"/>
        <v>#NUM!</v>
      </c>
      <c r="AD781" s="1">
        <f t="shared" si="128"/>
        <v>4258403</v>
      </c>
      <c r="AE781" t="str">
        <f>IFERROR(VLOOKUP(D781,Bas!A:B,2,0),"")</f>
        <v/>
      </c>
      <c r="AF781" t="str">
        <f t="shared" si="129"/>
        <v>FERRETERIA MONACO SASFP-012428-01</v>
      </c>
      <c r="AG781" s="14" t="str">
        <f>(IFERROR(VLOOKUP(AF781,Bas!A:B,2,0),"CXP"))</f>
        <v>CXP</v>
      </c>
    </row>
    <row r="782" spans="1:33" x14ac:dyDescent="0.25">
      <c r="A782" t="s">
        <v>41</v>
      </c>
      <c r="B782">
        <v>901</v>
      </c>
      <c r="C782">
        <v>900996701</v>
      </c>
      <c r="D782" t="s">
        <v>110</v>
      </c>
      <c r="E782" t="s">
        <v>4574</v>
      </c>
      <c r="F782">
        <v>7447638</v>
      </c>
      <c r="G782">
        <v>16925001</v>
      </c>
      <c r="H782">
        <v>4339</v>
      </c>
      <c r="I782" t="s">
        <v>6343</v>
      </c>
      <c r="J782" t="s">
        <v>6344</v>
      </c>
      <c r="K782" s="2">
        <v>45435</v>
      </c>
      <c r="L782" s="2">
        <v>45435</v>
      </c>
      <c r="M782" s="2">
        <v>45495</v>
      </c>
      <c r="N782">
        <v>48</v>
      </c>
      <c r="O782">
        <v>4856810</v>
      </c>
      <c r="P782">
        <v>20240604</v>
      </c>
      <c r="Q782">
        <v>202406</v>
      </c>
      <c r="R782" t="s">
        <v>6382</v>
      </c>
      <c r="S782">
        <v>16</v>
      </c>
      <c r="T782" t="s">
        <v>22</v>
      </c>
      <c r="U782" t="s">
        <v>3359</v>
      </c>
      <c r="V782" s="57" t="e">
        <f t="shared" ca="1" si="120"/>
        <v>#NUM!</v>
      </c>
      <c r="W782" s="1" t="e">
        <f t="shared" ca="1" si="121"/>
        <v>#NUM!</v>
      </c>
      <c r="X782" s="1" t="e">
        <f t="shared" ca="1" si="122"/>
        <v>#NUM!</v>
      </c>
      <c r="Y782" s="1" t="e">
        <f t="shared" ca="1" si="123"/>
        <v>#NUM!</v>
      </c>
      <c r="Z782" s="32" t="e">
        <f t="shared" ca="1" si="124"/>
        <v>#NUM!</v>
      </c>
      <c r="AA782" s="1" t="e">
        <f t="shared" ca="1" si="125"/>
        <v>#NUM!</v>
      </c>
      <c r="AB782" s="1" t="e">
        <f t="shared" ca="1" si="126"/>
        <v>#NUM!</v>
      </c>
      <c r="AC782" s="1" t="e">
        <f t="shared" ca="1" si="127"/>
        <v>#NUM!</v>
      </c>
      <c r="AD782" s="1">
        <f t="shared" si="128"/>
        <v>4856810</v>
      </c>
      <c r="AE782" t="str">
        <f>IFERROR(VLOOKUP(D782,Bas!A:B,2,0),"")</f>
        <v/>
      </c>
      <c r="AF782" t="str">
        <f t="shared" si="129"/>
        <v>FERRETERIA MONACO SASFP-012429-01</v>
      </c>
      <c r="AG782" s="14" t="str">
        <f>(IFERROR(VLOOKUP(AF782,Bas!A:B,2,0),"CXP"))</f>
        <v>CXP</v>
      </c>
    </row>
    <row r="783" spans="1:33" x14ac:dyDescent="0.25">
      <c r="A783" t="s">
        <v>41</v>
      </c>
      <c r="B783">
        <v>901</v>
      </c>
      <c r="C783">
        <v>900996701</v>
      </c>
      <c r="D783" t="s">
        <v>110</v>
      </c>
      <c r="E783" t="s">
        <v>4574</v>
      </c>
      <c r="F783">
        <v>7447638</v>
      </c>
      <c r="G783">
        <v>16925001</v>
      </c>
      <c r="H783">
        <v>4334</v>
      </c>
      <c r="I783" t="s">
        <v>6345</v>
      </c>
      <c r="J783" t="s">
        <v>6346</v>
      </c>
      <c r="K783" s="2">
        <v>45435</v>
      </c>
      <c r="L783" s="2">
        <v>45435</v>
      </c>
      <c r="M783" s="2">
        <v>45495</v>
      </c>
      <c r="N783">
        <v>48</v>
      </c>
      <c r="O783">
        <v>1404011</v>
      </c>
      <c r="P783">
        <v>20240604</v>
      </c>
      <c r="Q783">
        <v>202406</v>
      </c>
      <c r="R783" t="s">
        <v>6382</v>
      </c>
      <c r="S783">
        <v>16</v>
      </c>
      <c r="T783" t="s">
        <v>22</v>
      </c>
      <c r="U783" t="s">
        <v>3359</v>
      </c>
      <c r="V783" s="57" t="e">
        <f t="shared" ca="1" si="120"/>
        <v>#NUM!</v>
      </c>
      <c r="W783" s="1" t="e">
        <f t="shared" ca="1" si="121"/>
        <v>#NUM!</v>
      </c>
      <c r="X783" s="1" t="e">
        <f t="shared" ca="1" si="122"/>
        <v>#NUM!</v>
      </c>
      <c r="Y783" s="1" t="e">
        <f t="shared" ca="1" si="123"/>
        <v>#NUM!</v>
      </c>
      <c r="Z783" s="32" t="e">
        <f t="shared" ca="1" si="124"/>
        <v>#NUM!</v>
      </c>
      <c r="AA783" s="1" t="e">
        <f t="shared" ca="1" si="125"/>
        <v>#NUM!</v>
      </c>
      <c r="AB783" s="1" t="e">
        <f t="shared" ca="1" si="126"/>
        <v>#NUM!</v>
      </c>
      <c r="AC783" s="1" t="e">
        <f t="shared" ca="1" si="127"/>
        <v>#NUM!</v>
      </c>
      <c r="AD783" s="1">
        <f t="shared" si="128"/>
        <v>1404011</v>
      </c>
      <c r="AE783" t="str">
        <f>IFERROR(VLOOKUP(D783,Bas!A:B,2,0),"")</f>
        <v/>
      </c>
      <c r="AF783" t="str">
        <f t="shared" si="129"/>
        <v>FERRETERIA MONACO SASFP-012430-01</v>
      </c>
      <c r="AG783" s="14" t="str">
        <f>(IFERROR(VLOOKUP(AF783,Bas!A:B,2,0),"CXP"))</f>
        <v>CXP</v>
      </c>
    </row>
    <row r="784" spans="1:33" x14ac:dyDescent="0.25">
      <c r="A784" t="s">
        <v>41</v>
      </c>
      <c r="B784">
        <v>901</v>
      </c>
      <c r="C784">
        <v>900996701</v>
      </c>
      <c r="D784" t="s">
        <v>110</v>
      </c>
      <c r="E784" t="s">
        <v>4574</v>
      </c>
      <c r="F784">
        <v>7447638</v>
      </c>
      <c r="G784">
        <v>16925001</v>
      </c>
      <c r="H784">
        <v>4327</v>
      </c>
      <c r="I784" t="s">
        <v>6532</v>
      </c>
      <c r="J784" t="s">
        <v>6533</v>
      </c>
      <c r="K784" s="2">
        <v>45439</v>
      </c>
      <c r="L784" s="2">
        <v>45439</v>
      </c>
      <c r="M784" s="2">
        <v>45493</v>
      </c>
      <c r="N784">
        <v>46</v>
      </c>
      <c r="O784">
        <v>729298</v>
      </c>
      <c r="P784">
        <v>20240604</v>
      </c>
      <c r="Q784">
        <v>202406</v>
      </c>
      <c r="R784" t="s">
        <v>6382</v>
      </c>
      <c r="S784">
        <v>12</v>
      </c>
      <c r="T784" t="s">
        <v>22</v>
      </c>
      <c r="U784" t="s">
        <v>3359</v>
      </c>
      <c r="V784" s="57" t="e">
        <f t="shared" ca="1" si="120"/>
        <v>#NUM!</v>
      </c>
      <c r="W784" s="1" t="e">
        <f t="shared" ca="1" si="121"/>
        <v>#NUM!</v>
      </c>
      <c r="X784" s="1" t="e">
        <f t="shared" ca="1" si="122"/>
        <v>#NUM!</v>
      </c>
      <c r="Y784" s="1" t="e">
        <f t="shared" ca="1" si="123"/>
        <v>#NUM!</v>
      </c>
      <c r="Z784" s="32" t="e">
        <f t="shared" ca="1" si="124"/>
        <v>#NUM!</v>
      </c>
      <c r="AA784" s="1" t="e">
        <f t="shared" ca="1" si="125"/>
        <v>#NUM!</v>
      </c>
      <c r="AB784" s="1" t="e">
        <f t="shared" ca="1" si="126"/>
        <v>#NUM!</v>
      </c>
      <c r="AC784" s="1" t="e">
        <f t="shared" ca="1" si="127"/>
        <v>#NUM!</v>
      </c>
      <c r="AD784" s="1">
        <f t="shared" si="128"/>
        <v>729298</v>
      </c>
      <c r="AE784" t="str">
        <f>IFERROR(VLOOKUP(D784,Bas!A:B,2,0),"")</f>
        <v/>
      </c>
      <c r="AF784" t="str">
        <f t="shared" si="129"/>
        <v>FERRETERIA MONACO SASFP-012472-01</v>
      </c>
      <c r="AG784" s="14" t="str">
        <f>(IFERROR(VLOOKUP(AF784,Bas!A:B,2,0),"CXP"))</f>
        <v>CXP</v>
      </c>
    </row>
    <row r="785" spans="1:33" x14ac:dyDescent="0.25">
      <c r="A785" t="s">
        <v>41</v>
      </c>
      <c r="B785">
        <v>901</v>
      </c>
      <c r="C785">
        <v>900996701</v>
      </c>
      <c r="D785" t="s">
        <v>110</v>
      </c>
      <c r="E785" t="s">
        <v>4574</v>
      </c>
      <c r="F785">
        <v>7447638</v>
      </c>
      <c r="G785">
        <v>16925001</v>
      </c>
      <c r="H785">
        <v>4347</v>
      </c>
      <c r="I785" t="s">
        <v>6534</v>
      </c>
      <c r="J785" t="s">
        <v>6535</v>
      </c>
      <c r="K785" s="2">
        <v>45443</v>
      </c>
      <c r="L785" s="2">
        <v>45443</v>
      </c>
      <c r="M785" s="2">
        <v>45505</v>
      </c>
      <c r="N785">
        <v>57</v>
      </c>
      <c r="O785">
        <v>1802987</v>
      </c>
      <c r="P785">
        <v>20240604</v>
      </c>
      <c r="Q785">
        <v>202406</v>
      </c>
      <c r="R785" t="s">
        <v>6382</v>
      </c>
      <c r="S785">
        <v>8</v>
      </c>
      <c r="T785" t="s">
        <v>22</v>
      </c>
      <c r="U785" t="s">
        <v>3359</v>
      </c>
      <c r="V785" s="57" t="e">
        <f t="shared" ca="1" si="120"/>
        <v>#NUM!</v>
      </c>
      <c r="W785" s="1" t="e">
        <f t="shared" ca="1" si="121"/>
        <v>#NUM!</v>
      </c>
      <c r="X785" s="1" t="e">
        <f t="shared" ca="1" si="122"/>
        <v>#NUM!</v>
      </c>
      <c r="Y785" s="1" t="e">
        <f t="shared" ca="1" si="123"/>
        <v>#NUM!</v>
      </c>
      <c r="Z785" s="32" t="e">
        <f t="shared" ca="1" si="124"/>
        <v>#NUM!</v>
      </c>
      <c r="AA785" s="1" t="e">
        <f t="shared" ca="1" si="125"/>
        <v>#NUM!</v>
      </c>
      <c r="AB785" s="1" t="e">
        <f t="shared" ca="1" si="126"/>
        <v>#NUM!</v>
      </c>
      <c r="AC785" s="1" t="e">
        <f t="shared" ca="1" si="127"/>
        <v>#NUM!</v>
      </c>
      <c r="AD785" s="1">
        <f t="shared" si="128"/>
        <v>1802987</v>
      </c>
      <c r="AE785" t="str">
        <f>IFERROR(VLOOKUP(D785,Bas!A:B,2,0),"")</f>
        <v/>
      </c>
      <c r="AF785" t="str">
        <f t="shared" si="129"/>
        <v>FERRETERIA MONACO SASFP-012632-01</v>
      </c>
      <c r="AG785" s="14" t="str">
        <f>(IFERROR(VLOOKUP(AF785,Bas!A:B,2,0),"CXP"))</f>
        <v>CXP</v>
      </c>
    </row>
    <row r="786" spans="1:33" x14ac:dyDescent="0.25">
      <c r="A786" t="s">
        <v>41</v>
      </c>
      <c r="B786">
        <v>901</v>
      </c>
      <c r="C786">
        <v>900996701</v>
      </c>
      <c r="D786" t="s">
        <v>110</v>
      </c>
      <c r="E786" t="s">
        <v>4574</v>
      </c>
      <c r="F786">
        <v>7447638</v>
      </c>
      <c r="G786">
        <v>16925001</v>
      </c>
      <c r="H786">
        <v>4349</v>
      </c>
      <c r="I786" t="s">
        <v>6536</v>
      </c>
      <c r="J786" t="s">
        <v>6537</v>
      </c>
      <c r="K786" s="2">
        <v>45443</v>
      </c>
      <c r="L786" s="2">
        <v>45443</v>
      </c>
      <c r="M786" s="2">
        <v>45505</v>
      </c>
      <c r="N786">
        <v>57</v>
      </c>
      <c r="O786">
        <v>1226751</v>
      </c>
      <c r="P786">
        <v>20240604</v>
      </c>
      <c r="Q786">
        <v>202406</v>
      </c>
      <c r="R786" t="s">
        <v>6382</v>
      </c>
      <c r="S786">
        <v>8</v>
      </c>
      <c r="T786" t="s">
        <v>22</v>
      </c>
      <c r="U786" t="s">
        <v>3359</v>
      </c>
      <c r="V786" s="57" t="e">
        <f t="shared" ca="1" si="120"/>
        <v>#NUM!</v>
      </c>
      <c r="W786" s="1" t="e">
        <f t="shared" ca="1" si="121"/>
        <v>#NUM!</v>
      </c>
      <c r="X786" s="1" t="e">
        <f t="shared" ca="1" si="122"/>
        <v>#NUM!</v>
      </c>
      <c r="Y786" s="1" t="e">
        <f t="shared" ca="1" si="123"/>
        <v>#NUM!</v>
      </c>
      <c r="Z786" s="32" t="e">
        <f t="shared" ca="1" si="124"/>
        <v>#NUM!</v>
      </c>
      <c r="AA786" s="1" t="e">
        <f t="shared" ca="1" si="125"/>
        <v>#NUM!</v>
      </c>
      <c r="AB786" s="1" t="e">
        <f t="shared" ca="1" si="126"/>
        <v>#NUM!</v>
      </c>
      <c r="AC786" s="1" t="e">
        <f t="shared" ca="1" si="127"/>
        <v>#NUM!</v>
      </c>
      <c r="AD786" s="1">
        <f t="shared" si="128"/>
        <v>1226751</v>
      </c>
      <c r="AE786" t="str">
        <f>IFERROR(VLOOKUP(D786,Bas!A:B,2,0),"")</f>
        <v/>
      </c>
      <c r="AF786" t="str">
        <f t="shared" si="129"/>
        <v>FERRETERIA MONACO SASFP-012633-01</v>
      </c>
      <c r="AG786" s="14" t="str">
        <f>(IFERROR(VLOOKUP(AF786,Bas!A:B,2,0),"CXP"))</f>
        <v>CXP</v>
      </c>
    </row>
    <row r="787" spans="1:33" x14ac:dyDescent="0.25">
      <c r="A787" t="s">
        <v>41</v>
      </c>
      <c r="B787">
        <v>901</v>
      </c>
      <c r="C787">
        <v>900996701</v>
      </c>
      <c r="D787" t="s">
        <v>110</v>
      </c>
      <c r="E787" t="s">
        <v>4574</v>
      </c>
      <c r="F787">
        <v>7447638</v>
      </c>
      <c r="G787">
        <v>16925001</v>
      </c>
      <c r="H787">
        <v>4348</v>
      </c>
      <c r="I787" t="s">
        <v>6538</v>
      </c>
      <c r="J787" t="s">
        <v>6539</v>
      </c>
      <c r="K787" s="2">
        <v>45443</v>
      </c>
      <c r="L787" s="2">
        <v>45443</v>
      </c>
      <c r="M787" s="2">
        <v>45505</v>
      </c>
      <c r="N787">
        <v>57</v>
      </c>
      <c r="O787">
        <v>113446</v>
      </c>
      <c r="P787">
        <v>20240604</v>
      </c>
      <c r="Q787">
        <v>202406</v>
      </c>
      <c r="R787" t="s">
        <v>6382</v>
      </c>
      <c r="S787">
        <v>8</v>
      </c>
      <c r="T787" t="s">
        <v>22</v>
      </c>
      <c r="U787" t="s">
        <v>3359</v>
      </c>
      <c r="V787" s="57" t="e">
        <f t="shared" ca="1" si="120"/>
        <v>#NUM!</v>
      </c>
      <c r="W787" s="1" t="e">
        <f t="shared" ca="1" si="121"/>
        <v>#NUM!</v>
      </c>
      <c r="X787" s="1" t="e">
        <f t="shared" ca="1" si="122"/>
        <v>#NUM!</v>
      </c>
      <c r="Y787" s="1" t="e">
        <f t="shared" ca="1" si="123"/>
        <v>#NUM!</v>
      </c>
      <c r="Z787" s="32" t="e">
        <f t="shared" ca="1" si="124"/>
        <v>#NUM!</v>
      </c>
      <c r="AA787" s="1" t="e">
        <f t="shared" ca="1" si="125"/>
        <v>#NUM!</v>
      </c>
      <c r="AB787" s="1" t="e">
        <f t="shared" ca="1" si="126"/>
        <v>#NUM!</v>
      </c>
      <c r="AC787" s="1" t="e">
        <f t="shared" ca="1" si="127"/>
        <v>#NUM!</v>
      </c>
      <c r="AD787" s="1">
        <f t="shared" si="128"/>
        <v>113446</v>
      </c>
      <c r="AE787" t="str">
        <f>IFERROR(VLOOKUP(D787,Bas!A:B,2,0),"")</f>
        <v/>
      </c>
      <c r="AF787" t="str">
        <f t="shared" si="129"/>
        <v>FERRETERIA MONACO SASFP-012634-01</v>
      </c>
      <c r="AG787" s="14" t="str">
        <f>(IFERROR(VLOOKUP(AF787,Bas!A:B,2,0),"CXP"))</f>
        <v>CXP</v>
      </c>
    </row>
    <row r="788" spans="1:33" x14ac:dyDescent="0.25">
      <c r="A788" t="s">
        <v>41</v>
      </c>
      <c r="B788">
        <v>901</v>
      </c>
      <c r="C788">
        <v>900996701</v>
      </c>
      <c r="D788" t="s">
        <v>110</v>
      </c>
      <c r="E788" t="s">
        <v>4574</v>
      </c>
      <c r="F788">
        <v>7447638</v>
      </c>
      <c r="G788">
        <v>16925001</v>
      </c>
      <c r="H788">
        <v>4346</v>
      </c>
      <c r="I788" t="s">
        <v>6540</v>
      </c>
      <c r="J788" t="s">
        <v>6541</v>
      </c>
      <c r="K788" s="2">
        <v>45443</v>
      </c>
      <c r="L788" s="2">
        <v>45443</v>
      </c>
      <c r="M788" s="2">
        <v>45505</v>
      </c>
      <c r="N788">
        <v>57</v>
      </c>
      <c r="O788">
        <v>184575</v>
      </c>
      <c r="P788">
        <v>20240604</v>
      </c>
      <c r="Q788">
        <v>202406</v>
      </c>
      <c r="R788" t="s">
        <v>6382</v>
      </c>
      <c r="S788">
        <v>8</v>
      </c>
      <c r="T788" t="s">
        <v>22</v>
      </c>
      <c r="U788" t="s">
        <v>3359</v>
      </c>
      <c r="V788" s="57" t="e">
        <f t="shared" ca="1" si="120"/>
        <v>#NUM!</v>
      </c>
      <c r="W788" s="1" t="e">
        <f t="shared" ca="1" si="121"/>
        <v>#NUM!</v>
      </c>
      <c r="X788" s="1" t="e">
        <f t="shared" ca="1" si="122"/>
        <v>#NUM!</v>
      </c>
      <c r="Y788" s="1" t="e">
        <f t="shared" ca="1" si="123"/>
        <v>#NUM!</v>
      </c>
      <c r="Z788" s="32" t="e">
        <f t="shared" ca="1" si="124"/>
        <v>#NUM!</v>
      </c>
      <c r="AA788" s="1" t="e">
        <f t="shared" ca="1" si="125"/>
        <v>#NUM!</v>
      </c>
      <c r="AB788" s="1" t="e">
        <f t="shared" ca="1" si="126"/>
        <v>#NUM!</v>
      </c>
      <c r="AC788" s="1" t="e">
        <f t="shared" ca="1" si="127"/>
        <v>#NUM!</v>
      </c>
      <c r="AD788" s="1">
        <f t="shared" si="128"/>
        <v>184575</v>
      </c>
      <c r="AE788" t="str">
        <f>IFERROR(VLOOKUP(D788,Bas!A:B,2,0),"")</f>
        <v/>
      </c>
      <c r="AF788" t="str">
        <f t="shared" si="129"/>
        <v>FERRETERIA MONACO SASFP-012635-01</v>
      </c>
      <c r="AG788" s="14" t="str">
        <f>(IFERROR(VLOOKUP(AF788,Bas!A:B,2,0),"CXP"))</f>
        <v>CXP</v>
      </c>
    </row>
    <row r="789" spans="1:33" x14ac:dyDescent="0.25">
      <c r="A789" t="s">
        <v>41</v>
      </c>
      <c r="B789">
        <v>901</v>
      </c>
      <c r="C789">
        <v>800237412</v>
      </c>
      <c r="D789" t="s">
        <v>46</v>
      </c>
      <c r="E789" t="s">
        <v>4741</v>
      </c>
      <c r="F789">
        <v>7447638</v>
      </c>
      <c r="G789">
        <v>16925001</v>
      </c>
      <c r="H789">
        <v>655853</v>
      </c>
      <c r="I789" t="s">
        <v>4742</v>
      </c>
      <c r="J789" t="s">
        <v>4743</v>
      </c>
      <c r="K789" s="2">
        <v>45356</v>
      </c>
      <c r="L789" s="2">
        <v>45356</v>
      </c>
      <c r="M789" s="2">
        <v>45413</v>
      </c>
      <c r="N789">
        <v>-33</v>
      </c>
      <c r="O789">
        <v>102212</v>
      </c>
      <c r="P789">
        <v>20240604</v>
      </c>
      <c r="Q789">
        <v>202406</v>
      </c>
      <c r="R789" t="s">
        <v>6382</v>
      </c>
      <c r="S789">
        <v>95</v>
      </c>
      <c r="T789" t="s">
        <v>52</v>
      </c>
      <c r="U789" t="s">
        <v>3359</v>
      </c>
      <c r="V789" s="57" t="e">
        <f t="shared" ca="1" si="120"/>
        <v>#NUM!</v>
      </c>
      <c r="W789" s="1" t="e">
        <f t="shared" ca="1" si="121"/>
        <v>#NUM!</v>
      </c>
      <c r="X789" s="1" t="e">
        <f t="shared" ca="1" si="122"/>
        <v>#NUM!</v>
      </c>
      <c r="Y789" s="1" t="e">
        <f t="shared" ca="1" si="123"/>
        <v>#NUM!</v>
      </c>
      <c r="Z789" s="32" t="e">
        <f t="shared" ca="1" si="124"/>
        <v>#NUM!</v>
      </c>
      <c r="AA789" s="1" t="e">
        <f t="shared" ca="1" si="125"/>
        <v>#NUM!</v>
      </c>
      <c r="AB789" s="1" t="e">
        <f t="shared" ca="1" si="126"/>
        <v>#NUM!</v>
      </c>
      <c r="AC789" s="1" t="e">
        <f t="shared" ca="1" si="127"/>
        <v>#NUM!</v>
      </c>
      <c r="AD789" s="1">
        <f t="shared" si="128"/>
        <v>102212</v>
      </c>
      <c r="AE789" t="str">
        <f>IFERROR(VLOOKUP(D789,Bas!A:B,2,0),"")</f>
        <v/>
      </c>
      <c r="AF789" t="str">
        <f t="shared" si="129"/>
        <v>FERRICENTROS SASFP-011005-01</v>
      </c>
      <c r="AG789" s="14" t="str">
        <f>(IFERROR(VLOOKUP(AF789,Bas!A:B,2,0),"CXP"))</f>
        <v>CXP</v>
      </c>
    </row>
    <row r="790" spans="1:33" x14ac:dyDescent="0.25">
      <c r="A790" t="s">
        <v>41</v>
      </c>
      <c r="B790">
        <v>901</v>
      </c>
      <c r="C790">
        <v>800237412</v>
      </c>
      <c r="D790" t="s">
        <v>46</v>
      </c>
      <c r="E790" t="s">
        <v>4741</v>
      </c>
      <c r="F790">
        <v>7447638</v>
      </c>
      <c r="G790">
        <v>16925001</v>
      </c>
      <c r="H790">
        <v>655900</v>
      </c>
      <c r="I790" t="s">
        <v>4744</v>
      </c>
      <c r="J790" t="s">
        <v>4745</v>
      </c>
      <c r="K790" s="2">
        <v>45356</v>
      </c>
      <c r="L790" s="2">
        <v>45356</v>
      </c>
      <c r="M790" s="2">
        <v>45413</v>
      </c>
      <c r="N790">
        <v>-33</v>
      </c>
      <c r="O790">
        <v>155409</v>
      </c>
      <c r="P790">
        <v>20240604</v>
      </c>
      <c r="Q790">
        <v>202406</v>
      </c>
      <c r="R790" t="s">
        <v>6382</v>
      </c>
      <c r="S790">
        <v>95</v>
      </c>
      <c r="T790" t="s">
        <v>52</v>
      </c>
      <c r="U790" t="s">
        <v>3359</v>
      </c>
      <c r="V790" s="57" t="e">
        <f t="shared" ca="1" si="120"/>
        <v>#NUM!</v>
      </c>
      <c r="W790" s="1" t="e">
        <f t="shared" ca="1" si="121"/>
        <v>#NUM!</v>
      </c>
      <c r="X790" s="1" t="e">
        <f t="shared" ca="1" si="122"/>
        <v>#NUM!</v>
      </c>
      <c r="Y790" s="1" t="e">
        <f t="shared" ca="1" si="123"/>
        <v>#NUM!</v>
      </c>
      <c r="Z790" s="32" t="e">
        <f t="shared" ca="1" si="124"/>
        <v>#NUM!</v>
      </c>
      <c r="AA790" s="1" t="e">
        <f t="shared" ca="1" si="125"/>
        <v>#NUM!</v>
      </c>
      <c r="AB790" s="1" t="e">
        <f t="shared" ca="1" si="126"/>
        <v>#NUM!</v>
      </c>
      <c r="AC790" s="1" t="e">
        <f t="shared" ca="1" si="127"/>
        <v>#NUM!</v>
      </c>
      <c r="AD790" s="1">
        <f t="shared" si="128"/>
        <v>155409</v>
      </c>
      <c r="AE790" t="str">
        <f>IFERROR(VLOOKUP(D790,Bas!A:B,2,0),"")</f>
        <v/>
      </c>
      <c r="AF790" t="str">
        <f t="shared" si="129"/>
        <v>FERRICENTROS SASFP-011006-01</v>
      </c>
      <c r="AG790" s="14" t="str">
        <f>(IFERROR(VLOOKUP(AF790,Bas!A:B,2,0),"CXP"))</f>
        <v>CXP</v>
      </c>
    </row>
    <row r="791" spans="1:33" x14ac:dyDescent="0.25">
      <c r="A791" t="s">
        <v>41</v>
      </c>
      <c r="B791">
        <v>901</v>
      </c>
      <c r="C791">
        <v>800237412</v>
      </c>
      <c r="D791" t="s">
        <v>46</v>
      </c>
      <c r="E791" t="s">
        <v>4741</v>
      </c>
      <c r="F791">
        <v>7447638</v>
      </c>
      <c r="G791">
        <v>16925001</v>
      </c>
      <c r="H791">
        <v>655845</v>
      </c>
      <c r="I791" t="s">
        <v>4746</v>
      </c>
      <c r="J791" t="s">
        <v>4747</v>
      </c>
      <c r="K791" s="2">
        <v>45356</v>
      </c>
      <c r="L791" s="2">
        <v>45356</v>
      </c>
      <c r="M791" s="2">
        <v>45413</v>
      </c>
      <c r="N791">
        <v>-33</v>
      </c>
      <c r="O791">
        <v>683612</v>
      </c>
      <c r="P791">
        <v>20240604</v>
      </c>
      <c r="Q791">
        <v>202406</v>
      </c>
      <c r="R791" t="s">
        <v>6382</v>
      </c>
      <c r="S791">
        <v>95</v>
      </c>
      <c r="T791" t="s">
        <v>52</v>
      </c>
      <c r="U791" t="s">
        <v>3359</v>
      </c>
      <c r="V791" s="57" t="e">
        <f t="shared" ca="1" si="120"/>
        <v>#NUM!</v>
      </c>
      <c r="W791" s="1" t="e">
        <f t="shared" ca="1" si="121"/>
        <v>#NUM!</v>
      </c>
      <c r="X791" s="1" t="e">
        <f t="shared" ca="1" si="122"/>
        <v>#NUM!</v>
      </c>
      <c r="Y791" s="1" t="e">
        <f t="shared" ca="1" si="123"/>
        <v>#NUM!</v>
      </c>
      <c r="Z791" s="32" t="e">
        <f t="shared" ca="1" si="124"/>
        <v>#NUM!</v>
      </c>
      <c r="AA791" s="1" t="e">
        <f t="shared" ca="1" si="125"/>
        <v>#NUM!</v>
      </c>
      <c r="AB791" s="1" t="e">
        <f t="shared" ca="1" si="126"/>
        <v>#NUM!</v>
      </c>
      <c r="AC791" s="1" t="e">
        <f t="shared" ca="1" si="127"/>
        <v>#NUM!</v>
      </c>
      <c r="AD791" s="1">
        <f t="shared" si="128"/>
        <v>683612</v>
      </c>
      <c r="AE791" t="str">
        <f>IFERROR(VLOOKUP(D791,Bas!A:B,2,0),"")</f>
        <v/>
      </c>
      <c r="AF791" t="str">
        <f t="shared" si="129"/>
        <v>FERRICENTROS SASFP-011007-01</v>
      </c>
      <c r="AG791" s="14" t="str">
        <f>(IFERROR(VLOOKUP(AF791,Bas!A:B,2,0),"CXP"))</f>
        <v>CXP</v>
      </c>
    </row>
    <row r="792" spans="1:33" x14ac:dyDescent="0.25">
      <c r="A792" t="s">
        <v>41</v>
      </c>
      <c r="B792">
        <v>901</v>
      </c>
      <c r="C792">
        <v>800237412</v>
      </c>
      <c r="D792" t="s">
        <v>46</v>
      </c>
      <c r="E792" t="s">
        <v>4741</v>
      </c>
      <c r="F792">
        <v>7447638</v>
      </c>
      <c r="G792">
        <v>16925001</v>
      </c>
      <c r="H792">
        <v>655851</v>
      </c>
      <c r="I792" t="s">
        <v>4748</v>
      </c>
      <c r="J792" t="s">
        <v>4749</v>
      </c>
      <c r="K792" s="2">
        <v>45356</v>
      </c>
      <c r="L792" s="2">
        <v>45356</v>
      </c>
      <c r="M792" s="2">
        <v>45413</v>
      </c>
      <c r="N792">
        <v>-33</v>
      </c>
      <c r="O792">
        <v>1025419</v>
      </c>
      <c r="P792">
        <v>20240604</v>
      </c>
      <c r="Q792">
        <v>202406</v>
      </c>
      <c r="R792" t="s">
        <v>6382</v>
      </c>
      <c r="S792">
        <v>95</v>
      </c>
      <c r="T792" t="s">
        <v>52</v>
      </c>
      <c r="U792" t="s">
        <v>3359</v>
      </c>
      <c r="V792" s="57" t="e">
        <f t="shared" ca="1" si="120"/>
        <v>#NUM!</v>
      </c>
      <c r="W792" s="1" t="e">
        <f t="shared" ca="1" si="121"/>
        <v>#NUM!</v>
      </c>
      <c r="X792" s="1" t="e">
        <f t="shared" ca="1" si="122"/>
        <v>#NUM!</v>
      </c>
      <c r="Y792" s="1" t="e">
        <f t="shared" ca="1" si="123"/>
        <v>#NUM!</v>
      </c>
      <c r="Z792" s="32" t="e">
        <f t="shared" ca="1" si="124"/>
        <v>#NUM!</v>
      </c>
      <c r="AA792" s="1" t="e">
        <f t="shared" ca="1" si="125"/>
        <v>#NUM!</v>
      </c>
      <c r="AB792" s="1" t="e">
        <f t="shared" ca="1" si="126"/>
        <v>#NUM!</v>
      </c>
      <c r="AC792" s="1" t="e">
        <f t="shared" ca="1" si="127"/>
        <v>#NUM!</v>
      </c>
      <c r="AD792" s="1">
        <f t="shared" si="128"/>
        <v>1025419</v>
      </c>
      <c r="AE792" t="str">
        <f>IFERROR(VLOOKUP(D792,Bas!A:B,2,0),"")</f>
        <v/>
      </c>
      <c r="AF792" t="str">
        <f t="shared" si="129"/>
        <v>FERRICENTROS SASFP-011008-01</v>
      </c>
      <c r="AG792" s="14" t="str">
        <f>(IFERROR(VLOOKUP(AF792,Bas!A:B,2,0),"CXP"))</f>
        <v>CXP</v>
      </c>
    </row>
    <row r="793" spans="1:33" x14ac:dyDescent="0.25">
      <c r="A793" t="s">
        <v>41</v>
      </c>
      <c r="B793">
        <v>901</v>
      </c>
      <c r="C793">
        <v>800237412</v>
      </c>
      <c r="D793" t="s">
        <v>46</v>
      </c>
      <c r="E793" t="s">
        <v>4741</v>
      </c>
      <c r="F793">
        <v>7447638</v>
      </c>
      <c r="G793">
        <v>16925001</v>
      </c>
      <c r="H793">
        <v>655828</v>
      </c>
      <c r="I793" t="s">
        <v>4750</v>
      </c>
      <c r="J793" t="s">
        <v>4751</v>
      </c>
      <c r="K793" s="2">
        <v>45356</v>
      </c>
      <c r="L793" s="2">
        <v>45356</v>
      </c>
      <c r="M793" s="2">
        <v>45413</v>
      </c>
      <c r="N793">
        <v>-33</v>
      </c>
      <c r="O793">
        <v>394795</v>
      </c>
      <c r="P793">
        <v>20240604</v>
      </c>
      <c r="Q793">
        <v>202406</v>
      </c>
      <c r="R793" t="s">
        <v>6382</v>
      </c>
      <c r="S793">
        <v>95</v>
      </c>
      <c r="T793" t="s">
        <v>52</v>
      </c>
      <c r="U793" t="s">
        <v>3359</v>
      </c>
      <c r="V793" s="57" t="e">
        <f t="shared" ca="1" si="120"/>
        <v>#NUM!</v>
      </c>
      <c r="W793" s="1" t="e">
        <f t="shared" ca="1" si="121"/>
        <v>#NUM!</v>
      </c>
      <c r="X793" s="1" t="e">
        <f t="shared" ca="1" si="122"/>
        <v>#NUM!</v>
      </c>
      <c r="Y793" s="1" t="e">
        <f t="shared" ca="1" si="123"/>
        <v>#NUM!</v>
      </c>
      <c r="Z793" s="32" t="e">
        <f t="shared" ca="1" si="124"/>
        <v>#NUM!</v>
      </c>
      <c r="AA793" s="1" t="e">
        <f t="shared" ca="1" si="125"/>
        <v>#NUM!</v>
      </c>
      <c r="AB793" s="1" t="e">
        <f t="shared" ca="1" si="126"/>
        <v>#NUM!</v>
      </c>
      <c r="AC793" s="1" t="e">
        <f t="shared" ca="1" si="127"/>
        <v>#NUM!</v>
      </c>
      <c r="AD793" s="1">
        <f t="shared" si="128"/>
        <v>394795</v>
      </c>
      <c r="AE793" t="str">
        <f>IFERROR(VLOOKUP(D793,Bas!A:B,2,0),"")</f>
        <v/>
      </c>
      <c r="AF793" t="str">
        <f t="shared" si="129"/>
        <v>FERRICENTROS SASFP-011009-01</v>
      </c>
      <c r="AG793" s="14" t="str">
        <f>(IFERROR(VLOOKUP(AF793,Bas!A:B,2,0),"CXP"))</f>
        <v>CXP</v>
      </c>
    </row>
    <row r="794" spans="1:33" x14ac:dyDescent="0.25">
      <c r="A794" t="s">
        <v>41</v>
      </c>
      <c r="B794">
        <v>901</v>
      </c>
      <c r="C794">
        <v>800237412</v>
      </c>
      <c r="D794" t="s">
        <v>46</v>
      </c>
      <c r="E794" t="s">
        <v>4741</v>
      </c>
      <c r="F794">
        <v>7447638</v>
      </c>
      <c r="G794">
        <v>16925001</v>
      </c>
      <c r="H794">
        <v>655852</v>
      </c>
      <c r="I794" t="s">
        <v>4752</v>
      </c>
      <c r="J794" t="s">
        <v>4753</v>
      </c>
      <c r="K794" s="2">
        <v>45356</v>
      </c>
      <c r="L794" s="2">
        <v>45356</v>
      </c>
      <c r="M794" s="2">
        <v>45413</v>
      </c>
      <c r="N794">
        <v>-33</v>
      </c>
      <c r="O794">
        <v>2050837</v>
      </c>
      <c r="P794">
        <v>20240604</v>
      </c>
      <c r="Q794">
        <v>202406</v>
      </c>
      <c r="R794" t="s">
        <v>6382</v>
      </c>
      <c r="S794">
        <v>95</v>
      </c>
      <c r="T794" t="s">
        <v>52</v>
      </c>
      <c r="U794" t="s">
        <v>3359</v>
      </c>
      <c r="V794" s="57" t="e">
        <f t="shared" ca="1" si="120"/>
        <v>#NUM!</v>
      </c>
      <c r="W794" s="1" t="e">
        <f t="shared" ca="1" si="121"/>
        <v>#NUM!</v>
      </c>
      <c r="X794" s="1" t="e">
        <f t="shared" ca="1" si="122"/>
        <v>#NUM!</v>
      </c>
      <c r="Y794" s="1" t="e">
        <f t="shared" ca="1" si="123"/>
        <v>#NUM!</v>
      </c>
      <c r="Z794" s="32" t="e">
        <f t="shared" ca="1" si="124"/>
        <v>#NUM!</v>
      </c>
      <c r="AA794" s="1" t="e">
        <f t="shared" ca="1" si="125"/>
        <v>#NUM!</v>
      </c>
      <c r="AB794" s="1" t="e">
        <f t="shared" ca="1" si="126"/>
        <v>#NUM!</v>
      </c>
      <c r="AC794" s="1" t="e">
        <f t="shared" ca="1" si="127"/>
        <v>#NUM!</v>
      </c>
      <c r="AD794" s="1">
        <f t="shared" si="128"/>
        <v>2050837</v>
      </c>
      <c r="AE794" t="str">
        <f>IFERROR(VLOOKUP(D794,Bas!A:B,2,0),"")</f>
        <v/>
      </c>
      <c r="AF794" t="str">
        <f t="shared" si="129"/>
        <v>FERRICENTROS SASFP-011010-01</v>
      </c>
      <c r="AG794" s="14" t="str">
        <f>(IFERROR(VLOOKUP(AF794,Bas!A:B,2,0),"CXP"))</f>
        <v>CXP</v>
      </c>
    </row>
    <row r="795" spans="1:33" x14ac:dyDescent="0.25">
      <c r="A795" t="s">
        <v>41</v>
      </c>
      <c r="B795">
        <v>901</v>
      </c>
      <c r="C795">
        <v>800237412</v>
      </c>
      <c r="D795" t="s">
        <v>46</v>
      </c>
      <c r="E795" t="s">
        <v>4741</v>
      </c>
      <c r="F795">
        <v>7447638</v>
      </c>
      <c r="G795">
        <v>16925001</v>
      </c>
      <c r="H795">
        <v>656215</v>
      </c>
      <c r="I795" t="s">
        <v>4754</v>
      </c>
      <c r="J795" t="s">
        <v>4755</v>
      </c>
      <c r="K795" s="2">
        <v>45358</v>
      </c>
      <c r="L795" s="2">
        <v>45358</v>
      </c>
      <c r="M795" s="2">
        <v>45417</v>
      </c>
      <c r="N795">
        <v>-29</v>
      </c>
      <c r="O795">
        <v>534871</v>
      </c>
      <c r="P795">
        <v>20240604</v>
      </c>
      <c r="Q795">
        <v>202406</v>
      </c>
      <c r="R795" t="s">
        <v>6382</v>
      </c>
      <c r="S795">
        <v>93</v>
      </c>
      <c r="T795" t="s">
        <v>52</v>
      </c>
      <c r="U795" t="s">
        <v>3359</v>
      </c>
      <c r="V795" s="57" t="e">
        <f t="shared" ca="1" si="120"/>
        <v>#NUM!</v>
      </c>
      <c r="W795" s="1" t="e">
        <f t="shared" ca="1" si="121"/>
        <v>#NUM!</v>
      </c>
      <c r="X795" s="1" t="e">
        <f t="shared" ca="1" si="122"/>
        <v>#NUM!</v>
      </c>
      <c r="Y795" s="1" t="e">
        <f t="shared" ca="1" si="123"/>
        <v>#NUM!</v>
      </c>
      <c r="Z795" s="32" t="e">
        <f t="shared" ca="1" si="124"/>
        <v>#NUM!</v>
      </c>
      <c r="AA795" s="1" t="e">
        <f t="shared" ca="1" si="125"/>
        <v>#NUM!</v>
      </c>
      <c r="AB795" s="1" t="e">
        <f t="shared" ca="1" si="126"/>
        <v>#NUM!</v>
      </c>
      <c r="AC795" s="1" t="e">
        <f t="shared" ca="1" si="127"/>
        <v>#NUM!</v>
      </c>
      <c r="AD795" s="1">
        <f t="shared" si="128"/>
        <v>534871</v>
      </c>
      <c r="AE795" t="str">
        <f>IFERROR(VLOOKUP(D795,Bas!A:B,2,0),"")</f>
        <v/>
      </c>
      <c r="AF795" t="str">
        <f t="shared" si="129"/>
        <v>FERRICENTROS SASFP-011074-01</v>
      </c>
      <c r="AG795" s="14" t="str">
        <f>(IFERROR(VLOOKUP(AF795,Bas!A:B,2,0),"CXP"))</f>
        <v>CXP</v>
      </c>
    </row>
    <row r="796" spans="1:33" x14ac:dyDescent="0.25">
      <c r="A796" t="s">
        <v>41</v>
      </c>
      <c r="B796">
        <v>901</v>
      </c>
      <c r="C796">
        <v>800237412</v>
      </c>
      <c r="D796" t="s">
        <v>46</v>
      </c>
      <c r="E796" t="s">
        <v>4741</v>
      </c>
      <c r="F796">
        <v>7447638</v>
      </c>
      <c r="G796">
        <v>16925001</v>
      </c>
      <c r="H796">
        <v>656907</v>
      </c>
      <c r="I796" t="s">
        <v>4756</v>
      </c>
      <c r="J796" t="s">
        <v>4757</v>
      </c>
      <c r="K796" s="2">
        <v>45373</v>
      </c>
      <c r="L796" s="2">
        <v>45373</v>
      </c>
      <c r="M796" s="2">
        <v>45424</v>
      </c>
      <c r="N796">
        <v>-22</v>
      </c>
      <c r="O796">
        <v>1367225</v>
      </c>
      <c r="P796">
        <v>20240604</v>
      </c>
      <c r="Q796">
        <v>202406</v>
      </c>
      <c r="R796" t="s">
        <v>6382</v>
      </c>
      <c r="S796">
        <v>78</v>
      </c>
      <c r="T796" t="s">
        <v>31</v>
      </c>
      <c r="U796" t="s">
        <v>3359</v>
      </c>
      <c r="V796" s="57" t="e">
        <f t="shared" ca="1" si="120"/>
        <v>#NUM!</v>
      </c>
      <c r="W796" s="1" t="e">
        <f t="shared" ca="1" si="121"/>
        <v>#NUM!</v>
      </c>
      <c r="X796" s="1" t="e">
        <f t="shared" ca="1" si="122"/>
        <v>#NUM!</v>
      </c>
      <c r="Y796" s="1" t="e">
        <f t="shared" ca="1" si="123"/>
        <v>#NUM!</v>
      </c>
      <c r="Z796" s="32" t="e">
        <f t="shared" ca="1" si="124"/>
        <v>#NUM!</v>
      </c>
      <c r="AA796" s="1" t="e">
        <f t="shared" ca="1" si="125"/>
        <v>#NUM!</v>
      </c>
      <c r="AB796" s="1" t="e">
        <f t="shared" ca="1" si="126"/>
        <v>#NUM!</v>
      </c>
      <c r="AC796" s="1" t="e">
        <f t="shared" ca="1" si="127"/>
        <v>#NUM!</v>
      </c>
      <c r="AD796" s="1">
        <f t="shared" si="128"/>
        <v>1367225</v>
      </c>
      <c r="AE796" t="str">
        <f>IFERROR(VLOOKUP(D796,Bas!A:B,2,0),"")</f>
        <v/>
      </c>
      <c r="AF796" t="str">
        <f t="shared" si="129"/>
        <v>FERRICENTROS SASFP-011311-01</v>
      </c>
      <c r="AG796" s="14" t="str">
        <f>(IFERROR(VLOOKUP(AF796,Bas!A:B,2,0),"CXP"))</f>
        <v>CXP</v>
      </c>
    </row>
    <row r="797" spans="1:33" x14ac:dyDescent="0.25">
      <c r="A797" t="s">
        <v>41</v>
      </c>
      <c r="B797">
        <v>901</v>
      </c>
      <c r="C797">
        <v>800237412</v>
      </c>
      <c r="D797" t="s">
        <v>46</v>
      </c>
      <c r="E797" t="s">
        <v>4741</v>
      </c>
      <c r="F797">
        <v>7447638</v>
      </c>
      <c r="G797">
        <v>16925001</v>
      </c>
      <c r="H797">
        <v>657586</v>
      </c>
      <c r="I797" t="s">
        <v>4758</v>
      </c>
      <c r="J797" t="s">
        <v>4759</v>
      </c>
      <c r="K797" s="2">
        <v>45373</v>
      </c>
      <c r="L797" s="2">
        <v>45373</v>
      </c>
      <c r="M797" s="2">
        <v>45431</v>
      </c>
      <c r="N797">
        <v>-15</v>
      </c>
      <c r="O797">
        <v>3029773</v>
      </c>
      <c r="P797">
        <v>20240604</v>
      </c>
      <c r="Q797">
        <v>202406</v>
      </c>
      <c r="R797" t="s">
        <v>6382</v>
      </c>
      <c r="S797">
        <v>78</v>
      </c>
      <c r="T797" t="s">
        <v>31</v>
      </c>
      <c r="U797" t="s">
        <v>3359</v>
      </c>
      <c r="V797" s="57" t="e">
        <f t="shared" ca="1" si="120"/>
        <v>#NUM!</v>
      </c>
      <c r="W797" s="1" t="e">
        <f t="shared" ca="1" si="121"/>
        <v>#NUM!</v>
      </c>
      <c r="X797" s="1" t="e">
        <f t="shared" ca="1" si="122"/>
        <v>#NUM!</v>
      </c>
      <c r="Y797" s="1" t="e">
        <f t="shared" ca="1" si="123"/>
        <v>#NUM!</v>
      </c>
      <c r="Z797" s="32" t="e">
        <f t="shared" ca="1" si="124"/>
        <v>#NUM!</v>
      </c>
      <c r="AA797" s="1" t="e">
        <f t="shared" ca="1" si="125"/>
        <v>#NUM!</v>
      </c>
      <c r="AB797" s="1" t="e">
        <f t="shared" ca="1" si="126"/>
        <v>#NUM!</v>
      </c>
      <c r="AC797" s="1" t="e">
        <f t="shared" ca="1" si="127"/>
        <v>#NUM!</v>
      </c>
      <c r="AD797" s="1">
        <f t="shared" si="128"/>
        <v>3029773</v>
      </c>
      <c r="AE797" t="str">
        <f>IFERROR(VLOOKUP(D797,Bas!A:B,2,0),"")</f>
        <v/>
      </c>
      <c r="AF797" t="str">
        <f t="shared" si="129"/>
        <v>FERRICENTROS SASFP-011312-01</v>
      </c>
      <c r="AG797" s="14" t="str">
        <f>(IFERROR(VLOOKUP(AF797,Bas!A:B,2,0),"CXP"))</f>
        <v>CXP</v>
      </c>
    </row>
    <row r="798" spans="1:33" x14ac:dyDescent="0.25">
      <c r="A798" t="s">
        <v>41</v>
      </c>
      <c r="B798">
        <v>901</v>
      </c>
      <c r="C798">
        <v>800237412</v>
      </c>
      <c r="D798" t="s">
        <v>46</v>
      </c>
      <c r="E798" t="s">
        <v>4741</v>
      </c>
      <c r="F798">
        <v>7447638</v>
      </c>
      <c r="G798">
        <v>16925001</v>
      </c>
      <c r="H798">
        <v>657571</v>
      </c>
      <c r="I798" t="s">
        <v>4760</v>
      </c>
      <c r="J798" t="s">
        <v>4761</v>
      </c>
      <c r="K798" s="2">
        <v>45373</v>
      </c>
      <c r="L798" s="2">
        <v>45373</v>
      </c>
      <c r="M798" s="2">
        <v>45431</v>
      </c>
      <c r="N798">
        <v>-15</v>
      </c>
      <c r="O798">
        <v>103373</v>
      </c>
      <c r="P798">
        <v>20240604</v>
      </c>
      <c r="Q798">
        <v>202406</v>
      </c>
      <c r="R798" t="s">
        <v>6382</v>
      </c>
      <c r="S798">
        <v>78</v>
      </c>
      <c r="T798" t="s">
        <v>31</v>
      </c>
      <c r="U798" t="s">
        <v>3359</v>
      </c>
      <c r="V798" s="57" t="e">
        <f t="shared" ca="1" si="120"/>
        <v>#NUM!</v>
      </c>
      <c r="W798" s="1" t="e">
        <f t="shared" ca="1" si="121"/>
        <v>#NUM!</v>
      </c>
      <c r="X798" s="1" t="e">
        <f t="shared" ca="1" si="122"/>
        <v>#NUM!</v>
      </c>
      <c r="Y798" s="1" t="e">
        <f t="shared" ca="1" si="123"/>
        <v>#NUM!</v>
      </c>
      <c r="Z798" s="32" t="e">
        <f t="shared" ca="1" si="124"/>
        <v>#NUM!</v>
      </c>
      <c r="AA798" s="1" t="e">
        <f t="shared" ca="1" si="125"/>
        <v>#NUM!</v>
      </c>
      <c r="AB798" s="1" t="e">
        <f t="shared" ca="1" si="126"/>
        <v>#NUM!</v>
      </c>
      <c r="AC798" s="1" t="e">
        <f t="shared" ca="1" si="127"/>
        <v>#NUM!</v>
      </c>
      <c r="AD798" s="1">
        <f t="shared" si="128"/>
        <v>103373</v>
      </c>
      <c r="AE798" t="str">
        <f>IFERROR(VLOOKUP(D798,Bas!A:B,2,0),"")</f>
        <v/>
      </c>
      <c r="AF798" t="str">
        <f t="shared" si="129"/>
        <v>FERRICENTROS SASFP-011313-01</v>
      </c>
      <c r="AG798" s="14" t="str">
        <f>(IFERROR(VLOOKUP(AF798,Bas!A:B,2,0),"CXP"))</f>
        <v>CXP</v>
      </c>
    </row>
    <row r="799" spans="1:33" x14ac:dyDescent="0.25">
      <c r="A799" t="s">
        <v>41</v>
      </c>
      <c r="B799">
        <v>901</v>
      </c>
      <c r="C799">
        <v>800237412</v>
      </c>
      <c r="D799" t="s">
        <v>46</v>
      </c>
      <c r="E799" t="s">
        <v>4741</v>
      </c>
      <c r="F799">
        <v>7447638</v>
      </c>
      <c r="G799">
        <v>16925001</v>
      </c>
      <c r="H799">
        <v>657844</v>
      </c>
      <c r="I799" t="s">
        <v>4762</v>
      </c>
      <c r="J799" t="s">
        <v>4763</v>
      </c>
      <c r="K799" s="2">
        <v>45373</v>
      </c>
      <c r="L799" s="2">
        <v>45373</v>
      </c>
      <c r="M799" s="2">
        <v>45432</v>
      </c>
      <c r="N799">
        <v>-14</v>
      </c>
      <c r="O799">
        <v>80840</v>
      </c>
      <c r="P799">
        <v>20240604</v>
      </c>
      <c r="Q799">
        <v>202406</v>
      </c>
      <c r="R799" t="s">
        <v>6382</v>
      </c>
      <c r="S799">
        <v>78</v>
      </c>
      <c r="T799" t="s">
        <v>31</v>
      </c>
      <c r="U799" t="s">
        <v>3359</v>
      </c>
      <c r="V799" s="57" t="e">
        <f t="shared" ca="1" si="120"/>
        <v>#NUM!</v>
      </c>
      <c r="W799" s="1" t="e">
        <f t="shared" ca="1" si="121"/>
        <v>#NUM!</v>
      </c>
      <c r="X799" s="1" t="e">
        <f t="shared" ca="1" si="122"/>
        <v>#NUM!</v>
      </c>
      <c r="Y799" s="1" t="e">
        <f t="shared" ca="1" si="123"/>
        <v>#NUM!</v>
      </c>
      <c r="Z799" s="32" t="e">
        <f t="shared" ca="1" si="124"/>
        <v>#NUM!</v>
      </c>
      <c r="AA799" s="1" t="e">
        <f t="shared" ca="1" si="125"/>
        <v>#NUM!</v>
      </c>
      <c r="AB799" s="1" t="e">
        <f t="shared" ca="1" si="126"/>
        <v>#NUM!</v>
      </c>
      <c r="AC799" s="1" t="e">
        <f t="shared" ca="1" si="127"/>
        <v>#NUM!</v>
      </c>
      <c r="AD799" s="1">
        <f t="shared" si="128"/>
        <v>80840</v>
      </c>
      <c r="AE799" t="str">
        <f>IFERROR(VLOOKUP(D799,Bas!A:B,2,0),"")</f>
        <v/>
      </c>
      <c r="AF799" t="str">
        <f t="shared" si="129"/>
        <v>FERRICENTROS SASFP-011314-01</v>
      </c>
      <c r="AG799" s="14" t="str">
        <f>(IFERROR(VLOOKUP(AF799,Bas!A:B,2,0),"CXP"))</f>
        <v>CXP</v>
      </c>
    </row>
    <row r="800" spans="1:33" x14ac:dyDescent="0.25">
      <c r="A800" t="s">
        <v>41</v>
      </c>
      <c r="B800">
        <v>901</v>
      </c>
      <c r="C800">
        <v>800237412</v>
      </c>
      <c r="D800" t="s">
        <v>46</v>
      </c>
      <c r="E800" t="s">
        <v>4741</v>
      </c>
      <c r="F800">
        <v>7447638</v>
      </c>
      <c r="G800">
        <v>16925001</v>
      </c>
      <c r="H800">
        <v>657769</v>
      </c>
      <c r="I800" t="s">
        <v>4764</v>
      </c>
      <c r="J800" t="s">
        <v>4765</v>
      </c>
      <c r="K800" s="2">
        <v>45373</v>
      </c>
      <c r="L800" s="2">
        <v>45373</v>
      </c>
      <c r="M800" s="2">
        <v>45432</v>
      </c>
      <c r="N800">
        <v>-14</v>
      </c>
      <c r="O800">
        <v>390264</v>
      </c>
      <c r="P800">
        <v>20240604</v>
      </c>
      <c r="Q800">
        <v>202406</v>
      </c>
      <c r="R800" t="s">
        <v>6382</v>
      </c>
      <c r="S800">
        <v>78</v>
      </c>
      <c r="T800" t="s">
        <v>31</v>
      </c>
      <c r="U800" t="s">
        <v>3359</v>
      </c>
      <c r="V800" s="57" t="e">
        <f t="shared" ca="1" si="120"/>
        <v>#NUM!</v>
      </c>
      <c r="W800" s="1" t="e">
        <f t="shared" ca="1" si="121"/>
        <v>#NUM!</v>
      </c>
      <c r="X800" s="1" t="e">
        <f t="shared" ca="1" si="122"/>
        <v>#NUM!</v>
      </c>
      <c r="Y800" s="1" t="e">
        <f t="shared" ca="1" si="123"/>
        <v>#NUM!</v>
      </c>
      <c r="Z800" s="32" t="e">
        <f t="shared" ca="1" si="124"/>
        <v>#NUM!</v>
      </c>
      <c r="AA800" s="1" t="e">
        <f t="shared" ca="1" si="125"/>
        <v>#NUM!</v>
      </c>
      <c r="AB800" s="1" t="e">
        <f t="shared" ca="1" si="126"/>
        <v>#NUM!</v>
      </c>
      <c r="AC800" s="1" t="e">
        <f t="shared" ca="1" si="127"/>
        <v>#NUM!</v>
      </c>
      <c r="AD800" s="1">
        <f t="shared" si="128"/>
        <v>390264</v>
      </c>
      <c r="AE800" t="str">
        <f>IFERROR(VLOOKUP(D800,Bas!A:B,2,0),"")</f>
        <v/>
      </c>
      <c r="AF800" t="str">
        <f t="shared" si="129"/>
        <v>FERRICENTROS SASFP-011315-01</v>
      </c>
      <c r="AG800" s="14" t="str">
        <f>(IFERROR(VLOOKUP(AF800,Bas!A:B,2,0),"CXP"))</f>
        <v>CXP</v>
      </c>
    </row>
    <row r="801" spans="1:33" x14ac:dyDescent="0.25">
      <c r="A801" t="s">
        <v>41</v>
      </c>
      <c r="B801">
        <v>901</v>
      </c>
      <c r="C801">
        <v>800237412</v>
      </c>
      <c r="D801" t="s">
        <v>46</v>
      </c>
      <c r="E801" t="s">
        <v>4741</v>
      </c>
      <c r="F801">
        <v>7447638</v>
      </c>
      <c r="G801">
        <v>16925001</v>
      </c>
      <c r="H801">
        <v>657233</v>
      </c>
      <c r="I801" t="s">
        <v>4766</v>
      </c>
      <c r="J801" t="s">
        <v>4767</v>
      </c>
      <c r="K801" s="2">
        <v>45373</v>
      </c>
      <c r="L801" s="2">
        <v>45373</v>
      </c>
      <c r="M801" s="2">
        <v>45426</v>
      </c>
      <c r="N801">
        <v>-20</v>
      </c>
      <c r="O801">
        <v>1259864</v>
      </c>
      <c r="P801">
        <v>20240604</v>
      </c>
      <c r="Q801">
        <v>202406</v>
      </c>
      <c r="R801" t="s">
        <v>6382</v>
      </c>
      <c r="S801">
        <v>78</v>
      </c>
      <c r="T801" t="s">
        <v>31</v>
      </c>
      <c r="U801" t="s">
        <v>3359</v>
      </c>
      <c r="V801" s="57" t="e">
        <f t="shared" ca="1" si="120"/>
        <v>#NUM!</v>
      </c>
      <c r="W801" s="1" t="e">
        <f t="shared" ca="1" si="121"/>
        <v>#NUM!</v>
      </c>
      <c r="X801" s="1" t="e">
        <f t="shared" ca="1" si="122"/>
        <v>#NUM!</v>
      </c>
      <c r="Y801" s="1" t="e">
        <f t="shared" ca="1" si="123"/>
        <v>#NUM!</v>
      </c>
      <c r="Z801" s="32" t="e">
        <f t="shared" ca="1" si="124"/>
        <v>#NUM!</v>
      </c>
      <c r="AA801" s="1" t="e">
        <f t="shared" ca="1" si="125"/>
        <v>#NUM!</v>
      </c>
      <c r="AB801" s="1" t="e">
        <f t="shared" ca="1" si="126"/>
        <v>#NUM!</v>
      </c>
      <c r="AC801" s="1" t="e">
        <f t="shared" ca="1" si="127"/>
        <v>#NUM!</v>
      </c>
      <c r="AD801" s="1">
        <f t="shared" si="128"/>
        <v>1259864</v>
      </c>
      <c r="AE801" t="str">
        <f>IFERROR(VLOOKUP(D801,Bas!A:B,2,0),"")</f>
        <v/>
      </c>
      <c r="AF801" t="str">
        <f t="shared" si="129"/>
        <v>FERRICENTROS SASFP-011318-01</v>
      </c>
      <c r="AG801" s="14" t="str">
        <f>(IFERROR(VLOOKUP(AF801,Bas!A:B,2,0),"CXP"))</f>
        <v>CXP</v>
      </c>
    </row>
    <row r="802" spans="1:33" x14ac:dyDescent="0.25">
      <c r="A802" t="s">
        <v>41</v>
      </c>
      <c r="B802">
        <v>901</v>
      </c>
      <c r="C802">
        <v>800237412</v>
      </c>
      <c r="D802" t="s">
        <v>46</v>
      </c>
      <c r="E802" t="s">
        <v>4741</v>
      </c>
      <c r="F802">
        <v>7447638</v>
      </c>
      <c r="G802">
        <v>16925001</v>
      </c>
      <c r="H802">
        <v>13723</v>
      </c>
      <c r="I802" t="s">
        <v>4768</v>
      </c>
      <c r="J802" t="s">
        <v>4769</v>
      </c>
      <c r="K802" s="2">
        <v>45373</v>
      </c>
      <c r="L802" s="2">
        <v>45373</v>
      </c>
      <c r="M802" s="2">
        <v>45428</v>
      </c>
      <c r="N802">
        <v>-18</v>
      </c>
      <c r="O802">
        <v>130088</v>
      </c>
      <c r="P802">
        <v>20240604</v>
      </c>
      <c r="Q802">
        <v>202406</v>
      </c>
      <c r="R802" t="s">
        <v>6382</v>
      </c>
      <c r="S802">
        <v>78</v>
      </c>
      <c r="T802" t="s">
        <v>31</v>
      </c>
      <c r="U802" t="s">
        <v>3359</v>
      </c>
      <c r="V802" s="57" t="e">
        <f t="shared" ca="1" si="120"/>
        <v>#NUM!</v>
      </c>
      <c r="W802" s="1" t="e">
        <f t="shared" ca="1" si="121"/>
        <v>#NUM!</v>
      </c>
      <c r="X802" s="1" t="e">
        <f t="shared" ca="1" si="122"/>
        <v>#NUM!</v>
      </c>
      <c r="Y802" s="1" t="e">
        <f t="shared" ca="1" si="123"/>
        <v>#NUM!</v>
      </c>
      <c r="Z802" s="32" t="e">
        <f t="shared" ca="1" si="124"/>
        <v>#NUM!</v>
      </c>
      <c r="AA802" s="1" t="e">
        <f t="shared" ca="1" si="125"/>
        <v>#NUM!</v>
      </c>
      <c r="AB802" s="1" t="e">
        <f t="shared" ca="1" si="126"/>
        <v>#NUM!</v>
      </c>
      <c r="AC802" s="1" t="e">
        <f t="shared" ca="1" si="127"/>
        <v>#NUM!</v>
      </c>
      <c r="AD802" s="1">
        <f t="shared" si="128"/>
        <v>130088</v>
      </c>
      <c r="AE802" t="str">
        <f>IFERROR(VLOOKUP(D802,Bas!A:B,2,0),"")</f>
        <v/>
      </c>
      <c r="AF802" t="str">
        <f t="shared" si="129"/>
        <v>FERRICENTROS SASFP-011320-01</v>
      </c>
      <c r="AG802" s="14" t="str">
        <f>(IFERROR(VLOOKUP(AF802,Bas!A:B,2,0),"CXP"))</f>
        <v>CXP</v>
      </c>
    </row>
    <row r="803" spans="1:33" x14ac:dyDescent="0.25">
      <c r="A803" t="s">
        <v>41</v>
      </c>
      <c r="B803">
        <v>901</v>
      </c>
      <c r="C803">
        <v>800237412</v>
      </c>
      <c r="D803" t="s">
        <v>46</v>
      </c>
      <c r="E803" t="s">
        <v>4741</v>
      </c>
      <c r="F803">
        <v>7447638</v>
      </c>
      <c r="G803">
        <v>16925001</v>
      </c>
      <c r="H803">
        <v>657762</v>
      </c>
      <c r="I803" t="s">
        <v>4770</v>
      </c>
      <c r="J803" t="s">
        <v>4771</v>
      </c>
      <c r="K803" s="2">
        <v>45373</v>
      </c>
      <c r="L803" s="2">
        <v>45373</v>
      </c>
      <c r="M803" s="2">
        <v>45432</v>
      </c>
      <c r="N803">
        <v>-14</v>
      </c>
      <c r="O803">
        <v>3772552</v>
      </c>
      <c r="P803">
        <v>20240604</v>
      </c>
      <c r="Q803">
        <v>202406</v>
      </c>
      <c r="R803" t="s">
        <v>6382</v>
      </c>
      <c r="S803">
        <v>78</v>
      </c>
      <c r="T803" t="s">
        <v>31</v>
      </c>
      <c r="U803" t="s">
        <v>3359</v>
      </c>
      <c r="V803" s="57" t="e">
        <f t="shared" ca="1" si="120"/>
        <v>#NUM!</v>
      </c>
      <c r="W803" s="1" t="e">
        <f t="shared" ca="1" si="121"/>
        <v>#NUM!</v>
      </c>
      <c r="X803" s="1" t="e">
        <f t="shared" ca="1" si="122"/>
        <v>#NUM!</v>
      </c>
      <c r="Y803" s="1" t="e">
        <f t="shared" ca="1" si="123"/>
        <v>#NUM!</v>
      </c>
      <c r="Z803" s="32" t="e">
        <f t="shared" ca="1" si="124"/>
        <v>#NUM!</v>
      </c>
      <c r="AA803" s="1" t="e">
        <f t="shared" ca="1" si="125"/>
        <v>#NUM!</v>
      </c>
      <c r="AB803" s="1" t="e">
        <f t="shared" ca="1" si="126"/>
        <v>#NUM!</v>
      </c>
      <c r="AC803" s="1" t="e">
        <f t="shared" ca="1" si="127"/>
        <v>#NUM!</v>
      </c>
      <c r="AD803" s="1">
        <f t="shared" si="128"/>
        <v>3772552</v>
      </c>
      <c r="AE803" t="str">
        <f>IFERROR(VLOOKUP(D803,Bas!A:B,2,0),"")</f>
        <v/>
      </c>
      <c r="AF803" t="str">
        <f t="shared" si="129"/>
        <v>FERRICENTROS SASFP-011322-01</v>
      </c>
      <c r="AG803" s="14" t="str">
        <f>(IFERROR(VLOOKUP(AF803,Bas!A:B,2,0),"CXP"))</f>
        <v>CXP</v>
      </c>
    </row>
    <row r="804" spans="1:33" x14ac:dyDescent="0.25">
      <c r="A804" t="s">
        <v>41</v>
      </c>
      <c r="B804">
        <v>901</v>
      </c>
      <c r="C804">
        <v>800237412</v>
      </c>
      <c r="D804" t="s">
        <v>46</v>
      </c>
      <c r="E804" t="s">
        <v>4741</v>
      </c>
      <c r="F804">
        <v>7447638</v>
      </c>
      <c r="G804">
        <v>16925001</v>
      </c>
      <c r="H804">
        <v>657201</v>
      </c>
      <c r="I804" t="s">
        <v>4772</v>
      </c>
      <c r="J804" t="s">
        <v>4773</v>
      </c>
      <c r="K804" s="2">
        <v>45373</v>
      </c>
      <c r="L804" s="2">
        <v>45373</v>
      </c>
      <c r="M804" s="2">
        <v>45426</v>
      </c>
      <c r="N804">
        <v>-20</v>
      </c>
      <c r="O804">
        <v>3604646</v>
      </c>
      <c r="P804">
        <v>20240604</v>
      </c>
      <c r="Q804">
        <v>202406</v>
      </c>
      <c r="R804" t="s">
        <v>6382</v>
      </c>
      <c r="S804">
        <v>78</v>
      </c>
      <c r="T804" t="s">
        <v>31</v>
      </c>
      <c r="U804" t="s">
        <v>3359</v>
      </c>
      <c r="V804" s="57" t="e">
        <f t="shared" ca="1" si="120"/>
        <v>#NUM!</v>
      </c>
      <c r="W804" s="1" t="e">
        <f t="shared" ca="1" si="121"/>
        <v>#NUM!</v>
      </c>
      <c r="X804" s="1" t="e">
        <f t="shared" ca="1" si="122"/>
        <v>#NUM!</v>
      </c>
      <c r="Y804" s="1" t="e">
        <f t="shared" ca="1" si="123"/>
        <v>#NUM!</v>
      </c>
      <c r="Z804" s="32" t="e">
        <f t="shared" ca="1" si="124"/>
        <v>#NUM!</v>
      </c>
      <c r="AA804" s="1" t="e">
        <f t="shared" ca="1" si="125"/>
        <v>#NUM!</v>
      </c>
      <c r="AB804" s="1" t="e">
        <f t="shared" ca="1" si="126"/>
        <v>#NUM!</v>
      </c>
      <c r="AC804" s="1" t="e">
        <f t="shared" ca="1" si="127"/>
        <v>#NUM!</v>
      </c>
      <c r="AD804" s="1">
        <f t="shared" si="128"/>
        <v>3604646</v>
      </c>
      <c r="AE804" t="str">
        <f>IFERROR(VLOOKUP(D804,Bas!A:B,2,0),"")</f>
        <v/>
      </c>
      <c r="AF804" t="str">
        <f t="shared" si="129"/>
        <v>FERRICENTROS SASFP-011325-01</v>
      </c>
      <c r="AG804" s="14" t="str">
        <f>(IFERROR(VLOOKUP(AF804,Bas!A:B,2,0),"CXP"))</f>
        <v>CXP</v>
      </c>
    </row>
    <row r="805" spans="1:33" x14ac:dyDescent="0.25">
      <c r="A805" t="s">
        <v>41</v>
      </c>
      <c r="B805">
        <v>901</v>
      </c>
      <c r="C805">
        <v>800237412</v>
      </c>
      <c r="D805" t="s">
        <v>46</v>
      </c>
      <c r="E805" t="s">
        <v>4741</v>
      </c>
      <c r="F805">
        <v>7447638</v>
      </c>
      <c r="G805">
        <v>16925001</v>
      </c>
      <c r="H805">
        <v>657982</v>
      </c>
      <c r="I805" t="s">
        <v>4774</v>
      </c>
      <c r="J805" t="s">
        <v>4775</v>
      </c>
      <c r="K805" s="2">
        <v>45377</v>
      </c>
      <c r="L805" s="2">
        <v>45377</v>
      </c>
      <c r="M805" s="2">
        <v>45434</v>
      </c>
      <c r="N805">
        <v>-12</v>
      </c>
      <c r="O805">
        <v>1404950</v>
      </c>
      <c r="P805">
        <v>20240604</v>
      </c>
      <c r="Q805">
        <v>202406</v>
      </c>
      <c r="R805" t="s">
        <v>6382</v>
      </c>
      <c r="S805">
        <v>74</v>
      </c>
      <c r="T805" t="s">
        <v>31</v>
      </c>
      <c r="U805" t="s">
        <v>3359</v>
      </c>
      <c r="V805" s="57" t="e">
        <f t="shared" ca="1" si="120"/>
        <v>#NUM!</v>
      </c>
      <c r="W805" s="1" t="e">
        <f t="shared" ca="1" si="121"/>
        <v>#NUM!</v>
      </c>
      <c r="X805" s="1" t="e">
        <f t="shared" ca="1" si="122"/>
        <v>#NUM!</v>
      </c>
      <c r="Y805" s="1" t="e">
        <f t="shared" ca="1" si="123"/>
        <v>#NUM!</v>
      </c>
      <c r="Z805" s="32" t="e">
        <f t="shared" ca="1" si="124"/>
        <v>#NUM!</v>
      </c>
      <c r="AA805" s="1" t="e">
        <f t="shared" ca="1" si="125"/>
        <v>#NUM!</v>
      </c>
      <c r="AB805" s="1" t="e">
        <f t="shared" ca="1" si="126"/>
        <v>#NUM!</v>
      </c>
      <c r="AC805" s="1" t="e">
        <f t="shared" ca="1" si="127"/>
        <v>#NUM!</v>
      </c>
      <c r="AD805" s="1">
        <f t="shared" si="128"/>
        <v>1404950</v>
      </c>
      <c r="AE805" t="str">
        <f>IFERROR(VLOOKUP(D805,Bas!A:B,2,0),"")</f>
        <v/>
      </c>
      <c r="AF805" t="str">
        <f t="shared" si="129"/>
        <v>FERRICENTROS SASFP-011374-01</v>
      </c>
      <c r="AG805" s="14" t="str">
        <f>(IFERROR(VLOOKUP(AF805,Bas!A:B,2,0),"CXP"))</f>
        <v>CXP</v>
      </c>
    </row>
    <row r="806" spans="1:33" x14ac:dyDescent="0.25">
      <c r="A806" t="s">
        <v>41</v>
      </c>
      <c r="B806">
        <v>901</v>
      </c>
      <c r="C806">
        <v>800237412</v>
      </c>
      <c r="D806" t="s">
        <v>46</v>
      </c>
      <c r="E806" t="s">
        <v>4741</v>
      </c>
      <c r="F806">
        <v>7447638</v>
      </c>
      <c r="G806">
        <v>16925001</v>
      </c>
      <c r="H806">
        <v>658083</v>
      </c>
      <c r="I806" t="s">
        <v>4776</v>
      </c>
      <c r="J806" t="s">
        <v>4777</v>
      </c>
      <c r="K806" s="2">
        <v>45377</v>
      </c>
      <c r="L806" s="2">
        <v>45377</v>
      </c>
      <c r="M806" s="2">
        <v>45434</v>
      </c>
      <c r="N806">
        <v>-12</v>
      </c>
      <c r="O806">
        <v>830124</v>
      </c>
      <c r="P806">
        <v>20240604</v>
      </c>
      <c r="Q806">
        <v>202406</v>
      </c>
      <c r="R806" t="s">
        <v>6382</v>
      </c>
      <c r="S806">
        <v>74</v>
      </c>
      <c r="T806" t="s">
        <v>31</v>
      </c>
      <c r="U806" t="s">
        <v>3359</v>
      </c>
      <c r="V806" s="57" t="e">
        <f t="shared" ca="1" si="120"/>
        <v>#NUM!</v>
      </c>
      <c r="W806" s="1" t="e">
        <f t="shared" ca="1" si="121"/>
        <v>#NUM!</v>
      </c>
      <c r="X806" s="1" t="e">
        <f t="shared" ca="1" si="122"/>
        <v>#NUM!</v>
      </c>
      <c r="Y806" s="1" t="e">
        <f t="shared" ca="1" si="123"/>
        <v>#NUM!</v>
      </c>
      <c r="Z806" s="32" t="e">
        <f t="shared" ca="1" si="124"/>
        <v>#NUM!</v>
      </c>
      <c r="AA806" s="1" t="e">
        <f t="shared" ca="1" si="125"/>
        <v>#NUM!</v>
      </c>
      <c r="AB806" s="1" t="e">
        <f t="shared" ca="1" si="126"/>
        <v>#NUM!</v>
      </c>
      <c r="AC806" s="1" t="e">
        <f t="shared" ca="1" si="127"/>
        <v>#NUM!</v>
      </c>
      <c r="AD806" s="1">
        <f t="shared" si="128"/>
        <v>830124</v>
      </c>
      <c r="AE806" t="str">
        <f>IFERROR(VLOOKUP(D806,Bas!A:B,2,0),"")</f>
        <v/>
      </c>
      <c r="AF806" t="str">
        <f t="shared" si="129"/>
        <v>FERRICENTROS SASFP-011375-01</v>
      </c>
      <c r="AG806" s="14" t="str">
        <f>(IFERROR(VLOOKUP(AF806,Bas!A:B,2,0),"CXP"))</f>
        <v>CXP</v>
      </c>
    </row>
    <row r="807" spans="1:33" x14ac:dyDescent="0.25">
      <c r="A807" t="s">
        <v>41</v>
      </c>
      <c r="B807">
        <v>901</v>
      </c>
      <c r="C807">
        <v>800237412</v>
      </c>
      <c r="D807" t="s">
        <v>46</v>
      </c>
      <c r="E807" t="s">
        <v>4741</v>
      </c>
      <c r="F807">
        <v>7447638</v>
      </c>
      <c r="G807">
        <v>16925001</v>
      </c>
      <c r="H807">
        <v>657974</v>
      </c>
      <c r="I807" t="s">
        <v>4778</v>
      </c>
      <c r="J807" t="s">
        <v>4779</v>
      </c>
      <c r="K807" s="2">
        <v>45377</v>
      </c>
      <c r="L807" s="2">
        <v>45377</v>
      </c>
      <c r="M807" s="2">
        <v>45433</v>
      </c>
      <c r="N807">
        <v>-13</v>
      </c>
      <c r="O807">
        <v>295486</v>
      </c>
      <c r="P807">
        <v>20240604</v>
      </c>
      <c r="Q807">
        <v>202406</v>
      </c>
      <c r="R807" t="s">
        <v>6382</v>
      </c>
      <c r="S807">
        <v>74</v>
      </c>
      <c r="T807" t="s">
        <v>31</v>
      </c>
      <c r="U807" t="s">
        <v>3359</v>
      </c>
      <c r="V807" s="57" t="e">
        <f t="shared" ca="1" si="120"/>
        <v>#NUM!</v>
      </c>
      <c r="W807" s="1" t="e">
        <f t="shared" ca="1" si="121"/>
        <v>#NUM!</v>
      </c>
      <c r="X807" s="1" t="e">
        <f t="shared" ca="1" si="122"/>
        <v>#NUM!</v>
      </c>
      <c r="Y807" s="1" t="e">
        <f t="shared" ca="1" si="123"/>
        <v>#NUM!</v>
      </c>
      <c r="Z807" s="32" t="e">
        <f t="shared" ca="1" si="124"/>
        <v>#NUM!</v>
      </c>
      <c r="AA807" s="1" t="e">
        <f t="shared" ca="1" si="125"/>
        <v>#NUM!</v>
      </c>
      <c r="AB807" s="1" t="e">
        <f t="shared" ca="1" si="126"/>
        <v>#NUM!</v>
      </c>
      <c r="AC807" s="1" t="e">
        <f t="shared" ca="1" si="127"/>
        <v>#NUM!</v>
      </c>
      <c r="AD807" s="1">
        <f t="shared" si="128"/>
        <v>295486</v>
      </c>
      <c r="AE807" t="str">
        <f>IFERROR(VLOOKUP(D807,Bas!A:B,2,0),"")</f>
        <v/>
      </c>
      <c r="AF807" t="str">
        <f t="shared" si="129"/>
        <v>FERRICENTROS SASFP-011376-01</v>
      </c>
      <c r="AG807" s="14" t="str">
        <f>(IFERROR(VLOOKUP(AF807,Bas!A:B,2,0),"CXP"))</f>
        <v>CXP</v>
      </c>
    </row>
    <row r="808" spans="1:33" x14ac:dyDescent="0.25">
      <c r="A808" t="s">
        <v>41</v>
      </c>
      <c r="B808">
        <v>901</v>
      </c>
      <c r="C808">
        <v>800237412</v>
      </c>
      <c r="D808" t="s">
        <v>46</v>
      </c>
      <c r="E808" t="s">
        <v>4741</v>
      </c>
      <c r="F808">
        <v>7447638</v>
      </c>
      <c r="G808">
        <v>16925001</v>
      </c>
      <c r="H808">
        <v>657894</v>
      </c>
      <c r="I808" t="s">
        <v>4780</v>
      </c>
      <c r="J808" t="s">
        <v>4781</v>
      </c>
      <c r="K808" s="2">
        <v>45377</v>
      </c>
      <c r="L808" s="2">
        <v>45377</v>
      </c>
      <c r="M808" s="2">
        <v>45433</v>
      </c>
      <c r="N808">
        <v>-13</v>
      </c>
      <c r="O808">
        <v>324988</v>
      </c>
      <c r="P808">
        <v>20240604</v>
      </c>
      <c r="Q808">
        <v>202406</v>
      </c>
      <c r="R808" t="s">
        <v>6382</v>
      </c>
      <c r="S808">
        <v>74</v>
      </c>
      <c r="T808" t="s">
        <v>31</v>
      </c>
      <c r="U808" t="s">
        <v>3359</v>
      </c>
      <c r="V808" s="57" t="e">
        <f t="shared" ca="1" si="120"/>
        <v>#NUM!</v>
      </c>
      <c r="W808" s="1" t="e">
        <f t="shared" ca="1" si="121"/>
        <v>#NUM!</v>
      </c>
      <c r="X808" s="1" t="e">
        <f t="shared" ca="1" si="122"/>
        <v>#NUM!</v>
      </c>
      <c r="Y808" s="1" t="e">
        <f t="shared" ca="1" si="123"/>
        <v>#NUM!</v>
      </c>
      <c r="Z808" s="32" t="e">
        <f t="shared" ca="1" si="124"/>
        <v>#NUM!</v>
      </c>
      <c r="AA808" s="1" t="e">
        <f t="shared" ca="1" si="125"/>
        <v>#NUM!</v>
      </c>
      <c r="AB808" s="1" t="e">
        <f t="shared" ca="1" si="126"/>
        <v>#NUM!</v>
      </c>
      <c r="AC808" s="1" t="e">
        <f t="shared" ca="1" si="127"/>
        <v>#NUM!</v>
      </c>
      <c r="AD808" s="1">
        <f t="shared" si="128"/>
        <v>324988</v>
      </c>
      <c r="AE808" t="str">
        <f>IFERROR(VLOOKUP(D808,Bas!A:B,2,0),"")</f>
        <v/>
      </c>
      <c r="AF808" t="str">
        <f t="shared" si="129"/>
        <v>FERRICENTROS SASFP-011377-01</v>
      </c>
      <c r="AG808" s="14" t="str">
        <f>(IFERROR(VLOOKUP(AF808,Bas!A:B,2,0),"CXP"))</f>
        <v>CXP</v>
      </c>
    </row>
    <row r="809" spans="1:33" x14ac:dyDescent="0.25">
      <c r="A809" t="s">
        <v>41</v>
      </c>
      <c r="B809">
        <v>901</v>
      </c>
      <c r="C809">
        <v>800237412</v>
      </c>
      <c r="D809" t="s">
        <v>46</v>
      </c>
      <c r="E809" t="s">
        <v>4741</v>
      </c>
      <c r="F809">
        <v>7447638</v>
      </c>
      <c r="G809">
        <v>16925001</v>
      </c>
      <c r="H809">
        <v>657895</v>
      </c>
      <c r="I809" t="s">
        <v>4782</v>
      </c>
      <c r="J809" t="s">
        <v>4783</v>
      </c>
      <c r="K809" s="2">
        <v>45377</v>
      </c>
      <c r="L809" s="2">
        <v>45377</v>
      </c>
      <c r="M809" s="2">
        <v>45433</v>
      </c>
      <c r="N809">
        <v>-13</v>
      </c>
      <c r="O809">
        <v>2888070</v>
      </c>
      <c r="P809">
        <v>20240604</v>
      </c>
      <c r="Q809">
        <v>202406</v>
      </c>
      <c r="R809" t="s">
        <v>6382</v>
      </c>
      <c r="S809">
        <v>74</v>
      </c>
      <c r="T809" t="s">
        <v>31</v>
      </c>
      <c r="U809" t="s">
        <v>3359</v>
      </c>
      <c r="V809" s="57" t="e">
        <f t="shared" ca="1" si="120"/>
        <v>#NUM!</v>
      </c>
      <c r="W809" s="1" t="e">
        <f t="shared" ca="1" si="121"/>
        <v>#NUM!</v>
      </c>
      <c r="X809" s="1" t="e">
        <f t="shared" ca="1" si="122"/>
        <v>#NUM!</v>
      </c>
      <c r="Y809" s="1" t="e">
        <f t="shared" ca="1" si="123"/>
        <v>#NUM!</v>
      </c>
      <c r="Z809" s="32" t="e">
        <f t="shared" ca="1" si="124"/>
        <v>#NUM!</v>
      </c>
      <c r="AA809" s="1" t="e">
        <f t="shared" ca="1" si="125"/>
        <v>#NUM!</v>
      </c>
      <c r="AB809" s="1" t="e">
        <f t="shared" ca="1" si="126"/>
        <v>#NUM!</v>
      </c>
      <c r="AC809" s="1" t="e">
        <f t="shared" ca="1" si="127"/>
        <v>#NUM!</v>
      </c>
      <c r="AD809" s="1">
        <f t="shared" si="128"/>
        <v>2888070</v>
      </c>
      <c r="AE809" t="str">
        <f>IFERROR(VLOOKUP(D809,Bas!A:B,2,0),"")</f>
        <v/>
      </c>
      <c r="AF809" t="str">
        <f t="shared" si="129"/>
        <v>FERRICENTROS SASFP-011378-01</v>
      </c>
      <c r="AG809" s="14" t="str">
        <f>(IFERROR(VLOOKUP(AF809,Bas!A:B,2,0),"CXP"))</f>
        <v>CXP</v>
      </c>
    </row>
    <row r="810" spans="1:33" x14ac:dyDescent="0.25">
      <c r="A810" t="s">
        <v>41</v>
      </c>
      <c r="B810">
        <v>901</v>
      </c>
      <c r="C810">
        <v>800237412</v>
      </c>
      <c r="D810" t="s">
        <v>46</v>
      </c>
      <c r="E810" t="s">
        <v>4741</v>
      </c>
      <c r="F810">
        <v>7447638</v>
      </c>
      <c r="G810">
        <v>16925001</v>
      </c>
      <c r="H810">
        <v>657921</v>
      </c>
      <c r="I810" t="s">
        <v>4784</v>
      </c>
      <c r="J810" t="s">
        <v>4785</v>
      </c>
      <c r="K810" s="2">
        <v>45377</v>
      </c>
      <c r="L810" s="2">
        <v>45377</v>
      </c>
      <c r="M810" s="2">
        <v>45433</v>
      </c>
      <c r="N810">
        <v>-13</v>
      </c>
      <c r="O810">
        <v>687112</v>
      </c>
      <c r="P810">
        <v>20240604</v>
      </c>
      <c r="Q810">
        <v>202406</v>
      </c>
      <c r="R810" t="s">
        <v>6382</v>
      </c>
      <c r="S810">
        <v>74</v>
      </c>
      <c r="T810" t="s">
        <v>31</v>
      </c>
      <c r="U810" t="s">
        <v>3359</v>
      </c>
      <c r="V810" s="57" t="e">
        <f t="shared" ca="1" si="120"/>
        <v>#NUM!</v>
      </c>
      <c r="W810" s="1" t="e">
        <f t="shared" ca="1" si="121"/>
        <v>#NUM!</v>
      </c>
      <c r="X810" s="1" t="e">
        <f t="shared" ca="1" si="122"/>
        <v>#NUM!</v>
      </c>
      <c r="Y810" s="1" t="e">
        <f t="shared" ca="1" si="123"/>
        <v>#NUM!</v>
      </c>
      <c r="Z810" s="32" t="e">
        <f t="shared" ca="1" si="124"/>
        <v>#NUM!</v>
      </c>
      <c r="AA810" s="1" t="e">
        <f t="shared" ca="1" si="125"/>
        <v>#NUM!</v>
      </c>
      <c r="AB810" s="1" t="e">
        <f t="shared" ca="1" si="126"/>
        <v>#NUM!</v>
      </c>
      <c r="AC810" s="1" t="e">
        <f t="shared" ca="1" si="127"/>
        <v>#NUM!</v>
      </c>
      <c r="AD810" s="1">
        <f t="shared" si="128"/>
        <v>687112</v>
      </c>
      <c r="AE810" t="str">
        <f>IFERROR(VLOOKUP(D810,Bas!A:B,2,0),"")</f>
        <v/>
      </c>
      <c r="AF810" t="str">
        <f t="shared" si="129"/>
        <v>FERRICENTROS SASFP-011379-01</v>
      </c>
      <c r="AG810" s="14" t="str">
        <f>(IFERROR(VLOOKUP(AF810,Bas!A:B,2,0),"CXP"))</f>
        <v>CXP</v>
      </c>
    </row>
    <row r="811" spans="1:33" x14ac:dyDescent="0.25">
      <c r="A811" t="s">
        <v>41</v>
      </c>
      <c r="B811">
        <v>901</v>
      </c>
      <c r="C811">
        <v>800237412</v>
      </c>
      <c r="D811" t="s">
        <v>46</v>
      </c>
      <c r="E811" t="s">
        <v>4741</v>
      </c>
      <c r="F811">
        <v>7447638</v>
      </c>
      <c r="G811">
        <v>16925001</v>
      </c>
      <c r="H811">
        <v>658178</v>
      </c>
      <c r="I811" t="s">
        <v>4786</v>
      </c>
      <c r="J811" t="s">
        <v>4787</v>
      </c>
      <c r="K811" s="2">
        <v>45378</v>
      </c>
      <c r="L811" s="2">
        <v>45378</v>
      </c>
      <c r="M811" s="2">
        <v>45438</v>
      </c>
      <c r="N811">
        <v>-8</v>
      </c>
      <c r="O811">
        <v>683612</v>
      </c>
      <c r="P811">
        <v>20240604</v>
      </c>
      <c r="Q811">
        <v>202406</v>
      </c>
      <c r="R811" t="s">
        <v>6382</v>
      </c>
      <c r="S811">
        <v>73</v>
      </c>
      <c r="T811" t="s">
        <v>31</v>
      </c>
      <c r="U811" t="s">
        <v>3359</v>
      </c>
      <c r="V811" s="57" t="e">
        <f t="shared" ca="1" si="120"/>
        <v>#NUM!</v>
      </c>
      <c r="W811" s="1" t="e">
        <f t="shared" ca="1" si="121"/>
        <v>#NUM!</v>
      </c>
      <c r="X811" s="1" t="e">
        <f t="shared" ca="1" si="122"/>
        <v>#NUM!</v>
      </c>
      <c r="Y811" s="1" t="e">
        <f t="shared" ca="1" si="123"/>
        <v>#NUM!</v>
      </c>
      <c r="Z811" s="32" t="e">
        <f t="shared" ca="1" si="124"/>
        <v>#NUM!</v>
      </c>
      <c r="AA811" s="1" t="e">
        <f t="shared" ca="1" si="125"/>
        <v>#NUM!</v>
      </c>
      <c r="AB811" s="1" t="e">
        <f t="shared" ca="1" si="126"/>
        <v>#NUM!</v>
      </c>
      <c r="AC811" s="1" t="e">
        <f t="shared" ca="1" si="127"/>
        <v>#NUM!</v>
      </c>
      <c r="AD811" s="1">
        <f t="shared" si="128"/>
        <v>683612</v>
      </c>
      <c r="AE811" t="str">
        <f>IFERROR(VLOOKUP(D811,Bas!A:B,2,0),"")</f>
        <v/>
      </c>
      <c r="AF811" t="str">
        <f t="shared" si="129"/>
        <v>FERRICENTROS SASFP-011436-01</v>
      </c>
      <c r="AG811" s="14" t="str">
        <f>(IFERROR(VLOOKUP(AF811,Bas!A:B,2,0),"CXP"))</f>
        <v>CXP</v>
      </c>
    </row>
    <row r="812" spans="1:33" x14ac:dyDescent="0.25">
      <c r="A812" t="s">
        <v>41</v>
      </c>
      <c r="B812">
        <v>901</v>
      </c>
      <c r="C812">
        <v>800237412</v>
      </c>
      <c r="D812" t="s">
        <v>46</v>
      </c>
      <c r="E812" t="s">
        <v>4741</v>
      </c>
      <c r="F812">
        <v>7447638</v>
      </c>
      <c r="G812">
        <v>16925001</v>
      </c>
      <c r="H812">
        <v>658253</v>
      </c>
      <c r="I812" t="s">
        <v>4788</v>
      </c>
      <c r="J812" t="s">
        <v>4789</v>
      </c>
      <c r="K812" s="2">
        <v>45384</v>
      </c>
      <c r="L812" s="2">
        <v>45384</v>
      </c>
      <c r="M812" s="2">
        <v>45444</v>
      </c>
      <c r="N812">
        <v>-3</v>
      </c>
      <c r="O812">
        <v>114059</v>
      </c>
      <c r="P812">
        <v>20240604</v>
      </c>
      <c r="Q812">
        <v>202406</v>
      </c>
      <c r="R812" t="s">
        <v>6382</v>
      </c>
      <c r="S812">
        <v>67</v>
      </c>
      <c r="T812" t="s">
        <v>31</v>
      </c>
      <c r="U812" t="s">
        <v>3359</v>
      </c>
      <c r="V812" s="57" t="e">
        <f t="shared" ca="1" si="120"/>
        <v>#NUM!</v>
      </c>
      <c r="W812" s="1" t="e">
        <f t="shared" ca="1" si="121"/>
        <v>#NUM!</v>
      </c>
      <c r="X812" s="1" t="e">
        <f t="shared" ca="1" si="122"/>
        <v>#NUM!</v>
      </c>
      <c r="Y812" s="1" t="e">
        <f t="shared" ca="1" si="123"/>
        <v>#NUM!</v>
      </c>
      <c r="Z812" s="32" t="e">
        <f t="shared" ca="1" si="124"/>
        <v>#NUM!</v>
      </c>
      <c r="AA812" s="1" t="e">
        <f t="shared" ca="1" si="125"/>
        <v>#NUM!</v>
      </c>
      <c r="AB812" s="1" t="e">
        <f t="shared" ca="1" si="126"/>
        <v>#NUM!</v>
      </c>
      <c r="AC812" s="1" t="e">
        <f t="shared" ca="1" si="127"/>
        <v>#NUM!</v>
      </c>
      <c r="AD812" s="1">
        <f t="shared" si="128"/>
        <v>114059</v>
      </c>
      <c r="AE812" t="str">
        <f>IFERROR(VLOOKUP(D812,Bas!A:B,2,0),"")</f>
        <v/>
      </c>
      <c r="AF812" t="str">
        <f t="shared" si="129"/>
        <v>FERRICENTROS SASFP-011496-01</v>
      </c>
      <c r="AG812" s="14" t="str">
        <f>(IFERROR(VLOOKUP(AF812,Bas!A:B,2,0),"CXP"))</f>
        <v>CXP</v>
      </c>
    </row>
    <row r="813" spans="1:33" x14ac:dyDescent="0.25">
      <c r="A813" t="s">
        <v>41</v>
      </c>
      <c r="B813">
        <v>901</v>
      </c>
      <c r="C813">
        <v>800237412</v>
      </c>
      <c r="D813" t="s">
        <v>46</v>
      </c>
      <c r="E813" t="s">
        <v>4741</v>
      </c>
      <c r="F813">
        <v>7447638</v>
      </c>
      <c r="G813">
        <v>16925001</v>
      </c>
      <c r="H813">
        <v>658257</v>
      </c>
      <c r="I813" t="s">
        <v>4790</v>
      </c>
      <c r="J813" t="s">
        <v>4791</v>
      </c>
      <c r="K813" s="2">
        <v>45384</v>
      </c>
      <c r="L813" s="2">
        <v>45384</v>
      </c>
      <c r="M813" s="2">
        <v>45444</v>
      </c>
      <c r="N813">
        <v>-3</v>
      </c>
      <c r="O813">
        <v>143678</v>
      </c>
      <c r="P813">
        <v>20240604</v>
      </c>
      <c r="Q813">
        <v>202406</v>
      </c>
      <c r="R813" t="s">
        <v>6382</v>
      </c>
      <c r="S813">
        <v>67</v>
      </c>
      <c r="T813" t="s">
        <v>31</v>
      </c>
      <c r="U813" t="s">
        <v>3359</v>
      </c>
      <c r="V813" s="57" t="e">
        <f t="shared" ca="1" si="120"/>
        <v>#NUM!</v>
      </c>
      <c r="W813" s="1" t="e">
        <f t="shared" ca="1" si="121"/>
        <v>#NUM!</v>
      </c>
      <c r="X813" s="1" t="e">
        <f t="shared" ca="1" si="122"/>
        <v>#NUM!</v>
      </c>
      <c r="Y813" s="1" t="e">
        <f t="shared" ca="1" si="123"/>
        <v>#NUM!</v>
      </c>
      <c r="Z813" s="32" t="e">
        <f t="shared" ca="1" si="124"/>
        <v>#NUM!</v>
      </c>
      <c r="AA813" s="1" t="e">
        <f t="shared" ca="1" si="125"/>
        <v>#NUM!</v>
      </c>
      <c r="AB813" s="1" t="e">
        <f t="shared" ca="1" si="126"/>
        <v>#NUM!</v>
      </c>
      <c r="AC813" s="1" t="e">
        <f t="shared" ca="1" si="127"/>
        <v>#NUM!</v>
      </c>
      <c r="AD813" s="1">
        <f t="shared" si="128"/>
        <v>143678</v>
      </c>
      <c r="AE813" t="str">
        <f>IFERROR(VLOOKUP(D813,Bas!A:B,2,0),"")</f>
        <v/>
      </c>
      <c r="AF813" t="str">
        <f t="shared" si="129"/>
        <v>FERRICENTROS SASFP-011497-01</v>
      </c>
      <c r="AG813" s="14" t="str">
        <f>(IFERROR(VLOOKUP(AF813,Bas!A:B,2,0),"CXP"))</f>
        <v>CXP</v>
      </c>
    </row>
    <row r="814" spans="1:33" x14ac:dyDescent="0.25">
      <c r="A814" t="s">
        <v>41</v>
      </c>
      <c r="B814">
        <v>901</v>
      </c>
      <c r="C814">
        <v>800237412</v>
      </c>
      <c r="D814" t="s">
        <v>46</v>
      </c>
      <c r="E814" t="s">
        <v>4741</v>
      </c>
      <c r="F814">
        <v>7447638</v>
      </c>
      <c r="G814">
        <v>16925001</v>
      </c>
      <c r="H814">
        <v>658391</v>
      </c>
      <c r="I814" t="s">
        <v>4792</v>
      </c>
      <c r="J814" t="s">
        <v>4793</v>
      </c>
      <c r="K814" s="2">
        <v>45386</v>
      </c>
      <c r="L814" s="2">
        <v>45386</v>
      </c>
      <c r="M814" s="2">
        <v>45445</v>
      </c>
      <c r="N814">
        <v>-2</v>
      </c>
      <c r="O814">
        <v>35236</v>
      </c>
      <c r="P814">
        <v>20240604</v>
      </c>
      <c r="Q814">
        <v>202406</v>
      </c>
      <c r="R814" t="s">
        <v>6382</v>
      </c>
      <c r="S814">
        <v>65</v>
      </c>
      <c r="T814" t="s">
        <v>31</v>
      </c>
      <c r="U814" t="s">
        <v>3359</v>
      </c>
      <c r="V814" s="57" t="e">
        <f t="shared" ca="1" si="120"/>
        <v>#NUM!</v>
      </c>
      <c r="W814" s="1" t="e">
        <f t="shared" ca="1" si="121"/>
        <v>#NUM!</v>
      </c>
      <c r="X814" s="1" t="e">
        <f t="shared" ca="1" si="122"/>
        <v>#NUM!</v>
      </c>
      <c r="Y814" s="1" t="e">
        <f t="shared" ca="1" si="123"/>
        <v>#NUM!</v>
      </c>
      <c r="Z814" s="32" t="e">
        <f t="shared" ca="1" si="124"/>
        <v>#NUM!</v>
      </c>
      <c r="AA814" s="1" t="e">
        <f t="shared" ca="1" si="125"/>
        <v>#NUM!</v>
      </c>
      <c r="AB814" s="1" t="e">
        <f t="shared" ca="1" si="126"/>
        <v>#NUM!</v>
      </c>
      <c r="AC814" s="1" t="e">
        <f t="shared" ca="1" si="127"/>
        <v>#NUM!</v>
      </c>
      <c r="AD814" s="1">
        <f t="shared" si="128"/>
        <v>35236</v>
      </c>
      <c r="AE814" t="str">
        <f>IFERROR(VLOOKUP(D814,Bas!A:B,2,0),"")</f>
        <v/>
      </c>
      <c r="AF814" t="str">
        <f t="shared" si="129"/>
        <v>FERRICENTROS SASFP-011517-01</v>
      </c>
      <c r="AG814" s="14" t="str">
        <f>(IFERROR(VLOOKUP(AF814,Bas!A:B,2,0),"CXP"))</f>
        <v>CXP</v>
      </c>
    </row>
    <row r="815" spans="1:33" x14ac:dyDescent="0.25">
      <c r="A815" t="s">
        <v>41</v>
      </c>
      <c r="B815">
        <v>901</v>
      </c>
      <c r="C815">
        <v>800237412</v>
      </c>
      <c r="D815" t="s">
        <v>46</v>
      </c>
      <c r="E815" t="s">
        <v>4741</v>
      </c>
      <c r="F815">
        <v>7447638</v>
      </c>
      <c r="G815">
        <v>16925001</v>
      </c>
      <c r="H815">
        <v>658360</v>
      </c>
      <c r="I815" t="s">
        <v>4794</v>
      </c>
      <c r="J815" t="s">
        <v>4795</v>
      </c>
      <c r="K815" s="2">
        <v>45386</v>
      </c>
      <c r="L815" s="2">
        <v>45386</v>
      </c>
      <c r="M815" s="2">
        <v>45445</v>
      </c>
      <c r="N815">
        <v>-2</v>
      </c>
      <c r="O815">
        <v>187791</v>
      </c>
      <c r="P815">
        <v>20240604</v>
      </c>
      <c r="Q815">
        <v>202406</v>
      </c>
      <c r="R815" t="s">
        <v>6382</v>
      </c>
      <c r="S815">
        <v>65</v>
      </c>
      <c r="T815" t="s">
        <v>31</v>
      </c>
      <c r="U815" t="s">
        <v>3359</v>
      </c>
      <c r="V815" s="57" t="e">
        <f t="shared" ca="1" si="120"/>
        <v>#NUM!</v>
      </c>
      <c r="W815" s="1" t="e">
        <f t="shared" ca="1" si="121"/>
        <v>#NUM!</v>
      </c>
      <c r="X815" s="1" t="e">
        <f t="shared" ca="1" si="122"/>
        <v>#NUM!</v>
      </c>
      <c r="Y815" s="1" t="e">
        <f t="shared" ca="1" si="123"/>
        <v>#NUM!</v>
      </c>
      <c r="Z815" s="32" t="e">
        <f t="shared" ca="1" si="124"/>
        <v>#NUM!</v>
      </c>
      <c r="AA815" s="1" t="e">
        <f t="shared" ca="1" si="125"/>
        <v>#NUM!</v>
      </c>
      <c r="AB815" s="1" t="e">
        <f t="shared" ca="1" si="126"/>
        <v>#NUM!</v>
      </c>
      <c r="AC815" s="1" t="e">
        <f t="shared" ca="1" si="127"/>
        <v>#NUM!</v>
      </c>
      <c r="AD815" s="1">
        <f t="shared" si="128"/>
        <v>187791</v>
      </c>
      <c r="AE815" t="str">
        <f>IFERROR(VLOOKUP(D815,Bas!A:B,2,0),"")</f>
        <v/>
      </c>
      <c r="AF815" t="str">
        <f t="shared" si="129"/>
        <v>FERRICENTROS SASFP-011518-01</v>
      </c>
      <c r="AG815" s="14" t="str">
        <f>(IFERROR(VLOOKUP(AF815,Bas!A:B,2,0),"CXP"))</f>
        <v>CXP</v>
      </c>
    </row>
    <row r="816" spans="1:33" x14ac:dyDescent="0.25">
      <c r="A816" t="s">
        <v>41</v>
      </c>
      <c r="B816">
        <v>901</v>
      </c>
      <c r="C816">
        <v>800237412</v>
      </c>
      <c r="D816" t="s">
        <v>46</v>
      </c>
      <c r="E816" t="s">
        <v>4741</v>
      </c>
      <c r="F816">
        <v>7447638</v>
      </c>
      <c r="G816">
        <v>16925001</v>
      </c>
      <c r="H816">
        <v>658476</v>
      </c>
      <c r="I816" t="s">
        <v>4796</v>
      </c>
      <c r="J816" t="s">
        <v>4797</v>
      </c>
      <c r="K816" s="2">
        <v>45386</v>
      </c>
      <c r="L816" s="2">
        <v>45386</v>
      </c>
      <c r="M816" s="2">
        <v>45446</v>
      </c>
      <c r="N816">
        <v>-1</v>
      </c>
      <c r="O816">
        <v>178290</v>
      </c>
      <c r="P816">
        <v>20240604</v>
      </c>
      <c r="Q816">
        <v>202406</v>
      </c>
      <c r="R816" t="s">
        <v>6382</v>
      </c>
      <c r="S816">
        <v>65</v>
      </c>
      <c r="T816" t="s">
        <v>31</v>
      </c>
      <c r="U816" t="s">
        <v>3359</v>
      </c>
      <c r="V816" s="57" t="e">
        <f t="shared" ca="1" si="120"/>
        <v>#NUM!</v>
      </c>
      <c r="W816" s="1" t="e">
        <f t="shared" ca="1" si="121"/>
        <v>#NUM!</v>
      </c>
      <c r="X816" s="1" t="e">
        <f t="shared" ca="1" si="122"/>
        <v>#NUM!</v>
      </c>
      <c r="Y816" s="1" t="e">
        <f t="shared" ca="1" si="123"/>
        <v>#NUM!</v>
      </c>
      <c r="Z816" s="32" t="e">
        <f t="shared" ca="1" si="124"/>
        <v>#NUM!</v>
      </c>
      <c r="AA816" s="1" t="e">
        <f t="shared" ca="1" si="125"/>
        <v>#NUM!</v>
      </c>
      <c r="AB816" s="1" t="e">
        <f t="shared" ca="1" si="126"/>
        <v>#NUM!</v>
      </c>
      <c r="AC816" s="1" t="e">
        <f t="shared" ca="1" si="127"/>
        <v>#NUM!</v>
      </c>
      <c r="AD816" s="1">
        <f t="shared" si="128"/>
        <v>178290</v>
      </c>
      <c r="AE816" t="str">
        <f>IFERROR(VLOOKUP(D816,Bas!A:B,2,0),"")</f>
        <v/>
      </c>
      <c r="AF816" t="str">
        <f t="shared" si="129"/>
        <v>FERRICENTROS SASFP-011528-01</v>
      </c>
      <c r="AG816" s="14" t="str">
        <f>(IFERROR(VLOOKUP(AF816,Bas!A:B,2,0),"CXP"))</f>
        <v>CXP</v>
      </c>
    </row>
    <row r="817" spans="1:33" x14ac:dyDescent="0.25">
      <c r="A817" t="s">
        <v>41</v>
      </c>
      <c r="B817">
        <v>901</v>
      </c>
      <c r="C817">
        <v>800237412</v>
      </c>
      <c r="D817" t="s">
        <v>46</v>
      </c>
      <c r="E817" t="s">
        <v>4741</v>
      </c>
      <c r="F817">
        <v>7447638</v>
      </c>
      <c r="G817">
        <v>16925001</v>
      </c>
      <c r="H817">
        <v>658461</v>
      </c>
      <c r="I817" t="s">
        <v>4798</v>
      </c>
      <c r="J817" t="s">
        <v>4799</v>
      </c>
      <c r="K817" s="2">
        <v>45386</v>
      </c>
      <c r="L817" s="2">
        <v>45386</v>
      </c>
      <c r="M817" s="2">
        <v>45446</v>
      </c>
      <c r="N817">
        <v>-1</v>
      </c>
      <c r="O817">
        <v>2479802</v>
      </c>
      <c r="P817">
        <v>20240604</v>
      </c>
      <c r="Q817">
        <v>202406</v>
      </c>
      <c r="R817" t="s">
        <v>6382</v>
      </c>
      <c r="S817">
        <v>65</v>
      </c>
      <c r="T817" t="s">
        <v>31</v>
      </c>
      <c r="U817" t="s">
        <v>3359</v>
      </c>
      <c r="V817" s="57" t="e">
        <f t="shared" ca="1" si="120"/>
        <v>#NUM!</v>
      </c>
      <c r="W817" s="1" t="e">
        <f t="shared" ca="1" si="121"/>
        <v>#NUM!</v>
      </c>
      <c r="X817" s="1" t="e">
        <f t="shared" ca="1" si="122"/>
        <v>#NUM!</v>
      </c>
      <c r="Y817" s="1" t="e">
        <f t="shared" ca="1" si="123"/>
        <v>#NUM!</v>
      </c>
      <c r="Z817" s="32" t="e">
        <f t="shared" ca="1" si="124"/>
        <v>#NUM!</v>
      </c>
      <c r="AA817" s="1" t="e">
        <f t="shared" ca="1" si="125"/>
        <v>#NUM!</v>
      </c>
      <c r="AB817" s="1" t="e">
        <f t="shared" ca="1" si="126"/>
        <v>#NUM!</v>
      </c>
      <c r="AC817" s="1" t="e">
        <f t="shared" ca="1" si="127"/>
        <v>#NUM!</v>
      </c>
      <c r="AD817" s="1">
        <f t="shared" si="128"/>
        <v>2479802</v>
      </c>
      <c r="AE817" t="str">
        <f>IFERROR(VLOOKUP(D817,Bas!A:B,2,0),"")</f>
        <v/>
      </c>
      <c r="AF817" t="str">
        <f t="shared" si="129"/>
        <v>FERRICENTROS SASFP-011529-01</v>
      </c>
      <c r="AG817" s="14" t="str">
        <f>(IFERROR(VLOOKUP(AF817,Bas!A:B,2,0),"CXP"))</f>
        <v>CXP</v>
      </c>
    </row>
    <row r="818" spans="1:33" x14ac:dyDescent="0.25">
      <c r="A818" t="s">
        <v>41</v>
      </c>
      <c r="B818">
        <v>901</v>
      </c>
      <c r="C818">
        <v>800237412</v>
      </c>
      <c r="D818" t="s">
        <v>46</v>
      </c>
      <c r="E818" t="s">
        <v>4741</v>
      </c>
      <c r="F818">
        <v>7447638</v>
      </c>
      <c r="G818">
        <v>16925001</v>
      </c>
      <c r="H818">
        <v>658635</v>
      </c>
      <c r="I818" t="s">
        <v>4800</v>
      </c>
      <c r="J818" t="s">
        <v>4801</v>
      </c>
      <c r="K818" s="2">
        <v>45390</v>
      </c>
      <c r="L818" s="2">
        <v>45390</v>
      </c>
      <c r="M818" s="2">
        <v>45448</v>
      </c>
      <c r="N818">
        <v>1</v>
      </c>
      <c r="O818">
        <v>679477</v>
      </c>
      <c r="P818">
        <v>20240604</v>
      </c>
      <c r="Q818">
        <v>202406</v>
      </c>
      <c r="R818" t="s">
        <v>6382</v>
      </c>
      <c r="S818">
        <v>61</v>
      </c>
      <c r="T818" t="s">
        <v>31</v>
      </c>
      <c r="U818" t="s">
        <v>3359</v>
      </c>
      <c r="V818" s="57" t="e">
        <f t="shared" ca="1" si="120"/>
        <v>#NUM!</v>
      </c>
      <c r="W818" s="1" t="e">
        <f t="shared" ca="1" si="121"/>
        <v>#NUM!</v>
      </c>
      <c r="X818" s="1" t="e">
        <f t="shared" ca="1" si="122"/>
        <v>#NUM!</v>
      </c>
      <c r="Y818" s="1" t="e">
        <f t="shared" ca="1" si="123"/>
        <v>#NUM!</v>
      </c>
      <c r="Z818" s="32" t="e">
        <f t="shared" ca="1" si="124"/>
        <v>#NUM!</v>
      </c>
      <c r="AA818" s="1" t="e">
        <f t="shared" ca="1" si="125"/>
        <v>#NUM!</v>
      </c>
      <c r="AB818" s="1" t="e">
        <f t="shared" ca="1" si="126"/>
        <v>#NUM!</v>
      </c>
      <c r="AC818" s="1" t="e">
        <f t="shared" ca="1" si="127"/>
        <v>#NUM!</v>
      </c>
      <c r="AD818" s="1">
        <f t="shared" si="128"/>
        <v>679477</v>
      </c>
      <c r="AE818" t="str">
        <f>IFERROR(VLOOKUP(D818,Bas!A:B,2,0),"")</f>
        <v/>
      </c>
      <c r="AF818" t="str">
        <f t="shared" si="129"/>
        <v>FERRICENTROS SASFP-011562-01</v>
      </c>
      <c r="AG818" s="14" t="str">
        <f>(IFERROR(VLOOKUP(AF818,Bas!A:B,2,0),"CXP"))</f>
        <v>CXP</v>
      </c>
    </row>
    <row r="819" spans="1:33" x14ac:dyDescent="0.25">
      <c r="A819" t="s">
        <v>41</v>
      </c>
      <c r="B819">
        <v>901</v>
      </c>
      <c r="C819">
        <v>800237412</v>
      </c>
      <c r="D819" t="s">
        <v>46</v>
      </c>
      <c r="E819" t="s">
        <v>4741</v>
      </c>
      <c r="F819">
        <v>7447638</v>
      </c>
      <c r="G819">
        <v>16925001</v>
      </c>
      <c r="H819">
        <v>658624</v>
      </c>
      <c r="I819" t="s">
        <v>4802</v>
      </c>
      <c r="J819" t="s">
        <v>4803</v>
      </c>
      <c r="K819" s="2">
        <v>45390</v>
      </c>
      <c r="L819" s="2">
        <v>45390</v>
      </c>
      <c r="M819" s="2">
        <v>45447</v>
      </c>
      <c r="N819">
        <v>0</v>
      </c>
      <c r="O819">
        <v>451127</v>
      </c>
      <c r="P819">
        <v>20240604</v>
      </c>
      <c r="Q819">
        <v>202406</v>
      </c>
      <c r="R819" t="s">
        <v>6382</v>
      </c>
      <c r="S819">
        <v>61</v>
      </c>
      <c r="T819" t="s">
        <v>31</v>
      </c>
      <c r="U819" t="s">
        <v>3359</v>
      </c>
      <c r="V819" s="57" t="e">
        <f t="shared" ca="1" si="120"/>
        <v>#NUM!</v>
      </c>
      <c r="W819" s="1" t="e">
        <f t="shared" ca="1" si="121"/>
        <v>#NUM!</v>
      </c>
      <c r="X819" s="1" t="e">
        <f t="shared" ca="1" si="122"/>
        <v>#NUM!</v>
      </c>
      <c r="Y819" s="1" t="e">
        <f t="shared" ca="1" si="123"/>
        <v>#NUM!</v>
      </c>
      <c r="Z819" s="32" t="e">
        <f t="shared" ca="1" si="124"/>
        <v>#NUM!</v>
      </c>
      <c r="AA819" s="1" t="e">
        <f t="shared" ca="1" si="125"/>
        <v>#NUM!</v>
      </c>
      <c r="AB819" s="1" t="e">
        <f t="shared" ca="1" si="126"/>
        <v>#NUM!</v>
      </c>
      <c r="AC819" s="1" t="e">
        <f t="shared" ca="1" si="127"/>
        <v>#NUM!</v>
      </c>
      <c r="AD819" s="1">
        <f t="shared" si="128"/>
        <v>451127</v>
      </c>
      <c r="AE819" t="str">
        <f>IFERROR(VLOOKUP(D819,Bas!A:B,2,0),"")</f>
        <v/>
      </c>
      <c r="AF819" t="str">
        <f t="shared" si="129"/>
        <v>FERRICENTROS SASFP-011563-01</v>
      </c>
      <c r="AG819" s="14" t="str">
        <f>(IFERROR(VLOOKUP(AF819,Bas!A:B,2,0),"CXP"))</f>
        <v>CXP</v>
      </c>
    </row>
    <row r="820" spans="1:33" x14ac:dyDescent="0.25">
      <c r="A820" t="s">
        <v>41</v>
      </c>
      <c r="B820">
        <v>901</v>
      </c>
      <c r="C820">
        <v>800237412</v>
      </c>
      <c r="D820" t="s">
        <v>46</v>
      </c>
      <c r="E820" t="s">
        <v>4741</v>
      </c>
      <c r="F820">
        <v>7447638</v>
      </c>
      <c r="G820">
        <v>16925001</v>
      </c>
      <c r="H820">
        <v>658626</v>
      </c>
      <c r="I820" t="s">
        <v>4804</v>
      </c>
      <c r="J820" t="s">
        <v>4805</v>
      </c>
      <c r="K820" s="2">
        <v>45390</v>
      </c>
      <c r="L820" s="2">
        <v>45390</v>
      </c>
      <c r="M820" s="2">
        <v>45447</v>
      </c>
      <c r="N820">
        <v>0</v>
      </c>
      <c r="O820">
        <v>662230</v>
      </c>
      <c r="P820">
        <v>20240604</v>
      </c>
      <c r="Q820">
        <v>202406</v>
      </c>
      <c r="R820" t="s">
        <v>6382</v>
      </c>
      <c r="S820">
        <v>61</v>
      </c>
      <c r="T820" t="s">
        <v>31</v>
      </c>
      <c r="U820" t="s">
        <v>3359</v>
      </c>
      <c r="V820" s="57" t="e">
        <f t="shared" ca="1" si="120"/>
        <v>#NUM!</v>
      </c>
      <c r="W820" s="1" t="e">
        <f t="shared" ca="1" si="121"/>
        <v>#NUM!</v>
      </c>
      <c r="X820" s="1" t="e">
        <f t="shared" ca="1" si="122"/>
        <v>#NUM!</v>
      </c>
      <c r="Y820" s="1" t="e">
        <f t="shared" ca="1" si="123"/>
        <v>#NUM!</v>
      </c>
      <c r="Z820" s="32" t="e">
        <f t="shared" ca="1" si="124"/>
        <v>#NUM!</v>
      </c>
      <c r="AA820" s="1" t="e">
        <f t="shared" ca="1" si="125"/>
        <v>#NUM!</v>
      </c>
      <c r="AB820" s="1" t="e">
        <f t="shared" ca="1" si="126"/>
        <v>#NUM!</v>
      </c>
      <c r="AC820" s="1" t="e">
        <f t="shared" ca="1" si="127"/>
        <v>#NUM!</v>
      </c>
      <c r="AD820" s="1">
        <f t="shared" si="128"/>
        <v>662230</v>
      </c>
      <c r="AE820" t="str">
        <f>IFERROR(VLOOKUP(D820,Bas!A:B,2,0),"")</f>
        <v/>
      </c>
      <c r="AF820" t="str">
        <f t="shared" si="129"/>
        <v>FERRICENTROS SASFP-011564-01</v>
      </c>
      <c r="AG820" s="14" t="str">
        <f>(IFERROR(VLOOKUP(AF820,Bas!A:B,2,0),"CXP"))</f>
        <v>CXP</v>
      </c>
    </row>
    <row r="821" spans="1:33" x14ac:dyDescent="0.25">
      <c r="A821" t="s">
        <v>41</v>
      </c>
      <c r="B821">
        <v>901</v>
      </c>
      <c r="C821">
        <v>800237412</v>
      </c>
      <c r="D821" t="s">
        <v>46</v>
      </c>
      <c r="E821" t="s">
        <v>4741</v>
      </c>
      <c r="F821">
        <v>7447638</v>
      </c>
      <c r="G821">
        <v>16925001</v>
      </c>
      <c r="H821">
        <v>658557</v>
      </c>
      <c r="I821" t="s">
        <v>4806</v>
      </c>
      <c r="J821" t="s">
        <v>4807</v>
      </c>
      <c r="K821" s="2">
        <v>45390</v>
      </c>
      <c r="L821" s="2">
        <v>45390</v>
      </c>
      <c r="M821" s="2">
        <v>45447</v>
      </c>
      <c r="N821">
        <v>0</v>
      </c>
      <c r="O821">
        <v>30664</v>
      </c>
      <c r="P821">
        <v>20240604</v>
      </c>
      <c r="Q821">
        <v>202406</v>
      </c>
      <c r="R821" t="s">
        <v>6382</v>
      </c>
      <c r="S821">
        <v>61</v>
      </c>
      <c r="T821" t="s">
        <v>31</v>
      </c>
      <c r="U821" t="s">
        <v>3359</v>
      </c>
      <c r="V821" s="57" t="e">
        <f t="shared" ca="1" si="120"/>
        <v>#NUM!</v>
      </c>
      <c r="W821" s="1" t="e">
        <f t="shared" ca="1" si="121"/>
        <v>#NUM!</v>
      </c>
      <c r="X821" s="1" t="e">
        <f t="shared" ca="1" si="122"/>
        <v>#NUM!</v>
      </c>
      <c r="Y821" s="1" t="e">
        <f t="shared" ca="1" si="123"/>
        <v>#NUM!</v>
      </c>
      <c r="Z821" s="32" t="e">
        <f t="shared" ca="1" si="124"/>
        <v>#NUM!</v>
      </c>
      <c r="AA821" s="1" t="e">
        <f t="shared" ca="1" si="125"/>
        <v>#NUM!</v>
      </c>
      <c r="AB821" s="1" t="e">
        <f t="shared" ca="1" si="126"/>
        <v>#NUM!</v>
      </c>
      <c r="AC821" s="1" t="e">
        <f t="shared" ca="1" si="127"/>
        <v>#NUM!</v>
      </c>
      <c r="AD821" s="1">
        <f t="shared" si="128"/>
        <v>30664</v>
      </c>
      <c r="AE821" t="str">
        <f>IFERROR(VLOOKUP(D821,Bas!A:B,2,0),"")</f>
        <v/>
      </c>
      <c r="AF821" t="str">
        <f t="shared" si="129"/>
        <v>FERRICENTROS SASFP-011565-01</v>
      </c>
      <c r="AG821" s="14" t="str">
        <f>(IFERROR(VLOOKUP(AF821,Bas!A:B,2,0),"CXP"))</f>
        <v>CXP</v>
      </c>
    </row>
    <row r="822" spans="1:33" x14ac:dyDescent="0.25">
      <c r="A822" t="s">
        <v>41</v>
      </c>
      <c r="B822">
        <v>901</v>
      </c>
      <c r="C822">
        <v>800237412</v>
      </c>
      <c r="D822" t="s">
        <v>46</v>
      </c>
      <c r="E822" t="s">
        <v>4741</v>
      </c>
      <c r="F822">
        <v>7447638</v>
      </c>
      <c r="G822">
        <v>16925001</v>
      </c>
      <c r="H822">
        <v>658607</v>
      </c>
      <c r="I822" t="s">
        <v>4808</v>
      </c>
      <c r="J822" t="s">
        <v>4809</v>
      </c>
      <c r="K822" s="2">
        <v>45390</v>
      </c>
      <c r="L822" s="2">
        <v>45390</v>
      </c>
      <c r="M822" s="2">
        <v>45447</v>
      </c>
      <c r="N822">
        <v>0</v>
      </c>
      <c r="O822">
        <v>1265570</v>
      </c>
      <c r="P822">
        <v>20240604</v>
      </c>
      <c r="Q822">
        <v>202406</v>
      </c>
      <c r="R822" t="s">
        <v>6382</v>
      </c>
      <c r="S822">
        <v>61</v>
      </c>
      <c r="T822" t="s">
        <v>31</v>
      </c>
      <c r="U822" t="s">
        <v>3359</v>
      </c>
      <c r="V822" s="57" t="e">
        <f t="shared" ca="1" si="120"/>
        <v>#NUM!</v>
      </c>
      <c r="W822" s="1" t="e">
        <f t="shared" ca="1" si="121"/>
        <v>#NUM!</v>
      </c>
      <c r="X822" s="1" t="e">
        <f t="shared" ca="1" si="122"/>
        <v>#NUM!</v>
      </c>
      <c r="Y822" s="1" t="e">
        <f t="shared" ca="1" si="123"/>
        <v>#NUM!</v>
      </c>
      <c r="Z822" s="32" t="e">
        <f t="shared" ca="1" si="124"/>
        <v>#NUM!</v>
      </c>
      <c r="AA822" s="1" t="e">
        <f t="shared" ca="1" si="125"/>
        <v>#NUM!</v>
      </c>
      <c r="AB822" s="1" t="e">
        <f t="shared" ca="1" si="126"/>
        <v>#NUM!</v>
      </c>
      <c r="AC822" s="1" t="e">
        <f t="shared" ca="1" si="127"/>
        <v>#NUM!</v>
      </c>
      <c r="AD822" s="1">
        <f t="shared" si="128"/>
        <v>1265570</v>
      </c>
      <c r="AE822" t="str">
        <f>IFERROR(VLOOKUP(D822,Bas!A:B,2,0),"")</f>
        <v/>
      </c>
      <c r="AF822" t="str">
        <f t="shared" si="129"/>
        <v>FERRICENTROS SASFP-011566-01</v>
      </c>
      <c r="AG822" s="14" t="str">
        <f>(IFERROR(VLOOKUP(AF822,Bas!A:B,2,0),"CXP"))</f>
        <v>CXP</v>
      </c>
    </row>
    <row r="823" spans="1:33" x14ac:dyDescent="0.25">
      <c r="A823" t="s">
        <v>41</v>
      </c>
      <c r="B823">
        <v>901</v>
      </c>
      <c r="C823">
        <v>800237412</v>
      </c>
      <c r="D823" t="s">
        <v>46</v>
      </c>
      <c r="E823" t="s">
        <v>4741</v>
      </c>
      <c r="F823">
        <v>7447638</v>
      </c>
      <c r="G823">
        <v>16925001</v>
      </c>
      <c r="H823">
        <v>658601</v>
      </c>
      <c r="I823" t="s">
        <v>4810</v>
      </c>
      <c r="J823" t="s">
        <v>4811</v>
      </c>
      <c r="K823" s="2">
        <v>45390</v>
      </c>
      <c r="L823" s="2">
        <v>45390</v>
      </c>
      <c r="M823" s="2">
        <v>45447</v>
      </c>
      <c r="N823">
        <v>0</v>
      </c>
      <c r="O823">
        <v>1529115</v>
      </c>
      <c r="P823">
        <v>20240604</v>
      </c>
      <c r="Q823">
        <v>202406</v>
      </c>
      <c r="R823" t="s">
        <v>6382</v>
      </c>
      <c r="S823">
        <v>61</v>
      </c>
      <c r="T823" t="s">
        <v>31</v>
      </c>
      <c r="U823" t="s">
        <v>3359</v>
      </c>
      <c r="V823" s="57" t="e">
        <f t="shared" ca="1" si="120"/>
        <v>#NUM!</v>
      </c>
      <c r="W823" s="1" t="e">
        <f t="shared" ca="1" si="121"/>
        <v>#NUM!</v>
      </c>
      <c r="X823" s="1" t="e">
        <f t="shared" ca="1" si="122"/>
        <v>#NUM!</v>
      </c>
      <c r="Y823" s="1" t="e">
        <f t="shared" ca="1" si="123"/>
        <v>#NUM!</v>
      </c>
      <c r="Z823" s="32" t="e">
        <f t="shared" ca="1" si="124"/>
        <v>#NUM!</v>
      </c>
      <c r="AA823" s="1" t="e">
        <f t="shared" ca="1" si="125"/>
        <v>#NUM!</v>
      </c>
      <c r="AB823" s="1" t="e">
        <f t="shared" ca="1" si="126"/>
        <v>#NUM!</v>
      </c>
      <c r="AC823" s="1" t="e">
        <f t="shared" ca="1" si="127"/>
        <v>#NUM!</v>
      </c>
      <c r="AD823" s="1">
        <f t="shared" si="128"/>
        <v>1529115</v>
      </c>
      <c r="AE823" t="str">
        <f>IFERROR(VLOOKUP(D823,Bas!A:B,2,0),"")</f>
        <v/>
      </c>
      <c r="AF823" t="str">
        <f t="shared" si="129"/>
        <v>FERRICENTROS SASFP-011567-01</v>
      </c>
      <c r="AG823" s="14" t="str">
        <f>(IFERROR(VLOOKUP(AF823,Bas!A:B,2,0),"CXP"))</f>
        <v>CXP</v>
      </c>
    </row>
    <row r="824" spans="1:33" x14ac:dyDescent="0.25">
      <c r="A824" t="s">
        <v>41</v>
      </c>
      <c r="B824">
        <v>901</v>
      </c>
      <c r="C824">
        <v>800237412</v>
      </c>
      <c r="D824" t="s">
        <v>46</v>
      </c>
      <c r="E824" t="s">
        <v>4741</v>
      </c>
      <c r="F824">
        <v>7447638</v>
      </c>
      <c r="G824">
        <v>16925001</v>
      </c>
      <c r="H824">
        <v>658690</v>
      </c>
      <c r="I824" t="s">
        <v>4812</v>
      </c>
      <c r="J824" t="s">
        <v>4813</v>
      </c>
      <c r="K824" s="2">
        <v>45390</v>
      </c>
      <c r="L824" s="2">
        <v>45390</v>
      </c>
      <c r="M824" s="2">
        <v>45448</v>
      </c>
      <c r="N824">
        <v>1</v>
      </c>
      <c r="O824">
        <v>566812</v>
      </c>
      <c r="P824">
        <v>20240604</v>
      </c>
      <c r="Q824">
        <v>202406</v>
      </c>
      <c r="R824" t="s">
        <v>6382</v>
      </c>
      <c r="S824">
        <v>61</v>
      </c>
      <c r="T824" t="s">
        <v>31</v>
      </c>
      <c r="U824" t="s">
        <v>3359</v>
      </c>
      <c r="V824" s="57" t="e">
        <f t="shared" ca="1" si="120"/>
        <v>#NUM!</v>
      </c>
      <c r="W824" s="1" t="e">
        <f t="shared" ca="1" si="121"/>
        <v>#NUM!</v>
      </c>
      <c r="X824" s="1" t="e">
        <f t="shared" ca="1" si="122"/>
        <v>#NUM!</v>
      </c>
      <c r="Y824" s="1" t="e">
        <f t="shared" ca="1" si="123"/>
        <v>#NUM!</v>
      </c>
      <c r="Z824" s="32" t="e">
        <f t="shared" ca="1" si="124"/>
        <v>#NUM!</v>
      </c>
      <c r="AA824" s="1" t="e">
        <f t="shared" ca="1" si="125"/>
        <v>#NUM!</v>
      </c>
      <c r="AB824" s="1" t="e">
        <f t="shared" ca="1" si="126"/>
        <v>#NUM!</v>
      </c>
      <c r="AC824" s="1" t="e">
        <f t="shared" ca="1" si="127"/>
        <v>#NUM!</v>
      </c>
      <c r="AD824" s="1">
        <f t="shared" si="128"/>
        <v>566812</v>
      </c>
      <c r="AE824" t="str">
        <f>IFERROR(VLOOKUP(D824,Bas!A:B,2,0),"")</f>
        <v/>
      </c>
      <c r="AF824" t="str">
        <f t="shared" si="129"/>
        <v>FERRICENTROS SASFP-011572-01</v>
      </c>
      <c r="AG824" s="14" t="str">
        <f>(IFERROR(VLOOKUP(AF824,Bas!A:B,2,0),"CXP"))</f>
        <v>CXP</v>
      </c>
    </row>
    <row r="825" spans="1:33" x14ac:dyDescent="0.25">
      <c r="A825" t="s">
        <v>41</v>
      </c>
      <c r="B825">
        <v>901</v>
      </c>
      <c r="C825">
        <v>800237412</v>
      </c>
      <c r="D825" t="s">
        <v>46</v>
      </c>
      <c r="E825" t="s">
        <v>4741</v>
      </c>
      <c r="F825">
        <v>7447638</v>
      </c>
      <c r="G825">
        <v>16925001</v>
      </c>
      <c r="H825">
        <v>658777</v>
      </c>
      <c r="I825" t="s">
        <v>4814</v>
      </c>
      <c r="J825" t="s">
        <v>4815</v>
      </c>
      <c r="K825" s="2">
        <v>45390</v>
      </c>
      <c r="L825" s="2">
        <v>45390</v>
      </c>
      <c r="M825" s="2">
        <v>45451</v>
      </c>
      <c r="N825">
        <v>4</v>
      </c>
      <c r="O825">
        <v>76194</v>
      </c>
      <c r="P825">
        <v>20240604</v>
      </c>
      <c r="Q825">
        <v>202406</v>
      </c>
      <c r="R825" t="s">
        <v>6382</v>
      </c>
      <c r="S825">
        <v>61</v>
      </c>
      <c r="T825" t="s">
        <v>31</v>
      </c>
      <c r="U825" t="s">
        <v>3359</v>
      </c>
      <c r="V825" s="57" t="e">
        <f t="shared" ref="V825:V888" ca="1" si="130">+_xlfn.DAYS($V$8,L825)</f>
        <v>#NUM!</v>
      </c>
      <c r="W825" s="1" t="e">
        <f t="shared" ref="W825:W888" ca="1" si="131">+IF(AND(V825&gt;=0,V825&lt;=30),AD825,0)</f>
        <v>#NUM!</v>
      </c>
      <c r="X825" s="1" t="e">
        <f t="shared" ref="X825:X888" ca="1" si="132">+IF(AND(V825&gt;=31,V825&lt;=60),AD825,0)</f>
        <v>#NUM!</v>
      </c>
      <c r="Y825" s="1" t="e">
        <f t="shared" ref="Y825:Y888" ca="1" si="133">+IF(AND(V825&gt;=61,V825&lt;=90),AD825,0)</f>
        <v>#NUM!</v>
      </c>
      <c r="Z825" s="32" t="e">
        <f t="shared" ref="Z825:Z888" ca="1" si="134">+IF(AND(V825&gt;=91,V825&lt;=120),AD825,0)</f>
        <v>#NUM!</v>
      </c>
      <c r="AA825" s="1" t="e">
        <f t="shared" ref="AA825:AA888" ca="1" si="135">+IF(AND(V825&gt;=121,V825&lt;=180),AD825,0)</f>
        <v>#NUM!</v>
      </c>
      <c r="AB825" s="1" t="e">
        <f t="shared" ref="AB825:AB888" ca="1" si="136">+IF(AND(V825&gt;=181,V825&lt;=360),AD825,0)</f>
        <v>#NUM!</v>
      </c>
      <c r="AC825" s="1" t="e">
        <f t="shared" ref="AC825:AC888" ca="1" si="137">+IF(AND(V825&gt;360),AD825,0)</f>
        <v>#NUM!</v>
      </c>
      <c r="AD825" s="1">
        <f t="shared" ref="AD825:AD888" si="138">+O825</f>
        <v>76194</v>
      </c>
      <c r="AE825" t="str">
        <f>IFERROR(VLOOKUP(D825,Bas!A:B,2,0),"")</f>
        <v/>
      </c>
      <c r="AF825" t="str">
        <f t="shared" si="129"/>
        <v>FERRICENTROS SASFP-011573-01</v>
      </c>
      <c r="AG825" s="14" t="str">
        <f>(IFERROR(VLOOKUP(AF825,Bas!A:B,2,0),"CXP"))</f>
        <v>CXP</v>
      </c>
    </row>
    <row r="826" spans="1:33" x14ac:dyDescent="0.25">
      <c r="A826" t="s">
        <v>41</v>
      </c>
      <c r="B826">
        <v>901</v>
      </c>
      <c r="C826">
        <v>800237412</v>
      </c>
      <c r="D826" t="s">
        <v>46</v>
      </c>
      <c r="E826" t="s">
        <v>4741</v>
      </c>
      <c r="F826">
        <v>7447638</v>
      </c>
      <c r="G826">
        <v>16925001</v>
      </c>
      <c r="H826">
        <v>658754</v>
      </c>
      <c r="I826" t="s">
        <v>4816</v>
      </c>
      <c r="J826" t="s">
        <v>4817</v>
      </c>
      <c r="K826" s="2">
        <v>45392</v>
      </c>
      <c r="L826" s="2">
        <v>45392</v>
      </c>
      <c r="M826" s="2">
        <v>45451</v>
      </c>
      <c r="N826">
        <v>4</v>
      </c>
      <c r="O826">
        <v>191415</v>
      </c>
      <c r="P826">
        <v>20240604</v>
      </c>
      <c r="Q826">
        <v>202406</v>
      </c>
      <c r="R826" t="s">
        <v>6382</v>
      </c>
      <c r="S826">
        <v>59</v>
      </c>
      <c r="T826" t="s">
        <v>35</v>
      </c>
      <c r="U826" t="s">
        <v>3359</v>
      </c>
      <c r="V826" s="57" t="e">
        <f t="shared" ca="1" si="130"/>
        <v>#NUM!</v>
      </c>
      <c r="W826" s="1" t="e">
        <f t="shared" ca="1" si="131"/>
        <v>#NUM!</v>
      </c>
      <c r="X826" s="1" t="e">
        <f t="shared" ca="1" si="132"/>
        <v>#NUM!</v>
      </c>
      <c r="Y826" s="1" t="e">
        <f t="shared" ca="1" si="133"/>
        <v>#NUM!</v>
      </c>
      <c r="Z826" s="32" t="e">
        <f t="shared" ca="1" si="134"/>
        <v>#NUM!</v>
      </c>
      <c r="AA826" s="1" t="e">
        <f t="shared" ca="1" si="135"/>
        <v>#NUM!</v>
      </c>
      <c r="AB826" s="1" t="e">
        <f t="shared" ca="1" si="136"/>
        <v>#NUM!</v>
      </c>
      <c r="AC826" s="1" t="e">
        <f t="shared" ca="1" si="137"/>
        <v>#NUM!</v>
      </c>
      <c r="AD826" s="1">
        <f t="shared" si="138"/>
        <v>191415</v>
      </c>
      <c r="AE826" t="str">
        <f>IFERROR(VLOOKUP(D826,Bas!A:B,2,0),"")</f>
        <v/>
      </c>
      <c r="AF826" t="str">
        <f t="shared" ref="AF826:AF889" si="139">+CONCATENATE(D826,I826)</f>
        <v>FERRICENTROS SASFP-011641-01</v>
      </c>
      <c r="AG826" s="14" t="str">
        <f>(IFERROR(VLOOKUP(AF826,Bas!A:B,2,0),"CXP"))</f>
        <v>CXP</v>
      </c>
    </row>
    <row r="827" spans="1:33" x14ac:dyDescent="0.25">
      <c r="A827" t="s">
        <v>41</v>
      </c>
      <c r="B827">
        <v>901</v>
      </c>
      <c r="C827">
        <v>800237412</v>
      </c>
      <c r="D827" t="s">
        <v>46</v>
      </c>
      <c r="E827" t="s">
        <v>4741</v>
      </c>
      <c r="F827">
        <v>7447638</v>
      </c>
      <c r="G827">
        <v>16925001</v>
      </c>
      <c r="H827">
        <v>659131</v>
      </c>
      <c r="I827" t="s">
        <v>4818</v>
      </c>
      <c r="J827" t="s">
        <v>4819</v>
      </c>
      <c r="K827" s="2">
        <v>45393</v>
      </c>
      <c r="L827" s="2">
        <v>45393</v>
      </c>
      <c r="M827" s="2">
        <v>45453</v>
      </c>
      <c r="N827">
        <v>6</v>
      </c>
      <c r="O827">
        <v>161681</v>
      </c>
      <c r="P827">
        <v>20240604</v>
      </c>
      <c r="Q827">
        <v>202406</v>
      </c>
      <c r="R827" t="s">
        <v>6382</v>
      </c>
      <c r="S827">
        <v>58</v>
      </c>
      <c r="T827" t="s">
        <v>35</v>
      </c>
      <c r="U827" t="s">
        <v>3359</v>
      </c>
      <c r="V827" s="57" t="e">
        <f t="shared" ca="1" si="130"/>
        <v>#NUM!</v>
      </c>
      <c r="W827" s="1" t="e">
        <f t="shared" ca="1" si="131"/>
        <v>#NUM!</v>
      </c>
      <c r="X827" s="1" t="e">
        <f t="shared" ca="1" si="132"/>
        <v>#NUM!</v>
      </c>
      <c r="Y827" s="1" t="e">
        <f t="shared" ca="1" si="133"/>
        <v>#NUM!</v>
      </c>
      <c r="Z827" s="32" t="e">
        <f t="shared" ca="1" si="134"/>
        <v>#NUM!</v>
      </c>
      <c r="AA827" s="1" t="e">
        <f t="shared" ca="1" si="135"/>
        <v>#NUM!</v>
      </c>
      <c r="AB827" s="1" t="e">
        <f t="shared" ca="1" si="136"/>
        <v>#NUM!</v>
      </c>
      <c r="AC827" s="1" t="e">
        <f t="shared" ca="1" si="137"/>
        <v>#NUM!</v>
      </c>
      <c r="AD827" s="1">
        <f t="shared" si="138"/>
        <v>161681</v>
      </c>
      <c r="AE827" t="str">
        <f>IFERROR(VLOOKUP(D827,Bas!A:B,2,0),"")</f>
        <v/>
      </c>
      <c r="AF827" t="str">
        <f t="shared" si="139"/>
        <v>FERRICENTROS SASFP-011672-01</v>
      </c>
      <c r="AG827" s="14" t="str">
        <f>(IFERROR(VLOOKUP(AF827,Bas!A:B,2,0),"CXP"))</f>
        <v>CXP</v>
      </c>
    </row>
    <row r="828" spans="1:33" x14ac:dyDescent="0.25">
      <c r="A828" t="s">
        <v>41</v>
      </c>
      <c r="B828">
        <v>901</v>
      </c>
      <c r="C828">
        <v>800237412</v>
      </c>
      <c r="D828" t="s">
        <v>46</v>
      </c>
      <c r="E828" t="s">
        <v>4741</v>
      </c>
      <c r="F828">
        <v>7447638</v>
      </c>
      <c r="G828">
        <v>16925001</v>
      </c>
      <c r="H828">
        <v>659841</v>
      </c>
      <c r="I828" t="s">
        <v>4820</v>
      </c>
      <c r="J828" t="s">
        <v>4821</v>
      </c>
      <c r="K828" s="2">
        <v>45404</v>
      </c>
      <c r="L828" s="2">
        <v>45404</v>
      </c>
      <c r="M828" s="2">
        <v>45461</v>
      </c>
      <c r="N828">
        <v>14</v>
      </c>
      <c r="O828">
        <v>141703</v>
      </c>
      <c r="P828">
        <v>20240604</v>
      </c>
      <c r="Q828">
        <v>202406</v>
      </c>
      <c r="R828" t="s">
        <v>6382</v>
      </c>
      <c r="S828">
        <v>47</v>
      </c>
      <c r="T828" t="s">
        <v>35</v>
      </c>
      <c r="U828" t="s">
        <v>3359</v>
      </c>
      <c r="V828" s="57" t="e">
        <f t="shared" ca="1" si="130"/>
        <v>#NUM!</v>
      </c>
      <c r="W828" s="1" t="e">
        <f t="shared" ca="1" si="131"/>
        <v>#NUM!</v>
      </c>
      <c r="X828" s="1" t="e">
        <f t="shared" ca="1" si="132"/>
        <v>#NUM!</v>
      </c>
      <c r="Y828" s="1" t="e">
        <f t="shared" ca="1" si="133"/>
        <v>#NUM!</v>
      </c>
      <c r="Z828" s="32" t="e">
        <f t="shared" ca="1" si="134"/>
        <v>#NUM!</v>
      </c>
      <c r="AA828" s="1" t="e">
        <f t="shared" ca="1" si="135"/>
        <v>#NUM!</v>
      </c>
      <c r="AB828" s="1" t="e">
        <f t="shared" ca="1" si="136"/>
        <v>#NUM!</v>
      </c>
      <c r="AC828" s="1" t="e">
        <f t="shared" ca="1" si="137"/>
        <v>#NUM!</v>
      </c>
      <c r="AD828" s="1">
        <f t="shared" si="138"/>
        <v>141703</v>
      </c>
      <c r="AE828" t="str">
        <f>IFERROR(VLOOKUP(D828,Bas!A:B,2,0),"")</f>
        <v/>
      </c>
      <c r="AF828" t="str">
        <f t="shared" si="139"/>
        <v>FERRICENTROS SASFP-011837-01</v>
      </c>
      <c r="AG828" s="14" t="str">
        <f>(IFERROR(VLOOKUP(AF828,Bas!A:B,2,0),"CXP"))</f>
        <v>CXP</v>
      </c>
    </row>
    <row r="829" spans="1:33" x14ac:dyDescent="0.25">
      <c r="A829" t="s">
        <v>41</v>
      </c>
      <c r="B829">
        <v>901</v>
      </c>
      <c r="C829">
        <v>800237412</v>
      </c>
      <c r="D829" t="s">
        <v>46</v>
      </c>
      <c r="E829" t="s">
        <v>4741</v>
      </c>
      <c r="F829">
        <v>7447638</v>
      </c>
      <c r="G829">
        <v>16925001</v>
      </c>
      <c r="H829">
        <v>659895</v>
      </c>
      <c r="I829" t="s">
        <v>4822</v>
      </c>
      <c r="J829" t="s">
        <v>4823</v>
      </c>
      <c r="K829" s="2">
        <v>45405</v>
      </c>
      <c r="L829" s="2">
        <v>45405</v>
      </c>
      <c r="M829" s="2">
        <v>45462</v>
      </c>
      <c r="N829">
        <v>15</v>
      </c>
      <c r="O829">
        <v>683612</v>
      </c>
      <c r="P829">
        <v>20240604</v>
      </c>
      <c r="Q829">
        <v>202406</v>
      </c>
      <c r="R829" t="s">
        <v>6382</v>
      </c>
      <c r="S829">
        <v>46</v>
      </c>
      <c r="T829" t="s">
        <v>35</v>
      </c>
      <c r="U829" t="s">
        <v>3359</v>
      </c>
      <c r="V829" s="57" t="e">
        <f t="shared" ca="1" si="130"/>
        <v>#NUM!</v>
      </c>
      <c r="W829" s="1" t="e">
        <f t="shared" ca="1" si="131"/>
        <v>#NUM!</v>
      </c>
      <c r="X829" s="1" t="e">
        <f t="shared" ca="1" si="132"/>
        <v>#NUM!</v>
      </c>
      <c r="Y829" s="1" t="e">
        <f t="shared" ca="1" si="133"/>
        <v>#NUM!</v>
      </c>
      <c r="Z829" s="32" t="e">
        <f t="shared" ca="1" si="134"/>
        <v>#NUM!</v>
      </c>
      <c r="AA829" s="1" t="e">
        <f t="shared" ca="1" si="135"/>
        <v>#NUM!</v>
      </c>
      <c r="AB829" s="1" t="e">
        <f t="shared" ca="1" si="136"/>
        <v>#NUM!</v>
      </c>
      <c r="AC829" s="1" t="e">
        <f t="shared" ca="1" si="137"/>
        <v>#NUM!</v>
      </c>
      <c r="AD829" s="1">
        <f t="shared" si="138"/>
        <v>683612</v>
      </c>
      <c r="AE829" t="str">
        <f>IFERROR(VLOOKUP(D829,Bas!A:B,2,0),"")</f>
        <v/>
      </c>
      <c r="AF829" t="str">
        <f t="shared" si="139"/>
        <v>FERRICENTROS SASFP-011865-01</v>
      </c>
      <c r="AG829" s="14" t="str">
        <f>(IFERROR(VLOOKUP(AF829,Bas!A:B,2,0),"CXP"))</f>
        <v>CXP</v>
      </c>
    </row>
    <row r="830" spans="1:33" x14ac:dyDescent="0.25">
      <c r="A830" t="s">
        <v>41</v>
      </c>
      <c r="B830">
        <v>901</v>
      </c>
      <c r="C830">
        <v>800237412</v>
      </c>
      <c r="D830" t="s">
        <v>46</v>
      </c>
      <c r="E830" t="s">
        <v>4741</v>
      </c>
      <c r="F830">
        <v>7447638</v>
      </c>
      <c r="G830">
        <v>16925001</v>
      </c>
      <c r="H830">
        <v>660013</v>
      </c>
      <c r="I830" t="s">
        <v>4824</v>
      </c>
      <c r="J830" t="s">
        <v>4825</v>
      </c>
      <c r="K830" s="2">
        <v>45406</v>
      </c>
      <c r="L830" s="2">
        <v>45406</v>
      </c>
      <c r="M830" s="2">
        <v>45465</v>
      </c>
      <c r="N830">
        <v>18</v>
      </c>
      <c r="O830">
        <v>2380901</v>
      </c>
      <c r="P830">
        <v>20240604</v>
      </c>
      <c r="Q830">
        <v>202406</v>
      </c>
      <c r="R830" t="s">
        <v>6382</v>
      </c>
      <c r="S830">
        <v>45</v>
      </c>
      <c r="T830" t="s">
        <v>35</v>
      </c>
      <c r="U830" t="s">
        <v>3359</v>
      </c>
      <c r="V830" s="57" t="e">
        <f t="shared" ca="1" si="130"/>
        <v>#NUM!</v>
      </c>
      <c r="W830" s="1" t="e">
        <f t="shared" ca="1" si="131"/>
        <v>#NUM!</v>
      </c>
      <c r="X830" s="1" t="e">
        <f t="shared" ca="1" si="132"/>
        <v>#NUM!</v>
      </c>
      <c r="Y830" s="1" t="e">
        <f t="shared" ca="1" si="133"/>
        <v>#NUM!</v>
      </c>
      <c r="Z830" s="32" t="e">
        <f t="shared" ca="1" si="134"/>
        <v>#NUM!</v>
      </c>
      <c r="AA830" s="1" t="e">
        <f t="shared" ca="1" si="135"/>
        <v>#NUM!</v>
      </c>
      <c r="AB830" s="1" t="e">
        <f t="shared" ca="1" si="136"/>
        <v>#NUM!</v>
      </c>
      <c r="AC830" s="1" t="e">
        <f t="shared" ca="1" si="137"/>
        <v>#NUM!</v>
      </c>
      <c r="AD830" s="1">
        <f t="shared" si="138"/>
        <v>2380901</v>
      </c>
      <c r="AE830" t="str">
        <f>IFERROR(VLOOKUP(D830,Bas!A:B,2,0),"")</f>
        <v/>
      </c>
      <c r="AF830" t="str">
        <f t="shared" si="139"/>
        <v>FERRICENTROS SASFP-011882-01</v>
      </c>
      <c r="AG830" s="14" t="str">
        <f>(IFERROR(VLOOKUP(AF830,Bas!A:B,2,0),"CXP"))</f>
        <v>CXP</v>
      </c>
    </row>
    <row r="831" spans="1:33" x14ac:dyDescent="0.25">
      <c r="A831" t="s">
        <v>41</v>
      </c>
      <c r="B831">
        <v>901</v>
      </c>
      <c r="C831">
        <v>800237412</v>
      </c>
      <c r="D831" t="s">
        <v>46</v>
      </c>
      <c r="E831" t="s">
        <v>4741</v>
      </c>
      <c r="F831">
        <v>7447638</v>
      </c>
      <c r="G831">
        <v>16925001</v>
      </c>
      <c r="H831">
        <v>660150</v>
      </c>
      <c r="I831" t="s">
        <v>4826</v>
      </c>
      <c r="J831" t="s">
        <v>4827</v>
      </c>
      <c r="K831" s="2">
        <v>45407</v>
      </c>
      <c r="L831" s="2">
        <v>45407</v>
      </c>
      <c r="M831" s="2">
        <v>45466</v>
      </c>
      <c r="N831">
        <v>19</v>
      </c>
      <c r="O831">
        <v>74104</v>
      </c>
      <c r="P831">
        <v>20240604</v>
      </c>
      <c r="Q831">
        <v>202406</v>
      </c>
      <c r="R831" t="s">
        <v>6382</v>
      </c>
      <c r="S831">
        <v>44</v>
      </c>
      <c r="T831" t="s">
        <v>35</v>
      </c>
      <c r="U831" t="s">
        <v>3359</v>
      </c>
      <c r="V831" s="57" t="e">
        <f t="shared" ca="1" si="130"/>
        <v>#NUM!</v>
      </c>
      <c r="W831" s="1" t="e">
        <f t="shared" ca="1" si="131"/>
        <v>#NUM!</v>
      </c>
      <c r="X831" s="1" t="e">
        <f t="shared" ca="1" si="132"/>
        <v>#NUM!</v>
      </c>
      <c r="Y831" s="1" t="e">
        <f t="shared" ca="1" si="133"/>
        <v>#NUM!</v>
      </c>
      <c r="Z831" s="32" t="e">
        <f t="shared" ca="1" si="134"/>
        <v>#NUM!</v>
      </c>
      <c r="AA831" s="1" t="e">
        <f t="shared" ca="1" si="135"/>
        <v>#NUM!</v>
      </c>
      <c r="AB831" s="1" t="e">
        <f t="shared" ca="1" si="136"/>
        <v>#NUM!</v>
      </c>
      <c r="AC831" s="1" t="e">
        <f t="shared" ca="1" si="137"/>
        <v>#NUM!</v>
      </c>
      <c r="AD831" s="1">
        <f t="shared" si="138"/>
        <v>74104</v>
      </c>
      <c r="AE831" t="str">
        <f>IFERROR(VLOOKUP(D831,Bas!A:B,2,0),"")</f>
        <v/>
      </c>
      <c r="AF831" t="str">
        <f t="shared" si="139"/>
        <v>FERRICENTROS SASFP-011887-01</v>
      </c>
      <c r="AG831" s="14" t="str">
        <f>(IFERROR(VLOOKUP(AF831,Bas!A:B,2,0),"CXP"))</f>
        <v>CXP</v>
      </c>
    </row>
    <row r="832" spans="1:33" x14ac:dyDescent="0.25">
      <c r="A832" t="s">
        <v>41</v>
      </c>
      <c r="B832">
        <v>901</v>
      </c>
      <c r="C832">
        <v>800237412</v>
      </c>
      <c r="D832" t="s">
        <v>46</v>
      </c>
      <c r="E832" t="s">
        <v>4741</v>
      </c>
      <c r="F832">
        <v>7447638</v>
      </c>
      <c r="G832">
        <v>16925001</v>
      </c>
      <c r="H832">
        <v>660486</v>
      </c>
      <c r="I832" t="s">
        <v>4828</v>
      </c>
      <c r="J832" t="s">
        <v>4829</v>
      </c>
      <c r="K832" s="2">
        <v>45411</v>
      </c>
      <c r="L832" s="2">
        <v>45411</v>
      </c>
      <c r="M832" s="2">
        <v>45469</v>
      </c>
      <c r="N832">
        <v>22</v>
      </c>
      <c r="O832">
        <v>669489</v>
      </c>
      <c r="P832">
        <v>20240604</v>
      </c>
      <c r="Q832">
        <v>202406</v>
      </c>
      <c r="R832" t="s">
        <v>6382</v>
      </c>
      <c r="S832">
        <v>40</v>
      </c>
      <c r="T832" t="s">
        <v>35</v>
      </c>
      <c r="U832" t="s">
        <v>3359</v>
      </c>
      <c r="V832" s="57" t="e">
        <f t="shared" ca="1" si="130"/>
        <v>#NUM!</v>
      </c>
      <c r="W832" s="1" t="e">
        <f t="shared" ca="1" si="131"/>
        <v>#NUM!</v>
      </c>
      <c r="X832" s="1" t="e">
        <f t="shared" ca="1" si="132"/>
        <v>#NUM!</v>
      </c>
      <c r="Y832" s="1" t="e">
        <f t="shared" ca="1" si="133"/>
        <v>#NUM!</v>
      </c>
      <c r="Z832" s="32" t="e">
        <f t="shared" ca="1" si="134"/>
        <v>#NUM!</v>
      </c>
      <c r="AA832" s="1" t="e">
        <f t="shared" ca="1" si="135"/>
        <v>#NUM!</v>
      </c>
      <c r="AB832" s="1" t="e">
        <f t="shared" ca="1" si="136"/>
        <v>#NUM!</v>
      </c>
      <c r="AC832" s="1" t="e">
        <f t="shared" ca="1" si="137"/>
        <v>#NUM!</v>
      </c>
      <c r="AD832" s="1">
        <f t="shared" si="138"/>
        <v>669489</v>
      </c>
      <c r="AE832" t="str">
        <f>IFERROR(VLOOKUP(D832,Bas!A:B,2,0),"")</f>
        <v/>
      </c>
      <c r="AF832" t="str">
        <f t="shared" si="139"/>
        <v>FERRICENTROS SASFP-012026-01</v>
      </c>
      <c r="AG832" s="14" t="str">
        <f>(IFERROR(VLOOKUP(AF832,Bas!A:B,2,0),"CXP"))</f>
        <v>CXP</v>
      </c>
    </row>
    <row r="833" spans="1:33" x14ac:dyDescent="0.25">
      <c r="A833" t="s">
        <v>41</v>
      </c>
      <c r="B833">
        <v>901</v>
      </c>
      <c r="C833">
        <v>800237412</v>
      </c>
      <c r="D833" t="s">
        <v>46</v>
      </c>
      <c r="E833" t="s">
        <v>4741</v>
      </c>
      <c r="F833">
        <v>7447638</v>
      </c>
      <c r="G833">
        <v>16925001</v>
      </c>
      <c r="H833">
        <v>55182</v>
      </c>
      <c r="I833" t="s">
        <v>4830</v>
      </c>
      <c r="J833" t="s">
        <v>4831</v>
      </c>
      <c r="K833" s="2">
        <v>45418</v>
      </c>
      <c r="L833" s="2">
        <v>45418</v>
      </c>
      <c r="M833" s="2">
        <v>45475</v>
      </c>
      <c r="N833">
        <v>28</v>
      </c>
      <c r="O833">
        <v>1025419</v>
      </c>
      <c r="P833">
        <v>20240604</v>
      </c>
      <c r="Q833">
        <v>202406</v>
      </c>
      <c r="R833" t="s">
        <v>6382</v>
      </c>
      <c r="S833">
        <v>33</v>
      </c>
      <c r="T833" t="s">
        <v>35</v>
      </c>
      <c r="U833" t="s">
        <v>3359</v>
      </c>
      <c r="V833" s="57" t="e">
        <f t="shared" ca="1" si="130"/>
        <v>#NUM!</v>
      </c>
      <c r="W833" s="1" t="e">
        <f t="shared" ca="1" si="131"/>
        <v>#NUM!</v>
      </c>
      <c r="X833" s="1" t="e">
        <f t="shared" ca="1" si="132"/>
        <v>#NUM!</v>
      </c>
      <c r="Y833" s="1" t="e">
        <f t="shared" ca="1" si="133"/>
        <v>#NUM!</v>
      </c>
      <c r="Z833" s="32" t="e">
        <f t="shared" ca="1" si="134"/>
        <v>#NUM!</v>
      </c>
      <c r="AA833" s="1" t="e">
        <f t="shared" ca="1" si="135"/>
        <v>#NUM!</v>
      </c>
      <c r="AB833" s="1" t="e">
        <f t="shared" ca="1" si="136"/>
        <v>#NUM!</v>
      </c>
      <c r="AC833" s="1" t="e">
        <f t="shared" ca="1" si="137"/>
        <v>#NUM!</v>
      </c>
      <c r="AD833" s="1">
        <f t="shared" si="138"/>
        <v>1025419</v>
      </c>
      <c r="AE833" t="str">
        <f>IFERROR(VLOOKUP(D833,Bas!A:B,2,0),"")</f>
        <v/>
      </c>
      <c r="AF833" t="str">
        <f t="shared" si="139"/>
        <v>FERRICENTROS SASFP-012110-01</v>
      </c>
      <c r="AG833" s="14" t="str">
        <f>(IFERROR(VLOOKUP(AF833,Bas!A:B,2,0),"CXP"))</f>
        <v>CXP</v>
      </c>
    </row>
    <row r="834" spans="1:33" x14ac:dyDescent="0.25">
      <c r="A834" t="s">
        <v>41</v>
      </c>
      <c r="B834">
        <v>901</v>
      </c>
      <c r="C834">
        <v>800237412</v>
      </c>
      <c r="D834" t="s">
        <v>46</v>
      </c>
      <c r="E834" t="s">
        <v>4741</v>
      </c>
      <c r="F834">
        <v>7447638</v>
      </c>
      <c r="G834">
        <v>16925001</v>
      </c>
      <c r="H834">
        <v>14285</v>
      </c>
      <c r="I834" t="s">
        <v>4832</v>
      </c>
      <c r="J834" t="s">
        <v>4833</v>
      </c>
      <c r="K834" s="2">
        <v>45419</v>
      </c>
      <c r="L834" s="2">
        <v>45419</v>
      </c>
      <c r="M834" s="2">
        <v>45477</v>
      </c>
      <c r="N834">
        <v>30</v>
      </c>
      <c r="O834">
        <v>333931</v>
      </c>
      <c r="P834">
        <v>20240604</v>
      </c>
      <c r="Q834">
        <v>202406</v>
      </c>
      <c r="R834" t="s">
        <v>6382</v>
      </c>
      <c r="S834">
        <v>32</v>
      </c>
      <c r="T834" t="s">
        <v>35</v>
      </c>
      <c r="U834" t="s">
        <v>3359</v>
      </c>
      <c r="V834" s="57" t="e">
        <f t="shared" ca="1" si="130"/>
        <v>#NUM!</v>
      </c>
      <c r="W834" s="1" t="e">
        <f t="shared" ca="1" si="131"/>
        <v>#NUM!</v>
      </c>
      <c r="X834" s="1" t="e">
        <f t="shared" ca="1" si="132"/>
        <v>#NUM!</v>
      </c>
      <c r="Y834" s="1" t="e">
        <f t="shared" ca="1" si="133"/>
        <v>#NUM!</v>
      </c>
      <c r="Z834" s="32" t="e">
        <f t="shared" ca="1" si="134"/>
        <v>#NUM!</v>
      </c>
      <c r="AA834" s="1" t="e">
        <f t="shared" ca="1" si="135"/>
        <v>#NUM!</v>
      </c>
      <c r="AB834" s="1" t="e">
        <f t="shared" ca="1" si="136"/>
        <v>#NUM!</v>
      </c>
      <c r="AC834" s="1" t="e">
        <f t="shared" ca="1" si="137"/>
        <v>#NUM!</v>
      </c>
      <c r="AD834" s="1">
        <f t="shared" si="138"/>
        <v>333931</v>
      </c>
      <c r="AE834" t="str">
        <f>IFERROR(VLOOKUP(D834,Bas!A:B,2,0),"")</f>
        <v/>
      </c>
      <c r="AF834" t="str">
        <f t="shared" si="139"/>
        <v>FERRICENTROS SASFP-012116-01</v>
      </c>
      <c r="AG834" s="14" t="str">
        <f>(IFERROR(VLOOKUP(AF834,Bas!A:B,2,0),"CXP"))</f>
        <v>CXP</v>
      </c>
    </row>
    <row r="835" spans="1:33" x14ac:dyDescent="0.25">
      <c r="A835" t="s">
        <v>41</v>
      </c>
      <c r="B835">
        <v>901</v>
      </c>
      <c r="C835">
        <v>800237412</v>
      </c>
      <c r="D835" t="s">
        <v>46</v>
      </c>
      <c r="E835" t="s">
        <v>4741</v>
      </c>
      <c r="F835">
        <v>7447638</v>
      </c>
      <c r="G835">
        <v>16925001</v>
      </c>
      <c r="H835">
        <v>660776</v>
      </c>
      <c r="I835" t="s">
        <v>4834</v>
      </c>
      <c r="J835" t="s">
        <v>4835</v>
      </c>
      <c r="K835" s="2">
        <v>45420</v>
      </c>
      <c r="L835" s="2">
        <v>45420</v>
      </c>
      <c r="M835" s="2">
        <v>45479</v>
      </c>
      <c r="N835">
        <v>32</v>
      </c>
      <c r="O835">
        <v>6522752</v>
      </c>
      <c r="P835">
        <v>20240604</v>
      </c>
      <c r="Q835">
        <v>202406</v>
      </c>
      <c r="R835" t="s">
        <v>6382</v>
      </c>
      <c r="S835">
        <v>31</v>
      </c>
      <c r="T835" t="s">
        <v>22</v>
      </c>
      <c r="U835" t="s">
        <v>3359</v>
      </c>
      <c r="V835" s="57" t="e">
        <f t="shared" ca="1" si="130"/>
        <v>#NUM!</v>
      </c>
      <c r="W835" s="1" t="e">
        <f t="shared" ca="1" si="131"/>
        <v>#NUM!</v>
      </c>
      <c r="X835" s="1" t="e">
        <f t="shared" ca="1" si="132"/>
        <v>#NUM!</v>
      </c>
      <c r="Y835" s="1" t="e">
        <f t="shared" ca="1" si="133"/>
        <v>#NUM!</v>
      </c>
      <c r="Z835" s="32" t="e">
        <f t="shared" ca="1" si="134"/>
        <v>#NUM!</v>
      </c>
      <c r="AA835" s="1" t="e">
        <f t="shared" ca="1" si="135"/>
        <v>#NUM!</v>
      </c>
      <c r="AB835" s="1" t="e">
        <f t="shared" ca="1" si="136"/>
        <v>#NUM!</v>
      </c>
      <c r="AC835" s="1" t="e">
        <f t="shared" ca="1" si="137"/>
        <v>#NUM!</v>
      </c>
      <c r="AD835" s="1">
        <f t="shared" si="138"/>
        <v>6522752</v>
      </c>
      <c r="AE835" t="str">
        <f>IFERROR(VLOOKUP(D835,Bas!A:B,2,0),"")</f>
        <v/>
      </c>
      <c r="AF835" t="str">
        <f t="shared" si="139"/>
        <v>FERRICENTROS SASFP-012139-01</v>
      </c>
      <c r="AG835" s="14" t="str">
        <f>(IFERROR(VLOOKUP(AF835,Bas!A:B,2,0),"CXP"))</f>
        <v>CXP</v>
      </c>
    </row>
    <row r="836" spans="1:33" x14ac:dyDescent="0.25">
      <c r="A836" t="s">
        <v>41</v>
      </c>
      <c r="B836">
        <v>901</v>
      </c>
      <c r="C836">
        <v>800237412</v>
      </c>
      <c r="D836" t="s">
        <v>46</v>
      </c>
      <c r="E836" t="s">
        <v>4741</v>
      </c>
      <c r="F836">
        <v>7447638</v>
      </c>
      <c r="G836">
        <v>16925001</v>
      </c>
      <c r="H836">
        <v>660551</v>
      </c>
      <c r="I836" t="s">
        <v>4836</v>
      </c>
      <c r="J836" t="s">
        <v>4837</v>
      </c>
      <c r="K836" s="2">
        <v>45420</v>
      </c>
      <c r="L836" s="2">
        <v>45420</v>
      </c>
      <c r="M836" s="2">
        <v>45475</v>
      </c>
      <c r="N836">
        <v>28</v>
      </c>
      <c r="O836">
        <v>81189</v>
      </c>
      <c r="P836">
        <v>20240604</v>
      </c>
      <c r="Q836">
        <v>202406</v>
      </c>
      <c r="R836" t="s">
        <v>6382</v>
      </c>
      <c r="S836">
        <v>31</v>
      </c>
      <c r="T836" t="s">
        <v>22</v>
      </c>
      <c r="U836" t="s">
        <v>3359</v>
      </c>
      <c r="V836" s="57" t="e">
        <f t="shared" ca="1" si="130"/>
        <v>#NUM!</v>
      </c>
      <c r="W836" s="1" t="e">
        <f t="shared" ca="1" si="131"/>
        <v>#NUM!</v>
      </c>
      <c r="X836" s="1" t="e">
        <f t="shared" ca="1" si="132"/>
        <v>#NUM!</v>
      </c>
      <c r="Y836" s="1" t="e">
        <f t="shared" ca="1" si="133"/>
        <v>#NUM!</v>
      </c>
      <c r="Z836" s="32" t="e">
        <f t="shared" ca="1" si="134"/>
        <v>#NUM!</v>
      </c>
      <c r="AA836" s="1" t="e">
        <f t="shared" ca="1" si="135"/>
        <v>#NUM!</v>
      </c>
      <c r="AB836" s="1" t="e">
        <f t="shared" ca="1" si="136"/>
        <v>#NUM!</v>
      </c>
      <c r="AC836" s="1" t="e">
        <f t="shared" ca="1" si="137"/>
        <v>#NUM!</v>
      </c>
      <c r="AD836" s="1">
        <f t="shared" si="138"/>
        <v>81189</v>
      </c>
      <c r="AE836" t="str">
        <f>IFERROR(VLOOKUP(D836,Bas!A:B,2,0),"")</f>
        <v/>
      </c>
      <c r="AF836" t="str">
        <f t="shared" si="139"/>
        <v>FERRICENTROS SASFP-012140-01</v>
      </c>
      <c r="AG836" s="14" t="str">
        <f>(IFERROR(VLOOKUP(AF836,Bas!A:B,2,0),"CXP"))</f>
        <v>CXP</v>
      </c>
    </row>
    <row r="837" spans="1:33" x14ac:dyDescent="0.25">
      <c r="A837" t="s">
        <v>41</v>
      </c>
      <c r="B837">
        <v>901</v>
      </c>
      <c r="C837">
        <v>800237412</v>
      </c>
      <c r="D837" t="s">
        <v>46</v>
      </c>
      <c r="E837" t="s">
        <v>4741</v>
      </c>
      <c r="F837">
        <v>7447638</v>
      </c>
      <c r="G837">
        <v>16925001</v>
      </c>
      <c r="H837">
        <v>660542</v>
      </c>
      <c r="I837" t="s">
        <v>4838</v>
      </c>
      <c r="J837" t="s">
        <v>4839</v>
      </c>
      <c r="K837" s="2">
        <v>45420</v>
      </c>
      <c r="L837" s="2">
        <v>45420</v>
      </c>
      <c r="M837" s="2">
        <v>45475</v>
      </c>
      <c r="N837">
        <v>28</v>
      </c>
      <c r="O837">
        <v>341806</v>
      </c>
      <c r="P837">
        <v>20240604</v>
      </c>
      <c r="Q837">
        <v>202406</v>
      </c>
      <c r="R837" t="s">
        <v>6382</v>
      </c>
      <c r="S837">
        <v>31</v>
      </c>
      <c r="T837" t="s">
        <v>22</v>
      </c>
      <c r="U837" t="s">
        <v>3359</v>
      </c>
      <c r="V837" s="57" t="e">
        <f t="shared" ca="1" si="130"/>
        <v>#NUM!</v>
      </c>
      <c r="W837" s="1" t="e">
        <f t="shared" ca="1" si="131"/>
        <v>#NUM!</v>
      </c>
      <c r="X837" s="1" t="e">
        <f t="shared" ca="1" si="132"/>
        <v>#NUM!</v>
      </c>
      <c r="Y837" s="1" t="e">
        <f t="shared" ca="1" si="133"/>
        <v>#NUM!</v>
      </c>
      <c r="Z837" s="32" t="e">
        <f t="shared" ca="1" si="134"/>
        <v>#NUM!</v>
      </c>
      <c r="AA837" s="1" t="e">
        <f t="shared" ca="1" si="135"/>
        <v>#NUM!</v>
      </c>
      <c r="AB837" s="1" t="e">
        <f t="shared" ca="1" si="136"/>
        <v>#NUM!</v>
      </c>
      <c r="AC837" s="1" t="e">
        <f t="shared" ca="1" si="137"/>
        <v>#NUM!</v>
      </c>
      <c r="AD837" s="1">
        <f t="shared" si="138"/>
        <v>341806</v>
      </c>
      <c r="AE837" t="str">
        <f>IFERROR(VLOOKUP(D837,Bas!A:B,2,0),"")</f>
        <v/>
      </c>
      <c r="AF837" t="str">
        <f t="shared" si="139"/>
        <v>FERRICENTROS SASFP-012142-01</v>
      </c>
      <c r="AG837" s="14" t="str">
        <f>(IFERROR(VLOOKUP(AF837,Bas!A:B,2,0),"CXP"))</f>
        <v>CXP</v>
      </c>
    </row>
    <row r="838" spans="1:33" x14ac:dyDescent="0.25">
      <c r="A838" t="s">
        <v>41</v>
      </c>
      <c r="B838">
        <v>901</v>
      </c>
      <c r="C838">
        <v>800237412</v>
      </c>
      <c r="D838" t="s">
        <v>46</v>
      </c>
      <c r="E838" t="s">
        <v>4741</v>
      </c>
      <c r="F838">
        <v>7447638</v>
      </c>
      <c r="G838">
        <v>16925001</v>
      </c>
      <c r="H838">
        <v>660540</v>
      </c>
      <c r="I838" t="s">
        <v>4840</v>
      </c>
      <c r="J838" t="s">
        <v>4841</v>
      </c>
      <c r="K838" s="2">
        <v>45420</v>
      </c>
      <c r="L838" s="2">
        <v>45420</v>
      </c>
      <c r="M838" s="2">
        <v>45475</v>
      </c>
      <c r="N838">
        <v>28</v>
      </c>
      <c r="O838">
        <v>47157</v>
      </c>
      <c r="P838">
        <v>20240604</v>
      </c>
      <c r="Q838">
        <v>202406</v>
      </c>
      <c r="R838" t="s">
        <v>6382</v>
      </c>
      <c r="S838">
        <v>31</v>
      </c>
      <c r="T838" t="s">
        <v>22</v>
      </c>
      <c r="U838" t="s">
        <v>3359</v>
      </c>
      <c r="V838" s="57" t="e">
        <f t="shared" ca="1" si="130"/>
        <v>#NUM!</v>
      </c>
      <c r="W838" s="1" t="e">
        <f t="shared" ca="1" si="131"/>
        <v>#NUM!</v>
      </c>
      <c r="X838" s="1" t="e">
        <f t="shared" ca="1" si="132"/>
        <v>#NUM!</v>
      </c>
      <c r="Y838" s="1" t="e">
        <f t="shared" ca="1" si="133"/>
        <v>#NUM!</v>
      </c>
      <c r="Z838" s="32" t="e">
        <f t="shared" ca="1" si="134"/>
        <v>#NUM!</v>
      </c>
      <c r="AA838" s="1" t="e">
        <f t="shared" ca="1" si="135"/>
        <v>#NUM!</v>
      </c>
      <c r="AB838" s="1" t="e">
        <f t="shared" ca="1" si="136"/>
        <v>#NUM!</v>
      </c>
      <c r="AC838" s="1" t="e">
        <f t="shared" ca="1" si="137"/>
        <v>#NUM!</v>
      </c>
      <c r="AD838" s="1">
        <f t="shared" si="138"/>
        <v>47157</v>
      </c>
      <c r="AE838" t="str">
        <f>IFERROR(VLOOKUP(D838,Bas!A:B,2,0),"")</f>
        <v/>
      </c>
      <c r="AF838" t="str">
        <f t="shared" si="139"/>
        <v>FERRICENTROS SASFP-012143-01</v>
      </c>
      <c r="AG838" s="14" t="str">
        <f>(IFERROR(VLOOKUP(AF838,Bas!A:B,2,0),"CXP"))</f>
        <v>CXP</v>
      </c>
    </row>
    <row r="839" spans="1:33" x14ac:dyDescent="0.25">
      <c r="A839" t="s">
        <v>41</v>
      </c>
      <c r="B839">
        <v>901</v>
      </c>
      <c r="C839">
        <v>800237412</v>
      </c>
      <c r="D839" t="s">
        <v>46</v>
      </c>
      <c r="E839" t="s">
        <v>4741</v>
      </c>
      <c r="F839">
        <v>7447638</v>
      </c>
      <c r="G839">
        <v>16925001</v>
      </c>
      <c r="H839">
        <v>660858</v>
      </c>
      <c r="I839" t="s">
        <v>4842</v>
      </c>
      <c r="J839" t="s">
        <v>4843</v>
      </c>
      <c r="K839" s="2">
        <v>45420</v>
      </c>
      <c r="L839" s="2">
        <v>45420</v>
      </c>
      <c r="M839" s="2">
        <v>45479</v>
      </c>
      <c r="N839">
        <v>32</v>
      </c>
      <c r="O839">
        <v>106858</v>
      </c>
      <c r="P839">
        <v>20240604</v>
      </c>
      <c r="Q839">
        <v>202406</v>
      </c>
      <c r="R839" t="s">
        <v>6382</v>
      </c>
      <c r="S839">
        <v>31</v>
      </c>
      <c r="T839" t="s">
        <v>22</v>
      </c>
      <c r="U839" t="s">
        <v>3359</v>
      </c>
      <c r="V839" s="57" t="e">
        <f t="shared" ca="1" si="130"/>
        <v>#NUM!</v>
      </c>
      <c r="W839" s="1" t="e">
        <f t="shared" ca="1" si="131"/>
        <v>#NUM!</v>
      </c>
      <c r="X839" s="1" t="e">
        <f t="shared" ca="1" si="132"/>
        <v>#NUM!</v>
      </c>
      <c r="Y839" s="1" t="e">
        <f t="shared" ca="1" si="133"/>
        <v>#NUM!</v>
      </c>
      <c r="Z839" s="32" t="e">
        <f t="shared" ca="1" si="134"/>
        <v>#NUM!</v>
      </c>
      <c r="AA839" s="1" t="e">
        <f t="shared" ca="1" si="135"/>
        <v>#NUM!</v>
      </c>
      <c r="AB839" s="1" t="e">
        <f t="shared" ca="1" si="136"/>
        <v>#NUM!</v>
      </c>
      <c r="AC839" s="1" t="e">
        <f t="shared" ca="1" si="137"/>
        <v>#NUM!</v>
      </c>
      <c r="AD839" s="1">
        <f t="shared" si="138"/>
        <v>106858</v>
      </c>
      <c r="AE839" t="str">
        <f>IFERROR(VLOOKUP(D839,Bas!A:B,2,0),"")</f>
        <v/>
      </c>
      <c r="AF839" t="str">
        <f t="shared" si="139"/>
        <v>FERRICENTROS SASFP-012144-01</v>
      </c>
      <c r="AG839" s="14" t="str">
        <f>(IFERROR(VLOOKUP(AF839,Bas!A:B,2,0),"CXP"))</f>
        <v>CXP</v>
      </c>
    </row>
    <row r="840" spans="1:33" x14ac:dyDescent="0.25">
      <c r="A840" t="s">
        <v>41</v>
      </c>
      <c r="B840">
        <v>901</v>
      </c>
      <c r="C840">
        <v>800237412</v>
      </c>
      <c r="D840" t="s">
        <v>46</v>
      </c>
      <c r="E840" t="s">
        <v>4741</v>
      </c>
      <c r="F840">
        <v>7447638</v>
      </c>
      <c r="G840">
        <v>16925001</v>
      </c>
      <c r="H840">
        <v>660530</v>
      </c>
      <c r="I840" t="s">
        <v>4844</v>
      </c>
      <c r="J840" t="s">
        <v>4845</v>
      </c>
      <c r="K840" s="2">
        <v>45420</v>
      </c>
      <c r="L840" s="2">
        <v>45420</v>
      </c>
      <c r="M840" s="2">
        <v>45475</v>
      </c>
      <c r="N840">
        <v>28</v>
      </c>
      <c r="O840">
        <v>362667</v>
      </c>
      <c r="P840">
        <v>20240604</v>
      </c>
      <c r="Q840">
        <v>202406</v>
      </c>
      <c r="R840" t="s">
        <v>6382</v>
      </c>
      <c r="S840">
        <v>31</v>
      </c>
      <c r="T840" t="s">
        <v>22</v>
      </c>
      <c r="U840" t="s">
        <v>3359</v>
      </c>
      <c r="V840" s="57" t="e">
        <f t="shared" ca="1" si="130"/>
        <v>#NUM!</v>
      </c>
      <c r="W840" s="1" t="e">
        <f t="shared" ca="1" si="131"/>
        <v>#NUM!</v>
      </c>
      <c r="X840" s="1" t="e">
        <f t="shared" ca="1" si="132"/>
        <v>#NUM!</v>
      </c>
      <c r="Y840" s="1" t="e">
        <f t="shared" ca="1" si="133"/>
        <v>#NUM!</v>
      </c>
      <c r="Z840" s="32" t="e">
        <f t="shared" ca="1" si="134"/>
        <v>#NUM!</v>
      </c>
      <c r="AA840" s="1" t="e">
        <f t="shared" ca="1" si="135"/>
        <v>#NUM!</v>
      </c>
      <c r="AB840" s="1" t="e">
        <f t="shared" ca="1" si="136"/>
        <v>#NUM!</v>
      </c>
      <c r="AC840" s="1" t="e">
        <f t="shared" ca="1" si="137"/>
        <v>#NUM!</v>
      </c>
      <c r="AD840" s="1">
        <f t="shared" si="138"/>
        <v>362667</v>
      </c>
      <c r="AE840" t="str">
        <f>IFERROR(VLOOKUP(D840,Bas!A:B,2,0),"")</f>
        <v/>
      </c>
      <c r="AF840" t="str">
        <f t="shared" si="139"/>
        <v>FERRICENTROS SASFP-012145-01</v>
      </c>
      <c r="AG840" s="14" t="str">
        <f>(IFERROR(VLOOKUP(AF840,Bas!A:B,2,0),"CXP"))</f>
        <v>CXP</v>
      </c>
    </row>
    <row r="841" spans="1:33" x14ac:dyDescent="0.25">
      <c r="A841" t="s">
        <v>41</v>
      </c>
      <c r="B841">
        <v>901</v>
      </c>
      <c r="C841">
        <v>800237412</v>
      </c>
      <c r="D841" t="s">
        <v>46</v>
      </c>
      <c r="E841" t="s">
        <v>4741</v>
      </c>
      <c r="F841">
        <v>7447638</v>
      </c>
      <c r="G841">
        <v>16925001</v>
      </c>
      <c r="H841">
        <v>660958</v>
      </c>
      <c r="I841" t="s">
        <v>4846</v>
      </c>
      <c r="J841" t="s">
        <v>4847</v>
      </c>
      <c r="K841" s="2">
        <v>45422</v>
      </c>
      <c r="L841" s="2">
        <v>45422</v>
      </c>
      <c r="M841" s="2">
        <v>45480</v>
      </c>
      <c r="N841">
        <v>33</v>
      </c>
      <c r="O841">
        <v>696900</v>
      </c>
      <c r="P841">
        <v>20240604</v>
      </c>
      <c r="Q841">
        <v>202406</v>
      </c>
      <c r="R841" t="s">
        <v>6382</v>
      </c>
      <c r="S841">
        <v>29</v>
      </c>
      <c r="T841" t="s">
        <v>22</v>
      </c>
      <c r="U841" t="s">
        <v>3359</v>
      </c>
      <c r="V841" s="57" t="e">
        <f t="shared" ca="1" si="130"/>
        <v>#NUM!</v>
      </c>
      <c r="W841" s="1" t="e">
        <f t="shared" ca="1" si="131"/>
        <v>#NUM!</v>
      </c>
      <c r="X841" s="1" t="e">
        <f t="shared" ca="1" si="132"/>
        <v>#NUM!</v>
      </c>
      <c r="Y841" s="1" t="e">
        <f t="shared" ca="1" si="133"/>
        <v>#NUM!</v>
      </c>
      <c r="Z841" s="32" t="e">
        <f t="shared" ca="1" si="134"/>
        <v>#NUM!</v>
      </c>
      <c r="AA841" s="1" t="e">
        <f t="shared" ca="1" si="135"/>
        <v>#NUM!</v>
      </c>
      <c r="AB841" s="1" t="e">
        <f t="shared" ca="1" si="136"/>
        <v>#NUM!</v>
      </c>
      <c r="AC841" s="1" t="e">
        <f t="shared" ca="1" si="137"/>
        <v>#NUM!</v>
      </c>
      <c r="AD841" s="1">
        <f t="shared" si="138"/>
        <v>696900</v>
      </c>
      <c r="AE841" t="str">
        <f>IFERROR(VLOOKUP(D841,Bas!A:B,2,0),"")</f>
        <v/>
      </c>
      <c r="AF841" t="str">
        <f t="shared" si="139"/>
        <v>FERRICENTROS SASFP-012183-01</v>
      </c>
      <c r="AG841" s="14" t="str">
        <f>(IFERROR(VLOOKUP(AF841,Bas!A:B,2,0),"CXP"))</f>
        <v>CXP</v>
      </c>
    </row>
    <row r="842" spans="1:33" x14ac:dyDescent="0.25">
      <c r="A842" t="s">
        <v>41</v>
      </c>
      <c r="B842">
        <v>901</v>
      </c>
      <c r="C842">
        <v>800237412</v>
      </c>
      <c r="D842" t="s">
        <v>46</v>
      </c>
      <c r="E842" t="s">
        <v>4741</v>
      </c>
      <c r="F842">
        <v>7447638</v>
      </c>
      <c r="G842">
        <v>16925001</v>
      </c>
      <c r="H842">
        <v>661210</v>
      </c>
      <c r="I842" t="s">
        <v>4848</v>
      </c>
      <c r="J842" t="s">
        <v>4849</v>
      </c>
      <c r="K842" s="2">
        <v>45426</v>
      </c>
      <c r="L842" s="2">
        <v>45426</v>
      </c>
      <c r="M842" s="2">
        <v>45483</v>
      </c>
      <c r="N842">
        <v>36</v>
      </c>
      <c r="O842">
        <v>341806</v>
      </c>
      <c r="P842">
        <v>20240604</v>
      </c>
      <c r="Q842">
        <v>202406</v>
      </c>
      <c r="R842" t="s">
        <v>6382</v>
      </c>
      <c r="S842">
        <v>25</v>
      </c>
      <c r="T842" t="s">
        <v>22</v>
      </c>
      <c r="U842" t="s">
        <v>3359</v>
      </c>
      <c r="V842" s="57" t="e">
        <f t="shared" ca="1" si="130"/>
        <v>#NUM!</v>
      </c>
      <c r="W842" s="1" t="e">
        <f t="shared" ca="1" si="131"/>
        <v>#NUM!</v>
      </c>
      <c r="X842" s="1" t="e">
        <f t="shared" ca="1" si="132"/>
        <v>#NUM!</v>
      </c>
      <c r="Y842" s="1" t="e">
        <f t="shared" ca="1" si="133"/>
        <v>#NUM!</v>
      </c>
      <c r="Z842" s="32" t="e">
        <f t="shared" ca="1" si="134"/>
        <v>#NUM!</v>
      </c>
      <c r="AA842" s="1" t="e">
        <f t="shared" ca="1" si="135"/>
        <v>#NUM!</v>
      </c>
      <c r="AB842" s="1" t="e">
        <f t="shared" ca="1" si="136"/>
        <v>#NUM!</v>
      </c>
      <c r="AC842" s="1" t="e">
        <f t="shared" ca="1" si="137"/>
        <v>#NUM!</v>
      </c>
      <c r="AD842" s="1">
        <f t="shared" si="138"/>
        <v>341806</v>
      </c>
      <c r="AE842" t="str">
        <f>IFERROR(VLOOKUP(D842,Bas!A:B,2,0),"")</f>
        <v/>
      </c>
      <c r="AF842" t="str">
        <f t="shared" si="139"/>
        <v>FERRICENTROS SASFP-012257-01</v>
      </c>
      <c r="AG842" s="14" t="str">
        <f>(IFERROR(VLOOKUP(AF842,Bas!A:B,2,0),"CXP"))</f>
        <v>CXP</v>
      </c>
    </row>
    <row r="843" spans="1:33" x14ac:dyDescent="0.25">
      <c r="A843" t="s">
        <v>41</v>
      </c>
      <c r="B843">
        <v>901</v>
      </c>
      <c r="C843">
        <v>800237412</v>
      </c>
      <c r="D843" t="s">
        <v>46</v>
      </c>
      <c r="E843" t="s">
        <v>4741</v>
      </c>
      <c r="F843">
        <v>7447638</v>
      </c>
      <c r="G843">
        <v>16925001</v>
      </c>
      <c r="H843">
        <v>661448</v>
      </c>
      <c r="I843" t="s">
        <v>4850</v>
      </c>
      <c r="J843" t="s">
        <v>4851</v>
      </c>
      <c r="K843" s="2">
        <v>45427</v>
      </c>
      <c r="L843" s="2">
        <v>45427</v>
      </c>
      <c r="M843" s="2">
        <v>45487</v>
      </c>
      <c r="N843">
        <v>40</v>
      </c>
      <c r="O843">
        <v>1926696</v>
      </c>
      <c r="P843">
        <v>20240604</v>
      </c>
      <c r="Q843">
        <v>202406</v>
      </c>
      <c r="R843" t="s">
        <v>6382</v>
      </c>
      <c r="S843">
        <v>24</v>
      </c>
      <c r="T843" t="s">
        <v>22</v>
      </c>
      <c r="U843" t="s">
        <v>3359</v>
      </c>
      <c r="V843" s="57" t="e">
        <f t="shared" ca="1" si="130"/>
        <v>#NUM!</v>
      </c>
      <c r="W843" s="1" t="e">
        <f t="shared" ca="1" si="131"/>
        <v>#NUM!</v>
      </c>
      <c r="X843" s="1" t="e">
        <f t="shared" ca="1" si="132"/>
        <v>#NUM!</v>
      </c>
      <c r="Y843" s="1" t="e">
        <f t="shared" ca="1" si="133"/>
        <v>#NUM!</v>
      </c>
      <c r="Z843" s="32" t="e">
        <f t="shared" ca="1" si="134"/>
        <v>#NUM!</v>
      </c>
      <c r="AA843" s="1" t="e">
        <f t="shared" ca="1" si="135"/>
        <v>#NUM!</v>
      </c>
      <c r="AB843" s="1" t="e">
        <f t="shared" ca="1" si="136"/>
        <v>#NUM!</v>
      </c>
      <c r="AC843" s="1" t="e">
        <f t="shared" ca="1" si="137"/>
        <v>#NUM!</v>
      </c>
      <c r="AD843" s="1">
        <f t="shared" si="138"/>
        <v>1926696</v>
      </c>
      <c r="AE843" t="str">
        <f>IFERROR(VLOOKUP(D843,Bas!A:B,2,0),"")</f>
        <v/>
      </c>
      <c r="AF843" t="str">
        <f t="shared" si="139"/>
        <v>FERRICENTROS SASFP-012312-01</v>
      </c>
      <c r="AG843" s="14" t="str">
        <f>(IFERROR(VLOOKUP(AF843,Bas!A:B,2,0),"CXP"))</f>
        <v>CXP</v>
      </c>
    </row>
    <row r="844" spans="1:33" x14ac:dyDescent="0.25">
      <c r="A844" t="s">
        <v>41</v>
      </c>
      <c r="B844">
        <v>901</v>
      </c>
      <c r="C844">
        <v>800237412</v>
      </c>
      <c r="D844" t="s">
        <v>46</v>
      </c>
      <c r="E844" t="s">
        <v>4741</v>
      </c>
      <c r="F844">
        <v>7447638</v>
      </c>
      <c r="G844">
        <v>16925001</v>
      </c>
      <c r="H844">
        <v>661458</v>
      </c>
      <c r="I844" t="s">
        <v>4852</v>
      </c>
      <c r="J844" t="s">
        <v>4853</v>
      </c>
      <c r="K844" s="2">
        <v>45427</v>
      </c>
      <c r="L844" s="2">
        <v>45427</v>
      </c>
      <c r="M844" s="2">
        <v>45487</v>
      </c>
      <c r="N844">
        <v>40</v>
      </c>
      <c r="O844">
        <v>683612</v>
      </c>
      <c r="P844">
        <v>20240604</v>
      </c>
      <c r="Q844">
        <v>202406</v>
      </c>
      <c r="R844" t="s">
        <v>6382</v>
      </c>
      <c r="S844">
        <v>24</v>
      </c>
      <c r="T844" t="s">
        <v>22</v>
      </c>
      <c r="U844" t="s">
        <v>3359</v>
      </c>
      <c r="V844" s="57" t="e">
        <f t="shared" ca="1" si="130"/>
        <v>#NUM!</v>
      </c>
      <c r="W844" s="1" t="e">
        <f t="shared" ca="1" si="131"/>
        <v>#NUM!</v>
      </c>
      <c r="X844" s="1" t="e">
        <f t="shared" ca="1" si="132"/>
        <v>#NUM!</v>
      </c>
      <c r="Y844" s="1" t="e">
        <f t="shared" ca="1" si="133"/>
        <v>#NUM!</v>
      </c>
      <c r="Z844" s="32" t="e">
        <f t="shared" ca="1" si="134"/>
        <v>#NUM!</v>
      </c>
      <c r="AA844" s="1" t="e">
        <f t="shared" ca="1" si="135"/>
        <v>#NUM!</v>
      </c>
      <c r="AB844" s="1" t="e">
        <f t="shared" ca="1" si="136"/>
        <v>#NUM!</v>
      </c>
      <c r="AC844" s="1" t="e">
        <f t="shared" ca="1" si="137"/>
        <v>#NUM!</v>
      </c>
      <c r="AD844" s="1">
        <f t="shared" si="138"/>
        <v>683612</v>
      </c>
      <c r="AE844" t="str">
        <f>IFERROR(VLOOKUP(D844,Bas!A:B,2,0),"")</f>
        <v/>
      </c>
      <c r="AF844" t="str">
        <f t="shared" si="139"/>
        <v>FERRICENTROS SASFP-012314-01</v>
      </c>
      <c r="AG844" s="14" t="str">
        <f>(IFERROR(VLOOKUP(AF844,Bas!A:B,2,0),"CXP"))</f>
        <v>CXP</v>
      </c>
    </row>
    <row r="845" spans="1:33" x14ac:dyDescent="0.25">
      <c r="A845" t="s">
        <v>41</v>
      </c>
      <c r="B845">
        <v>901</v>
      </c>
      <c r="C845">
        <v>800237412</v>
      </c>
      <c r="D845" t="s">
        <v>46</v>
      </c>
      <c r="E845" t="s">
        <v>4741</v>
      </c>
      <c r="F845">
        <v>7447638</v>
      </c>
      <c r="G845">
        <v>16925001</v>
      </c>
      <c r="H845">
        <v>661797</v>
      </c>
      <c r="I845" t="s">
        <v>4854</v>
      </c>
      <c r="J845" t="s">
        <v>4855</v>
      </c>
      <c r="K845" s="2">
        <v>45432</v>
      </c>
      <c r="L845" s="2">
        <v>45432</v>
      </c>
      <c r="M845" s="2">
        <v>45490</v>
      </c>
      <c r="N845">
        <v>43</v>
      </c>
      <c r="O845">
        <v>382598</v>
      </c>
      <c r="P845">
        <v>20240604</v>
      </c>
      <c r="Q845">
        <v>202406</v>
      </c>
      <c r="R845" t="s">
        <v>6382</v>
      </c>
      <c r="S845">
        <v>19</v>
      </c>
      <c r="T845" t="s">
        <v>22</v>
      </c>
      <c r="U845" t="s">
        <v>3359</v>
      </c>
      <c r="V845" s="57" t="e">
        <f t="shared" ca="1" si="130"/>
        <v>#NUM!</v>
      </c>
      <c r="W845" s="1" t="e">
        <f t="shared" ca="1" si="131"/>
        <v>#NUM!</v>
      </c>
      <c r="X845" s="1" t="e">
        <f t="shared" ca="1" si="132"/>
        <v>#NUM!</v>
      </c>
      <c r="Y845" s="1" t="e">
        <f t="shared" ca="1" si="133"/>
        <v>#NUM!</v>
      </c>
      <c r="Z845" s="32" t="e">
        <f t="shared" ca="1" si="134"/>
        <v>#NUM!</v>
      </c>
      <c r="AA845" s="1" t="e">
        <f t="shared" ca="1" si="135"/>
        <v>#NUM!</v>
      </c>
      <c r="AB845" s="1" t="e">
        <f t="shared" ca="1" si="136"/>
        <v>#NUM!</v>
      </c>
      <c r="AC845" s="1" t="e">
        <f t="shared" ca="1" si="137"/>
        <v>#NUM!</v>
      </c>
      <c r="AD845" s="1">
        <f t="shared" si="138"/>
        <v>382598</v>
      </c>
      <c r="AE845" t="str">
        <f>IFERROR(VLOOKUP(D845,Bas!A:B,2,0),"")</f>
        <v/>
      </c>
      <c r="AF845" t="str">
        <f t="shared" si="139"/>
        <v>FERRICENTROS SASFP-012354-01</v>
      </c>
      <c r="AG845" s="14" t="str">
        <f>(IFERROR(VLOOKUP(AF845,Bas!A:B,2,0),"CXP"))</f>
        <v>CXP</v>
      </c>
    </row>
    <row r="846" spans="1:33" x14ac:dyDescent="0.25">
      <c r="A846" t="s">
        <v>41</v>
      </c>
      <c r="B846">
        <v>901</v>
      </c>
      <c r="C846">
        <v>800237412</v>
      </c>
      <c r="D846" t="s">
        <v>46</v>
      </c>
      <c r="E846" t="s">
        <v>4741</v>
      </c>
      <c r="F846">
        <v>7447638</v>
      </c>
      <c r="G846">
        <v>16925001</v>
      </c>
      <c r="H846">
        <v>661761</v>
      </c>
      <c r="I846" t="s">
        <v>4856</v>
      </c>
      <c r="J846" t="s">
        <v>4857</v>
      </c>
      <c r="K846" s="2">
        <v>45432</v>
      </c>
      <c r="L846" s="2">
        <v>45432</v>
      </c>
      <c r="M846" s="2">
        <v>45490</v>
      </c>
      <c r="N846">
        <v>43</v>
      </c>
      <c r="O846">
        <v>3351624</v>
      </c>
      <c r="P846">
        <v>20240604</v>
      </c>
      <c r="Q846">
        <v>202406</v>
      </c>
      <c r="R846" t="s">
        <v>6382</v>
      </c>
      <c r="S846">
        <v>19</v>
      </c>
      <c r="T846" t="s">
        <v>22</v>
      </c>
      <c r="U846" t="s">
        <v>3359</v>
      </c>
      <c r="V846" s="57" t="e">
        <f t="shared" ca="1" si="130"/>
        <v>#NUM!</v>
      </c>
      <c r="W846" s="1" t="e">
        <f t="shared" ca="1" si="131"/>
        <v>#NUM!</v>
      </c>
      <c r="X846" s="1" t="e">
        <f t="shared" ca="1" si="132"/>
        <v>#NUM!</v>
      </c>
      <c r="Y846" s="1" t="e">
        <f t="shared" ca="1" si="133"/>
        <v>#NUM!</v>
      </c>
      <c r="Z846" s="32" t="e">
        <f t="shared" ca="1" si="134"/>
        <v>#NUM!</v>
      </c>
      <c r="AA846" s="1" t="e">
        <f t="shared" ca="1" si="135"/>
        <v>#NUM!</v>
      </c>
      <c r="AB846" s="1" t="e">
        <f t="shared" ca="1" si="136"/>
        <v>#NUM!</v>
      </c>
      <c r="AC846" s="1" t="e">
        <f t="shared" ca="1" si="137"/>
        <v>#NUM!</v>
      </c>
      <c r="AD846" s="1">
        <f t="shared" si="138"/>
        <v>3351624</v>
      </c>
      <c r="AE846" t="str">
        <f>IFERROR(VLOOKUP(D846,Bas!A:B,2,0),"")</f>
        <v/>
      </c>
      <c r="AF846" t="str">
        <f t="shared" si="139"/>
        <v>FERRICENTROS SASFP-012357-01</v>
      </c>
      <c r="AG846" s="14" t="str">
        <f>(IFERROR(VLOOKUP(AF846,Bas!A:B,2,0),"CXP"))</f>
        <v>CXP</v>
      </c>
    </row>
    <row r="847" spans="1:33" x14ac:dyDescent="0.25">
      <c r="A847" t="s">
        <v>41</v>
      </c>
      <c r="B847">
        <v>901</v>
      </c>
      <c r="C847">
        <v>800237412</v>
      </c>
      <c r="D847" t="s">
        <v>46</v>
      </c>
      <c r="E847" t="s">
        <v>4741</v>
      </c>
      <c r="F847">
        <v>7447638</v>
      </c>
      <c r="G847">
        <v>16925001</v>
      </c>
      <c r="H847">
        <v>661840</v>
      </c>
      <c r="I847" t="s">
        <v>4858</v>
      </c>
      <c r="J847" t="s">
        <v>4859</v>
      </c>
      <c r="K847" s="2">
        <v>45432</v>
      </c>
      <c r="L847" s="2">
        <v>45432</v>
      </c>
      <c r="M847" s="2">
        <v>45490</v>
      </c>
      <c r="N847">
        <v>43</v>
      </c>
      <c r="O847">
        <v>1367225</v>
      </c>
      <c r="P847">
        <v>20240604</v>
      </c>
      <c r="Q847">
        <v>202406</v>
      </c>
      <c r="R847" t="s">
        <v>6382</v>
      </c>
      <c r="S847">
        <v>19</v>
      </c>
      <c r="T847" t="s">
        <v>22</v>
      </c>
      <c r="U847" t="s">
        <v>3359</v>
      </c>
      <c r="V847" s="57" t="e">
        <f t="shared" ca="1" si="130"/>
        <v>#NUM!</v>
      </c>
      <c r="W847" s="1" t="e">
        <f t="shared" ca="1" si="131"/>
        <v>#NUM!</v>
      </c>
      <c r="X847" s="1" t="e">
        <f t="shared" ca="1" si="132"/>
        <v>#NUM!</v>
      </c>
      <c r="Y847" s="1" t="e">
        <f t="shared" ca="1" si="133"/>
        <v>#NUM!</v>
      </c>
      <c r="Z847" s="32" t="e">
        <f t="shared" ca="1" si="134"/>
        <v>#NUM!</v>
      </c>
      <c r="AA847" s="1" t="e">
        <f t="shared" ca="1" si="135"/>
        <v>#NUM!</v>
      </c>
      <c r="AB847" s="1" t="e">
        <f t="shared" ca="1" si="136"/>
        <v>#NUM!</v>
      </c>
      <c r="AC847" s="1" t="e">
        <f t="shared" ca="1" si="137"/>
        <v>#NUM!</v>
      </c>
      <c r="AD847" s="1">
        <f t="shared" si="138"/>
        <v>1367225</v>
      </c>
      <c r="AE847" t="str">
        <f>IFERROR(VLOOKUP(D847,Bas!A:B,2,0),"")</f>
        <v/>
      </c>
      <c r="AF847" t="str">
        <f t="shared" si="139"/>
        <v>FERRICENTROS SASFP-012359-01</v>
      </c>
      <c r="AG847" s="14" t="str">
        <f>(IFERROR(VLOOKUP(AF847,Bas!A:B,2,0),"CXP"))</f>
        <v>CXP</v>
      </c>
    </row>
    <row r="848" spans="1:33" x14ac:dyDescent="0.25">
      <c r="A848" t="s">
        <v>41</v>
      </c>
      <c r="B848">
        <v>901</v>
      </c>
      <c r="C848">
        <v>800237412</v>
      </c>
      <c r="D848" t="s">
        <v>46</v>
      </c>
      <c r="E848" t="s">
        <v>4741</v>
      </c>
      <c r="F848">
        <v>7447638</v>
      </c>
      <c r="G848">
        <v>16925001</v>
      </c>
      <c r="H848">
        <v>661759</v>
      </c>
      <c r="I848" t="s">
        <v>4860</v>
      </c>
      <c r="J848" t="s">
        <v>4861</v>
      </c>
      <c r="K848" s="2">
        <v>45433</v>
      </c>
      <c r="L848" s="2">
        <v>45433</v>
      </c>
      <c r="M848" s="2">
        <v>45490</v>
      </c>
      <c r="N848">
        <v>43</v>
      </c>
      <c r="O848">
        <v>720827</v>
      </c>
      <c r="P848">
        <v>20240604</v>
      </c>
      <c r="Q848">
        <v>202406</v>
      </c>
      <c r="R848" t="s">
        <v>6382</v>
      </c>
      <c r="S848">
        <v>18</v>
      </c>
      <c r="T848" t="s">
        <v>22</v>
      </c>
      <c r="U848" t="s">
        <v>3359</v>
      </c>
      <c r="V848" s="57" t="e">
        <f t="shared" ca="1" si="130"/>
        <v>#NUM!</v>
      </c>
      <c r="W848" s="1" t="e">
        <f t="shared" ca="1" si="131"/>
        <v>#NUM!</v>
      </c>
      <c r="X848" s="1" t="e">
        <f t="shared" ca="1" si="132"/>
        <v>#NUM!</v>
      </c>
      <c r="Y848" s="1" t="e">
        <f t="shared" ca="1" si="133"/>
        <v>#NUM!</v>
      </c>
      <c r="Z848" s="32" t="e">
        <f t="shared" ca="1" si="134"/>
        <v>#NUM!</v>
      </c>
      <c r="AA848" s="1" t="e">
        <f t="shared" ca="1" si="135"/>
        <v>#NUM!</v>
      </c>
      <c r="AB848" s="1" t="e">
        <f t="shared" ca="1" si="136"/>
        <v>#NUM!</v>
      </c>
      <c r="AC848" s="1" t="e">
        <f t="shared" ca="1" si="137"/>
        <v>#NUM!</v>
      </c>
      <c r="AD848" s="1">
        <f t="shared" si="138"/>
        <v>720827</v>
      </c>
      <c r="AE848" t="str">
        <f>IFERROR(VLOOKUP(D848,Bas!A:B,2,0),"")</f>
        <v/>
      </c>
      <c r="AF848" t="str">
        <f t="shared" si="139"/>
        <v>FERRICENTROS SASFP-012399-01</v>
      </c>
      <c r="AG848" s="14" t="str">
        <f>(IFERROR(VLOOKUP(AF848,Bas!A:B,2,0),"CXP"))</f>
        <v>CXP</v>
      </c>
    </row>
    <row r="849" spans="1:33" x14ac:dyDescent="0.25">
      <c r="A849" t="s">
        <v>41</v>
      </c>
      <c r="B849">
        <v>901</v>
      </c>
      <c r="C849">
        <v>800237412</v>
      </c>
      <c r="D849" t="s">
        <v>46</v>
      </c>
      <c r="E849" t="s">
        <v>4741</v>
      </c>
      <c r="F849">
        <v>7447638</v>
      </c>
      <c r="G849">
        <v>16925001</v>
      </c>
      <c r="H849">
        <v>661815</v>
      </c>
      <c r="I849" t="s">
        <v>6542</v>
      </c>
      <c r="J849" t="s">
        <v>6543</v>
      </c>
      <c r="K849" s="2">
        <v>45439</v>
      </c>
      <c r="L849" s="2">
        <v>45439</v>
      </c>
      <c r="M849" s="2">
        <v>45490</v>
      </c>
      <c r="N849">
        <v>43</v>
      </c>
      <c r="O849">
        <v>2049351</v>
      </c>
      <c r="P849">
        <v>20240604</v>
      </c>
      <c r="Q849">
        <v>202406</v>
      </c>
      <c r="R849" t="s">
        <v>6382</v>
      </c>
      <c r="S849">
        <v>12</v>
      </c>
      <c r="T849" t="s">
        <v>22</v>
      </c>
      <c r="U849" t="s">
        <v>3359</v>
      </c>
      <c r="V849" s="57" t="e">
        <f t="shared" ca="1" si="130"/>
        <v>#NUM!</v>
      </c>
      <c r="W849" s="1" t="e">
        <f t="shared" ca="1" si="131"/>
        <v>#NUM!</v>
      </c>
      <c r="X849" s="1" t="e">
        <f t="shared" ca="1" si="132"/>
        <v>#NUM!</v>
      </c>
      <c r="Y849" s="1" t="e">
        <f t="shared" ca="1" si="133"/>
        <v>#NUM!</v>
      </c>
      <c r="Z849" s="32" t="e">
        <f t="shared" ca="1" si="134"/>
        <v>#NUM!</v>
      </c>
      <c r="AA849" s="1" t="e">
        <f t="shared" ca="1" si="135"/>
        <v>#NUM!</v>
      </c>
      <c r="AB849" s="1" t="e">
        <f t="shared" ca="1" si="136"/>
        <v>#NUM!</v>
      </c>
      <c r="AC849" s="1" t="e">
        <f t="shared" ca="1" si="137"/>
        <v>#NUM!</v>
      </c>
      <c r="AD849" s="1">
        <f t="shared" si="138"/>
        <v>2049351</v>
      </c>
      <c r="AE849" t="str">
        <f>IFERROR(VLOOKUP(D849,Bas!A:B,2,0),"")</f>
        <v/>
      </c>
      <c r="AF849" t="str">
        <f t="shared" si="139"/>
        <v>FERRICENTROS SASFP-012473-01</v>
      </c>
      <c r="AG849" s="14" t="str">
        <f>(IFERROR(VLOOKUP(AF849,Bas!A:B,2,0),"CXP"))</f>
        <v>CXP</v>
      </c>
    </row>
    <row r="850" spans="1:33" x14ac:dyDescent="0.25">
      <c r="A850" t="s">
        <v>41</v>
      </c>
      <c r="B850">
        <v>901</v>
      </c>
      <c r="C850">
        <v>800237412</v>
      </c>
      <c r="D850" t="s">
        <v>46</v>
      </c>
      <c r="E850" t="s">
        <v>4741</v>
      </c>
      <c r="F850">
        <v>7447638</v>
      </c>
      <c r="G850">
        <v>16925001</v>
      </c>
      <c r="H850">
        <v>662518</v>
      </c>
      <c r="I850" t="s">
        <v>6544</v>
      </c>
      <c r="J850" t="s">
        <v>6545</v>
      </c>
      <c r="K850" s="2">
        <v>45440</v>
      </c>
      <c r="L850" s="2">
        <v>45440</v>
      </c>
      <c r="M850" s="2">
        <v>45497</v>
      </c>
      <c r="N850">
        <v>50</v>
      </c>
      <c r="O850">
        <v>1558269</v>
      </c>
      <c r="P850">
        <v>20240604</v>
      </c>
      <c r="Q850">
        <v>202406</v>
      </c>
      <c r="R850" t="s">
        <v>6382</v>
      </c>
      <c r="S850">
        <v>11</v>
      </c>
      <c r="T850" t="s">
        <v>22</v>
      </c>
      <c r="U850" t="s">
        <v>3359</v>
      </c>
      <c r="V850" s="57" t="e">
        <f t="shared" ca="1" si="130"/>
        <v>#NUM!</v>
      </c>
      <c r="W850" s="1" t="e">
        <f t="shared" ca="1" si="131"/>
        <v>#NUM!</v>
      </c>
      <c r="X850" s="1" t="e">
        <f t="shared" ca="1" si="132"/>
        <v>#NUM!</v>
      </c>
      <c r="Y850" s="1" t="e">
        <f t="shared" ca="1" si="133"/>
        <v>#NUM!</v>
      </c>
      <c r="Z850" s="32" t="e">
        <f t="shared" ca="1" si="134"/>
        <v>#NUM!</v>
      </c>
      <c r="AA850" s="1" t="e">
        <f t="shared" ca="1" si="135"/>
        <v>#NUM!</v>
      </c>
      <c r="AB850" s="1" t="e">
        <f t="shared" ca="1" si="136"/>
        <v>#NUM!</v>
      </c>
      <c r="AC850" s="1" t="e">
        <f t="shared" ca="1" si="137"/>
        <v>#NUM!</v>
      </c>
      <c r="AD850" s="1">
        <f t="shared" si="138"/>
        <v>1558269</v>
      </c>
      <c r="AE850" t="str">
        <f>IFERROR(VLOOKUP(D850,Bas!A:B,2,0),"")</f>
        <v/>
      </c>
      <c r="AF850" t="str">
        <f t="shared" si="139"/>
        <v>FERRICENTROS SASFP-012488-01</v>
      </c>
      <c r="AG850" s="14" t="str">
        <f>(IFERROR(VLOOKUP(AF850,Bas!A:B,2,0),"CXP"))</f>
        <v>CXP</v>
      </c>
    </row>
    <row r="851" spans="1:33" x14ac:dyDescent="0.25">
      <c r="A851" t="s">
        <v>41</v>
      </c>
      <c r="B851">
        <v>901</v>
      </c>
      <c r="C851">
        <v>800237412</v>
      </c>
      <c r="D851" t="s">
        <v>46</v>
      </c>
      <c r="E851" t="s">
        <v>4741</v>
      </c>
      <c r="F851">
        <v>7447638</v>
      </c>
      <c r="G851">
        <v>16925001</v>
      </c>
      <c r="H851">
        <v>662642</v>
      </c>
      <c r="I851" t="s">
        <v>6546</v>
      </c>
      <c r="J851" t="s">
        <v>6547</v>
      </c>
      <c r="K851" s="2">
        <v>45442</v>
      </c>
      <c r="L851" s="2">
        <v>45442</v>
      </c>
      <c r="M851" s="2">
        <v>45502</v>
      </c>
      <c r="N851">
        <v>55</v>
      </c>
      <c r="O851">
        <v>470407</v>
      </c>
      <c r="P851">
        <v>20240604</v>
      </c>
      <c r="Q851">
        <v>202406</v>
      </c>
      <c r="R851" t="s">
        <v>6382</v>
      </c>
      <c r="S851">
        <v>9</v>
      </c>
      <c r="T851" t="s">
        <v>22</v>
      </c>
      <c r="U851" t="s">
        <v>3359</v>
      </c>
      <c r="V851" s="57" t="e">
        <f t="shared" ca="1" si="130"/>
        <v>#NUM!</v>
      </c>
      <c r="W851" s="1" t="e">
        <f t="shared" ca="1" si="131"/>
        <v>#NUM!</v>
      </c>
      <c r="X851" s="1" t="e">
        <f t="shared" ca="1" si="132"/>
        <v>#NUM!</v>
      </c>
      <c r="Y851" s="1" t="e">
        <f t="shared" ca="1" si="133"/>
        <v>#NUM!</v>
      </c>
      <c r="Z851" s="32" t="e">
        <f t="shared" ca="1" si="134"/>
        <v>#NUM!</v>
      </c>
      <c r="AA851" s="1" t="e">
        <f t="shared" ca="1" si="135"/>
        <v>#NUM!</v>
      </c>
      <c r="AB851" s="1" t="e">
        <f t="shared" ca="1" si="136"/>
        <v>#NUM!</v>
      </c>
      <c r="AC851" s="1" t="e">
        <f t="shared" ca="1" si="137"/>
        <v>#NUM!</v>
      </c>
      <c r="AD851" s="1">
        <f t="shared" si="138"/>
        <v>470407</v>
      </c>
      <c r="AE851" t="str">
        <f>IFERROR(VLOOKUP(D851,Bas!A:B,2,0),"")</f>
        <v/>
      </c>
      <c r="AF851" t="str">
        <f t="shared" si="139"/>
        <v>FERRICENTROS SASFP-012592-01</v>
      </c>
      <c r="AG851" s="14" t="str">
        <f>(IFERROR(VLOOKUP(AF851,Bas!A:B,2,0),"CXP"))</f>
        <v>CXP</v>
      </c>
    </row>
    <row r="852" spans="1:33" x14ac:dyDescent="0.25">
      <c r="A852" t="s">
        <v>41</v>
      </c>
      <c r="B852">
        <v>901</v>
      </c>
      <c r="C852">
        <v>800237412</v>
      </c>
      <c r="D852" t="s">
        <v>46</v>
      </c>
      <c r="E852" t="s">
        <v>4741</v>
      </c>
      <c r="F852">
        <v>7447638</v>
      </c>
      <c r="G852">
        <v>16925001</v>
      </c>
      <c r="H852">
        <v>662638</v>
      </c>
      <c r="I852" t="s">
        <v>6548</v>
      </c>
      <c r="J852" t="s">
        <v>6549</v>
      </c>
      <c r="K852" s="2">
        <v>45442</v>
      </c>
      <c r="L852" s="2">
        <v>45442</v>
      </c>
      <c r="M852" s="2">
        <v>45502</v>
      </c>
      <c r="N852">
        <v>55</v>
      </c>
      <c r="O852">
        <v>250884</v>
      </c>
      <c r="P852">
        <v>20240604</v>
      </c>
      <c r="Q852">
        <v>202406</v>
      </c>
      <c r="R852" t="s">
        <v>6382</v>
      </c>
      <c r="S852">
        <v>9</v>
      </c>
      <c r="T852" t="s">
        <v>22</v>
      </c>
      <c r="U852" t="s">
        <v>3359</v>
      </c>
      <c r="V852" s="57" t="e">
        <f t="shared" ca="1" si="130"/>
        <v>#NUM!</v>
      </c>
      <c r="W852" s="1" t="e">
        <f t="shared" ca="1" si="131"/>
        <v>#NUM!</v>
      </c>
      <c r="X852" s="1" t="e">
        <f t="shared" ca="1" si="132"/>
        <v>#NUM!</v>
      </c>
      <c r="Y852" s="1" t="e">
        <f t="shared" ca="1" si="133"/>
        <v>#NUM!</v>
      </c>
      <c r="Z852" s="32" t="e">
        <f t="shared" ca="1" si="134"/>
        <v>#NUM!</v>
      </c>
      <c r="AA852" s="1" t="e">
        <f t="shared" ca="1" si="135"/>
        <v>#NUM!</v>
      </c>
      <c r="AB852" s="1" t="e">
        <f t="shared" ca="1" si="136"/>
        <v>#NUM!</v>
      </c>
      <c r="AC852" s="1" t="e">
        <f t="shared" ca="1" si="137"/>
        <v>#NUM!</v>
      </c>
      <c r="AD852" s="1">
        <f t="shared" si="138"/>
        <v>250884</v>
      </c>
      <c r="AE852" t="str">
        <f>IFERROR(VLOOKUP(D852,Bas!A:B,2,0),"")</f>
        <v/>
      </c>
      <c r="AF852" t="str">
        <f t="shared" si="139"/>
        <v>FERRICENTROS SASFP-012593-01</v>
      </c>
      <c r="AG852" s="14" t="str">
        <f>(IFERROR(VLOOKUP(AF852,Bas!A:B,2,0),"CXP"))</f>
        <v>CXP</v>
      </c>
    </row>
    <row r="853" spans="1:33" x14ac:dyDescent="0.25">
      <c r="A853" t="s">
        <v>41</v>
      </c>
      <c r="B853">
        <v>901</v>
      </c>
      <c r="C853">
        <v>800237412</v>
      </c>
      <c r="D853" t="s">
        <v>46</v>
      </c>
      <c r="E853" t="s">
        <v>4741</v>
      </c>
      <c r="F853">
        <v>7447638</v>
      </c>
      <c r="G853">
        <v>16925001</v>
      </c>
      <c r="H853">
        <v>662640</v>
      </c>
      <c r="I853" t="s">
        <v>6550</v>
      </c>
      <c r="J853" t="s">
        <v>6551</v>
      </c>
      <c r="K853" s="2">
        <v>45442</v>
      </c>
      <c r="L853" s="2">
        <v>45442</v>
      </c>
      <c r="M853" s="2">
        <v>45502</v>
      </c>
      <c r="N853">
        <v>55</v>
      </c>
      <c r="O853">
        <v>139380</v>
      </c>
      <c r="P853">
        <v>20240604</v>
      </c>
      <c r="Q853">
        <v>202406</v>
      </c>
      <c r="R853" t="s">
        <v>6382</v>
      </c>
      <c r="S853">
        <v>9</v>
      </c>
      <c r="T853" t="s">
        <v>22</v>
      </c>
      <c r="U853" t="s">
        <v>3359</v>
      </c>
      <c r="V853" s="57" t="e">
        <f t="shared" ca="1" si="130"/>
        <v>#NUM!</v>
      </c>
      <c r="W853" s="1" t="e">
        <f t="shared" ca="1" si="131"/>
        <v>#NUM!</v>
      </c>
      <c r="X853" s="1" t="e">
        <f t="shared" ca="1" si="132"/>
        <v>#NUM!</v>
      </c>
      <c r="Y853" s="1" t="e">
        <f t="shared" ca="1" si="133"/>
        <v>#NUM!</v>
      </c>
      <c r="Z853" s="32" t="e">
        <f t="shared" ca="1" si="134"/>
        <v>#NUM!</v>
      </c>
      <c r="AA853" s="1" t="e">
        <f t="shared" ca="1" si="135"/>
        <v>#NUM!</v>
      </c>
      <c r="AB853" s="1" t="e">
        <f t="shared" ca="1" si="136"/>
        <v>#NUM!</v>
      </c>
      <c r="AC853" s="1" t="e">
        <f t="shared" ca="1" si="137"/>
        <v>#NUM!</v>
      </c>
      <c r="AD853" s="1">
        <f t="shared" si="138"/>
        <v>139380</v>
      </c>
      <c r="AE853" t="str">
        <f>IFERROR(VLOOKUP(D853,Bas!A:B,2,0),"")</f>
        <v/>
      </c>
      <c r="AF853" t="str">
        <f t="shared" si="139"/>
        <v>FERRICENTROS SASFP-012594-01</v>
      </c>
      <c r="AG853" s="14" t="str">
        <f>(IFERROR(VLOOKUP(AF853,Bas!A:B,2,0),"CXP"))</f>
        <v>CXP</v>
      </c>
    </row>
    <row r="854" spans="1:33" x14ac:dyDescent="0.25">
      <c r="A854" t="s">
        <v>41</v>
      </c>
      <c r="B854">
        <v>901</v>
      </c>
      <c r="C854">
        <v>800237412</v>
      </c>
      <c r="D854" t="s">
        <v>46</v>
      </c>
      <c r="E854" t="s">
        <v>4741</v>
      </c>
      <c r="F854">
        <v>7447638</v>
      </c>
      <c r="G854">
        <v>16925001</v>
      </c>
      <c r="H854">
        <v>662641</v>
      </c>
      <c r="I854" t="s">
        <v>6552</v>
      </c>
      <c r="J854" t="s">
        <v>6553</v>
      </c>
      <c r="K854" s="2">
        <v>45442</v>
      </c>
      <c r="L854" s="2">
        <v>45442</v>
      </c>
      <c r="M854" s="2">
        <v>45502</v>
      </c>
      <c r="N854">
        <v>55</v>
      </c>
      <c r="O854">
        <v>532167</v>
      </c>
      <c r="P854">
        <v>20240604</v>
      </c>
      <c r="Q854">
        <v>202406</v>
      </c>
      <c r="R854" t="s">
        <v>6382</v>
      </c>
      <c r="S854">
        <v>9</v>
      </c>
      <c r="T854" t="s">
        <v>22</v>
      </c>
      <c r="U854" t="s">
        <v>3359</v>
      </c>
      <c r="V854" s="57" t="e">
        <f t="shared" ca="1" si="130"/>
        <v>#NUM!</v>
      </c>
      <c r="W854" s="1" t="e">
        <f t="shared" ca="1" si="131"/>
        <v>#NUM!</v>
      </c>
      <c r="X854" s="1" t="e">
        <f t="shared" ca="1" si="132"/>
        <v>#NUM!</v>
      </c>
      <c r="Y854" s="1" t="e">
        <f t="shared" ca="1" si="133"/>
        <v>#NUM!</v>
      </c>
      <c r="Z854" s="32" t="e">
        <f t="shared" ca="1" si="134"/>
        <v>#NUM!</v>
      </c>
      <c r="AA854" s="1" t="e">
        <f t="shared" ca="1" si="135"/>
        <v>#NUM!</v>
      </c>
      <c r="AB854" s="1" t="e">
        <f t="shared" ca="1" si="136"/>
        <v>#NUM!</v>
      </c>
      <c r="AC854" s="1" t="e">
        <f t="shared" ca="1" si="137"/>
        <v>#NUM!</v>
      </c>
      <c r="AD854" s="1">
        <f t="shared" si="138"/>
        <v>532167</v>
      </c>
      <c r="AE854" t="str">
        <f>IFERROR(VLOOKUP(D854,Bas!A:B,2,0),"")</f>
        <v/>
      </c>
      <c r="AF854" t="str">
        <f t="shared" si="139"/>
        <v>FERRICENTROS SASFP-012595-01</v>
      </c>
      <c r="AG854" s="14" t="str">
        <f>(IFERROR(VLOOKUP(AF854,Bas!A:B,2,0),"CXP"))</f>
        <v>CXP</v>
      </c>
    </row>
    <row r="855" spans="1:33" x14ac:dyDescent="0.25">
      <c r="A855" t="s">
        <v>41</v>
      </c>
      <c r="B855">
        <v>901</v>
      </c>
      <c r="C855">
        <v>900847282</v>
      </c>
      <c r="D855" t="s">
        <v>142</v>
      </c>
      <c r="E855" t="s">
        <v>4862</v>
      </c>
      <c r="F855">
        <v>7447638</v>
      </c>
      <c r="G855">
        <v>16925001</v>
      </c>
      <c r="H855">
        <v>3638</v>
      </c>
      <c r="I855" t="s">
        <v>4863</v>
      </c>
      <c r="J855" t="s">
        <v>4864</v>
      </c>
      <c r="K855" s="2">
        <v>45426</v>
      </c>
      <c r="L855" s="2">
        <v>45426</v>
      </c>
      <c r="M855" s="2">
        <v>45487</v>
      </c>
      <c r="N855">
        <v>40</v>
      </c>
      <c r="O855">
        <v>32584022</v>
      </c>
      <c r="P855">
        <v>20240604</v>
      </c>
      <c r="Q855">
        <v>202406</v>
      </c>
      <c r="R855" t="s">
        <v>6382</v>
      </c>
      <c r="S855">
        <v>25</v>
      </c>
      <c r="T855" t="s">
        <v>22</v>
      </c>
      <c r="U855" t="s">
        <v>3359</v>
      </c>
      <c r="V855" s="57" t="e">
        <f t="shared" ca="1" si="130"/>
        <v>#NUM!</v>
      </c>
      <c r="W855" s="1" t="e">
        <f t="shared" ca="1" si="131"/>
        <v>#NUM!</v>
      </c>
      <c r="X855" s="1" t="e">
        <f t="shared" ca="1" si="132"/>
        <v>#NUM!</v>
      </c>
      <c r="Y855" s="1" t="e">
        <f t="shared" ca="1" si="133"/>
        <v>#NUM!</v>
      </c>
      <c r="Z855" s="32" t="e">
        <f t="shared" ca="1" si="134"/>
        <v>#NUM!</v>
      </c>
      <c r="AA855" s="1" t="e">
        <f t="shared" ca="1" si="135"/>
        <v>#NUM!</v>
      </c>
      <c r="AB855" s="1" t="e">
        <f t="shared" ca="1" si="136"/>
        <v>#NUM!</v>
      </c>
      <c r="AC855" s="1" t="e">
        <f t="shared" ca="1" si="137"/>
        <v>#NUM!</v>
      </c>
      <c r="AD855" s="1">
        <f t="shared" si="138"/>
        <v>32584022</v>
      </c>
      <c r="AE855" t="str">
        <f>IFERROR(VLOOKUP(D855,Bas!A:B,2,0),"")</f>
        <v/>
      </c>
      <c r="AF855" t="str">
        <f t="shared" si="139"/>
        <v>FIC SURA MULTIESTRATEGIA CREDITO COLOMBIACC-003638-00</v>
      </c>
      <c r="AG855" s="14" t="str">
        <f>(IFERROR(VLOOKUP(AF855,Bas!A:B,2,0),"CXP"))</f>
        <v>CXP</v>
      </c>
    </row>
    <row r="856" spans="1:33" x14ac:dyDescent="0.25">
      <c r="A856" t="s">
        <v>41</v>
      </c>
      <c r="B856">
        <v>901</v>
      </c>
      <c r="C856">
        <v>900847282</v>
      </c>
      <c r="D856" t="s">
        <v>142</v>
      </c>
      <c r="E856" t="s">
        <v>4862</v>
      </c>
      <c r="F856">
        <v>7447638</v>
      </c>
      <c r="G856">
        <v>16925001</v>
      </c>
      <c r="H856">
        <v>3639</v>
      </c>
      <c r="I856" t="s">
        <v>4865</v>
      </c>
      <c r="J856" t="s">
        <v>4866</v>
      </c>
      <c r="K856" s="2">
        <v>45426</v>
      </c>
      <c r="L856" s="2">
        <v>45426</v>
      </c>
      <c r="M856" s="2">
        <v>45487</v>
      </c>
      <c r="N856">
        <v>40</v>
      </c>
      <c r="O856">
        <v>40181858</v>
      </c>
      <c r="P856">
        <v>20240604</v>
      </c>
      <c r="Q856">
        <v>202406</v>
      </c>
      <c r="R856" t="s">
        <v>6382</v>
      </c>
      <c r="S856">
        <v>25</v>
      </c>
      <c r="T856" t="s">
        <v>22</v>
      </c>
      <c r="U856" t="s">
        <v>3359</v>
      </c>
      <c r="V856" s="57" t="e">
        <f t="shared" ca="1" si="130"/>
        <v>#NUM!</v>
      </c>
      <c r="W856" s="1" t="e">
        <f t="shared" ca="1" si="131"/>
        <v>#NUM!</v>
      </c>
      <c r="X856" s="1" t="e">
        <f t="shared" ca="1" si="132"/>
        <v>#NUM!</v>
      </c>
      <c r="Y856" s="1" t="e">
        <f t="shared" ca="1" si="133"/>
        <v>#NUM!</v>
      </c>
      <c r="Z856" s="32" t="e">
        <f t="shared" ca="1" si="134"/>
        <v>#NUM!</v>
      </c>
      <c r="AA856" s="1" t="e">
        <f t="shared" ca="1" si="135"/>
        <v>#NUM!</v>
      </c>
      <c r="AB856" s="1" t="e">
        <f t="shared" ca="1" si="136"/>
        <v>#NUM!</v>
      </c>
      <c r="AC856" s="1" t="e">
        <f t="shared" ca="1" si="137"/>
        <v>#NUM!</v>
      </c>
      <c r="AD856" s="1">
        <f t="shared" si="138"/>
        <v>40181858</v>
      </c>
      <c r="AE856" t="str">
        <f>IFERROR(VLOOKUP(D856,Bas!A:B,2,0),"")</f>
        <v/>
      </c>
      <c r="AF856" t="str">
        <f t="shared" si="139"/>
        <v>FIC SURA MULTIESTRATEGIA CREDITO COLOMBIACC-003639-00</v>
      </c>
      <c r="AG856" s="14" t="str">
        <f>(IFERROR(VLOOKUP(AF856,Bas!A:B,2,0),"CXP"))</f>
        <v>CXP</v>
      </c>
    </row>
    <row r="857" spans="1:33" x14ac:dyDescent="0.25">
      <c r="A857" t="s">
        <v>41</v>
      </c>
      <c r="B857">
        <v>901</v>
      </c>
      <c r="C857">
        <v>860046201</v>
      </c>
      <c r="D857" t="s">
        <v>153</v>
      </c>
      <c r="E857" t="s">
        <v>4867</v>
      </c>
      <c r="F857">
        <v>7447638</v>
      </c>
      <c r="G857">
        <v>16925001</v>
      </c>
      <c r="H857">
        <v>164592</v>
      </c>
      <c r="I857" t="s">
        <v>4868</v>
      </c>
      <c r="J857" t="s">
        <v>4869</v>
      </c>
      <c r="K857" s="2">
        <v>45373</v>
      </c>
      <c r="L857" s="2">
        <v>45373</v>
      </c>
      <c r="M857" s="2">
        <v>45430</v>
      </c>
      <c r="N857">
        <v>-16</v>
      </c>
      <c r="O857">
        <v>65569373</v>
      </c>
      <c r="P857">
        <v>20240604</v>
      </c>
      <c r="Q857">
        <v>202406</v>
      </c>
      <c r="R857" t="s">
        <v>6382</v>
      </c>
      <c r="S857">
        <v>78</v>
      </c>
      <c r="T857" t="s">
        <v>31</v>
      </c>
      <c r="U857" t="s">
        <v>3359</v>
      </c>
      <c r="V857" s="57" t="e">
        <f t="shared" ca="1" si="130"/>
        <v>#NUM!</v>
      </c>
      <c r="W857" s="1" t="e">
        <f t="shared" ca="1" si="131"/>
        <v>#NUM!</v>
      </c>
      <c r="X857" s="1" t="e">
        <f t="shared" ca="1" si="132"/>
        <v>#NUM!</v>
      </c>
      <c r="Y857" s="1" t="e">
        <f t="shared" ca="1" si="133"/>
        <v>#NUM!</v>
      </c>
      <c r="Z857" s="32" t="e">
        <f t="shared" ca="1" si="134"/>
        <v>#NUM!</v>
      </c>
      <c r="AA857" s="1" t="e">
        <f t="shared" ca="1" si="135"/>
        <v>#NUM!</v>
      </c>
      <c r="AB857" s="1" t="e">
        <f t="shared" ca="1" si="136"/>
        <v>#NUM!</v>
      </c>
      <c r="AC857" s="1" t="e">
        <f t="shared" ca="1" si="137"/>
        <v>#NUM!</v>
      </c>
      <c r="AD857" s="1">
        <f t="shared" si="138"/>
        <v>65569373</v>
      </c>
      <c r="AE857" t="str">
        <f>IFERROR(VLOOKUP(D857,Bas!A:B,2,0),"")</f>
        <v/>
      </c>
      <c r="AF857" t="str">
        <f t="shared" si="139"/>
        <v>FORTOX S AFP-011272-01</v>
      </c>
      <c r="AG857" s="14" t="str">
        <f>(IFERROR(VLOOKUP(AF857,Bas!A:B,2,0),"CXP"))</f>
        <v>CXP</v>
      </c>
    </row>
    <row r="858" spans="1:33" x14ac:dyDescent="0.25">
      <c r="A858" t="s">
        <v>41</v>
      </c>
      <c r="B858">
        <v>901</v>
      </c>
      <c r="C858">
        <v>860046201</v>
      </c>
      <c r="D858" t="s">
        <v>153</v>
      </c>
      <c r="E858" t="s">
        <v>4867</v>
      </c>
      <c r="F858">
        <v>7447638</v>
      </c>
      <c r="G858">
        <v>16925001</v>
      </c>
      <c r="H858">
        <v>166472</v>
      </c>
      <c r="I858" t="s">
        <v>4870</v>
      </c>
      <c r="J858" t="s">
        <v>4871</v>
      </c>
      <c r="K858" s="2">
        <v>45408</v>
      </c>
      <c r="L858" s="2">
        <v>45408</v>
      </c>
      <c r="M858" s="2">
        <v>45458</v>
      </c>
      <c r="N858">
        <v>11</v>
      </c>
      <c r="O858">
        <v>65569373</v>
      </c>
      <c r="P858">
        <v>20240604</v>
      </c>
      <c r="Q858">
        <v>202406</v>
      </c>
      <c r="R858" t="s">
        <v>6382</v>
      </c>
      <c r="S858">
        <v>43</v>
      </c>
      <c r="T858" t="s">
        <v>35</v>
      </c>
      <c r="U858" t="s">
        <v>3359</v>
      </c>
      <c r="V858" s="57" t="e">
        <f t="shared" ca="1" si="130"/>
        <v>#NUM!</v>
      </c>
      <c r="W858" s="1" t="e">
        <f t="shared" ca="1" si="131"/>
        <v>#NUM!</v>
      </c>
      <c r="X858" s="1" t="e">
        <f t="shared" ca="1" si="132"/>
        <v>#NUM!</v>
      </c>
      <c r="Y858" s="1" t="e">
        <f t="shared" ca="1" si="133"/>
        <v>#NUM!</v>
      </c>
      <c r="Z858" s="32" t="e">
        <f t="shared" ca="1" si="134"/>
        <v>#NUM!</v>
      </c>
      <c r="AA858" s="1" t="e">
        <f t="shared" ca="1" si="135"/>
        <v>#NUM!</v>
      </c>
      <c r="AB858" s="1" t="e">
        <f t="shared" ca="1" si="136"/>
        <v>#NUM!</v>
      </c>
      <c r="AC858" s="1" t="e">
        <f t="shared" ca="1" si="137"/>
        <v>#NUM!</v>
      </c>
      <c r="AD858" s="1">
        <f t="shared" si="138"/>
        <v>65569373</v>
      </c>
      <c r="AE858" t="str">
        <f>IFERROR(VLOOKUP(D858,Bas!A:B,2,0),"")</f>
        <v/>
      </c>
      <c r="AF858" t="str">
        <f t="shared" si="139"/>
        <v>FORTOX S AFP-011929-01</v>
      </c>
      <c r="AG858" s="14" t="str">
        <f>(IFERROR(VLOOKUP(AF858,Bas!A:B,2,0),"CXP"))</f>
        <v>CXP</v>
      </c>
    </row>
    <row r="859" spans="1:33" x14ac:dyDescent="0.25">
      <c r="A859" t="s">
        <v>41</v>
      </c>
      <c r="B859">
        <v>901</v>
      </c>
      <c r="C859">
        <v>860046201</v>
      </c>
      <c r="D859" t="s">
        <v>153</v>
      </c>
      <c r="E859" t="s">
        <v>4867</v>
      </c>
      <c r="F859">
        <v>7447638</v>
      </c>
      <c r="G859">
        <v>16925001</v>
      </c>
      <c r="H859">
        <v>168342</v>
      </c>
      <c r="I859" t="s">
        <v>6554</v>
      </c>
      <c r="J859" t="s">
        <v>6555</v>
      </c>
      <c r="K859" s="2">
        <v>45439</v>
      </c>
      <c r="L859" s="2">
        <v>45439</v>
      </c>
      <c r="M859" s="2">
        <v>45494</v>
      </c>
      <c r="N859">
        <v>47</v>
      </c>
      <c r="O859">
        <v>65569373</v>
      </c>
      <c r="P859">
        <v>20240604</v>
      </c>
      <c r="Q859">
        <v>202406</v>
      </c>
      <c r="R859" t="s">
        <v>6382</v>
      </c>
      <c r="S859">
        <v>12</v>
      </c>
      <c r="T859" t="s">
        <v>22</v>
      </c>
      <c r="U859" t="s">
        <v>3359</v>
      </c>
      <c r="V859" s="57" t="e">
        <f t="shared" ca="1" si="130"/>
        <v>#NUM!</v>
      </c>
      <c r="W859" s="1" t="e">
        <f t="shared" ca="1" si="131"/>
        <v>#NUM!</v>
      </c>
      <c r="X859" s="1" t="e">
        <f t="shared" ca="1" si="132"/>
        <v>#NUM!</v>
      </c>
      <c r="Y859" s="1" t="e">
        <f t="shared" ca="1" si="133"/>
        <v>#NUM!</v>
      </c>
      <c r="Z859" s="32" t="e">
        <f t="shared" ca="1" si="134"/>
        <v>#NUM!</v>
      </c>
      <c r="AA859" s="1" t="e">
        <f t="shared" ca="1" si="135"/>
        <v>#NUM!</v>
      </c>
      <c r="AB859" s="1" t="e">
        <f t="shared" ca="1" si="136"/>
        <v>#NUM!</v>
      </c>
      <c r="AC859" s="1" t="e">
        <f t="shared" ca="1" si="137"/>
        <v>#NUM!</v>
      </c>
      <c r="AD859" s="1">
        <f t="shared" si="138"/>
        <v>65569373</v>
      </c>
      <c r="AE859" t="str">
        <f>IFERROR(VLOOKUP(D859,Bas!A:B,2,0),"")</f>
        <v/>
      </c>
      <c r="AF859" t="str">
        <f t="shared" si="139"/>
        <v>FORTOX S AFP-012474-01</v>
      </c>
      <c r="AG859" s="14" t="str">
        <f>(IFERROR(VLOOKUP(AF859,Bas!A:B,2,0),"CXP"))</f>
        <v>CXP</v>
      </c>
    </row>
    <row r="860" spans="1:33" x14ac:dyDescent="0.25">
      <c r="A860" t="s">
        <v>41</v>
      </c>
      <c r="B860">
        <v>901</v>
      </c>
      <c r="C860">
        <v>800007813</v>
      </c>
      <c r="D860" t="s">
        <v>2985</v>
      </c>
      <c r="E860" t="s">
        <v>4872</v>
      </c>
      <c r="F860">
        <v>7447638</v>
      </c>
      <c r="G860">
        <v>16925001</v>
      </c>
      <c r="H860">
        <v>93795231</v>
      </c>
      <c r="I860" t="s">
        <v>4873</v>
      </c>
      <c r="J860" t="s">
        <v>4874</v>
      </c>
      <c r="K860" s="2">
        <v>45322</v>
      </c>
      <c r="L860" s="2">
        <v>45322</v>
      </c>
      <c r="M860" s="2">
        <v>45324</v>
      </c>
      <c r="N860">
        <v>-122</v>
      </c>
      <c r="O860">
        <v>3890</v>
      </c>
      <c r="P860">
        <v>20240604</v>
      </c>
      <c r="Q860">
        <v>202406</v>
      </c>
      <c r="R860" t="s">
        <v>6382</v>
      </c>
      <c r="S860">
        <v>129</v>
      </c>
      <c r="T860" t="s">
        <v>25</v>
      </c>
      <c r="U860" t="s">
        <v>3359</v>
      </c>
      <c r="V860" s="57" t="e">
        <f t="shared" ca="1" si="130"/>
        <v>#NUM!</v>
      </c>
      <c r="W860" s="1" t="e">
        <f t="shared" ca="1" si="131"/>
        <v>#NUM!</v>
      </c>
      <c r="X860" s="1" t="e">
        <f t="shared" ca="1" si="132"/>
        <v>#NUM!</v>
      </c>
      <c r="Y860" s="1" t="e">
        <f t="shared" ca="1" si="133"/>
        <v>#NUM!</v>
      </c>
      <c r="Z860" s="32" t="e">
        <f t="shared" ca="1" si="134"/>
        <v>#NUM!</v>
      </c>
      <c r="AA860" s="1" t="e">
        <f t="shared" ca="1" si="135"/>
        <v>#NUM!</v>
      </c>
      <c r="AB860" s="1" t="e">
        <f t="shared" ca="1" si="136"/>
        <v>#NUM!</v>
      </c>
      <c r="AC860" s="1" t="e">
        <f t="shared" ca="1" si="137"/>
        <v>#NUM!</v>
      </c>
      <c r="AD860" s="1">
        <f t="shared" si="138"/>
        <v>3890</v>
      </c>
      <c r="AE860" t="str">
        <f>IFERROR(VLOOKUP(D860,Bas!A:B,2,0),"")</f>
        <v/>
      </c>
      <c r="AF860" t="str">
        <f t="shared" si="139"/>
        <v>GAS NATURAL SA ESPCC-003214-00</v>
      </c>
      <c r="AG860" s="14" t="str">
        <f>(IFERROR(VLOOKUP(AF860,Bas!A:B,2,0),"CXP"))</f>
        <v>RV</v>
      </c>
    </row>
    <row r="861" spans="1:33" x14ac:dyDescent="0.25">
      <c r="A861" t="s">
        <v>41</v>
      </c>
      <c r="B861">
        <v>901</v>
      </c>
      <c r="C861">
        <v>800007813</v>
      </c>
      <c r="D861" t="s">
        <v>2985</v>
      </c>
      <c r="E861" t="s">
        <v>4872</v>
      </c>
      <c r="F861">
        <v>7447638</v>
      </c>
      <c r="G861">
        <v>16925001</v>
      </c>
      <c r="H861">
        <v>4176293</v>
      </c>
      <c r="I861" t="s">
        <v>6556</v>
      </c>
      <c r="J861" t="s">
        <v>6557</v>
      </c>
      <c r="K861" s="2">
        <v>45443</v>
      </c>
      <c r="L861" s="2">
        <v>45443</v>
      </c>
      <c r="M861" s="2">
        <v>45445</v>
      </c>
      <c r="N861">
        <v>-2</v>
      </c>
      <c r="O861">
        <v>8000</v>
      </c>
      <c r="P861">
        <v>20240604</v>
      </c>
      <c r="Q861">
        <v>202406</v>
      </c>
      <c r="R861" t="s">
        <v>6382</v>
      </c>
      <c r="S861">
        <v>8</v>
      </c>
      <c r="T861" t="s">
        <v>22</v>
      </c>
      <c r="U861" t="s">
        <v>3359</v>
      </c>
      <c r="V861" s="57" t="e">
        <f t="shared" ca="1" si="130"/>
        <v>#NUM!</v>
      </c>
      <c r="W861" s="1" t="e">
        <f t="shared" ca="1" si="131"/>
        <v>#NUM!</v>
      </c>
      <c r="X861" s="1" t="e">
        <f t="shared" ca="1" si="132"/>
        <v>#NUM!</v>
      </c>
      <c r="Y861" s="1" t="e">
        <f t="shared" ca="1" si="133"/>
        <v>#NUM!</v>
      </c>
      <c r="Z861" s="32" t="e">
        <f t="shared" ca="1" si="134"/>
        <v>#NUM!</v>
      </c>
      <c r="AA861" s="1" t="e">
        <f t="shared" ca="1" si="135"/>
        <v>#NUM!</v>
      </c>
      <c r="AB861" s="1" t="e">
        <f t="shared" ca="1" si="136"/>
        <v>#NUM!</v>
      </c>
      <c r="AC861" s="1" t="e">
        <f t="shared" ca="1" si="137"/>
        <v>#NUM!</v>
      </c>
      <c r="AD861" s="1">
        <f t="shared" si="138"/>
        <v>8000</v>
      </c>
      <c r="AE861" t="str">
        <f>IFERROR(VLOOKUP(D861,Bas!A:B,2,0),"")</f>
        <v/>
      </c>
      <c r="AF861" t="str">
        <f t="shared" si="139"/>
        <v>GAS NATURAL SA ESPCC-003719-00</v>
      </c>
      <c r="AG861" s="14" t="str">
        <f>(IFERROR(VLOOKUP(AF861,Bas!A:B,2,0),"CXP"))</f>
        <v>RV</v>
      </c>
    </row>
    <row r="862" spans="1:33" x14ac:dyDescent="0.25">
      <c r="A862" t="s">
        <v>41</v>
      </c>
      <c r="B862">
        <v>901</v>
      </c>
      <c r="C862">
        <v>860013704</v>
      </c>
      <c r="D862" t="s">
        <v>6558</v>
      </c>
      <c r="E862" t="s">
        <v>6559</v>
      </c>
      <c r="F862">
        <v>7447638</v>
      </c>
      <c r="G862">
        <v>16925001</v>
      </c>
      <c r="H862">
        <v>127070843</v>
      </c>
      <c r="I862" t="s">
        <v>6560</v>
      </c>
      <c r="J862" t="s">
        <v>6561</v>
      </c>
      <c r="K862" s="2">
        <v>45439</v>
      </c>
      <c r="L862" s="2">
        <v>45439</v>
      </c>
      <c r="M862" s="2">
        <v>45488</v>
      </c>
      <c r="N862">
        <v>41</v>
      </c>
      <c r="O862">
        <v>120466</v>
      </c>
      <c r="P862">
        <v>20240604</v>
      </c>
      <c r="Q862">
        <v>202406</v>
      </c>
      <c r="R862" t="s">
        <v>6382</v>
      </c>
      <c r="S862">
        <v>12</v>
      </c>
      <c r="T862" t="s">
        <v>22</v>
      </c>
      <c r="U862" t="s">
        <v>3359</v>
      </c>
      <c r="V862" s="57" t="e">
        <f t="shared" ca="1" si="130"/>
        <v>#NUM!</v>
      </c>
      <c r="W862" s="1" t="e">
        <f t="shared" ca="1" si="131"/>
        <v>#NUM!</v>
      </c>
      <c r="X862" s="1" t="e">
        <f t="shared" ca="1" si="132"/>
        <v>#NUM!</v>
      </c>
      <c r="Y862" s="1" t="e">
        <f t="shared" ca="1" si="133"/>
        <v>#NUM!</v>
      </c>
      <c r="Z862" s="32" t="e">
        <f t="shared" ca="1" si="134"/>
        <v>#NUM!</v>
      </c>
      <c r="AA862" s="1" t="e">
        <f t="shared" ca="1" si="135"/>
        <v>#NUM!</v>
      </c>
      <c r="AB862" s="1" t="e">
        <f t="shared" ca="1" si="136"/>
        <v>#NUM!</v>
      </c>
      <c r="AC862" s="1" t="e">
        <f t="shared" ca="1" si="137"/>
        <v>#NUM!</v>
      </c>
      <c r="AD862" s="1">
        <f t="shared" si="138"/>
        <v>120466</v>
      </c>
      <c r="AE862" t="str">
        <f>IFERROR(VLOOKUP(D862,Bas!A:B,2,0),"")</f>
        <v/>
      </c>
      <c r="AF862" t="str">
        <f t="shared" si="139"/>
        <v>GASES INDUSTRIALES DE COLOMBIA S AFP-012475-01</v>
      </c>
      <c r="AG862" s="14" t="str">
        <f>(IFERROR(VLOOKUP(AF862,Bas!A:B,2,0),"CXP"))</f>
        <v>CXP</v>
      </c>
    </row>
    <row r="863" spans="1:33" x14ac:dyDescent="0.25">
      <c r="A863" t="s">
        <v>41</v>
      </c>
      <c r="B863">
        <v>901</v>
      </c>
      <c r="C863">
        <v>900072847</v>
      </c>
      <c r="D863" t="s">
        <v>2986</v>
      </c>
      <c r="E863" t="s">
        <v>4875</v>
      </c>
      <c r="F863">
        <v>7447638</v>
      </c>
      <c r="G863">
        <v>16925001</v>
      </c>
      <c r="H863">
        <v>377498</v>
      </c>
      <c r="I863" t="s">
        <v>4876</v>
      </c>
      <c r="J863" t="s">
        <v>4877</v>
      </c>
      <c r="K863" s="2">
        <v>45377</v>
      </c>
      <c r="L863" s="2">
        <v>45377</v>
      </c>
      <c r="M863" s="2">
        <v>45413</v>
      </c>
      <c r="N863">
        <v>-33</v>
      </c>
      <c r="O863">
        <v>994500</v>
      </c>
      <c r="P863">
        <v>20240604</v>
      </c>
      <c r="Q863">
        <v>202406</v>
      </c>
      <c r="R863" t="s">
        <v>6382</v>
      </c>
      <c r="S863">
        <v>74</v>
      </c>
      <c r="T863" t="s">
        <v>31</v>
      </c>
      <c r="U863" t="s">
        <v>3359</v>
      </c>
      <c r="V863" s="57" t="e">
        <f t="shared" ca="1" si="130"/>
        <v>#NUM!</v>
      </c>
      <c r="W863" s="1" t="e">
        <f t="shared" ca="1" si="131"/>
        <v>#NUM!</v>
      </c>
      <c r="X863" s="1" t="e">
        <f t="shared" ca="1" si="132"/>
        <v>#NUM!</v>
      </c>
      <c r="Y863" s="1" t="e">
        <f t="shared" ca="1" si="133"/>
        <v>#NUM!</v>
      </c>
      <c r="Z863" s="32" t="e">
        <f t="shared" ca="1" si="134"/>
        <v>#NUM!</v>
      </c>
      <c r="AA863" s="1" t="e">
        <f t="shared" ca="1" si="135"/>
        <v>#NUM!</v>
      </c>
      <c r="AB863" s="1" t="e">
        <f t="shared" ca="1" si="136"/>
        <v>#NUM!</v>
      </c>
      <c r="AC863" s="1" t="e">
        <f t="shared" ca="1" si="137"/>
        <v>#NUM!</v>
      </c>
      <c r="AD863" s="1">
        <f t="shared" si="138"/>
        <v>994500</v>
      </c>
      <c r="AE863" t="str">
        <f>IFERROR(VLOOKUP(D863,Bas!A:B,2,0),"")</f>
        <v/>
      </c>
      <c r="AF863" t="str">
        <f t="shared" si="139"/>
        <v>GNE SOLUCIONES SASFP-011391-01</v>
      </c>
      <c r="AG863" s="14" t="str">
        <f>(IFERROR(VLOOKUP(AF863,Bas!A:B,2,0),"CXP"))</f>
        <v>CXP</v>
      </c>
    </row>
    <row r="864" spans="1:33" x14ac:dyDescent="0.25">
      <c r="A864" t="s">
        <v>41</v>
      </c>
      <c r="B864">
        <v>901</v>
      </c>
      <c r="C864">
        <v>900072847</v>
      </c>
      <c r="D864" t="s">
        <v>2986</v>
      </c>
      <c r="E864" t="s">
        <v>4875</v>
      </c>
      <c r="F864">
        <v>7447638</v>
      </c>
      <c r="G864">
        <v>16925001</v>
      </c>
      <c r="H864">
        <v>378547</v>
      </c>
      <c r="I864" t="s">
        <v>4878</v>
      </c>
      <c r="J864" t="s">
        <v>4879</v>
      </c>
      <c r="K864" s="2">
        <v>45378</v>
      </c>
      <c r="L864" s="2">
        <v>45378</v>
      </c>
      <c r="M864" s="2">
        <v>45431</v>
      </c>
      <c r="N864">
        <v>-15</v>
      </c>
      <c r="O864">
        <v>627600</v>
      </c>
      <c r="P864">
        <v>20240604</v>
      </c>
      <c r="Q864">
        <v>202406</v>
      </c>
      <c r="R864" t="s">
        <v>6382</v>
      </c>
      <c r="S864">
        <v>73</v>
      </c>
      <c r="T864" t="s">
        <v>31</v>
      </c>
      <c r="U864" t="s">
        <v>3359</v>
      </c>
      <c r="V864" s="57" t="e">
        <f t="shared" ca="1" si="130"/>
        <v>#NUM!</v>
      </c>
      <c r="W864" s="1" t="e">
        <f t="shared" ca="1" si="131"/>
        <v>#NUM!</v>
      </c>
      <c r="X864" s="1" t="e">
        <f t="shared" ca="1" si="132"/>
        <v>#NUM!</v>
      </c>
      <c r="Y864" s="1" t="e">
        <f t="shared" ca="1" si="133"/>
        <v>#NUM!</v>
      </c>
      <c r="Z864" s="32" t="e">
        <f t="shared" ca="1" si="134"/>
        <v>#NUM!</v>
      </c>
      <c r="AA864" s="1" t="e">
        <f t="shared" ca="1" si="135"/>
        <v>#NUM!</v>
      </c>
      <c r="AB864" s="1" t="e">
        <f t="shared" ca="1" si="136"/>
        <v>#NUM!</v>
      </c>
      <c r="AC864" s="1" t="e">
        <f t="shared" ca="1" si="137"/>
        <v>#NUM!</v>
      </c>
      <c r="AD864" s="1">
        <f t="shared" si="138"/>
        <v>627600</v>
      </c>
      <c r="AE864" t="str">
        <f>IFERROR(VLOOKUP(D864,Bas!A:B,2,0),"")</f>
        <v/>
      </c>
      <c r="AF864" t="str">
        <f t="shared" si="139"/>
        <v>GNE SOLUCIONES SASFP-011459-01</v>
      </c>
      <c r="AG864" s="14" t="str">
        <f>(IFERROR(VLOOKUP(AF864,Bas!A:B,2,0),"CXP"))</f>
        <v>CXP</v>
      </c>
    </row>
    <row r="865" spans="1:33" x14ac:dyDescent="0.25">
      <c r="A865" t="s">
        <v>41</v>
      </c>
      <c r="B865">
        <v>901</v>
      </c>
      <c r="C865">
        <v>900072847</v>
      </c>
      <c r="D865" t="s">
        <v>2986</v>
      </c>
      <c r="E865" t="s">
        <v>4875</v>
      </c>
      <c r="F865">
        <v>7447638</v>
      </c>
      <c r="G865">
        <v>16925001</v>
      </c>
      <c r="H865">
        <v>379495</v>
      </c>
      <c r="I865" t="s">
        <v>4880</v>
      </c>
      <c r="J865" t="s">
        <v>4881</v>
      </c>
      <c r="K865" s="2">
        <v>45387</v>
      </c>
      <c r="L865" s="2">
        <v>45387</v>
      </c>
      <c r="M865" s="2">
        <v>45448</v>
      </c>
      <c r="N865">
        <v>1</v>
      </c>
      <c r="O865">
        <v>467800</v>
      </c>
      <c r="P865">
        <v>20240604</v>
      </c>
      <c r="Q865">
        <v>202406</v>
      </c>
      <c r="R865" t="s">
        <v>6382</v>
      </c>
      <c r="S865">
        <v>64</v>
      </c>
      <c r="T865" t="s">
        <v>31</v>
      </c>
      <c r="U865" t="s">
        <v>3359</v>
      </c>
      <c r="V865" s="57" t="e">
        <f t="shared" ca="1" si="130"/>
        <v>#NUM!</v>
      </c>
      <c r="W865" s="1" t="e">
        <f t="shared" ca="1" si="131"/>
        <v>#NUM!</v>
      </c>
      <c r="X865" s="1" t="e">
        <f t="shared" ca="1" si="132"/>
        <v>#NUM!</v>
      </c>
      <c r="Y865" s="1" t="e">
        <f t="shared" ca="1" si="133"/>
        <v>#NUM!</v>
      </c>
      <c r="Z865" s="32" t="e">
        <f t="shared" ca="1" si="134"/>
        <v>#NUM!</v>
      </c>
      <c r="AA865" s="1" t="e">
        <f t="shared" ca="1" si="135"/>
        <v>#NUM!</v>
      </c>
      <c r="AB865" s="1" t="e">
        <f t="shared" ca="1" si="136"/>
        <v>#NUM!</v>
      </c>
      <c r="AC865" s="1" t="e">
        <f t="shared" ca="1" si="137"/>
        <v>#NUM!</v>
      </c>
      <c r="AD865" s="1">
        <f t="shared" si="138"/>
        <v>467800</v>
      </c>
      <c r="AE865" t="str">
        <f>IFERROR(VLOOKUP(D865,Bas!A:B,2,0),"")</f>
        <v/>
      </c>
      <c r="AF865" t="str">
        <f t="shared" si="139"/>
        <v>GNE SOLUCIONES SASFP-011530-01</v>
      </c>
      <c r="AG865" s="14" t="str">
        <f>(IFERROR(VLOOKUP(AF865,Bas!A:B,2,0),"CXP"))</f>
        <v>CXP</v>
      </c>
    </row>
    <row r="866" spans="1:33" x14ac:dyDescent="0.25">
      <c r="A866" t="s">
        <v>41</v>
      </c>
      <c r="B866">
        <v>901</v>
      </c>
      <c r="C866">
        <v>900072847</v>
      </c>
      <c r="D866" t="s">
        <v>2986</v>
      </c>
      <c r="E866" t="s">
        <v>4875</v>
      </c>
      <c r="F866">
        <v>7447638</v>
      </c>
      <c r="G866">
        <v>16925001</v>
      </c>
      <c r="H866">
        <v>380859</v>
      </c>
      <c r="I866" t="s">
        <v>4882</v>
      </c>
      <c r="J866" t="s">
        <v>4883</v>
      </c>
      <c r="K866" s="2">
        <v>45408</v>
      </c>
      <c r="L866" s="2">
        <v>45408</v>
      </c>
      <c r="M866" s="2">
        <v>45462</v>
      </c>
      <c r="N866">
        <v>15</v>
      </c>
      <c r="O866">
        <v>627600</v>
      </c>
      <c r="P866">
        <v>20240604</v>
      </c>
      <c r="Q866">
        <v>202406</v>
      </c>
      <c r="R866" t="s">
        <v>6382</v>
      </c>
      <c r="S866">
        <v>43</v>
      </c>
      <c r="T866" t="s">
        <v>35</v>
      </c>
      <c r="U866" t="s">
        <v>3359</v>
      </c>
      <c r="V866" s="57" t="e">
        <f t="shared" ca="1" si="130"/>
        <v>#NUM!</v>
      </c>
      <c r="W866" s="1" t="e">
        <f t="shared" ca="1" si="131"/>
        <v>#NUM!</v>
      </c>
      <c r="X866" s="1" t="e">
        <f t="shared" ca="1" si="132"/>
        <v>#NUM!</v>
      </c>
      <c r="Y866" s="1" t="e">
        <f t="shared" ca="1" si="133"/>
        <v>#NUM!</v>
      </c>
      <c r="Z866" s="32" t="e">
        <f t="shared" ca="1" si="134"/>
        <v>#NUM!</v>
      </c>
      <c r="AA866" s="1" t="e">
        <f t="shared" ca="1" si="135"/>
        <v>#NUM!</v>
      </c>
      <c r="AB866" s="1" t="e">
        <f t="shared" ca="1" si="136"/>
        <v>#NUM!</v>
      </c>
      <c r="AC866" s="1" t="e">
        <f t="shared" ca="1" si="137"/>
        <v>#NUM!</v>
      </c>
      <c r="AD866" s="1">
        <f t="shared" si="138"/>
        <v>627600</v>
      </c>
      <c r="AE866" t="str">
        <f>IFERROR(VLOOKUP(D866,Bas!A:B,2,0),"")</f>
        <v/>
      </c>
      <c r="AF866" t="str">
        <f t="shared" si="139"/>
        <v>GNE SOLUCIONES SASFP-011953-01</v>
      </c>
      <c r="AG866" s="14" t="str">
        <f>(IFERROR(VLOOKUP(AF866,Bas!A:B,2,0),"CXP"))</f>
        <v>CXP</v>
      </c>
    </row>
    <row r="867" spans="1:33" x14ac:dyDescent="0.25">
      <c r="A867" t="s">
        <v>41</v>
      </c>
      <c r="B867">
        <v>901</v>
      </c>
      <c r="C867">
        <v>900072847</v>
      </c>
      <c r="D867" t="s">
        <v>2986</v>
      </c>
      <c r="E867" t="s">
        <v>4875</v>
      </c>
      <c r="F867">
        <v>7447638</v>
      </c>
      <c r="G867">
        <v>16925001</v>
      </c>
      <c r="H867">
        <v>382100</v>
      </c>
      <c r="I867" t="s">
        <v>4884</v>
      </c>
      <c r="J867" t="s">
        <v>4885</v>
      </c>
      <c r="K867" s="2">
        <v>45426</v>
      </c>
      <c r="L867" s="2">
        <v>45426</v>
      </c>
      <c r="M867" s="2">
        <v>45479</v>
      </c>
      <c r="N867">
        <v>32</v>
      </c>
      <c r="O867">
        <v>157300</v>
      </c>
      <c r="P867">
        <v>20240604</v>
      </c>
      <c r="Q867">
        <v>202406</v>
      </c>
      <c r="R867" t="s">
        <v>6382</v>
      </c>
      <c r="S867">
        <v>25</v>
      </c>
      <c r="T867" t="s">
        <v>22</v>
      </c>
      <c r="U867" t="s">
        <v>3359</v>
      </c>
      <c r="V867" s="57" t="e">
        <f t="shared" ca="1" si="130"/>
        <v>#NUM!</v>
      </c>
      <c r="W867" s="1" t="e">
        <f t="shared" ca="1" si="131"/>
        <v>#NUM!</v>
      </c>
      <c r="X867" s="1" t="e">
        <f t="shared" ca="1" si="132"/>
        <v>#NUM!</v>
      </c>
      <c r="Y867" s="1" t="e">
        <f t="shared" ca="1" si="133"/>
        <v>#NUM!</v>
      </c>
      <c r="Z867" s="32" t="e">
        <f t="shared" ca="1" si="134"/>
        <v>#NUM!</v>
      </c>
      <c r="AA867" s="1" t="e">
        <f t="shared" ca="1" si="135"/>
        <v>#NUM!</v>
      </c>
      <c r="AB867" s="1" t="e">
        <f t="shared" ca="1" si="136"/>
        <v>#NUM!</v>
      </c>
      <c r="AC867" s="1" t="e">
        <f t="shared" ca="1" si="137"/>
        <v>#NUM!</v>
      </c>
      <c r="AD867" s="1">
        <f t="shared" si="138"/>
        <v>157300</v>
      </c>
      <c r="AE867" t="str">
        <f>IFERROR(VLOOKUP(D867,Bas!A:B,2,0),"")</f>
        <v/>
      </c>
      <c r="AF867" t="str">
        <f t="shared" si="139"/>
        <v>GNE SOLUCIONES SASFP-012229-01</v>
      </c>
      <c r="AG867" s="14" t="str">
        <f>(IFERROR(VLOOKUP(AF867,Bas!A:B,2,0),"CXP"))</f>
        <v>CXP</v>
      </c>
    </row>
    <row r="868" spans="1:33" x14ac:dyDescent="0.25">
      <c r="A868" t="s">
        <v>41</v>
      </c>
      <c r="B868">
        <v>901</v>
      </c>
      <c r="C868">
        <v>900356956</v>
      </c>
      <c r="D868" t="s">
        <v>6562</v>
      </c>
      <c r="E868" t="s">
        <v>6563</v>
      </c>
      <c r="F868">
        <v>7447638</v>
      </c>
      <c r="G868">
        <v>16925001</v>
      </c>
      <c r="H868">
        <v>12441</v>
      </c>
      <c r="I868" t="s">
        <v>6564</v>
      </c>
      <c r="J868" t="s">
        <v>6565</v>
      </c>
      <c r="K868" s="2">
        <v>45439</v>
      </c>
      <c r="L868" s="2">
        <v>45439</v>
      </c>
      <c r="M868" s="2">
        <v>45489</v>
      </c>
      <c r="N868">
        <v>42</v>
      </c>
      <c r="O868">
        <v>670416</v>
      </c>
      <c r="P868">
        <v>20240604</v>
      </c>
      <c r="Q868">
        <v>202406</v>
      </c>
      <c r="R868" t="s">
        <v>6382</v>
      </c>
      <c r="S868">
        <v>12</v>
      </c>
      <c r="T868" t="s">
        <v>22</v>
      </c>
      <c r="U868" t="s">
        <v>3359</v>
      </c>
      <c r="V868" s="57" t="e">
        <f t="shared" ca="1" si="130"/>
        <v>#NUM!</v>
      </c>
      <c r="W868" s="1" t="e">
        <f t="shared" ca="1" si="131"/>
        <v>#NUM!</v>
      </c>
      <c r="X868" s="1" t="e">
        <f t="shared" ca="1" si="132"/>
        <v>#NUM!</v>
      </c>
      <c r="Y868" s="1" t="e">
        <f t="shared" ca="1" si="133"/>
        <v>#NUM!</v>
      </c>
      <c r="Z868" s="32" t="e">
        <f t="shared" ca="1" si="134"/>
        <v>#NUM!</v>
      </c>
      <c r="AA868" s="1" t="e">
        <f t="shared" ca="1" si="135"/>
        <v>#NUM!</v>
      </c>
      <c r="AB868" s="1" t="e">
        <f t="shared" ca="1" si="136"/>
        <v>#NUM!</v>
      </c>
      <c r="AC868" s="1" t="e">
        <f t="shared" ca="1" si="137"/>
        <v>#NUM!</v>
      </c>
      <c r="AD868" s="1">
        <f t="shared" si="138"/>
        <v>670416</v>
      </c>
      <c r="AE868" t="str">
        <f>IFERROR(VLOOKUP(D868,Bas!A:B,2,0),"")</f>
        <v/>
      </c>
      <c r="AF868" t="str">
        <f t="shared" si="139"/>
        <v>GRUAS BULLA SASFP-012476-01</v>
      </c>
      <c r="AG868" s="14" t="str">
        <f>(IFERROR(VLOOKUP(AF868,Bas!A:B,2,0),"CXP"))</f>
        <v>CXP</v>
      </c>
    </row>
    <row r="869" spans="1:33" x14ac:dyDescent="0.25">
      <c r="A869" t="s">
        <v>41</v>
      </c>
      <c r="B869">
        <v>901</v>
      </c>
      <c r="C869">
        <v>800157698</v>
      </c>
      <c r="D869" t="s">
        <v>2987</v>
      </c>
      <c r="E869" t="s">
        <v>4886</v>
      </c>
      <c r="F869">
        <v>7447638</v>
      </c>
      <c r="G869">
        <v>16925001</v>
      </c>
      <c r="H869">
        <v>326850</v>
      </c>
      <c r="I869" t="s">
        <v>4887</v>
      </c>
      <c r="J869" t="s">
        <v>4888</v>
      </c>
      <c r="K869" s="2">
        <v>45377</v>
      </c>
      <c r="L869" s="2">
        <v>45377</v>
      </c>
      <c r="M869" s="2">
        <v>45428</v>
      </c>
      <c r="N869">
        <v>-18</v>
      </c>
      <c r="O869">
        <v>666048</v>
      </c>
      <c r="P869">
        <v>20240604</v>
      </c>
      <c r="Q869">
        <v>202406</v>
      </c>
      <c r="R869" t="s">
        <v>6382</v>
      </c>
      <c r="S869">
        <v>74</v>
      </c>
      <c r="T869" t="s">
        <v>31</v>
      </c>
      <c r="U869" t="s">
        <v>3359</v>
      </c>
      <c r="V869" s="57" t="e">
        <f t="shared" ca="1" si="130"/>
        <v>#NUM!</v>
      </c>
      <c r="W869" s="1" t="e">
        <f t="shared" ca="1" si="131"/>
        <v>#NUM!</v>
      </c>
      <c r="X869" s="1" t="e">
        <f t="shared" ca="1" si="132"/>
        <v>#NUM!</v>
      </c>
      <c r="Y869" s="1" t="e">
        <f t="shared" ca="1" si="133"/>
        <v>#NUM!</v>
      </c>
      <c r="Z869" s="32" t="e">
        <f t="shared" ca="1" si="134"/>
        <v>#NUM!</v>
      </c>
      <c r="AA869" s="1" t="e">
        <f t="shared" ca="1" si="135"/>
        <v>#NUM!</v>
      </c>
      <c r="AB869" s="1" t="e">
        <f t="shared" ca="1" si="136"/>
        <v>#NUM!</v>
      </c>
      <c r="AC869" s="1" t="e">
        <f t="shared" ca="1" si="137"/>
        <v>#NUM!</v>
      </c>
      <c r="AD869" s="1">
        <f t="shared" si="138"/>
        <v>666048</v>
      </c>
      <c r="AE869" t="str">
        <f>IFERROR(VLOOKUP(D869,Bas!A:B,2,0),"")</f>
        <v/>
      </c>
      <c r="AF869" t="str">
        <f t="shared" si="139"/>
        <v>GRUPO GUERRERO GONZALEZ S AFP-011415-01</v>
      </c>
      <c r="AG869" s="14" t="str">
        <f>(IFERROR(VLOOKUP(AF869,Bas!A:B,2,0),"CXP"))</f>
        <v>CXP</v>
      </c>
    </row>
    <row r="870" spans="1:33" x14ac:dyDescent="0.25">
      <c r="A870" t="s">
        <v>41</v>
      </c>
      <c r="B870">
        <v>901</v>
      </c>
      <c r="C870">
        <v>800157698</v>
      </c>
      <c r="D870" t="s">
        <v>2987</v>
      </c>
      <c r="E870" t="s">
        <v>4886</v>
      </c>
      <c r="F870">
        <v>7447638</v>
      </c>
      <c r="G870">
        <v>16925001</v>
      </c>
      <c r="H870">
        <v>327108</v>
      </c>
      <c r="I870" t="s">
        <v>4889</v>
      </c>
      <c r="J870" t="s">
        <v>4890</v>
      </c>
      <c r="K870" s="2">
        <v>45378</v>
      </c>
      <c r="L870" s="2">
        <v>45378</v>
      </c>
      <c r="M870" s="2">
        <v>45439</v>
      </c>
      <c r="N870">
        <v>-7</v>
      </c>
      <c r="O870">
        <v>2265770</v>
      </c>
      <c r="P870">
        <v>20240604</v>
      </c>
      <c r="Q870">
        <v>202406</v>
      </c>
      <c r="R870" t="s">
        <v>6382</v>
      </c>
      <c r="S870">
        <v>73</v>
      </c>
      <c r="T870" t="s">
        <v>31</v>
      </c>
      <c r="U870" t="s">
        <v>3359</v>
      </c>
      <c r="V870" s="57" t="e">
        <f t="shared" ca="1" si="130"/>
        <v>#NUM!</v>
      </c>
      <c r="W870" s="1" t="e">
        <f t="shared" ca="1" si="131"/>
        <v>#NUM!</v>
      </c>
      <c r="X870" s="1" t="e">
        <f t="shared" ca="1" si="132"/>
        <v>#NUM!</v>
      </c>
      <c r="Y870" s="1" t="e">
        <f t="shared" ca="1" si="133"/>
        <v>#NUM!</v>
      </c>
      <c r="Z870" s="32" t="e">
        <f t="shared" ca="1" si="134"/>
        <v>#NUM!</v>
      </c>
      <c r="AA870" s="1" t="e">
        <f t="shared" ca="1" si="135"/>
        <v>#NUM!</v>
      </c>
      <c r="AB870" s="1" t="e">
        <f t="shared" ca="1" si="136"/>
        <v>#NUM!</v>
      </c>
      <c r="AC870" s="1" t="e">
        <f t="shared" ca="1" si="137"/>
        <v>#NUM!</v>
      </c>
      <c r="AD870" s="1">
        <f t="shared" si="138"/>
        <v>2265770</v>
      </c>
      <c r="AE870" t="str">
        <f>IFERROR(VLOOKUP(D870,Bas!A:B,2,0),"")</f>
        <v/>
      </c>
      <c r="AF870" t="str">
        <f t="shared" si="139"/>
        <v>GRUPO GUERRERO GONZALEZ S AFP-011477-01</v>
      </c>
      <c r="AG870" s="14" t="str">
        <f>(IFERROR(VLOOKUP(AF870,Bas!A:B,2,0),"CXP"))</f>
        <v>CXP</v>
      </c>
    </row>
    <row r="871" spans="1:33" x14ac:dyDescent="0.25">
      <c r="A871" t="s">
        <v>41</v>
      </c>
      <c r="B871">
        <v>901</v>
      </c>
      <c r="C871">
        <v>800157698</v>
      </c>
      <c r="D871" t="s">
        <v>2987</v>
      </c>
      <c r="E871" t="s">
        <v>4886</v>
      </c>
      <c r="F871">
        <v>7447638</v>
      </c>
      <c r="G871">
        <v>16925001</v>
      </c>
      <c r="H871">
        <v>327458</v>
      </c>
      <c r="I871" t="s">
        <v>4891</v>
      </c>
      <c r="J871" t="s">
        <v>4892</v>
      </c>
      <c r="K871" s="2">
        <v>45392</v>
      </c>
      <c r="L871" s="2">
        <v>45392</v>
      </c>
      <c r="M871" s="2">
        <v>45448</v>
      </c>
      <c r="N871">
        <v>1</v>
      </c>
      <c r="O871">
        <v>333552</v>
      </c>
      <c r="P871">
        <v>20240604</v>
      </c>
      <c r="Q871">
        <v>202406</v>
      </c>
      <c r="R871" t="s">
        <v>6382</v>
      </c>
      <c r="S871">
        <v>59</v>
      </c>
      <c r="T871" t="s">
        <v>35</v>
      </c>
      <c r="U871" t="s">
        <v>3359</v>
      </c>
      <c r="V871" s="57" t="e">
        <f t="shared" ca="1" si="130"/>
        <v>#NUM!</v>
      </c>
      <c r="W871" s="1" t="e">
        <f t="shared" ca="1" si="131"/>
        <v>#NUM!</v>
      </c>
      <c r="X871" s="1" t="e">
        <f t="shared" ca="1" si="132"/>
        <v>#NUM!</v>
      </c>
      <c r="Y871" s="1" t="e">
        <f t="shared" ca="1" si="133"/>
        <v>#NUM!</v>
      </c>
      <c r="Z871" s="32" t="e">
        <f t="shared" ca="1" si="134"/>
        <v>#NUM!</v>
      </c>
      <c r="AA871" s="1" t="e">
        <f t="shared" ca="1" si="135"/>
        <v>#NUM!</v>
      </c>
      <c r="AB871" s="1" t="e">
        <f t="shared" ca="1" si="136"/>
        <v>#NUM!</v>
      </c>
      <c r="AC871" s="1" t="e">
        <f t="shared" ca="1" si="137"/>
        <v>#NUM!</v>
      </c>
      <c r="AD871" s="1">
        <f t="shared" si="138"/>
        <v>333552</v>
      </c>
      <c r="AE871" t="str">
        <f>IFERROR(VLOOKUP(D871,Bas!A:B,2,0),"")</f>
        <v/>
      </c>
      <c r="AF871" t="str">
        <f t="shared" si="139"/>
        <v>GRUPO GUERRERO GONZALEZ S AFP-011642-01</v>
      </c>
      <c r="AG871" s="14" t="str">
        <f>(IFERROR(VLOOKUP(AF871,Bas!A:B,2,0),"CXP"))</f>
        <v>CXP</v>
      </c>
    </row>
    <row r="872" spans="1:33" x14ac:dyDescent="0.25">
      <c r="A872" t="s">
        <v>41</v>
      </c>
      <c r="B872">
        <v>901</v>
      </c>
      <c r="C872">
        <v>890912306</v>
      </c>
      <c r="D872" t="s">
        <v>132</v>
      </c>
      <c r="E872" t="s">
        <v>4893</v>
      </c>
      <c r="F872">
        <v>7447638</v>
      </c>
      <c r="G872">
        <v>16925001</v>
      </c>
      <c r="H872">
        <v>24580</v>
      </c>
      <c r="I872" t="s">
        <v>4894</v>
      </c>
      <c r="J872" t="s">
        <v>4895</v>
      </c>
      <c r="K872" s="2">
        <v>45377</v>
      </c>
      <c r="L872" s="2">
        <v>45377</v>
      </c>
      <c r="M872" s="2">
        <v>45427</v>
      </c>
      <c r="N872">
        <v>-19</v>
      </c>
      <c r="O872">
        <v>848183</v>
      </c>
      <c r="P872">
        <v>20240604</v>
      </c>
      <c r="Q872">
        <v>202406</v>
      </c>
      <c r="R872" t="s">
        <v>6382</v>
      </c>
      <c r="S872">
        <v>74</v>
      </c>
      <c r="T872" t="s">
        <v>31</v>
      </c>
      <c r="U872" t="s">
        <v>3359</v>
      </c>
      <c r="V872" s="57" t="e">
        <f t="shared" ca="1" si="130"/>
        <v>#NUM!</v>
      </c>
      <c r="W872" s="1" t="e">
        <f t="shared" ca="1" si="131"/>
        <v>#NUM!</v>
      </c>
      <c r="X872" s="1" t="e">
        <f t="shared" ca="1" si="132"/>
        <v>#NUM!</v>
      </c>
      <c r="Y872" s="1" t="e">
        <f t="shared" ca="1" si="133"/>
        <v>#NUM!</v>
      </c>
      <c r="Z872" s="32" t="e">
        <f t="shared" ca="1" si="134"/>
        <v>#NUM!</v>
      </c>
      <c r="AA872" s="1" t="e">
        <f t="shared" ca="1" si="135"/>
        <v>#NUM!</v>
      </c>
      <c r="AB872" s="1" t="e">
        <f t="shared" ca="1" si="136"/>
        <v>#NUM!</v>
      </c>
      <c r="AC872" s="1" t="e">
        <f t="shared" ca="1" si="137"/>
        <v>#NUM!</v>
      </c>
      <c r="AD872" s="1">
        <f t="shared" si="138"/>
        <v>848183</v>
      </c>
      <c r="AE872" t="str">
        <f>IFERROR(VLOOKUP(D872,Bas!A:B,2,0),"")</f>
        <v/>
      </c>
      <c r="AF872" t="str">
        <f t="shared" si="139"/>
        <v>HECTOR ECHAVARRIA V SASFP-011419-01</v>
      </c>
      <c r="AG872" s="14" t="str">
        <f>(IFERROR(VLOOKUP(AF872,Bas!A:B,2,0),"CXP"))</f>
        <v>CXP</v>
      </c>
    </row>
    <row r="873" spans="1:33" x14ac:dyDescent="0.25">
      <c r="A873" t="s">
        <v>41</v>
      </c>
      <c r="B873">
        <v>901</v>
      </c>
      <c r="C873">
        <v>890912306</v>
      </c>
      <c r="D873" t="s">
        <v>132</v>
      </c>
      <c r="E873" t="s">
        <v>4893</v>
      </c>
      <c r="F873">
        <v>7447638</v>
      </c>
      <c r="G873">
        <v>16925001</v>
      </c>
      <c r="H873">
        <v>24596</v>
      </c>
      <c r="I873" t="s">
        <v>4896</v>
      </c>
      <c r="J873" t="s">
        <v>4897</v>
      </c>
      <c r="K873" s="2">
        <v>45394</v>
      </c>
      <c r="L873" s="2">
        <v>45394</v>
      </c>
      <c r="M873" s="2">
        <v>45454</v>
      </c>
      <c r="N873">
        <v>7</v>
      </c>
      <c r="O873">
        <v>759105</v>
      </c>
      <c r="P873">
        <v>20240604</v>
      </c>
      <c r="Q873">
        <v>202406</v>
      </c>
      <c r="R873" t="s">
        <v>6382</v>
      </c>
      <c r="S873">
        <v>57</v>
      </c>
      <c r="T873" t="s">
        <v>35</v>
      </c>
      <c r="U873" t="s">
        <v>3359</v>
      </c>
      <c r="V873" s="57" t="e">
        <f t="shared" ca="1" si="130"/>
        <v>#NUM!</v>
      </c>
      <c r="W873" s="1" t="e">
        <f t="shared" ca="1" si="131"/>
        <v>#NUM!</v>
      </c>
      <c r="X873" s="1" t="e">
        <f t="shared" ca="1" si="132"/>
        <v>#NUM!</v>
      </c>
      <c r="Y873" s="1" t="e">
        <f t="shared" ca="1" si="133"/>
        <v>#NUM!</v>
      </c>
      <c r="Z873" s="32" t="e">
        <f t="shared" ca="1" si="134"/>
        <v>#NUM!</v>
      </c>
      <c r="AA873" s="1" t="e">
        <f t="shared" ca="1" si="135"/>
        <v>#NUM!</v>
      </c>
      <c r="AB873" s="1" t="e">
        <f t="shared" ca="1" si="136"/>
        <v>#NUM!</v>
      </c>
      <c r="AC873" s="1" t="e">
        <f t="shared" ca="1" si="137"/>
        <v>#NUM!</v>
      </c>
      <c r="AD873" s="1">
        <f t="shared" si="138"/>
        <v>759105</v>
      </c>
      <c r="AE873" t="str">
        <f>IFERROR(VLOOKUP(D873,Bas!A:B,2,0),"")</f>
        <v/>
      </c>
      <c r="AF873" t="str">
        <f t="shared" si="139"/>
        <v>HECTOR ECHAVARRIA V SASFP-011715-01</v>
      </c>
      <c r="AG873" s="14" t="str">
        <f>(IFERROR(VLOOKUP(AF873,Bas!A:B,2,0),"CXP"))</f>
        <v>CXP</v>
      </c>
    </row>
    <row r="874" spans="1:33" x14ac:dyDescent="0.25">
      <c r="A874" t="s">
        <v>41</v>
      </c>
      <c r="B874">
        <v>901</v>
      </c>
      <c r="C874">
        <v>890912306</v>
      </c>
      <c r="D874" t="s">
        <v>132</v>
      </c>
      <c r="E874" t="s">
        <v>4893</v>
      </c>
      <c r="F874">
        <v>7447638</v>
      </c>
      <c r="G874">
        <v>16925001</v>
      </c>
      <c r="H874">
        <v>24595</v>
      </c>
      <c r="I874" t="s">
        <v>4898</v>
      </c>
      <c r="J874" t="s">
        <v>4899</v>
      </c>
      <c r="K874" s="2">
        <v>45397</v>
      </c>
      <c r="L874" s="2">
        <v>45397</v>
      </c>
      <c r="M874" s="2">
        <v>45454</v>
      </c>
      <c r="N874">
        <v>7</v>
      </c>
      <c r="O874">
        <v>2192172</v>
      </c>
      <c r="P874">
        <v>20240604</v>
      </c>
      <c r="Q874">
        <v>202406</v>
      </c>
      <c r="R874" t="s">
        <v>6382</v>
      </c>
      <c r="S874">
        <v>54</v>
      </c>
      <c r="T874" t="s">
        <v>35</v>
      </c>
      <c r="U874" t="s">
        <v>3359</v>
      </c>
      <c r="V874" s="57" t="e">
        <f t="shared" ca="1" si="130"/>
        <v>#NUM!</v>
      </c>
      <c r="W874" s="1" t="e">
        <f t="shared" ca="1" si="131"/>
        <v>#NUM!</v>
      </c>
      <c r="X874" s="1" t="e">
        <f t="shared" ca="1" si="132"/>
        <v>#NUM!</v>
      </c>
      <c r="Y874" s="1" t="e">
        <f t="shared" ca="1" si="133"/>
        <v>#NUM!</v>
      </c>
      <c r="Z874" s="32" t="e">
        <f t="shared" ca="1" si="134"/>
        <v>#NUM!</v>
      </c>
      <c r="AA874" s="1" t="e">
        <f t="shared" ca="1" si="135"/>
        <v>#NUM!</v>
      </c>
      <c r="AB874" s="1" t="e">
        <f t="shared" ca="1" si="136"/>
        <v>#NUM!</v>
      </c>
      <c r="AC874" s="1" t="e">
        <f t="shared" ca="1" si="137"/>
        <v>#NUM!</v>
      </c>
      <c r="AD874" s="1">
        <f t="shared" si="138"/>
        <v>2192172</v>
      </c>
      <c r="AE874" t="str">
        <f>IFERROR(VLOOKUP(D874,Bas!A:B,2,0),"")</f>
        <v/>
      </c>
      <c r="AF874" t="str">
        <f t="shared" si="139"/>
        <v>HECTOR ECHAVARRIA V SASFP-011730-01</v>
      </c>
      <c r="AG874" s="14" t="str">
        <f>(IFERROR(VLOOKUP(AF874,Bas!A:B,2,0),"CXP"))</f>
        <v>CXP</v>
      </c>
    </row>
    <row r="875" spans="1:33" x14ac:dyDescent="0.25">
      <c r="A875" t="s">
        <v>41</v>
      </c>
      <c r="B875">
        <v>901</v>
      </c>
      <c r="C875">
        <v>890912306</v>
      </c>
      <c r="D875" t="s">
        <v>132</v>
      </c>
      <c r="E875" t="s">
        <v>4893</v>
      </c>
      <c r="F875">
        <v>7447638</v>
      </c>
      <c r="G875">
        <v>16925001</v>
      </c>
      <c r="H875">
        <v>24626</v>
      </c>
      <c r="I875" t="s">
        <v>4900</v>
      </c>
      <c r="J875" t="s">
        <v>4901</v>
      </c>
      <c r="K875" s="2">
        <v>45426</v>
      </c>
      <c r="L875" s="2">
        <v>45426</v>
      </c>
      <c r="M875" s="2">
        <v>45481</v>
      </c>
      <c r="N875">
        <v>34</v>
      </c>
      <c r="O875">
        <v>2072708</v>
      </c>
      <c r="P875">
        <v>20240604</v>
      </c>
      <c r="Q875">
        <v>202406</v>
      </c>
      <c r="R875" t="s">
        <v>6382</v>
      </c>
      <c r="S875">
        <v>25</v>
      </c>
      <c r="T875" t="s">
        <v>22</v>
      </c>
      <c r="U875" t="s">
        <v>3359</v>
      </c>
      <c r="V875" s="57" t="e">
        <f t="shared" ca="1" si="130"/>
        <v>#NUM!</v>
      </c>
      <c r="W875" s="1" t="e">
        <f t="shared" ca="1" si="131"/>
        <v>#NUM!</v>
      </c>
      <c r="X875" s="1" t="e">
        <f t="shared" ca="1" si="132"/>
        <v>#NUM!</v>
      </c>
      <c r="Y875" s="1" t="e">
        <f t="shared" ca="1" si="133"/>
        <v>#NUM!</v>
      </c>
      <c r="Z875" s="32" t="e">
        <f t="shared" ca="1" si="134"/>
        <v>#NUM!</v>
      </c>
      <c r="AA875" s="1" t="e">
        <f t="shared" ca="1" si="135"/>
        <v>#NUM!</v>
      </c>
      <c r="AB875" s="1" t="e">
        <f t="shared" ca="1" si="136"/>
        <v>#NUM!</v>
      </c>
      <c r="AC875" s="1" t="e">
        <f t="shared" ca="1" si="137"/>
        <v>#NUM!</v>
      </c>
      <c r="AD875" s="1">
        <f t="shared" si="138"/>
        <v>2072708</v>
      </c>
      <c r="AE875" t="str">
        <f>IFERROR(VLOOKUP(D875,Bas!A:B,2,0),"")</f>
        <v/>
      </c>
      <c r="AF875" t="str">
        <f t="shared" si="139"/>
        <v>HECTOR ECHAVARRIA V SASFP-012230-01</v>
      </c>
      <c r="AG875" s="14" t="str">
        <f>(IFERROR(VLOOKUP(AF875,Bas!A:B,2,0),"CXP"))</f>
        <v>CXP</v>
      </c>
    </row>
    <row r="876" spans="1:33" x14ac:dyDescent="0.25">
      <c r="A876" t="s">
        <v>41</v>
      </c>
      <c r="B876">
        <v>901</v>
      </c>
      <c r="C876">
        <v>900235257</v>
      </c>
      <c r="D876" t="s">
        <v>2988</v>
      </c>
      <c r="E876" t="s">
        <v>4902</v>
      </c>
      <c r="F876">
        <v>7447638</v>
      </c>
      <c r="G876">
        <v>16925001</v>
      </c>
      <c r="H876">
        <v>9832</v>
      </c>
      <c r="I876" t="s">
        <v>4903</v>
      </c>
      <c r="J876" t="s">
        <v>4904</v>
      </c>
      <c r="K876" s="2">
        <v>45372</v>
      </c>
      <c r="L876" s="2">
        <v>45372</v>
      </c>
      <c r="M876" s="2">
        <v>45424</v>
      </c>
      <c r="N876">
        <v>-22</v>
      </c>
      <c r="O876">
        <v>856117</v>
      </c>
      <c r="P876">
        <v>20240604</v>
      </c>
      <c r="Q876">
        <v>202406</v>
      </c>
      <c r="R876" t="s">
        <v>6382</v>
      </c>
      <c r="S876">
        <v>79</v>
      </c>
      <c r="T876" t="s">
        <v>31</v>
      </c>
      <c r="U876" t="s">
        <v>3359</v>
      </c>
      <c r="V876" s="57" t="e">
        <f t="shared" ca="1" si="130"/>
        <v>#NUM!</v>
      </c>
      <c r="W876" s="1" t="e">
        <f t="shared" ca="1" si="131"/>
        <v>#NUM!</v>
      </c>
      <c r="X876" s="1" t="e">
        <f t="shared" ca="1" si="132"/>
        <v>#NUM!</v>
      </c>
      <c r="Y876" s="1" t="e">
        <f t="shared" ca="1" si="133"/>
        <v>#NUM!</v>
      </c>
      <c r="Z876" s="32" t="e">
        <f t="shared" ca="1" si="134"/>
        <v>#NUM!</v>
      </c>
      <c r="AA876" s="1" t="e">
        <f t="shared" ca="1" si="135"/>
        <v>#NUM!</v>
      </c>
      <c r="AB876" s="1" t="e">
        <f t="shared" ca="1" si="136"/>
        <v>#NUM!</v>
      </c>
      <c r="AC876" s="1" t="e">
        <f t="shared" ca="1" si="137"/>
        <v>#NUM!</v>
      </c>
      <c r="AD876" s="1">
        <f t="shared" si="138"/>
        <v>856117</v>
      </c>
      <c r="AE876" t="str">
        <f>IFERROR(VLOOKUP(D876,Bas!A:B,2,0),"")</f>
        <v/>
      </c>
      <c r="AF876" t="str">
        <f t="shared" si="139"/>
        <v>HELICOIL LTDAFP-011244-01</v>
      </c>
      <c r="AG876" s="14" t="str">
        <f>(IFERROR(VLOOKUP(AF876,Bas!A:B,2,0),"CXP"))</f>
        <v>CXP</v>
      </c>
    </row>
    <row r="877" spans="1:33" x14ac:dyDescent="0.25">
      <c r="A877" t="s">
        <v>41</v>
      </c>
      <c r="B877">
        <v>901</v>
      </c>
      <c r="C877">
        <v>900235257</v>
      </c>
      <c r="D877" t="s">
        <v>2988</v>
      </c>
      <c r="E877" t="s">
        <v>4902</v>
      </c>
      <c r="F877">
        <v>7447638</v>
      </c>
      <c r="G877">
        <v>16925001</v>
      </c>
      <c r="H877">
        <v>9830</v>
      </c>
      <c r="I877" t="s">
        <v>4905</v>
      </c>
      <c r="J877" t="s">
        <v>4906</v>
      </c>
      <c r="K877" s="2">
        <v>45372</v>
      </c>
      <c r="L877" s="2">
        <v>45372</v>
      </c>
      <c r="M877" s="2">
        <v>45424</v>
      </c>
      <c r="N877">
        <v>-22</v>
      </c>
      <c r="O877">
        <v>33355</v>
      </c>
      <c r="P877">
        <v>20240604</v>
      </c>
      <c r="Q877">
        <v>202406</v>
      </c>
      <c r="R877" t="s">
        <v>6382</v>
      </c>
      <c r="S877">
        <v>79</v>
      </c>
      <c r="T877" t="s">
        <v>31</v>
      </c>
      <c r="U877" t="s">
        <v>3359</v>
      </c>
      <c r="V877" s="57" t="e">
        <f t="shared" ca="1" si="130"/>
        <v>#NUM!</v>
      </c>
      <c r="W877" s="1" t="e">
        <f t="shared" ca="1" si="131"/>
        <v>#NUM!</v>
      </c>
      <c r="X877" s="1" t="e">
        <f t="shared" ca="1" si="132"/>
        <v>#NUM!</v>
      </c>
      <c r="Y877" s="1" t="e">
        <f t="shared" ca="1" si="133"/>
        <v>#NUM!</v>
      </c>
      <c r="Z877" s="32" t="e">
        <f t="shared" ca="1" si="134"/>
        <v>#NUM!</v>
      </c>
      <c r="AA877" s="1" t="e">
        <f t="shared" ca="1" si="135"/>
        <v>#NUM!</v>
      </c>
      <c r="AB877" s="1" t="e">
        <f t="shared" ca="1" si="136"/>
        <v>#NUM!</v>
      </c>
      <c r="AC877" s="1" t="e">
        <f t="shared" ca="1" si="137"/>
        <v>#NUM!</v>
      </c>
      <c r="AD877" s="1">
        <f t="shared" si="138"/>
        <v>33355</v>
      </c>
      <c r="AE877" t="str">
        <f>IFERROR(VLOOKUP(D877,Bas!A:B,2,0),"")</f>
        <v/>
      </c>
      <c r="AF877" t="str">
        <f t="shared" si="139"/>
        <v>HELICOIL LTDAFP-011245-01</v>
      </c>
      <c r="AG877" s="14" t="str">
        <f>(IFERROR(VLOOKUP(AF877,Bas!A:B,2,0),"CXP"))</f>
        <v>CXP</v>
      </c>
    </row>
    <row r="878" spans="1:33" x14ac:dyDescent="0.25">
      <c r="A878" t="s">
        <v>41</v>
      </c>
      <c r="B878">
        <v>901</v>
      </c>
      <c r="C878">
        <v>900235257</v>
      </c>
      <c r="D878" t="s">
        <v>2988</v>
      </c>
      <c r="E878" t="s">
        <v>4902</v>
      </c>
      <c r="F878">
        <v>7447638</v>
      </c>
      <c r="G878">
        <v>16925001</v>
      </c>
      <c r="H878">
        <v>9831</v>
      </c>
      <c r="I878" t="s">
        <v>4907</v>
      </c>
      <c r="J878" t="s">
        <v>4908</v>
      </c>
      <c r="K878" s="2">
        <v>45372</v>
      </c>
      <c r="L878" s="2">
        <v>45372</v>
      </c>
      <c r="M878" s="2">
        <v>45424</v>
      </c>
      <c r="N878">
        <v>-22</v>
      </c>
      <c r="O878">
        <v>300197</v>
      </c>
      <c r="P878">
        <v>20240604</v>
      </c>
      <c r="Q878">
        <v>202406</v>
      </c>
      <c r="R878" t="s">
        <v>6382</v>
      </c>
      <c r="S878">
        <v>79</v>
      </c>
      <c r="T878" t="s">
        <v>31</v>
      </c>
      <c r="U878" t="s">
        <v>3359</v>
      </c>
      <c r="V878" s="57" t="e">
        <f t="shared" ca="1" si="130"/>
        <v>#NUM!</v>
      </c>
      <c r="W878" s="1" t="e">
        <f t="shared" ca="1" si="131"/>
        <v>#NUM!</v>
      </c>
      <c r="X878" s="1" t="e">
        <f t="shared" ca="1" si="132"/>
        <v>#NUM!</v>
      </c>
      <c r="Y878" s="1" t="e">
        <f t="shared" ca="1" si="133"/>
        <v>#NUM!</v>
      </c>
      <c r="Z878" s="32" t="e">
        <f t="shared" ca="1" si="134"/>
        <v>#NUM!</v>
      </c>
      <c r="AA878" s="1" t="e">
        <f t="shared" ca="1" si="135"/>
        <v>#NUM!</v>
      </c>
      <c r="AB878" s="1" t="e">
        <f t="shared" ca="1" si="136"/>
        <v>#NUM!</v>
      </c>
      <c r="AC878" s="1" t="e">
        <f t="shared" ca="1" si="137"/>
        <v>#NUM!</v>
      </c>
      <c r="AD878" s="1">
        <f t="shared" si="138"/>
        <v>300197</v>
      </c>
      <c r="AE878" t="str">
        <f>IFERROR(VLOOKUP(D878,Bas!A:B,2,0),"")</f>
        <v/>
      </c>
      <c r="AF878" t="str">
        <f t="shared" si="139"/>
        <v>HELICOIL LTDAFP-011247-01</v>
      </c>
      <c r="AG878" s="14" t="str">
        <f>(IFERROR(VLOOKUP(AF878,Bas!A:B,2,0),"CXP"))</f>
        <v>CXP</v>
      </c>
    </row>
    <row r="879" spans="1:33" x14ac:dyDescent="0.25">
      <c r="A879" t="s">
        <v>41</v>
      </c>
      <c r="B879">
        <v>901</v>
      </c>
      <c r="C879">
        <v>900235257</v>
      </c>
      <c r="D879" t="s">
        <v>2988</v>
      </c>
      <c r="E879" t="s">
        <v>4902</v>
      </c>
      <c r="F879">
        <v>7447638</v>
      </c>
      <c r="G879">
        <v>16925001</v>
      </c>
      <c r="H879">
        <v>9829</v>
      </c>
      <c r="I879" t="s">
        <v>4909</v>
      </c>
      <c r="J879" t="s">
        <v>4910</v>
      </c>
      <c r="K879" s="2">
        <v>45372</v>
      </c>
      <c r="L879" s="2">
        <v>45372</v>
      </c>
      <c r="M879" s="2">
        <v>45424</v>
      </c>
      <c r="N879">
        <v>-22</v>
      </c>
      <c r="O879">
        <v>133421</v>
      </c>
      <c r="P879">
        <v>20240604</v>
      </c>
      <c r="Q879">
        <v>202406</v>
      </c>
      <c r="R879" t="s">
        <v>6382</v>
      </c>
      <c r="S879">
        <v>79</v>
      </c>
      <c r="T879" t="s">
        <v>31</v>
      </c>
      <c r="U879" t="s">
        <v>3359</v>
      </c>
      <c r="V879" s="57" t="e">
        <f t="shared" ca="1" si="130"/>
        <v>#NUM!</v>
      </c>
      <c r="W879" s="1" t="e">
        <f t="shared" ca="1" si="131"/>
        <v>#NUM!</v>
      </c>
      <c r="X879" s="1" t="e">
        <f t="shared" ca="1" si="132"/>
        <v>#NUM!</v>
      </c>
      <c r="Y879" s="1" t="e">
        <f t="shared" ca="1" si="133"/>
        <v>#NUM!</v>
      </c>
      <c r="Z879" s="32" t="e">
        <f t="shared" ca="1" si="134"/>
        <v>#NUM!</v>
      </c>
      <c r="AA879" s="1" t="e">
        <f t="shared" ca="1" si="135"/>
        <v>#NUM!</v>
      </c>
      <c r="AB879" s="1" t="e">
        <f t="shared" ca="1" si="136"/>
        <v>#NUM!</v>
      </c>
      <c r="AC879" s="1" t="e">
        <f t="shared" ca="1" si="137"/>
        <v>#NUM!</v>
      </c>
      <c r="AD879" s="1">
        <f t="shared" si="138"/>
        <v>133421</v>
      </c>
      <c r="AE879" t="str">
        <f>IFERROR(VLOOKUP(D879,Bas!A:B,2,0),"")</f>
        <v/>
      </c>
      <c r="AF879" t="str">
        <f t="shared" si="139"/>
        <v>HELICOIL LTDAFP-011248-01</v>
      </c>
      <c r="AG879" s="14" t="str">
        <f>(IFERROR(VLOOKUP(AF879,Bas!A:B,2,0),"CXP"))</f>
        <v>CXP</v>
      </c>
    </row>
    <row r="880" spans="1:33" x14ac:dyDescent="0.25">
      <c r="A880" t="s">
        <v>41</v>
      </c>
      <c r="B880">
        <v>901</v>
      </c>
      <c r="C880">
        <v>900235257</v>
      </c>
      <c r="D880" t="s">
        <v>2988</v>
      </c>
      <c r="E880" t="s">
        <v>4902</v>
      </c>
      <c r="F880">
        <v>7447638</v>
      </c>
      <c r="G880">
        <v>16925001</v>
      </c>
      <c r="H880">
        <v>9828</v>
      </c>
      <c r="I880" t="s">
        <v>4911</v>
      </c>
      <c r="J880" t="s">
        <v>4912</v>
      </c>
      <c r="K880" s="2">
        <v>45372</v>
      </c>
      <c r="L880" s="2">
        <v>45372</v>
      </c>
      <c r="M880" s="2">
        <v>45424</v>
      </c>
      <c r="N880">
        <v>-22</v>
      </c>
      <c r="O880">
        <v>277960</v>
      </c>
      <c r="P880">
        <v>20240604</v>
      </c>
      <c r="Q880">
        <v>202406</v>
      </c>
      <c r="R880" t="s">
        <v>6382</v>
      </c>
      <c r="S880">
        <v>79</v>
      </c>
      <c r="T880" t="s">
        <v>31</v>
      </c>
      <c r="U880" t="s">
        <v>3359</v>
      </c>
      <c r="V880" s="57" t="e">
        <f t="shared" ca="1" si="130"/>
        <v>#NUM!</v>
      </c>
      <c r="W880" s="1" t="e">
        <f t="shared" ca="1" si="131"/>
        <v>#NUM!</v>
      </c>
      <c r="X880" s="1" t="e">
        <f t="shared" ca="1" si="132"/>
        <v>#NUM!</v>
      </c>
      <c r="Y880" s="1" t="e">
        <f t="shared" ca="1" si="133"/>
        <v>#NUM!</v>
      </c>
      <c r="Z880" s="32" t="e">
        <f t="shared" ca="1" si="134"/>
        <v>#NUM!</v>
      </c>
      <c r="AA880" s="1" t="e">
        <f t="shared" ca="1" si="135"/>
        <v>#NUM!</v>
      </c>
      <c r="AB880" s="1" t="e">
        <f t="shared" ca="1" si="136"/>
        <v>#NUM!</v>
      </c>
      <c r="AC880" s="1" t="e">
        <f t="shared" ca="1" si="137"/>
        <v>#NUM!</v>
      </c>
      <c r="AD880" s="1">
        <f t="shared" si="138"/>
        <v>277960</v>
      </c>
      <c r="AE880" t="str">
        <f>IFERROR(VLOOKUP(D880,Bas!A:B,2,0),"")</f>
        <v/>
      </c>
      <c r="AF880" t="str">
        <f t="shared" si="139"/>
        <v>HELICOIL LTDAFP-011249-01</v>
      </c>
      <c r="AG880" s="14" t="str">
        <f>(IFERROR(VLOOKUP(AF880,Bas!A:B,2,0),"CXP"))</f>
        <v>CXP</v>
      </c>
    </row>
    <row r="881" spans="1:33" x14ac:dyDescent="0.25">
      <c r="A881" t="s">
        <v>41</v>
      </c>
      <c r="B881">
        <v>901</v>
      </c>
      <c r="C881">
        <v>900235257</v>
      </c>
      <c r="D881" t="s">
        <v>2988</v>
      </c>
      <c r="E881" t="s">
        <v>4902</v>
      </c>
      <c r="F881">
        <v>7447638</v>
      </c>
      <c r="G881">
        <v>16925001</v>
      </c>
      <c r="H881">
        <v>9827</v>
      </c>
      <c r="I881" t="s">
        <v>4913</v>
      </c>
      <c r="J881" t="s">
        <v>4914</v>
      </c>
      <c r="K881" s="2">
        <v>45372</v>
      </c>
      <c r="L881" s="2">
        <v>45372</v>
      </c>
      <c r="M881" s="2">
        <v>45424</v>
      </c>
      <c r="N881">
        <v>-22</v>
      </c>
      <c r="O881">
        <v>550360</v>
      </c>
      <c r="P881">
        <v>20240604</v>
      </c>
      <c r="Q881">
        <v>202406</v>
      </c>
      <c r="R881" t="s">
        <v>6382</v>
      </c>
      <c r="S881">
        <v>79</v>
      </c>
      <c r="T881" t="s">
        <v>31</v>
      </c>
      <c r="U881" t="s">
        <v>3359</v>
      </c>
      <c r="V881" s="57" t="e">
        <f t="shared" ca="1" si="130"/>
        <v>#NUM!</v>
      </c>
      <c r="W881" s="1" t="e">
        <f t="shared" ca="1" si="131"/>
        <v>#NUM!</v>
      </c>
      <c r="X881" s="1" t="e">
        <f t="shared" ca="1" si="132"/>
        <v>#NUM!</v>
      </c>
      <c r="Y881" s="1" t="e">
        <f t="shared" ca="1" si="133"/>
        <v>#NUM!</v>
      </c>
      <c r="Z881" s="32" t="e">
        <f t="shared" ca="1" si="134"/>
        <v>#NUM!</v>
      </c>
      <c r="AA881" s="1" t="e">
        <f t="shared" ca="1" si="135"/>
        <v>#NUM!</v>
      </c>
      <c r="AB881" s="1" t="e">
        <f t="shared" ca="1" si="136"/>
        <v>#NUM!</v>
      </c>
      <c r="AC881" s="1" t="e">
        <f t="shared" ca="1" si="137"/>
        <v>#NUM!</v>
      </c>
      <c r="AD881" s="1">
        <f t="shared" si="138"/>
        <v>550360</v>
      </c>
      <c r="AE881" t="str">
        <f>IFERROR(VLOOKUP(D881,Bas!A:B,2,0),"")</f>
        <v/>
      </c>
      <c r="AF881" t="str">
        <f t="shared" si="139"/>
        <v>HELICOIL LTDAFP-011251-01</v>
      </c>
      <c r="AG881" s="14" t="str">
        <f>(IFERROR(VLOOKUP(AF881,Bas!A:B,2,0),"CXP"))</f>
        <v>CXP</v>
      </c>
    </row>
    <row r="882" spans="1:33" x14ac:dyDescent="0.25">
      <c r="A882" t="s">
        <v>41</v>
      </c>
      <c r="B882">
        <v>901</v>
      </c>
      <c r="C882">
        <v>900235257</v>
      </c>
      <c r="D882" t="s">
        <v>2988</v>
      </c>
      <c r="E882" t="s">
        <v>4902</v>
      </c>
      <c r="F882">
        <v>7447638</v>
      </c>
      <c r="G882">
        <v>16925001</v>
      </c>
      <c r="H882">
        <v>10032</v>
      </c>
      <c r="I882" t="s">
        <v>4915</v>
      </c>
      <c r="J882" t="s">
        <v>4916</v>
      </c>
      <c r="K882" s="2">
        <v>45397</v>
      </c>
      <c r="L882" s="2">
        <v>45397</v>
      </c>
      <c r="M882" s="2">
        <v>45452</v>
      </c>
      <c r="N882">
        <v>5</v>
      </c>
      <c r="O882">
        <v>644867</v>
      </c>
      <c r="P882">
        <v>20240604</v>
      </c>
      <c r="Q882">
        <v>202406</v>
      </c>
      <c r="R882" t="s">
        <v>6382</v>
      </c>
      <c r="S882">
        <v>54</v>
      </c>
      <c r="T882" t="s">
        <v>35</v>
      </c>
      <c r="U882" t="s">
        <v>3359</v>
      </c>
      <c r="V882" s="57" t="e">
        <f t="shared" ca="1" si="130"/>
        <v>#NUM!</v>
      </c>
      <c r="W882" s="1" t="e">
        <f t="shared" ca="1" si="131"/>
        <v>#NUM!</v>
      </c>
      <c r="X882" s="1" t="e">
        <f t="shared" ca="1" si="132"/>
        <v>#NUM!</v>
      </c>
      <c r="Y882" s="1" t="e">
        <f t="shared" ca="1" si="133"/>
        <v>#NUM!</v>
      </c>
      <c r="Z882" s="32" t="e">
        <f t="shared" ca="1" si="134"/>
        <v>#NUM!</v>
      </c>
      <c r="AA882" s="1" t="e">
        <f t="shared" ca="1" si="135"/>
        <v>#NUM!</v>
      </c>
      <c r="AB882" s="1" t="e">
        <f t="shared" ca="1" si="136"/>
        <v>#NUM!</v>
      </c>
      <c r="AC882" s="1" t="e">
        <f t="shared" ca="1" si="137"/>
        <v>#NUM!</v>
      </c>
      <c r="AD882" s="1">
        <f t="shared" si="138"/>
        <v>644867</v>
      </c>
      <c r="AE882" t="str">
        <f>IFERROR(VLOOKUP(D882,Bas!A:B,2,0),"")</f>
        <v/>
      </c>
      <c r="AF882" t="str">
        <f t="shared" si="139"/>
        <v>HELICOIL LTDAFP-011731-01</v>
      </c>
      <c r="AG882" s="14" t="str">
        <f>(IFERROR(VLOOKUP(AF882,Bas!A:B,2,0),"CXP"))</f>
        <v>CXP</v>
      </c>
    </row>
    <row r="883" spans="1:33" x14ac:dyDescent="0.25">
      <c r="A883" t="s">
        <v>41</v>
      </c>
      <c r="B883">
        <v>901</v>
      </c>
      <c r="C883">
        <v>900235257</v>
      </c>
      <c r="D883" t="s">
        <v>2988</v>
      </c>
      <c r="E883" t="s">
        <v>4902</v>
      </c>
      <c r="F883">
        <v>7447638</v>
      </c>
      <c r="G883">
        <v>16925001</v>
      </c>
      <c r="H883">
        <v>10033</v>
      </c>
      <c r="I883" t="s">
        <v>4917</v>
      </c>
      <c r="J883" t="s">
        <v>4918</v>
      </c>
      <c r="K883" s="2">
        <v>45398</v>
      </c>
      <c r="L883" s="2">
        <v>45398</v>
      </c>
      <c r="M883" s="2">
        <v>45452</v>
      </c>
      <c r="N883">
        <v>5</v>
      </c>
      <c r="O883">
        <v>567038</v>
      </c>
      <c r="P883">
        <v>20240604</v>
      </c>
      <c r="Q883">
        <v>202406</v>
      </c>
      <c r="R883" t="s">
        <v>6382</v>
      </c>
      <c r="S883">
        <v>53</v>
      </c>
      <c r="T883" t="s">
        <v>35</v>
      </c>
      <c r="U883" t="s">
        <v>3359</v>
      </c>
      <c r="V883" s="57" t="e">
        <f t="shared" ca="1" si="130"/>
        <v>#NUM!</v>
      </c>
      <c r="W883" s="1" t="e">
        <f t="shared" ca="1" si="131"/>
        <v>#NUM!</v>
      </c>
      <c r="X883" s="1" t="e">
        <f t="shared" ca="1" si="132"/>
        <v>#NUM!</v>
      </c>
      <c r="Y883" s="1" t="e">
        <f t="shared" ca="1" si="133"/>
        <v>#NUM!</v>
      </c>
      <c r="Z883" s="32" t="e">
        <f t="shared" ca="1" si="134"/>
        <v>#NUM!</v>
      </c>
      <c r="AA883" s="1" t="e">
        <f t="shared" ca="1" si="135"/>
        <v>#NUM!</v>
      </c>
      <c r="AB883" s="1" t="e">
        <f t="shared" ca="1" si="136"/>
        <v>#NUM!</v>
      </c>
      <c r="AC883" s="1" t="e">
        <f t="shared" ca="1" si="137"/>
        <v>#NUM!</v>
      </c>
      <c r="AD883" s="1">
        <f t="shared" si="138"/>
        <v>567038</v>
      </c>
      <c r="AE883" t="str">
        <f>IFERROR(VLOOKUP(D883,Bas!A:B,2,0),"")</f>
        <v/>
      </c>
      <c r="AF883" t="str">
        <f t="shared" si="139"/>
        <v>HELICOIL LTDAFP-011757-01</v>
      </c>
      <c r="AG883" s="14" t="str">
        <f>(IFERROR(VLOOKUP(AF883,Bas!A:B,2,0),"CXP"))</f>
        <v>CXP</v>
      </c>
    </row>
    <row r="884" spans="1:33" x14ac:dyDescent="0.25">
      <c r="A884" t="s">
        <v>41</v>
      </c>
      <c r="B884">
        <v>901</v>
      </c>
      <c r="C884">
        <v>900235257</v>
      </c>
      <c r="D884" t="s">
        <v>2988</v>
      </c>
      <c r="E884" t="s">
        <v>4902</v>
      </c>
      <c r="F884">
        <v>7447638</v>
      </c>
      <c r="G884">
        <v>16925001</v>
      </c>
      <c r="H884">
        <v>10034</v>
      </c>
      <c r="I884" t="s">
        <v>4919</v>
      </c>
      <c r="J884" t="s">
        <v>4920</v>
      </c>
      <c r="K884" s="2">
        <v>45398</v>
      </c>
      <c r="L884" s="2">
        <v>45398</v>
      </c>
      <c r="M884" s="2">
        <v>45452</v>
      </c>
      <c r="N884">
        <v>5</v>
      </c>
      <c r="O884">
        <v>289078</v>
      </c>
      <c r="P884">
        <v>20240604</v>
      </c>
      <c r="Q884">
        <v>202406</v>
      </c>
      <c r="R884" t="s">
        <v>6382</v>
      </c>
      <c r="S884">
        <v>53</v>
      </c>
      <c r="T884" t="s">
        <v>35</v>
      </c>
      <c r="U884" t="s">
        <v>3359</v>
      </c>
      <c r="V884" s="57" t="e">
        <f t="shared" ca="1" si="130"/>
        <v>#NUM!</v>
      </c>
      <c r="W884" s="1" t="e">
        <f t="shared" ca="1" si="131"/>
        <v>#NUM!</v>
      </c>
      <c r="X884" s="1" t="e">
        <f t="shared" ca="1" si="132"/>
        <v>#NUM!</v>
      </c>
      <c r="Y884" s="1" t="e">
        <f t="shared" ca="1" si="133"/>
        <v>#NUM!</v>
      </c>
      <c r="Z884" s="32" t="e">
        <f t="shared" ca="1" si="134"/>
        <v>#NUM!</v>
      </c>
      <c r="AA884" s="1" t="e">
        <f t="shared" ca="1" si="135"/>
        <v>#NUM!</v>
      </c>
      <c r="AB884" s="1" t="e">
        <f t="shared" ca="1" si="136"/>
        <v>#NUM!</v>
      </c>
      <c r="AC884" s="1" t="e">
        <f t="shared" ca="1" si="137"/>
        <v>#NUM!</v>
      </c>
      <c r="AD884" s="1">
        <f t="shared" si="138"/>
        <v>289078</v>
      </c>
      <c r="AE884" t="str">
        <f>IFERROR(VLOOKUP(D884,Bas!A:B,2,0),"")</f>
        <v/>
      </c>
      <c r="AF884" t="str">
        <f t="shared" si="139"/>
        <v>HELICOIL LTDAFP-011762-01</v>
      </c>
      <c r="AG884" s="14" t="str">
        <f>(IFERROR(VLOOKUP(AF884,Bas!A:B,2,0),"CXP"))</f>
        <v>CXP</v>
      </c>
    </row>
    <row r="885" spans="1:33" x14ac:dyDescent="0.25">
      <c r="A885" t="s">
        <v>41</v>
      </c>
      <c r="B885">
        <v>901</v>
      </c>
      <c r="C885">
        <v>900235257</v>
      </c>
      <c r="D885" t="s">
        <v>2988</v>
      </c>
      <c r="E885" t="s">
        <v>4902</v>
      </c>
      <c r="F885">
        <v>7447638</v>
      </c>
      <c r="G885">
        <v>16925001</v>
      </c>
      <c r="H885">
        <v>10231</v>
      </c>
      <c r="I885" t="s">
        <v>4921</v>
      </c>
      <c r="J885" t="s">
        <v>4922</v>
      </c>
      <c r="K885" s="2">
        <v>45421</v>
      </c>
      <c r="L885" s="2">
        <v>45421</v>
      </c>
      <c r="M885" s="2">
        <v>45476</v>
      </c>
      <c r="N885">
        <v>29</v>
      </c>
      <c r="O885">
        <v>1734470</v>
      </c>
      <c r="P885">
        <v>20240604</v>
      </c>
      <c r="Q885">
        <v>202406</v>
      </c>
      <c r="R885" t="s">
        <v>6382</v>
      </c>
      <c r="S885">
        <v>30</v>
      </c>
      <c r="T885" t="s">
        <v>22</v>
      </c>
      <c r="U885" t="s">
        <v>3359</v>
      </c>
      <c r="V885" s="57" t="e">
        <f t="shared" ca="1" si="130"/>
        <v>#NUM!</v>
      </c>
      <c r="W885" s="1" t="e">
        <f t="shared" ca="1" si="131"/>
        <v>#NUM!</v>
      </c>
      <c r="X885" s="1" t="e">
        <f t="shared" ca="1" si="132"/>
        <v>#NUM!</v>
      </c>
      <c r="Y885" s="1" t="e">
        <f t="shared" ca="1" si="133"/>
        <v>#NUM!</v>
      </c>
      <c r="Z885" s="32" t="e">
        <f t="shared" ca="1" si="134"/>
        <v>#NUM!</v>
      </c>
      <c r="AA885" s="1" t="e">
        <f t="shared" ca="1" si="135"/>
        <v>#NUM!</v>
      </c>
      <c r="AB885" s="1" t="e">
        <f t="shared" ca="1" si="136"/>
        <v>#NUM!</v>
      </c>
      <c r="AC885" s="1" t="e">
        <f t="shared" ca="1" si="137"/>
        <v>#NUM!</v>
      </c>
      <c r="AD885" s="1">
        <f t="shared" si="138"/>
        <v>1734470</v>
      </c>
      <c r="AE885" t="str">
        <f>IFERROR(VLOOKUP(D885,Bas!A:B,2,0),"")</f>
        <v/>
      </c>
      <c r="AF885" t="str">
        <f t="shared" si="139"/>
        <v>HELICOIL LTDAFP-012169-01</v>
      </c>
      <c r="AG885" s="14" t="str">
        <f>(IFERROR(VLOOKUP(AF885,Bas!A:B,2,0),"CXP"))</f>
        <v>CXP</v>
      </c>
    </row>
    <row r="886" spans="1:33" x14ac:dyDescent="0.25">
      <c r="A886" t="s">
        <v>41</v>
      </c>
      <c r="B886">
        <v>901</v>
      </c>
      <c r="C886">
        <v>900235257</v>
      </c>
      <c r="D886" t="s">
        <v>2988</v>
      </c>
      <c r="E886" t="s">
        <v>4902</v>
      </c>
      <c r="F886">
        <v>7447638</v>
      </c>
      <c r="G886">
        <v>16925001</v>
      </c>
      <c r="H886">
        <v>10230</v>
      </c>
      <c r="I886" t="s">
        <v>4923</v>
      </c>
      <c r="J886" t="s">
        <v>4924</v>
      </c>
      <c r="K886" s="2">
        <v>45421</v>
      </c>
      <c r="L886" s="2">
        <v>45421</v>
      </c>
      <c r="M886" s="2">
        <v>45476</v>
      </c>
      <c r="N886">
        <v>29</v>
      </c>
      <c r="O886">
        <v>44474</v>
      </c>
      <c r="P886">
        <v>20240604</v>
      </c>
      <c r="Q886">
        <v>202406</v>
      </c>
      <c r="R886" t="s">
        <v>6382</v>
      </c>
      <c r="S886">
        <v>30</v>
      </c>
      <c r="T886" t="s">
        <v>22</v>
      </c>
      <c r="U886" t="s">
        <v>3359</v>
      </c>
      <c r="V886" s="57" t="e">
        <f t="shared" ca="1" si="130"/>
        <v>#NUM!</v>
      </c>
      <c r="W886" s="1" t="e">
        <f t="shared" ca="1" si="131"/>
        <v>#NUM!</v>
      </c>
      <c r="X886" s="1" t="e">
        <f t="shared" ca="1" si="132"/>
        <v>#NUM!</v>
      </c>
      <c r="Y886" s="1" t="e">
        <f t="shared" ca="1" si="133"/>
        <v>#NUM!</v>
      </c>
      <c r="Z886" s="32" t="e">
        <f t="shared" ca="1" si="134"/>
        <v>#NUM!</v>
      </c>
      <c r="AA886" s="1" t="e">
        <f t="shared" ca="1" si="135"/>
        <v>#NUM!</v>
      </c>
      <c r="AB886" s="1" t="e">
        <f t="shared" ca="1" si="136"/>
        <v>#NUM!</v>
      </c>
      <c r="AC886" s="1" t="e">
        <f t="shared" ca="1" si="137"/>
        <v>#NUM!</v>
      </c>
      <c r="AD886" s="1">
        <f t="shared" si="138"/>
        <v>44474</v>
      </c>
      <c r="AE886" t="str">
        <f>IFERROR(VLOOKUP(D886,Bas!A:B,2,0),"")</f>
        <v/>
      </c>
      <c r="AF886" t="str">
        <f t="shared" si="139"/>
        <v>HELICOIL LTDAFP-012171-01</v>
      </c>
      <c r="AG886" s="14" t="str">
        <f>(IFERROR(VLOOKUP(AF886,Bas!A:B,2,0),"CXP"))</f>
        <v>CXP</v>
      </c>
    </row>
    <row r="887" spans="1:33" x14ac:dyDescent="0.25">
      <c r="A887" t="s">
        <v>41</v>
      </c>
      <c r="B887">
        <v>901</v>
      </c>
      <c r="C887">
        <v>900235257</v>
      </c>
      <c r="D887" t="s">
        <v>2988</v>
      </c>
      <c r="E887" t="s">
        <v>4902</v>
      </c>
      <c r="F887">
        <v>7447638</v>
      </c>
      <c r="G887">
        <v>16925001</v>
      </c>
      <c r="H887">
        <v>10229</v>
      </c>
      <c r="I887" t="s">
        <v>4925</v>
      </c>
      <c r="J887" t="s">
        <v>4926</v>
      </c>
      <c r="K887" s="2">
        <v>45421</v>
      </c>
      <c r="L887" s="2">
        <v>45421</v>
      </c>
      <c r="M887" s="2">
        <v>45476</v>
      </c>
      <c r="N887">
        <v>29</v>
      </c>
      <c r="O887">
        <v>2179206</v>
      </c>
      <c r="P887">
        <v>20240604</v>
      </c>
      <c r="Q887">
        <v>202406</v>
      </c>
      <c r="R887" t="s">
        <v>6382</v>
      </c>
      <c r="S887">
        <v>30</v>
      </c>
      <c r="T887" t="s">
        <v>22</v>
      </c>
      <c r="U887" t="s">
        <v>3359</v>
      </c>
      <c r="V887" s="57" t="e">
        <f t="shared" ca="1" si="130"/>
        <v>#NUM!</v>
      </c>
      <c r="W887" s="1" t="e">
        <f t="shared" ca="1" si="131"/>
        <v>#NUM!</v>
      </c>
      <c r="X887" s="1" t="e">
        <f t="shared" ca="1" si="132"/>
        <v>#NUM!</v>
      </c>
      <c r="Y887" s="1" t="e">
        <f t="shared" ca="1" si="133"/>
        <v>#NUM!</v>
      </c>
      <c r="Z887" s="32" t="e">
        <f t="shared" ca="1" si="134"/>
        <v>#NUM!</v>
      </c>
      <c r="AA887" s="1" t="e">
        <f t="shared" ca="1" si="135"/>
        <v>#NUM!</v>
      </c>
      <c r="AB887" s="1" t="e">
        <f t="shared" ca="1" si="136"/>
        <v>#NUM!</v>
      </c>
      <c r="AC887" s="1" t="e">
        <f t="shared" ca="1" si="137"/>
        <v>#NUM!</v>
      </c>
      <c r="AD887" s="1">
        <f t="shared" si="138"/>
        <v>2179206</v>
      </c>
      <c r="AE887" t="str">
        <f>IFERROR(VLOOKUP(D887,Bas!A:B,2,0),"")</f>
        <v/>
      </c>
      <c r="AF887" t="str">
        <f t="shared" si="139"/>
        <v>HELICOIL LTDAFP-012173-01</v>
      </c>
      <c r="AG887" s="14" t="str">
        <f>(IFERROR(VLOOKUP(AF887,Bas!A:B,2,0),"CXP"))</f>
        <v>CXP</v>
      </c>
    </row>
    <row r="888" spans="1:33" x14ac:dyDescent="0.25">
      <c r="A888" t="s">
        <v>41</v>
      </c>
      <c r="B888">
        <v>901</v>
      </c>
      <c r="C888">
        <v>900235257</v>
      </c>
      <c r="D888" t="s">
        <v>2988</v>
      </c>
      <c r="E888" t="s">
        <v>4902</v>
      </c>
      <c r="F888">
        <v>7447638</v>
      </c>
      <c r="G888">
        <v>16925001</v>
      </c>
      <c r="H888">
        <v>10206</v>
      </c>
      <c r="I888" t="s">
        <v>4927</v>
      </c>
      <c r="J888" t="s">
        <v>4928</v>
      </c>
      <c r="K888" s="2">
        <v>45421</v>
      </c>
      <c r="L888" s="2">
        <v>45421</v>
      </c>
      <c r="M888" s="2">
        <v>45475</v>
      </c>
      <c r="N888">
        <v>28</v>
      </c>
      <c r="O888">
        <v>77829</v>
      </c>
      <c r="P888">
        <v>20240604</v>
      </c>
      <c r="Q888">
        <v>202406</v>
      </c>
      <c r="R888" t="s">
        <v>6382</v>
      </c>
      <c r="S888">
        <v>30</v>
      </c>
      <c r="T888" t="s">
        <v>22</v>
      </c>
      <c r="U888" t="s">
        <v>3359</v>
      </c>
      <c r="V888" s="57" t="e">
        <f t="shared" ca="1" si="130"/>
        <v>#NUM!</v>
      </c>
      <c r="W888" s="1" t="e">
        <f t="shared" ca="1" si="131"/>
        <v>#NUM!</v>
      </c>
      <c r="X888" s="1" t="e">
        <f t="shared" ca="1" si="132"/>
        <v>#NUM!</v>
      </c>
      <c r="Y888" s="1" t="e">
        <f t="shared" ca="1" si="133"/>
        <v>#NUM!</v>
      </c>
      <c r="Z888" s="32" t="e">
        <f t="shared" ca="1" si="134"/>
        <v>#NUM!</v>
      </c>
      <c r="AA888" s="1" t="e">
        <f t="shared" ca="1" si="135"/>
        <v>#NUM!</v>
      </c>
      <c r="AB888" s="1" t="e">
        <f t="shared" ca="1" si="136"/>
        <v>#NUM!</v>
      </c>
      <c r="AC888" s="1" t="e">
        <f t="shared" ca="1" si="137"/>
        <v>#NUM!</v>
      </c>
      <c r="AD888" s="1">
        <f t="shared" si="138"/>
        <v>77829</v>
      </c>
      <c r="AE888" t="str">
        <f>IFERROR(VLOOKUP(D888,Bas!A:B,2,0),"")</f>
        <v/>
      </c>
      <c r="AF888" t="str">
        <f t="shared" si="139"/>
        <v>HELICOIL LTDAFP-012175-01</v>
      </c>
      <c r="AG888" s="14" t="str">
        <f>(IFERROR(VLOOKUP(AF888,Bas!A:B,2,0),"CXP"))</f>
        <v>CXP</v>
      </c>
    </row>
    <row r="889" spans="1:33" x14ac:dyDescent="0.25">
      <c r="A889" t="s">
        <v>41</v>
      </c>
      <c r="B889">
        <v>901</v>
      </c>
      <c r="C889">
        <v>900235257</v>
      </c>
      <c r="D889" t="s">
        <v>2988</v>
      </c>
      <c r="E889" t="s">
        <v>4902</v>
      </c>
      <c r="F889">
        <v>7447638</v>
      </c>
      <c r="G889">
        <v>16925001</v>
      </c>
      <c r="H889">
        <v>10207</v>
      </c>
      <c r="I889" t="s">
        <v>4929</v>
      </c>
      <c r="J889" t="s">
        <v>4930</v>
      </c>
      <c r="K889" s="2">
        <v>45421</v>
      </c>
      <c r="L889" s="2">
        <v>45421</v>
      </c>
      <c r="M889" s="2">
        <v>45475</v>
      </c>
      <c r="N889">
        <v>28</v>
      </c>
      <c r="O889">
        <v>222368</v>
      </c>
      <c r="P889">
        <v>20240604</v>
      </c>
      <c r="Q889">
        <v>202406</v>
      </c>
      <c r="R889" t="s">
        <v>6382</v>
      </c>
      <c r="S889">
        <v>30</v>
      </c>
      <c r="T889" t="s">
        <v>22</v>
      </c>
      <c r="U889" t="s">
        <v>3359</v>
      </c>
      <c r="V889" s="57" t="e">
        <f t="shared" ref="V889:V952" ca="1" si="140">+_xlfn.DAYS($V$8,L889)</f>
        <v>#NUM!</v>
      </c>
      <c r="W889" s="1" t="e">
        <f t="shared" ref="W889:W952" ca="1" si="141">+IF(AND(V889&gt;=0,V889&lt;=30),AD889,0)</f>
        <v>#NUM!</v>
      </c>
      <c r="X889" s="1" t="e">
        <f t="shared" ref="X889:X952" ca="1" si="142">+IF(AND(V889&gt;=31,V889&lt;=60),AD889,0)</f>
        <v>#NUM!</v>
      </c>
      <c r="Y889" s="1" t="e">
        <f t="shared" ref="Y889:Y952" ca="1" si="143">+IF(AND(V889&gt;=61,V889&lt;=90),AD889,0)</f>
        <v>#NUM!</v>
      </c>
      <c r="Z889" s="32" t="e">
        <f t="shared" ref="Z889:Z952" ca="1" si="144">+IF(AND(V889&gt;=91,V889&lt;=120),AD889,0)</f>
        <v>#NUM!</v>
      </c>
      <c r="AA889" s="1" t="e">
        <f t="shared" ref="AA889:AA952" ca="1" si="145">+IF(AND(V889&gt;=121,V889&lt;=180),AD889,0)</f>
        <v>#NUM!</v>
      </c>
      <c r="AB889" s="1" t="e">
        <f t="shared" ref="AB889:AB952" ca="1" si="146">+IF(AND(V889&gt;=181,V889&lt;=360),AD889,0)</f>
        <v>#NUM!</v>
      </c>
      <c r="AC889" s="1" t="e">
        <f t="shared" ref="AC889:AC952" ca="1" si="147">+IF(AND(V889&gt;360),AD889,0)</f>
        <v>#NUM!</v>
      </c>
      <c r="AD889" s="1">
        <f t="shared" ref="AD889:AD952" si="148">+O889</f>
        <v>222368</v>
      </c>
      <c r="AE889" t="str">
        <f>IFERROR(VLOOKUP(D889,Bas!A:B,2,0),"")</f>
        <v/>
      </c>
      <c r="AF889" t="str">
        <f t="shared" si="139"/>
        <v>HELICOIL LTDAFP-012176-01</v>
      </c>
      <c r="AG889" s="14" t="str">
        <f>(IFERROR(VLOOKUP(AF889,Bas!A:B,2,0),"CXP"))</f>
        <v>CXP</v>
      </c>
    </row>
    <row r="890" spans="1:33" x14ac:dyDescent="0.25">
      <c r="A890" t="s">
        <v>41</v>
      </c>
      <c r="B890">
        <v>901</v>
      </c>
      <c r="C890">
        <v>900235257</v>
      </c>
      <c r="D890" t="s">
        <v>2988</v>
      </c>
      <c r="E890" t="s">
        <v>4902</v>
      </c>
      <c r="F890">
        <v>7447638</v>
      </c>
      <c r="G890">
        <v>16925001</v>
      </c>
      <c r="H890">
        <v>10205</v>
      </c>
      <c r="I890" t="s">
        <v>4931</v>
      </c>
      <c r="J890" t="s">
        <v>4932</v>
      </c>
      <c r="K890" s="2">
        <v>45421</v>
      </c>
      <c r="L890" s="2">
        <v>45421</v>
      </c>
      <c r="M890" s="2">
        <v>45475</v>
      </c>
      <c r="N890">
        <v>28</v>
      </c>
      <c r="O890">
        <v>411381</v>
      </c>
      <c r="P890">
        <v>20240604</v>
      </c>
      <c r="Q890">
        <v>202406</v>
      </c>
      <c r="R890" t="s">
        <v>6382</v>
      </c>
      <c r="S890">
        <v>30</v>
      </c>
      <c r="T890" t="s">
        <v>22</v>
      </c>
      <c r="U890" t="s">
        <v>3359</v>
      </c>
      <c r="V890" s="57" t="e">
        <f t="shared" ca="1" si="140"/>
        <v>#NUM!</v>
      </c>
      <c r="W890" s="1" t="e">
        <f t="shared" ca="1" si="141"/>
        <v>#NUM!</v>
      </c>
      <c r="X890" s="1" t="e">
        <f t="shared" ca="1" si="142"/>
        <v>#NUM!</v>
      </c>
      <c r="Y890" s="1" t="e">
        <f t="shared" ca="1" si="143"/>
        <v>#NUM!</v>
      </c>
      <c r="Z890" s="32" t="e">
        <f t="shared" ca="1" si="144"/>
        <v>#NUM!</v>
      </c>
      <c r="AA890" s="1" t="e">
        <f t="shared" ca="1" si="145"/>
        <v>#NUM!</v>
      </c>
      <c r="AB890" s="1" t="e">
        <f t="shared" ca="1" si="146"/>
        <v>#NUM!</v>
      </c>
      <c r="AC890" s="1" t="e">
        <f t="shared" ca="1" si="147"/>
        <v>#NUM!</v>
      </c>
      <c r="AD890" s="1">
        <f t="shared" si="148"/>
        <v>411381</v>
      </c>
      <c r="AE890" t="str">
        <f>IFERROR(VLOOKUP(D890,Bas!A:B,2,0),"")</f>
        <v/>
      </c>
      <c r="AF890" t="str">
        <f t="shared" ref="AF890:AF953" si="149">+CONCATENATE(D890,I890)</f>
        <v>HELICOIL LTDAFP-012177-01</v>
      </c>
      <c r="AG890" s="14" t="str">
        <f>(IFERROR(VLOOKUP(AF890,Bas!A:B,2,0),"CXP"))</f>
        <v>CXP</v>
      </c>
    </row>
    <row r="891" spans="1:33" x14ac:dyDescent="0.25">
      <c r="A891" t="s">
        <v>41</v>
      </c>
      <c r="B891">
        <v>901</v>
      </c>
      <c r="C891">
        <v>900235257</v>
      </c>
      <c r="D891" t="s">
        <v>2988</v>
      </c>
      <c r="E891" t="s">
        <v>4902</v>
      </c>
      <c r="F891">
        <v>7447638</v>
      </c>
      <c r="G891">
        <v>16925001</v>
      </c>
      <c r="H891">
        <v>10204</v>
      </c>
      <c r="I891" t="s">
        <v>4933</v>
      </c>
      <c r="J891" t="s">
        <v>4934</v>
      </c>
      <c r="K891" s="2">
        <v>45421</v>
      </c>
      <c r="L891" s="2">
        <v>45421</v>
      </c>
      <c r="M891" s="2">
        <v>45475</v>
      </c>
      <c r="N891">
        <v>28</v>
      </c>
      <c r="O891">
        <v>2979731</v>
      </c>
      <c r="P891">
        <v>20240604</v>
      </c>
      <c r="Q891">
        <v>202406</v>
      </c>
      <c r="R891" t="s">
        <v>6382</v>
      </c>
      <c r="S891">
        <v>30</v>
      </c>
      <c r="T891" t="s">
        <v>22</v>
      </c>
      <c r="U891" t="s">
        <v>3359</v>
      </c>
      <c r="V891" s="57" t="e">
        <f t="shared" ca="1" si="140"/>
        <v>#NUM!</v>
      </c>
      <c r="W891" s="1" t="e">
        <f t="shared" ca="1" si="141"/>
        <v>#NUM!</v>
      </c>
      <c r="X891" s="1" t="e">
        <f t="shared" ca="1" si="142"/>
        <v>#NUM!</v>
      </c>
      <c r="Y891" s="1" t="e">
        <f t="shared" ca="1" si="143"/>
        <v>#NUM!</v>
      </c>
      <c r="Z891" s="32" t="e">
        <f t="shared" ca="1" si="144"/>
        <v>#NUM!</v>
      </c>
      <c r="AA891" s="1" t="e">
        <f t="shared" ca="1" si="145"/>
        <v>#NUM!</v>
      </c>
      <c r="AB891" s="1" t="e">
        <f t="shared" ca="1" si="146"/>
        <v>#NUM!</v>
      </c>
      <c r="AC891" s="1" t="e">
        <f t="shared" ca="1" si="147"/>
        <v>#NUM!</v>
      </c>
      <c r="AD891" s="1">
        <f t="shared" si="148"/>
        <v>2979731</v>
      </c>
      <c r="AE891" t="str">
        <f>IFERROR(VLOOKUP(D891,Bas!A:B,2,0),"")</f>
        <v/>
      </c>
      <c r="AF891" t="str">
        <f t="shared" si="149"/>
        <v>HELICOIL LTDAFP-012178-01</v>
      </c>
      <c r="AG891" s="14" t="str">
        <f>(IFERROR(VLOOKUP(AF891,Bas!A:B,2,0),"CXP"))</f>
        <v>CXP</v>
      </c>
    </row>
    <row r="892" spans="1:33" x14ac:dyDescent="0.25">
      <c r="A892" t="s">
        <v>41</v>
      </c>
      <c r="B892">
        <v>901</v>
      </c>
      <c r="C892">
        <v>900235257</v>
      </c>
      <c r="D892" t="s">
        <v>2988</v>
      </c>
      <c r="E892" t="s">
        <v>4902</v>
      </c>
      <c r="F892">
        <v>7447638</v>
      </c>
      <c r="G892">
        <v>16925001</v>
      </c>
      <c r="H892">
        <v>10232</v>
      </c>
      <c r="I892" t="s">
        <v>4935</v>
      </c>
      <c r="J892" t="s">
        <v>4936</v>
      </c>
      <c r="K892" s="2">
        <v>45421</v>
      </c>
      <c r="L892" s="2">
        <v>45421</v>
      </c>
      <c r="M892" s="2">
        <v>45476</v>
      </c>
      <c r="N892">
        <v>29</v>
      </c>
      <c r="O892">
        <v>88947</v>
      </c>
      <c r="P892">
        <v>20240604</v>
      </c>
      <c r="Q892">
        <v>202406</v>
      </c>
      <c r="R892" t="s">
        <v>6382</v>
      </c>
      <c r="S892">
        <v>30</v>
      </c>
      <c r="T892" t="s">
        <v>22</v>
      </c>
      <c r="U892" t="s">
        <v>3359</v>
      </c>
      <c r="V892" s="57" t="e">
        <f t="shared" ca="1" si="140"/>
        <v>#NUM!</v>
      </c>
      <c r="W892" s="1" t="e">
        <f t="shared" ca="1" si="141"/>
        <v>#NUM!</v>
      </c>
      <c r="X892" s="1" t="e">
        <f t="shared" ca="1" si="142"/>
        <v>#NUM!</v>
      </c>
      <c r="Y892" s="1" t="e">
        <f t="shared" ca="1" si="143"/>
        <v>#NUM!</v>
      </c>
      <c r="Z892" s="32" t="e">
        <f t="shared" ca="1" si="144"/>
        <v>#NUM!</v>
      </c>
      <c r="AA892" s="1" t="e">
        <f t="shared" ca="1" si="145"/>
        <v>#NUM!</v>
      </c>
      <c r="AB892" s="1" t="e">
        <f t="shared" ca="1" si="146"/>
        <v>#NUM!</v>
      </c>
      <c r="AC892" s="1" t="e">
        <f t="shared" ca="1" si="147"/>
        <v>#NUM!</v>
      </c>
      <c r="AD892" s="1">
        <f t="shared" si="148"/>
        <v>88947</v>
      </c>
      <c r="AE892" t="str">
        <f>IFERROR(VLOOKUP(D892,Bas!A:B,2,0),"")</f>
        <v/>
      </c>
      <c r="AF892" t="str">
        <f t="shared" si="149"/>
        <v>HELICOIL LTDAFP-012179-01</v>
      </c>
      <c r="AG892" s="14" t="str">
        <f>(IFERROR(VLOOKUP(AF892,Bas!A:B,2,0),"CXP"))</f>
        <v>CXP</v>
      </c>
    </row>
    <row r="893" spans="1:33" x14ac:dyDescent="0.25">
      <c r="A893" t="s">
        <v>41</v>
      </c>
      <c r="B893">
        <v>901</v>
      </c>
      <c r="C893">
        <v>900235257</v>
      </c>
      <c r="D893" t="s">
        <v>2988</v>
      </c>
      <c r="E893" t="s">
        <v>4902</v>
      </c>
      <c r="F893">
        <v>7447638</v>
      </c>
      <c r="G893">
        <v>16925001</v>
      </c>
      <c r="H893">
        <v>10277</v>
      </c>
      <c r="I893" t="s">
        <v>4937</v>
      </c>
      <c r="J893" t="s">
        <v>4938</v>
      </c>
      <c r="K893" s="2">
        <v>45426</v>
      </c>
      <c r="L893" s="2">
        <v>45426</v>
      </c>
      <c r="M893" s="2">
        <v>45482</v>
      </c>
      <c r="N893">
        <v>35</v>
      </c>
      <c r="O893">
        <v>100066</v>
      </c>
      <c r="P893">
        <v>20240604</v>
      </c>
      <c r="Q893">
        <v>202406</v>
      </c>
      <c r="R893" t="s">
        <v>6382</v>
      </c>
      <c r="S893">
        <v>25</v>
      </c>
      <c r="T893" t="s">
        <v>22</v>
      </c>
      <c r="U893" t="s">
        <v>3359</v>
      </c>
      <c r="V893" s="57" t="e">
        <f t="shared" ca="1" si="140"/>
        <v>#NUM!</v>
      </c>
      <c r="W893" s="1" t="e">
        <f t="shared" ca="1" si="141"/>
        <v>#NUM!</v>
      </c>
      <c r="X893" s="1" t="e">
        <f t="shared" ca="1" si="142"/>
        <v>#NUM!</v>
      </c>
      <c r="Y893" s="1" t="e">
        <f t="shared" ca="1" si="143"/>
        <v>#NUM!</v>
      </c>
      <c r="Z893" s="32" t="e">
        <f t="shared" ca="1" si="144"/>
        <v>#NUM!</v>
      </c>
      <c r="AA893" s="1" t="e">
        <f t="shared" ca="1" si="145"/>
        <v>#NUM!</v>
      </c>
      <c r="AB893" s="1" t="e">
        <f t="shared" ca="1" si="146"/>
        <v>#NUM!</v>
      </c>
      <c r="AC893" s="1" t="e">
        <f t="shared" ca="1" si="147"/>
        <v>#NUM!</v>
      </c>
      <c r="AD893" s="1">
        <f t="shared" si="148"/>
        <v>100066</v>
      </c>
      <c r="AE893" t="str">
        <f>IFERROR(VLOOKUP(D893,Bas!A:B,2,0),"")</f>
        <v/>
      </c>
      <c r="AF893" t="str">
        <f t="shared" si="149"/>
        <v>HELICOIL LTDAFP-012231-01</v>
      </c>
      <c r="AG893" s="14" t="str">
        <f>(IFERROR(VLOOKUP(AF893,Bas!A:B,2,0),"CXP"))</f>
        <v>CXP</v>
      </c>
    </row>
    <row r="894" spans="1:33" x14ac:dyDescent="0.25">
      <c r="A894" t="s">
        <v>41</v>
      </c>
      <c r="B894">
        <v>901</v>
      </c>
      <c r="C894">
        <v>900235257</v>
      </c>
      <c r="D894" t="s">
        <v>2988</v>
      </c>
      <c r="E894" t="s">
        <v>4902</v>
      </c>
      <c r="F894">
        <v>7447638</v>
      </c>
      <c r="G894">
        <v>16925001</v>
      </c>
      <c r="H894">
        <v>10278</v>
      </c>
      <c r="I894" t="s">
        <v>4939</v>
      </c>
      <c r="J894" t="s">
        <v>4940</v>
      </c>
      <c r="K894" s="2">
        <v>45426</v>
      </c>
      <c r="L894" s="2">
        <v>45426</v>
      </c>
      <c r="M894" s="2">
        <v>45482</v>
      </c>
      <c r="N894">
        <v>35</v>
      </c>
      <c r="O894">
        <v>411381</v>
      </c>
      <c r="P894">
        <v>20240604</v>
      </c>
      <c r="Q894">
        <v>202406</v>
      </c>
      <c r="R894" t="s">
        <v>6382</v>
      </c>
      <c r="S894">
        <v>25</v>
      </c>
      <c r="T894" t="s">
        <v>22</v>
      </c>
      <c r="U894" t="s">
        <v>3359</v>
      </c>
      <c r="V894" s="57" t="e">
        <f t="shared" ca="1" si="140"/>
        <v>#NUM!</v>
      </c>
      <c r="W894" s="1" t="e">
        <f t="shared" ca="1" si="141"/>
        <v>#NUM!</v>
      </c>
      <c r="X894" s="1" t="e">
        <f t="shared" ca="1" si="142"/>
        <v>#NUM!</v>
      </c>
      <c r="Y894" s="1" t="e">
        <f t="shared" ca="1" si="143"/>
        <v>#NUM!</v>
      </c>
      <c r="Z894" s="32" t="e">
        <f t="shared" ca="1" si="144"/>
        <v>#NUM!</v>
      </c>
      <c r="AA894" s="1" t="e">
        <f t="shared" ca="1" si="145"/>
        <v>#NUM!</v>
      </c>
      <c r="AB894" s="1" t="e">
        <f t="shared" ca="1" si="146"/>
        <v>#NUM!</v>
      </c>
      <c r="AC894" s="1" t="e">
        <f t="shared" ca="1" si="147"/>
        <v>#NUM!</v>
      </c>
      <c r="AD894" s="1">
        <f t="shared" si="148"/>
        <v>411381</v>
      </c>
      <c r="AE894" t="str">
        <f>IFERROR(VLOOKUP(D894,Bas!A:B,2,0),"")</f>
        <v/>
      </c>
      <c r="AF894" t="str">
        <f t="shared" si="149"/>
        <v>HELICOIL LTDAFP-012232-01</v>
      </c>
      <c r="AG894" s="14" t="str">
        <f>(IFERROR(VLOOKUP(AF894,Bas!A:B,2,0),"CXP"))</f>
        <v>CXP</v>
      </c>
    </row>
    <row r="895" spans="1:33" x14ac:dyDescent="0.25">
      <c r="A895" t="s">
        <v>41</v>
      </c>
      <c r="B895">
        <v>901</v>
      </c>
      <c r="C895">
        <v>900235257</v>
      </c>
      <c r="D895" t="s">
        <v>2988</v>
      </c>
      <c r="E895" t="s">
        <v>4902</v>
      </c>
      <c r="F895">
        <v>7447638</v>
      </c>
      <c r="G895">
        <v>16925001</v>
      </c>
      <c r="H895">
        <v>10304</v>
      </c>
      <c r="I895" t="s">
        <v>4941</v>
      </c>
      <c r="J895" t="s">
        <v>4942</v>
      </c>
      <c r="K895" s="2">
        <v>45432</v>
      </c>
      <c r="L895" s="2">
        <v>45432</v>
      </c>
      <c r="M895" s="2">
        <v>45489</v>
      </c>
      <c r="N895">
        <v>42</v>
      </c>
      <c r="O895">
        <v>2301509</v>
      </c>
      <c r="P895">
        <v>20240604</v>
      </c>
      <c r="Q895">
        <v>202406</v>
      </c>
      <c r="R895" t="s">
        <v>6382</v>
      </c>
      <c r="S895">
        <v>19</v>
      </c>
      <c r="T895" t="s">
        <v>22</v>
      </c>
      <c r="U895" t="s">
        <v>3359</v>
      </c>
      <c r="V895" s="57" t="e">
        <f t="shared" ca="1" si="140"/>
        <v>#NUM!</v>
      </c>
      <c r="W895" s="1" t="e">
        <f t="shared" ca="1" si="141"/>
        <v>#NUM!</v>
      </c>
      <c r="X895" s="1" t="e">
        <f t="shared" ca="1" si="142"/>
        <v>#NUM!</v>
      </c>
      <c r="Y895" s="1" t="e">
        <f t="shared" ca="1" si="143"/>
        <v>#NUM!</v>
      </c>
      <c r="Z895" s="32" t="e">
        <f t="shared" ca="1" si="144"/>
        <v>#NUM!</v>
      </c>
      <c r="AA895" s="1" t="e">
        <f t="shared" ca="1" si="145"/>
        <v>#NUM!</v>
      </c>
      <c r="AB895" s="1" t="e">
        <f t="shared" ca="1" si="146"/>
        <v>#NUM!</v>
      </c>
      <c r="AC895" s="1" t="e">
        <f t="shared" ca="1" si="147"/>
        <v>#NUM!</v>
      </c>
      <c r="AD895" s="1">
        <f t="shared" si="148"/>
        <v>2301509</v>
      </c>
      <c r="AE895" t="str">
        <f>IFERROR(VLOOKUP(D895,Bas!A:B,2,0),"")</f>
        <v/>
      </c>
      <c r="AF895" t="str">
        <f t="shared" si="149"/>
        <v>HELICOIL LTDAFP-012372-01</v>
      </c>
      <c r="AG895" s="14" t="str">
        <f>(IFERROR(VLOOKUP(AF895,Bas!A:B,2,0),"CXP"))</f>
        <v>CXP</v>
      </c>
    </row>
    <row r="896" spans="1:33" x14ac:dyDescent="0.25">
      <c r="A896" t="s">
        <v>41</v>
      </c>
      <c r="B896">
        <v>901</v>
      </c>
      <c r="C896">
        <v>900235257</v>
      </c>
      <c r="D896" t="s">
        <v>2988</v>
      </c>
      <c r="E896" t="s">
        <v>4902</v>
      </c>
      <c r="F896">
        <v>7447638</v>
      </c>
      <c r="G896">
        <v>16925001</v>
      </c>
      <c r="H896">
        <v>10303</v>
      </c>
      <c r="I896" t="s">
        <v>4943</v>
      </c>
      <c r="J896" t="s">
        <v>4944</v>
      </c>
      <c r="K896" s="2">
        <v>45432</v>
      </c>
      <c r="L896" s="2">
        <v>45432</v>
      </c>
      <c r="M896" s="2">
        <v>45489</v>
      </c>
      <c r="N896">
        <v>42</v>
      </c>
      <c r="O896">
        <v>311315</v>
      </c>
      <c r="P896">
        <v>20240604</v>
      </c>
      <c r="Q896">
        <v>202406</v>
      </c>
      <c r="R896" t="s">
        <v>6382</v>
      </c>
      <c r="S896">
        <v>19</v>
      </c>
      <c r="T896" t="s">
        <v>22</v>
      </c>
      <c r="U896" t="s">
        <v>3359</v>
      </c>
      <c r="V896" s="57" t="e">
        <f t="shared" ca="1" si="140"/>
        <v>#NUM!</v>
      </c>
      <c r="W896" s="1" t="e">
        <f t="shared" ca="1" si="141"/>
        <v>#NUM!</v>
      </c>
      <c r="X896" s="1" t="e">
        <f t="shared" ca="1" si="142"/>
        <v>#NUM!</v>
      </c>
      <c r="Y896" s="1" t="e">
        <f t="shared" ca="1" si="143"/>
        <v>#NUM!</v>
      </c>
      <c r="Z896" s="32" t="e">
        <f t="shared" ca="1" si="144"/>
        <v>#NUM!</v>
      </c>
      <c r="AA896" s="1" t="e">
        <f t="shared" ca="1" si="145"/>
        <v>#NUM!</v>
      </c>
      <c r="AB896" s="1" t="e">
        <f t="shared" ca="1" si="146"/>
        <v>#NUM!</v>
      </c>
      <c r="AC896" s="1" t="e">
        <f t="shared" ca="1" si="147"/>
        <v>#NUM!</v>
      </c>
      <c r="AD896" s="1">
        <f t="shared" si="148"/>
        <v>311315</v>
      </c>
      <c r="AE896" t="str">
        <f>IFERROR(VLOOKUP(D896,Bas!A:B,2,0),"")</f>
        <v/>
      </c>
      <c r="AF896" t="str">
        <f t="shared" si="149"/>
        <v>HELICOIL LTDAFP-012373-01</v>
      </c>
      <c r="AG896" s="14" t="str">
        <f>(IFERROR(VLOOKUP(AF896,Bas!A:B,2,0),"CXP"))</f>
        <v>CXP</v>
      </c>
    </row>
    <row r="897" spans="1:33" x14ac:dyDescent="0.25">
      <c r="A897" t="s">
        <v>41</v>
      </c>
      <c r="B897">
        <v>901</v>
      </c>
      <c r="C897">
        <v>901039415</v>
      </c>
      <c r="D897" t="s">
        <v>2989</v>
      </c>
      <c r="E897" t="s">
        <v>4945</v>
      </c>
      <c r="F897">
        <v>7447638</v>
      </c>
      <c r="G897">
        <v>16925001</v>
      </c>
      <c r="H897">
        <v>240</v>
      </c>
      <c r="I897" t="s">
        <v>4946</v>
      </c>
      <c r="J897" t="s">
        <v>4947</v>
      </c>
      <c r="K897" s="2">
        <v>45260</v>
      </c>
      <c r="L897" s="2">
        <v>45260</v>
      </c>
      <c r="M897" s="2">
        <v>45267</v>
      </c>
      <c r="N897">
        <v>-177</v>
      </c>
      <c r="O897">
        <v>104460000</v>
      </c>
      <c r="P897">
        <v>20240604</v>
      </c>
      <c r="Q897">
        <v>202406</v>
      </c>
      <c r="R897" t="s">
        <v>6382</v>
      </c>
      <c r="S897">
        <v>191</v>
      </c>
      <c r="T897" t="s">
        <v>45</v>
      </c>
      <c r="U897" t="s">
        <v>3359</v>
      </c>
      <c r="V897" s="57" t="e">
        <f t="shared" ca="1" si="140"/>
        <v>#NUM!</v>
      </c>
      <c r="W897" s="1" t="e">
        <f t="shared" ca="1" si="141"/>
        <v>#NUM!</v>
      </c>
      <c r="X897" s="1" t="e">
        <f t="shared" ca="1" si="142"/>
        <v>#NUM!</v>
      </c>
      <c r="Y897" s="1" t="e">
        <f t="shared" ca="1" si="143"/>
        <v>#NUM!</v>
      </c>
      <c r="Z897" s="32" t="e">
        <f t="shared" ca="1" si="144"/>
        <v>#NUM!</v>
      </c>
      <c r="AA897" s="1" t="e">
        <f t="shared" ca="1" si="145"/>
        <v>#NUM!</v>
      </c>
      <c r="AB897" s="1" t="e">
        <f t="shared" ca="1" si="146"/>
        <v>#NUM!</v>
      </c>
      <c r="AC897" s="1" t="e">
        <f t="shared" ca="1" si="147"/>
        <v>#NUM!</v>
      </c>
      <c r="AD897" s="1">
        <f t="shared" si="148"/>
        <v>104460000</v>
      </c>
      <c r="AE897" t="str">
        <f>IFERROR(VLOOKUP(D897,Bas!A:B,2,0),"")</f>
        <v/>
      </c>
      <c r="AF897" t="str">
        <f t="shared" si="149"/>
        <v>HERNANDO HERRERA MERCADO SASNI-000456-00</v>
      </c>
      <c r="AG897" s="14" t="str">
        <f>(IFERROR(VLOOKUP(AF897,Bas!A:B,2,0),"CXP"))</f>
        <v>RV</v>
      </c>
    </row>
    <row r="898" spans="1:33" x14ac:dyDescent="0.25">
      <c r="A898" t="s">
        <v>41</v>
      </c>
      <c r="B898">
        <v>901</v>
      </c>
      <c r="C898">
        <v>900426910</v>
      </c>
      <c r="D898" t="s">
        <v>194</v>
      </c>
      <c r="E898" t="s">
        <v>4948</v>
      </c>
      <c r="F898">
        <v>7447638</v>
      </c>
      <c r="G898">
        <v>16925001</v>
      </c>
      <c r="H898">
        <v>36816</v>
      </c>
      <c r="I898" t="s">
        <v>4949</v>
      </c>
      <c r="J898" t="s">
        <v>4950</v>
      </c>
      <c r="K898" s="2">
        <v>45372</v>
      </c>
      <c r="L898" s="2">
        <v>45372</v>
      </c>
      <c r="M898" s="2">
        <v>45425</v>
      </c>
      <c r="N898">
        <v>-21</v>
      </c>
      <c r="O898">
        <v>5655000</v>
      </c>
      <c r="P898">
        <v>20240604</v>
      </c>
      <c r="Q898">
        <v>202406</v>
      </c>
      <c r="R898" t="s">
        <v>6382</v>
      </c>
      <c r="S898">
        <v>79</v>
      </c>
      <c r="T898" t="s">
        <v>31</v>
      </c>
      <c r="U898" t="s">
        <v>3359</v>
      </c>
      <c r="V898" s="57" t="e">
        <f t="shared" ca="1" si="140"/>
        <v>#NUM!</v>
      </c>
      <c r="W898" s="1" t="e">
        <f t="shared" ca="1" si="141"/>
        <v>#NUM!</v>
      </c>
      <c r="X898" s="1" t="e">
        <f t="shared" ca="1" si="142"/>
        <v>#NUM!</v>
      </c>
      <c r="Y898" s="1" t="e">
        <f t="shared" ca="1" si="143"/>
        <v>#NUM!</v>
      </c>
      <c r="Z898" s="32" t="e">
        <f t="shared" ca="1" si="144"/>
        <v>#NUM!</v>
      </c>
      <c r="AA898" s="1" t="e">
        <f t="shared" ca="1" si="145"/>
        <v>#NUM!</v>
      </c>
      <c r="AB898" s="1" t="e">
        <f t="shared" ca="1" si="146"/>
        <v>#NUM!</v>
      </c>
      <c r="AC898" s="1" t="e">
        <f t="shared" ca="1" si="147"/>
        <v>#NUM!</v>
      </c>
      <c r="AD898" s="1">
        <f t="shared" si="148"/>
        <v>5655000</v>
      </c>
      <c r="AE898" t="str">
        <f>IFERROR(VLOOKUP(D898,Bas!A:B,2,0),"")</f>
        <v/>
      </c>
      <c r="AF898" t="str">
        <f t="shared" si="149"/>
        <v>HIDROTECNIK SASFP-011241-01</v>
      </c>
      <c r="AG898" s="14" t="str">
        <f>(IFERROR(VLOOKUP(AF898,Bas!A:B,2,0),"CXP"))</f>
        <v>CXP</v>
      </c>
    </row>
    <row r="899" spans="1:33" x14ac:dyDescent="0.25">
      <c r="A899" t="s">
        <v>41</v>
      </c>
      <c r="B899">
        <v>901</v>
      </c>
      <c r="C899">
        <v>900426910</v>
      </c>
      <c r="D899" t="s">
        <v>194</v>
      </c>
      <c r="E899" t="s">
        <v>4948</v>
      </c>
      <c r="F899">
        <v>7447638</v>
      </c>
      <c r="G899">
        <v>16925001</v>
      </c>
      <c r="H899">
        <v>36849</v>
      </c>
      <c r="I899" t="s">
        <v>4951</v>
      </c>
      <c r="J899" t="s">
        <v>4952</v>
      </c>
      <c r="K899" s="2">
        <v>45372</v>
      </c>
      <c r="L899" s="2">
        <v>45372</v>
      </c>
      <c r="M899" s="2">
        <v>45426</v>
      </c>
      <c r="N899">
        <v>-20</v>
      </c>
      <c r="O899">
        <v>2659319</v>
      </c>
      <c r="P899">
        <v>20240604</v>
      </c>
      <c r="Q899">
        <v>202406</v>
      </c>
      <c r="R899" t="s">
        <v>6382</v>
      </c>
      <c r="S899">
        <v>79</v>
      </c>
      <c r="T899" t="s">
        <v>31</v>
      </c>
      <c r="U899" t="s">
        <v>3359</v>
      </c>
      <c r="V899" s="57" t="e">
        <f t="shared" ca="1" si="140"/>
        <v>#NUM!</v>
      </c>
      <c r="W899" s="1" t="e">
        <f t="shared" ca="1" si="141"/>
        <v>#NUM!</v>
      </c>
      <c r="X899" s="1" t="e">
        <f t="shared" ca="1" si="142"/>
        <v>#NUM!</v>
      </c>
      <c r="Y899" s="1" t="e">
        <f t="shared" ca="1" si="143"/>
        <v>#NUM!</v>
      </c>
      <c r="Z899" s="32" t="e">
        <f t="shared" ca="1" si="144"/>
        <v>#NUM!</v>
      </c>
      <c r="AA899" s="1" t="e">
        <f t="shared" ca="1" si="145"/>
        <v>#NUM!</v>
      </c>
      <c r="AB899" s="1" t="e">
        <f t="shared" ca="1" si="146"/>
        <v>#NUM!</v>
      </c>
      <c r="AC899" s="1" t="e">
        <f t="shared" ca="1" si="147"/>
        <v>#NUM!</v>
      </c>
      <c r="AD899" s="1">
        <f t="shared" si="148"/>
        <v>2659319</v>
      </c>
      <c r="AE899" t="str">
        <f>IFERROR(VLOOKUP(D899,Bas!A:B,2,0),"")</f>
        <v/>
      </c>
      <c r="AF899" t="str">
        <f t="shared" si="149"/>
        <v>HIDROTECNIK SASFP-011243-01</v>
      </c>
      <c r="AG899" s="14" t="str">
        <f>(IFERROR(VLOOKUP(AF899,Bas!A:B,2,0),"CXP"))</f>
        <v>CXP</v>
      </c>
    </row>
    <row r="900" spans="1:33" x14ac:dyDescent="0.25">
      <c r="A900" t="s">
        <v>41</v>
      </c>
      <c r="B900">
        <v>901</v>
      </c>
      <c r="C900">
        <v>900426910</v>
      </c>
      <c r="D900" t="s">
        <v>194</v>
      </c>
      <c r="E900" t="s">
        <v>4948</v>
      </c>
      <c r="F900">
        <v>7447638</v>
      </c>
      <c r="G900">
        <v>16925001</v>
      </c>
      <c r="H900">
        <v>37240</v>
      </c>
      <c r="I900" t="s">
        <v>4953</v>
      </c>
      <c r="J900" t="s">
        <v>4954</v>
      </c>
      <c r="K900" s="2">
        <v>45378</v>
      </c>
      <c r="L900" s="2">
        <v>45378</v>
      </c>
      <c r="M900" s="2">
        <v>45438</v>
      </c>
      <c r="N900">
        <v>-8</v>
      </c>
      <c r="O900">
        <v>3958500</v>
      </c>
      <c r="P900">
        <v>20240604</v>
      </c>
      <c r="Q900">
        <v>202406</v>
      </c>
      <c r="R900" t="s">
        <v>6382</v>
      </c>
      <c r="S900">
        <v>73</v>
      </c>
      <c r="T900" t="s">
        <v>31</v>
      </c>
      <c r="U900" t="s">
        <v>3359</v>
      </c>
      <c r="V900" s="57" t="e">
        <f t="shared" ca="1" si="140"/>
        <v>#NUM!</v>
      </c>
      <c r="W900" s="1" t="e">
        <f t="shared" ca="1" si="141"/>
        <v>#NUM!</v>
      </c>
      <c r="X900" s="1" t="e">
        <f t="shared" ca="1" si="142"/>
        <v>#NUM!</v>
      </c>
      <c r="Y900" s="1" t="e">
        <f t="shared" ca="1" si="143"/>
        <v>#NUM!</v>
      </c>
      <c r="Z900" s="32" t="e">
        <f t="shared" ca="1" si="144"/>
        <v>#NUM!</v>
      </c>
      <c r="AA900" s="1" t="e">
        <f t="shared" ca="1" si="145"/>
        <v>#NUM!</v>
      </c>
      <c r="AB900" s="1" t="e">
        <f t="shared" ca="1" si="146"/>
        <v>#NUM!</v>
      </c>
      <c r="AC900" s="1" t="e">
        <f t="shared" ca="1" si="147"/>
        <v>#NUM!</v>
      </c>
      <c r="AD900" s="1">
        <f t="shared" si="148"/>
        <v>3958500</v>
      </c>
      <c r="AE900" t="str">
        <f>IFERROR(VLOOKUP(D900,Bas!A:B,2,0),"")</f>
        <v/>
      </c>
      <c r="AF900" t="str">
        <f t="shared" si="149"/>
        <v>HIDROTECNIK SASFP-011451-01</v>
      </c>
      <c r="AG900" s="14" t="str">
        <f>(IFERROR(VLOOKUP(AF900,Bas!A:B,2,0),"CXP"))</f>
        <v>CXP</v>
      </c>
    </row>
    <row r="901" spans="1:33" x14ac:dyDescent="0.25">
      <c r="A901" t="s">
        <v>41</v>
      </c>
      <c r="B901">
        <v>901</v>
      </c>
      <c r="C901">
        <v>900426910</v>
      </c>
      <c r="D901" t="s">
        <v>194</v>
      </c>
      <c r="E901" t="s">
        <v>4948</v>
      </c>
      <c r="F901">
        <v>7447638</v>
      </c>
      <c r="G901">
        <v>16925001</v>
      </c>
      <c r="H901">
        <v>37218</v>
      </c>
      <c r="I901" t="s">
        <v>4955</v>
      </c>
      <c r="J901" t="s">
        <v>4956</v>
      </c>
      <c r="K901" s="2">
        <v>45378</v>
      </c>
      <c r="L901" s="2">
        <v>45378</v>
      </c>
      <c r="M901" s="2">
        <v>45434</v>
      </c>
      <c r="N901">
        <v>-12</v>
      </c>
      <c r="O901">
        <v>1329659</v>
      </c>
      <c r="P901">
        <v>20240604</v>
      </c>
      <c r="Q901">
        <v>202406</v>
      </c>
      <c r="R901" t="s">
        <v>6382</v>
      </c>
      <c r="S901">
        <v>73</v>
      </c>
      <c r="T901" t="s">
        <v>31</v>
      </c>
      <c r="U901" t="s">
        <v>3359</v>
      </c>
      <c r="V901" s="57" t="e">
        <f t="shared" ca="1" si="140"/>
        <v>#NUM!</v>
      </c>
      <c r="W901" s="1" t="e">
        <f t="shared" ca="1" si="141"/>
        <v>#NUM!</v>
      </c>
      <c r="X901" s="1" t="e">
        <f t="shared" ca="1" si="142"/>
        <v>#NUM!</v>
      </c>
      <c r="Y901" s="1" t="e">
        <f t="shared" ca="1" si="143"/>
        <v>#NUM!</v>
      </c>
      <c r="Z901" s="32" t="e">
        <f t="shared" ca="1" si="144"/>
        <v>#NUM!</v>
      </c>
      <c r="AA901" s="1" t="e">
        <f t="shared" ca="1" si="145"/>
        <v>#NUM!</v>
      </c>
      <c r="AB901" s="1" t="e">
        <f t="shared" ca="1" si="146"/>
        <v>#NUM!</v>
      </c>
      <c r="AC901" s="1" t="e">
        <f t="shared" ca="1" si="147"/>
        <v>#NUM!</v>
      </c>
      <c r="AD901" s="1">
        <f t="shared" si="148"/>
        <v>1329659</v>
      </c>
      <c r="AE901" t="str">
        <f>IFERROR(VLOOKUP(D901,Bas!A:B,2,0),"")</f>
        <v/>
      </c>
      <c r="AF901" t="str">
        <f t="shared" si="149"/>
        <v>HIDROTECNIK SASFP-011453-01</v>
      </c>
      <c r="AG901" s="14" t="str">
        <f>(IFERROR(VLOOKUP(AF901,Bas!A:B,2,0),"CXP"))</f>
        <v>CXP</v>
      </c>
    </row>
    <row r="902" spans="1:33" x14ac:dyDescent="0.25">
      <c r="A902" t="s">
        <v>41</v>
      </c>
      <c r="B902">
        <v>901</v>
      </c>
      <c r="C902">
        <v>900426910</v>
      </c>
      <c r="D902" t="s">
        <v>194</v>
      </c>
      <c r="E902" t="s">
        <v>4948</v>
      </c>
      <c r="F902">
        <v>7447638</v>
      </c>
      <c r="G902">
        <v>16925001</v>
      </c>
      <c r="H902">
        <v>37550</v>
      </c>
      <c r="I902" t="s">
        <v>4957</v>
      </c>
      <c r="J902" t="s">
        <v>4958</v>
      </c>
      <c r="K902" s="2">
        <v>45392</v>
      </c>
      <c r="L902" s="2">
        <v>45392</v>
      </c>
      <c r="M902" s="2">
        <v>45451</v>
      </c>
      <c r="N902">
        <v>4</v>
      </c>
      <c r="O902">
        <v>5655000</v>
      </c>
      <c r="P902">
        <v>20240604</v>
      </c>
      <c r="Q902">
        <v>202406</v>
      </c>
      <c r="R902" t="s">
        <v>6382</v>
      </c>
      <c r="S902">
        <v>59</v>
      </c>
      <c r="T902" t="s">
        <v>35</v>
      </c>
      <c r="U902" t="s">
        <v>3359</v>
      </c>
      <c r="V902" s="57" t="e">
        <f t="shared" ca="1" si="140"/>
        <v>#NUM!</v>
      </c>
      <c r="W902" s="1" t="e">
        <f t="shared" ca="1" si="141"/>
        <v>#NUM!</v>
      </c>
      <c r="X902" s="1" t="e">
        <f t="shared" ca="1" si="142"/>
        <v>#NUM!</v>
      </c>
      <c r="Y902" s="1" t="e">
        <f t="shared" ca="1" si="143"/>
        <v>#NUM!</v>
      </c>
      <c r="Z902" s="32" t="e">
        <f t="shared" ca="1" si="144"/>
        <v>#NUM!</v>
      </c>
      <c r="AA902" s="1" t="e">
        <f t="shared" ca="1" si="145"/>
        <v>#NUM!</v>
      </c>
      <c r="AB902" s="1" t="e">
        <f t="shared" ca="1" si="146"/>
        <v>#NUM!</v>
      </c>
      <c r="AC902" s="1" t="e">
        <f t="shared" ca="1" si="147"/>
        <v>#NUM!</v>
      </c>
      <c r="AD902" s="1">
        <f t="shared" si="148"/>
        <v>5655000</v>
      </c>
      <c r="AE902" t="str">
        <f>IFERROR(VLOOKUP(D902,Bas!A:B,2,0),"")</f>
        <v/>
      </c>
      <c r="AF902" t="str">
        <f t="shared" si="149"/>
        <v>HIDROTECNIK SASFP-011644-01</v>
      </c>
      <c r="AG902" s="14" t="str">
        <f>(IFERROR(VLOOKUP(AF902,Bas!A:B,2,0),"CXP"))</f>
        <v>CXP</v>
      </c>
    </row>
    <row r="903" spans="1:33" x14ac:dyDescent="0.25">
      <c r="A903" t="s">
        <v>41</v>
      </c>
      <c r="B903">
        <v>901</v>
      </c>
      <c r="C903">
        <v>900426910</v>
      </c>
      <c r="D903" t="s">
        <v>194</v>
      </c>
      <c r="E903" t="s">
        <v>4948</v>
      </c>
      <c r="F903">
        <v>7447638</v>
      </c>
      <c r="G903">
        <v>16925001</v>
      </c>
      <c r="H903">
        <v>37608</v>
      </c>
      <c r="I903" t="s">
        <v>4959</v>
      </c>
      <c r="J903" t="s">
        <v>4960</v>
      </c>
      <c r="K903" s="2">
        <v>45392</v>
      </c>
      <c r="L903" s="2">
        <v>45392</v>
      </c>
      <c r="M903" s="2">
        <v>45452</v>
      </c>
      <c r="N903">
        <v>5</v>
      </c>
      <c r="O903">
        <v>1994489</v>
      </c>
      <c r="P903">
        <v>20240604</v>
      </c>
      <c r="Q903">
        <v>202406</v>
      </c>
      <c r="R903" t="s">
        <v>6382</v>
      </c>
      <c r="S903">
        <v>59</v>
      </c>
      <c r="T903" t="s">
        <v>35</v>
      </c>
      <c r="U903" t="s">
        <v>3359</v>
      </c>
      <c r="V903" s="57" t="e">
        <f t="shared" ca="1" si="140"/>
        <v>#NUM!</v>
      </c>
      <c r="W903" s="1" t="e">
        <f t="shared" ca="1" si="141"/>
        <v>#NUM!</v>
      </c>
      <c r="X903" s="1" t="e">
        <f t="shared" ca="1" si="142"/>
        <v>#NUM!</v>
      </c>
      <c r="Y903" s="1" t="e">
        <f t="shared" ca="1" si="143"/>
        <v>#NUM!</v>
      </c>
      <c r="Z903" s="32" t="e">
        <f t="shared" ca="1" si="144"/>
        <v>#NUM!</v>
      </c>
      <c r="AA903" s="1" t="e">
        <f t="shared" ca="1" si="145"/>
        <v>#NUM!</v>
      </c>
      <c r="AB903" s="1" t="e">
        <f t="shared" ca="1" si="146"/>
        <v>#NUM!</v>
      </c>
      <c r="AC903" s="1" t="e">
        <f t="shared" ca="1" si="147"/>
        <v>#NUM!</v>
      </c>
      <c r="AD903" s="1">
        <f t="shared" si="148"/>
        <v>1994489</v>
      </c>
      <c r="AE903" t="str">
        <f>IFERROR(VLOOKUP(D903,Bas!A:B,2,0),"")</f>
        <v/>
      </c>
      <c r="AF903" t="str">
        <f t="shared" si="149"/>
        <v>HIDROTECNIK SASFP-011645-01</v>
      </c>
      <c r="AG903" s="14" t="str">
        <f>(IFERROR(VLOOKUP(AF903,Bas!A:B,2,0),"CXP"))</f>
        <v>CXP</v>
      </c>
    </row>
    <row r="904" spans="1:33" x14ac:dyDescent="0.25">
      <c r="A904" t="s">
        <v>41</v>
      </c>
      <c r="B904">
        <v>901</v>
      </c>
      <c r="C904">
        <v>900426910</v>
      </c>
      <c r="D904" t="s">
        <v>194</v>
      </c>
      <c r="E904" t="s">
        <v>4948</v>
      </c>
      <c r="F904">
        <v>7447638</v>
      </c>
      <c r="G904">
        <v>16925001</v>
      </c>
      <c r="H904">
        <v>38003</v>
      </c>
      <c r="I904" t="s">
        <v>4961</v>
      </c>
      <c r="J904" t="s">
        <v>4962</v>
      </c>
      <c r="K904" s="2">
        <v>45400</v>
      </c>
      <c r="L904" s="2">
        <v>45400</v>
      </c>
      <c r="M904" s="2">
        <v>45461</v>
      </c>
      <c r="N904">
        <v>14</v>
      </c>
      <c r="O904">
        <v>1329659</v>
      </c>
      <c r="P904">
        <v>20240604</v>
      </c>
      <c r="Q904">
        <v>202406</v>
      </c>
      <c r="R904" t="s">
        <v>6382</v>
      </c>
      <c r="S904">
        <v>51</v>
      </c>
      <c r="T904" t="s">
        <v>35</v>
      </c>
      <c r="U904" t="s">
        <v>3359</v>
      </c>
      <c r="V904" s="57" t="e">
        <f t="shared" ca="1" si="140"/>
        <v>#NUM!</v>
      </c>
      <c r="W904" s="1" t="e">
        <f t="shared" ca="1" si="141"/>
        <v>#NUM!</v>
      </c>
      <c r="X904" s="1" t="e">
        <f t="shared" ca="1" si="142"/>
        <v>#NUM!</v>
      </c>
      <c r="Y904" s="1" t="e">
        <f t="shared" ca="1" si="143"/>
        <v>#NUM!</v>
      </c>
      <c r="Z904" s="32" t="e">
        <f t="shared" ca="1" si="144"/>
        <v>#NUM!</v>
      </c>
      <c r="AA904" s="1" t="e">
        <f t="shared" ca="1" si="145"/>
        <v>#NUM!</v>
      </c>
      <c r="AB904" s="1" t="e">
        <f t="shared" ca="1" si="146"/>
        <v>#NUM!</v>
      </c>
      <c r="AC904" s="1" t="e">
        <f t="shared" ca="1" si="147"/>
        <v>#NUM!</v>
      </c>
      <c r="AD904" s="1">
        <f t="shared" si="148"/>
        <v>1329659</v>
      </c>
      <c r="AE904" t="str">
        <f>IFERROR(VLOOKUP(D904,Bas!A:B,2,0),"")</f>
        <v/>
      </c>
      <c r="AF904" t="str">
        <f t="shared" si="149"/>
        <v>HIDROTECNIK SASFP-011807-01</v>
      </c>
      <c r="AG904" s="14" t="str">
        <f>(IFERROR(VLOOKUP(AF904,Bas!A:B,2,0),"CXP"))</f>
        <v>CXP</v>
      </c>
    </row>
    <row r="905" spans="1:33" x14ac:dyDescent="0.25">
      <c r="A905" t="s">
        <v>41</v>
      </c>
      <c r="B905">
        <v>901</v>
      </c>
      <c r="C905">
        <v>900426910</v>
      </c>
      <c r="D905" t="s">
        <v>194</v>
      </c>
      <c r="E905" t="s">
        <v>4948</v>
      </c>
      <c r="F905">
        <v>7447638</v>
      </c>
      <c r="G905">
        <v>16925001</v>
      </c>
      <c r="H905">
        <v>38098</v>
      </c>
      <c r="I905" t="s">
        <v>4963</v>
      </c>
      <c r="J905" t="s">
        <v>4964</v>
      </c>
      <c r="K905" s="2">
        <v>45405</v>
      </c>
      <c r="L905" s="2">
        <v>45405</v>
      </c>
      <c r="M905" s="2">
        <v>45465</v>
      </c>
      <c r="N905">
        <v>18</v>
      </c>
      <c r="O905">
        <v>5655000</v>
      </c>
      <c r="P905">
        <v>20240604</v>
      </c>
      <c r="Q905">
        <v>202406</v>
      </c>
      <c r="R905" t="s">
        <v>6382</v>
      </c>
      <c r="S905">
        <v>46</v>
      </c>
      <c r="T905" t="s">
        <v>35</v>
      </c>
      <c r="U905" t="s">
        <v>3359</v>
      </c>
      <c r="V905" s="57" t="e">
        <f t="shared" ca="1" si="140"/>
        <v>#NUM!</v>
      </c>
      <c r="W905" s="1" t="e">
        <f t="shared" ca="1" si="141"/>
        <v>#NUM!</v>
      </c>
      <c r="X905" s="1" t="e">
        <f t="shared" ca="1" si="142"/>
        <v>#NUM!</v>
      </c>
      <c r="Y905" s="1" t="e">
        <f t="shared" ca="1" si="143"/>
        <v>#NUM!</v>
      </c>
      <c r="Z905" s="32" t="e">
        <f t="shared" ca="1" si="144"/>
        <v>#NUM!</v>
      </c>
      <c r="AA905" s="1" t="e">
        <f t="shared" ca="1" si="145"/>
        <v>#NUM!</v>
      </c>
      <c r="AB905" s="1" t="e">
        <f t="shared" ca="1" si="146"/>
        <v>#NUM!</v>
      </c>
      <c r="AC905" s="1" t="e">
        <f t="shared" ca="1" si="147"/>
        <v>#NUM!</v>
      </c>
      <c r="AD905" s="1">
        <f t="shared" si="148"/>
        <v>5655000</v>
      </c>
      <c r="AE905" t="str">
        <f>IFERROR(VLOOKUP(D905,Bas!A:B,2,0),"")</f>
        <v/>
      </c>
      <c r="AF905" t="str">
        <f t="shared" si="149"/>
        <v>HIDROTECNIK SASFP-011866-01</v>
      </c>
      <c r="AG905" s="14" t="str">
        <f>(IFERROR(VLOOKUP(AF905,Bas!A:B,2,0),"CXP"))</f>
        <v>CXP</v>
      </c>
    </row>
    <row r="906" spans="1:33" x14ac:dyDescent="0.25">
      <c r="A906" t="s">
        <v>41</v>
      </c>
      <c r="B906">
        <v>901</v>
      </c>
      <c r="C906">
        <v>900426910</v>
      </c>
      <c r="D906" t="s">
        <v>194</v>
      </c>
      <c r="E906" t="s">
        <v>4948</v>
      </c>
      <c r="F906">
        <v>7447638</v>
      </c>
      <c r="G906">
        <v>16925001</v>
      </c>
      <c r="H906">
        <v>38617</v>
      </c>
      <c r="I906" t="s">
        <v>4965</v>
      </c>
      <c r="J906" t="s">
        <v>4966</v>
      </c>
      <c r="K906" s="2">
        <v>45426</v>
      </c>
      <c r="L906" s="2">
        <v>45426</v>
      </c>
      <c r="M906" s="2">
        <v>45480</v>
      </c>
      <c r="N906">
        <v>33</v>
      </c>
      <c r="O906">
        <v>5655000</v>
      </c>
      <c r="P906">
        <v>20240604</v>
      </c>
      <c r="Q906">
        <v>202406</v>
      </c>
      <c r="R906" t="s">
        <v>6382</v>
      </c>
      <c r="S906">
        <v>25</v>
      </c>
      <c r="T906" t="s">
        <v>22</v>
      </c>
      <c r="U906" t="s">
        <v>3359</v>
      </c>
      <c r="V906" s="57" t="e">
        <f t="shared" ca="1" si="140"/>
        <v>#NUM!</v>
      </c>
      <c r="W906" s="1" t="e">
        <f t="shared" ca="1" si="141"/>
        <v>#NUM!</v>
      </c>
      <c r="X906" s="1" t="e">
        <f t="shared" ca="1" si="142"/>
        <v>#NUM!</v>
      </c>
      <c r="Y906" s="1" t="e">
        <f t="shared" ca="1" si="143"/>
        <v>#NUM!</v>
      </c>
      <c r="Z906" s="32" t="e">
        <f t="shared" ca="1" si="144"/>
        <v>#NUM!</v>
      </c>
      <c r="AA906" s="1" t="e">
        <f t="shared" ca="1" si="145"/>
        <v>#NUM!</v>
      </c>
      <c r="AB906" s="1" t="e">
        <f t="shared" ca="1" si="146"/>
        <v>#NUM!</v>
      </c>
      <c r="AC906" s="1" t="e">
        <f t="shared" ca="1" si="147"/>
        <v>#NUM!</v>
      </c>
      <c r="AD906" s="1">
        <f t="shared" si="148"/>
        <v>5655000</v>
      </c>
      <c r="AE906" t="str">
        <f>IFERROR(VLOOKUP(D906,Bas!A:B,2,0),"")</f>
        <v/>
      </c>
      <c r="AF906" t="str">
        <f t="shared" si="149"/>
        <v>HIDROTECNIK SASFP-012234-01</v>
      </c>
      <c r="AG906" s="14" t="str">
        <f>(IFERROR(VLOOKUP(AF906,Bas!A:B,2,0),"CXP"))</f>
        <v>CXP</v>
      </c>
    </row>
    <row r="907" spans="1:33" x14ac:dyDescent="0.25">
      <c r="A907" t="s">
        <v>41</v>
      </c>
      <c r="B907">
        <v>901</v>
      </c>
      <c r="C907">
        <v>900426910</v>
      </c>
      <c r="D907" t="s">
        <v>194</v>
      </c>
      <c r="E907" t="s">
        <v>4948</v>
      </c>
      <c r="F907">
        <v>7447638</v>
      </c>
      <c r="G907">
        <v>16925001</v>
      </c>
      <c r="H907">
        <v>38560</v>
      </c>
      <c r="I907" t="s">
        <v>4967</v>
      </c>
      <c r="J907" t="s">
        <v>4968</v>
      </c>
      <c r="K907" s="2">
        <v>45426</v>
      </c>
      <c r="L907" s="2">
        <v>45426</v>
      </c>
      <c r="M907" s="2">
        <v>45479</v>
      </c>
      <c r="N907">
        <v>32</v>
      </c>
      <c r="O907">
        <v>1329659</v>
      </c>
      <c r="P907">
        <v>20240604</v>
      </c>
      <c r="Q907">
        <v>202406</v>
      </c>
      <c r="R907" t="s">
        <v>6382</v>
      </c>
      <c r="S907">
        <v>25</v>
      </c>
      <c r="T907" t="s">
        <v>22</v>
      </c>
      <c r="U907" t="s">
        <v>3359</v>
      </c>
      <c r="V907" s="57" t="e">
        <f t="shared" ca="1" si="140"/>
        <v>#NUM!</v>
      </c>
      <c r="W907" s="1" t="e">
        <f t="shared" ca="1" si="141"/>
        <v>#NUM!</v>
      </c>
      <c r="X907" s="1" t="e">
        <f t="shared" ca="1" si="142"/>
        <v>#NUM!</v>
      </c>
      <c r="Y907" s="1" t="e">
        <f t="shared" ca="1" si="143"/>
        <v>#NUM!</v>
      </c>
      <c r="Z907" s="32" t="e">
        <f t="shared" ca="1" si="144"/>
        <v>#NUM!</v>
      </c>
      <c r="AA907" s="1" t="e">
        <f t="shared" ca="1" si="145"/>
        <v>#NUM!</v>
      </c>
      <c r="AB907" s="1" t="e">
        <f t="shared" ca="1" si="146"/>
        <v>#NUM!</v>
      </c>
      <c r="AC907" s="1" t="e">
        <f t="shared" ca="1" si="147"/>
        <v>#NUM!</v>
      </c>
      <c r="AD907" s="1">
        <f t="shared" si="148"/>
        <v>1329659</v>
      </c>
      <c r="AE907" t="str">
        <f>IFERROR(VLOOKUP(D907,Bas!A:B,2,0),"")</f>
        <v/>
      </c>
      <c r="AF907" t="str">
        <f t="shared" si="149"/>
        <v>HIDROTECNIK SASFP-012235-01</v>
      </c>
      <c r="AG907" s="14" t="str">
        <f>(IFERROR(VLOOKUP(AF907,Bas!A:B,2,0),"CXP"))</f>
        <v>CXP</v>
      </c>
    </row>
    <row r="908" spans="1:33" x14ac:dyDescent="0.25">
      <c r="A908" t="s">
        <v>41</v>
      </c>
      <c r="B908">
        <v>901</v>
      </c>
      <c r="C908">
        <v>900426910</v>
      </c>
      <c r="D908" t="s">
        <v>194</v>
      </c>
      <c r="E908" t="s">
        <v>4948</v>
      </c>
      <c r="F908">
        <v>7447638</v>
      </c>
      <c r="G908">
        <v>16925001</v>
      </c>
      <c r="H908">
        <v>38859</v>
      </c>
      <c r="I908" t="s">
        <v>4969</v>
      </c>
      <c r="J908" t="s">
        <v>4970</v>
      </c>
      <c r="K908" s="2">
        <v>45428</v>
      </c>
      <c r="L908" s="2">
        <v>45428</v>
      </c>
      <c r="M908" s="2">
        <v>45488</v>
      </c>
      <c r="N908">
        <v>41</v>
      </c>
      <c r="O908">
        <v>1329659</v>
      </c>
      <c r="P908">
        <v>20240604</v>
      </c>
      <c r="Q908">
        <v>202406</v>
      </c>
      <c r="R908" t="s">
        <v>6382</v>
      </c>
      <c r="S908">
        <v>23</v>
      </c>
      <c r="T908" t="s">
        <v>22</v>
      </c>
      <c r="U908" t="s">
        <v>3359</v>
      </c>
      <c r="V908" s="57" t="e">
        <f t="shared" ca="1" si="140"/>
        <v>#NUM!</v>
      </c>
      <c r="W908" s="1" t="e">
        <f t="shared" ca="1" si="141"/>
        <v>#NUM!</v>
      </c>
      <c r="X908" s="1" t="e">
        <f t="shared" ca="1" si="142"/>
        <v>#NUM!</v>
      </c>
      <c r="Y908" s="1" t="e">
        <f t="shared" ca="1" si="143"/>
        <v>#NUM!</v>
      </c>
      <c r="Z908" s="32" t="e">
        <f t="shared" ca="1" si="144"/>
        <v>#NUM!</v>
      </c>
      <c r="AA908" s="1" t="e">
        <f t="shared" ca="1" si="145"/>
        <v>#NUM!</v>
      </c>
      <c r="AB908" s="1" t="e">
        <f t="shared" ca="1" si="146"/>
        <v>#NUM!</v>
      </c>
      <c r="AC908" s="1" t="e">
        <f t="shared" ca="1" si="147"/>
        <v>#NUM!</v>
      </c>
      <c r="AD908" s="1">
        <f t="shared" si="148"/>
        <v>1329659</v>
      </c>
      <c r="AE908" t="str">
        <f>IFERROR(VLOOKUP(D908,Bas!A:B,2,0),"")</f>
        <v/>
      </c>
      <c r="AF908" t="str">
        <f t="shared" si="149"/>
        <v>HIDROTECNIK SASFP-012328-01</v>
      </c>
      <c r="AG908" s="14" t="str">
        <f>(IFERROR(VLOOKUP(AF908,Bas!A:B,2,0),"CXP"))</f>
        <v>CXP</v>
      </c>
    </row>
    <row r="909" spans="1:33" x14ac:dyDescent="0.25">
      <c r="A909" t="s">
        <v>41</v>
      </c>
      <c r="B909">
        <v>901</v>
      </c>
      <c r="C909">
        <v>900426910</v>
      </c>
      <c r="D909" t="s">
        <v>194</v>
      </c>
      <c r="E909" t="s">
        <v>4948</v>
      </c>
      <c r="F909">
        <v>7447638</v>
      </c>
      <c r="G909">
        <v>16925001</v>
      </c>
      <c r="H909">
        <v>39214</v>
      </c>
      <c r="I909" t="s">
        <v>6566</v>
      </c>
      <c r="J909" t="s">
        <v>6567</v>
      </c>
      <c r="K909" s="2">
        <v>45440</v>
      </c>
      <c r="L909" s="2">
        <v>45440</v>
      </c>
      <c r="M909" s="2">
        <v>45497</v>
      </c>
      <c r="N909">
        <v>50</v>
      </c>
      <c r="O909">
        <v>664829</v>
      </c>
      <c r="P909">
        <v>20240604</v>
      </c>
      <c r="Q909">
        <v>202406</v>
      </c>
      <c r="R909" t="s">
        <v>6382</v>
      </c>
      <c r="S909">
        <v>11</v>
      </c>
      <c r="T909" t="s">
        <v>22</v>
      </c>
      <c r="U909" t="s">
        <v>3359</v>
      </c>
      <c r="V909" s="57" t="e">
        <f t="shared" ca="1" si="140"/>
        <v>#NUM!</v>
      </c>
      <c r="W909" s="1" t="e">
        <f t="shared" ca="1" si="141"/>
        <v>#NUM!</v>
      </c>
      <c r="X909" s="1" t="e">
        <f t="shared" ca="1" si="142"/>
        <v>#NUM!</v>
      </c>
      <c r="Y909" s="1" t="e">
        <f t="shared" ca="1" si="143"/>
        <v>#NUM!</v>
      </c>
      <c r="Z909" s="32" t="e">
        <f t="shared" ca="1" si="144"/>
        <v>#NUM!</v>
      </c>
      <c r="AA909" s="1" t="e">
        <f t="shared" ca="1" si="145"/>
        <v>#NUM!</v>
      </c>
      <c r="AB909" s="1" t="e">
        <f t="shared" ca="1" si="146"/>
        <v>#NUM!</v>
      </c>
      <c r="AC909" s="1" t="e">
        <f t="shared" ca="1" si="147"/>
        <v>#NUM!</v>
      </c>
      <c r="AD909" s="1">
        <f t="shared" si="148"/>
        <v>664829</v>
      </c>
      <c r="AE909" t="str">
        <f>IFERROR(VLOOKUP(D909,Bas!A:B,2,0),"")</f>
        <v/>
      </c>
      <c r="AF909" t="str">
        <f t="shared" si="149"/>
        <v>HIDROTECNIK SASFP-012507-01</v>
      </c>
      <c r="AG909" s="14" t="str">
        <f>(IFERROR(VLOOKUP(AF909,Bas!A:B,2,0),"CXP"))</f>
        <v>CXP</v>
      </c>
    </row>
    <row r="910" spans="1:33" x14ac:dyDescent="0.25">
      <c r="A910" t="s">
        <v>41</v>
      </c>
      <c r="B910">
        <v>901</v>
      </c>
      <c r="C910">
        <v>900426910</v>
      </c>
      <c r="D910" t="s">
        <v>194</v>
      </c>
      <c r="E910" t="s">
        <v>4948</v>
      </c>
      <c r="F910">
        <v>7447638</v>
      </c>
      <c r="G910">
        <v>16925001</v>
      </c>
      <c r="H910">
        <v>39237</v>
      </c>
      <c r="I910" t="s">
        <v>6568</v>
      </c>
      <c r="J910" t="s">
        <v>6569</v>
      </c>
      <c r="K910" s="2">
        <v>45440</v>
      </c>
      <c r="L910" s="2">
        <v>45440</v>
      </c>
      <c r="M910" s="2">
        <v>45500</v>
      </c>
      <c r="N910">
        <v>53</v>
      </c>
      <c r="O910">
        <v>5655000</v>
      </c>
      <c r="P910">
        <v>20240604</v>
      </c>
      <c r="Q910">
        <v>202406</v>
      </c>
      <c r="R910" t="s">
        <v>6382</v>
      </c>
      <c r="S910">
        <v>11</v>
      </c>
      <c r="T910" t="s">
        <v>22</v>
      </c>
      <c r="U910" t="s">
        <v>3359</v>
      </c>
      <c r="V910" s="57" t="e">
        <f t="shared" ca="1" si="140"/>
        <v>#NUM!</v>
      </c>
      <c r="W910" s="1" t="e">
        <f t="shared" ca="1" si="141"/>
        <v>#NUM!</v>
      </c>
      <c r="X910" s="1" t="e">
        <f t="shared" ca="1" si="142"/>
        <v>#NUM!</v>
      </c>
      <c r="Y910" s="1" t="e">
        <f t="shared" ca="1" si="143"/>
        <v>#NUM!</v>
      </c>
      <c r="Z910" s="32" t="e">
        <f t="shared" ca="1" si="144"/>
        <v>#NUM!</v>
      </c>
      <c r="AA910" s="1" t="e">
        <f t="shared" ca="1" si="145"/>
        <v>#NUM!</v>
      </c>
      <c r="AB910" s="1" t="e">
        <f t="shared" ca="1" si="146"/>
        <v>#NUM!</v>
      </c>
      <c r="AC910" s="1" t="e">
        <f t="shared" ca="1" si="147"/>
        <v>#NUM!</v>
      </c>
      <c r="AD910" s="1">
        <f t="shared" si="148"/>
        <v>5655000</v>
      </c>
      <c r="AE910" t="str">
        <f>IFERROR(VLOOKUP(D910,Bas!A:B,2,0),"")</f>
        <v/>
      </c>
      <c r="AF910" t="str">
        <f t="shared" si="149"/>
        <v>HIDROTECNIK SASFP-012509-01</v>
      </c>
      <c r="AG910" s="14" t="str">
        <f>(IFERROR(VLOOKUP(AF910,Bas!A:B,2,0),"CXP"))</f>
        <v>CXP</v>
      </c>
    </row>
    <row r="911" spans="1:33" x14ac:dyDescent="0.25">
      <c r="A911" t="s">
        <v>41</v>
      </c>
      <c r="B911">
        <v>901</v>
      </c>
      <c r="C911">
        <v>444444035</v>
      </c>
      <c r="D911" t="s">
        <v>2990</v>
      </c>
      <c r="E911" t="s">
        <v>4971</v>
      </c>
      <c r="F911">
        <v>7447638</v>
      </c>
      <c r="G911">
        <v>16925001</v>
      </c>
      <c r="H911">
        <v>32884845</v>
      </c>
      <c r="I911" t="s">
        <v>4972</v>
      </c>
      <c r="J911" t="s">
        <v>4973</v>
      </c>
      <c r="K911" s="2">
        <v>44865</v>
      </c>
      <c r="L911" s="2">
        <v>44865</v>
      </c>
      <c r="M911" s="2">
        <v>44927</v>
      </c>
      <c r="N911">
        <v>-513</v>
      </c>
      <c r="O911">
        <v>13502039</v>
      </c>
      <c r="P911">
        <v>20240604</v>
      </c>
      <c r="Q911">
        <v>202406</v>
      </c>
      <c r="R911" t="s">
        <v>6382</v>
      </c>
      <c r="S911">
        <v>586</v>
      </c>
      <c r="T911" t="s">
        <v>20</v>
      </c>
      <c r="U911" t="s">
        <v>3359</v>
      </c>
      <c r="V911" s="57" t="e">
        <f t="shared" ca="1" si="140"/>
        <v>#NUM!</v>
      </c>
      <c r="W911" s="1" t="e">
        <f t="shared" ca="1" si="141"/>
        <v>#NUM!</v>
      </c>
      <c r="X911" s="1" t="e">
        <f t="shared" ca="1" si="142"/>
        <v>#NUM!</v>
      </c>
      <c r="Y911" s="1" t="e">
        <f t="shared" ca="1" si="143"/>
        <v>#NUM!</v>
      </c>
      <c r="Z911" s="32" t="e">
        <f t="shared" ca="1" si="144"/>
        <v>#NUM!</v>
      </c>
      <c r="AA911" s="1" t="e">
        <f t="shared" ca="1" si="145"/>
        <v>#NUM!</v>
      </c>
      <c r="AB911" s="1" t="e">
        <f t="shared" ca="1" si="146"/>
        <v>#NUM!</v>
      </c>
      <c r="AC911" s="1" t="e">
        <f t="shared" ca="1" si="147"/>
        <v>#NUM!</v>
      </c>
      <c r="AD911" s="1">
        <f t="shared" si="148"/>
        <v>13502039</v>
      </c>
      <c r="AE911" t="str">
        <f>IFERROR(VLOOKUP(D911,Bas!A:B,2,0),"")</f>
        <v/>
      </c>
      <c r="AF911" t="str">
        <f t="shared" si="149"/>
        <v>HOLLAND Y KNIGHTCC-001197-00</v>
      </c>
      <c r="AG911" s="14" t="str">
        <f>(IFERROR(VLOOKUP(AF911,Bas!A:B,2,0),"CXP"))</f>
        <v>RV</v>
      </c>
    </row>
    <row r="912" spans="1:33" x14ac:dyDescent="0.25">
      <c r="A912" t="s">
        <v>41</v>
      </c>
      <c r="B912">
        <v>901</v>
      </c>
      <c r="C912">
        <v>444444035</v>
      </c>
      <c r="D912" t="s">
        <v>2990</v>
      </c>
      <c r="E912" t="s">
        <v>4971</v>
      </c>
      <c r="F912">
        <v>7447638</v>
      </c>
      <c r="G912">
        <v>16925001</v>
      </c>
      <c r="H912">
        <v>32870006</v>
      </c>
      <c r="I912" t="s">
        <v>4974</v>
      </c>
      <c r="J912" t="s">
        <v>4975</v>
      </c>
      <c r="K912" s="2">
        <v>44865</v>
      </c>
      <c r="L912" s="2">
        <v>44865</v>
      </c>
      <c r="M912" s="2">
        <v>44927</v>
      </c>
      <c r="N912">
        <v>-513</v>
      </c>
      <c r="O912">
        <v>2573570</v>
      </c>
      <c r="P912">
        <v>20240604</v>
      </c>
      <c r="Q912">
        <v>202406</v>
      </c>
      <c r="R912" t="s">
        <v>6382</v>
      </c>
      <c r="S912">
        <v>586</v>
      </c>
      <c r="T912" t="s">
        <v>20</v>
      </c>
      <c r="U912" t="s">
        <v>3359</v>
      </c>
      <c r="V912" s="57" t="e">
        <f t="shared" ca="1" si="140"/>
        <v>#NUM!</v>
      </c>
      <c r="W912" s="1" t="e">
        <f t="shared" ca="1" si="141"/>
        <v>#NUM!</v>
      </c>
      <c r="X912" s="1" t="e">
        <f t="shared" ca="1" si="142"/>
        <v>#NUM!</v>
      </c>
      <c r="Y912" s="1" t="e">
        <f t="shared" ca="1" si="143"/>
        <v>#NUM!</v>
      </c>
      <c r="Z912" s="32" t="e">
        <f t="shared" ca="1" si="144"/>
        <v>#NUM!</v>
      </c>
      <c r="AA912" s="1" t="e">
        <f t="shared" ca="1" si="145"/>
        <v>#NUM!</v>
      </c>
      <c r="AB912" s="1" t="e">
        <f t="shared" ca="1" si="146"/>
        <v>#NUM!</v>
      </c>
      <c r="AC912" s="1" t="e">
        <f t="shared" ca="1" si="147"/>
        <v>#NUM!</v>
      </c>
      <c r="AD912" s="1">
        <f t="shared" si="148"/>
        <v>2573570</v>
      </c>
      <c r="AE912" t="str">
        <f>IFERROR(VLOOKUP(D912,Bas!A:B,2,0),"")</f>
        <v/>
      </c>
      <c r="AF912" t="str">
        <f t="shared" si="149"/>
        <v>HOLLAND Y KNIGHTCC-001198-00</v>
      </c>
      <c r="AG912" s="14" t="str">
        <f>(IFERROR(VLOOKUP(AF912,Bas!A:B,2,0),"CXP"))</f>
        <v>RV</v>
      </c>
    </row>
    <row r="913" spans="1:33" x14ac:dyDescent="0.25">
      <c r="A913" t="s">
        <v>41</v>
      </c>
      <c r="B913">
        <v>901</v>
      </c>
      <c r="C913">
        <v>444444035</v>
      </c>
      <c r="D913" t="s">
        <v>2990</v>
      </c>
      <c r="E913" t="s">
        <v>4971</v>
      </c>
      <c r="F913">
        <v>7447638</v>
      </c>
      <c r="G913">
        <v>16925001</v>
      </c>
      <c r="H913">
        <v>32853014</v>
      </c>
      <c r="I913" t="s">
        <v>4976</v>
      </c>
      <c r="J913" t="s">
        <v>4977</v>
      </c>
      <c r="K913" s="2">
        <v>44620</v>
      </c>
      <c r="L913" s="2">
        <v>44620</v>
      </c>
      <c r="M913" s="2">
        <v>44620</v>
      </c>
      <c r="N913">
        <v>-816</v>
      </c>
      <c r="O913">
        <v>5220704</v>
      </c>
      <c r="P913">
        <v>20240604</v>
      </c>
      <c r="Q913">
        <v>202406</v>
      </c>
      <c r="R913" t="s">
        <v>6382</v>
      </c>
      <c r="S913">
        <v>831</v>
      </c>
      <c r="T913" t="s">
        <v>20</v>
      </c>
      <c r="U913" t="s">
        <v>3359</v>
      </c>
      <c r="V913" s="57" t="e">
        <f t="shared" ca="1" si="140"/>
        <v>#NUM!</v>
      </c>
      <c r="W913" s="1" t="e">
        <f t="shared" ca="1" si="141"/>
        <v>#NUM!</v>
      </c>
      <c r="X913" s="1" t="e">
        <f t="shared" ca="1" si="142"/>
        <v>#NUM!</v>
      </c>
      <c r="Y913" s="1" t="e">
        <f t="shared" ca="1" si="143"/>
        <v>#NUM!</v>
      </c>
      <c r="Z913" s="32" t="e">
        <f t="shared" ca="1" si="144"/>
        <v>#NUM!</v>
      </c>
      <c r="AA913" s="1" t="e">
        <f t="shared" ca="1" si="145"/>
        <v>#NUM!</v>
      </c>
      <c r="AB913" s="1" t="e">
        <f t="shared" ca="1" si="146"/>
        <v>#NUM!</v>
      </c>
      <c r="AC913" s="1" t="e">
        <f t="shared" ca="1" si="147"/>
        <v>#NUM!</v>
      </c>
      <c r="AD913" s="1">
        <f t="shared" si="148"/>
        <v>5220704</v>
      </c>
      <c r="AE913" t="str">
        <f>IFERROR(VLOOKUP(D913,Bas!A:B,2,0),"")</f>
        <v/>
      </c>
      <c r="AF913" t="str">
        <f t="shared" si="149"/>
        <v>HOLLAND Y KNIGHTFC-006374-00</v>
      </c>
      <c r="AG913" s="14" t="str">
        <f>(IFERROR(VLOOKUP(AF913,Bas!A:B,2,0),"CXP"))</f>
        <v>RV</v>
      </c>
    </row>
    <row r="914" spans="1:33" x14ac:dyDescent="0.25">
      <c r="A914" t="s">
        <v>41</v>
      </c>
      <c r="B914">
        <v>901</v>
      </c>
      <c r="C914">
        <v>900502435</v>
      </c>
      <c r="D914" t="s">
        <v>2991</v>
      </c>
      <c r="E914" t="s">
        <v>4978</v>
      </c>
      <c r="F914">
        <v>7447638</v>
      </c>
      <c r="G914">
        <v>16925001</v>
      </c>
      <c r="H914">
        <v>12914</v>
      </c>
      <c r="I914" t="s">
        <v>4979</v>
      </c>
      <c r="J914" t="s">
        <v>4980</v>
      </c>
      <c r="K914" s="2">
        <v>45290</v>
      </c>
      <c r="L914" s="2">
        <v>45290</v>
      </c>
      <c r="M914" s="2">
        <v>45351</v>
      </c>
      <c r="N914">
        <v>-95</v>
      </c>
      <c r="O914">
        <v>610061</v>
      </c>
      <c r="P914">
        <v>20240604</v>
      </c>
      <c r="Q914">
        <v>202406</v>
      </c>
      <c r="R914" t="s">
        <v>6382</v>
      </c>
      <c r="S914">
        <v>161</v>
      </c>
      <c r="T914" t="s">
        <v>25</v>
      </c>
      <c r="U914" t="s">
        <v>3359</v>
      </c>
      <c r="V914" s="57" t="e">
        <f t="shared" ca="1" si="140"/>
        <v>#NUM!</v>
      </c>
      <c r="W914" s="1" t="e">
        <f t="shared" ca="1" si="141"/>
        <v>#NUM!</v>
      </c>
      <c r="X914" s="1" t="e">
        <f t="shared" ca="1" si="142"/>
        <v>#NUM!</v>
      </c>
      <c r="Y914" s="1" t="e">
        <f t="shared" ca="1" si="143"/>
        <v>#NUM!</v>
      </c>
      <c r="Z914" s="32" t="e">
        <f t="shared" ca="1" si="144"/>
        <v>#NUM!</v>
      </c>
      <c r="AA914" s="1" t="e">
        <f t="shared" ca="1" si="145"/>
        <v>#NUM!</v>
      </c>
      <c r="AB914" s="1" t="e">
        <f t="shared" ca="1" si="146"/>
        <v>#NUM!</v>
      </c>
      <c r="AC914" s="1" t="e">
        <f t="shared" ca="1" si="147"/>
        <v>#NUM!</v>
      </c>
      <c r="AD914" s="1">
        <f t="shared" si="148"/>
        <v>610061</v>
      </c>
      <c r="AE914" t="str">
        <f>IFERROR(VLOOKUP(D914,Bas!A:B,2,0),"")</f>
        <v/>
      </c>
      <c r="AF914" t="str">
        <f t="shared" si="149"/>
        <v>HOLLAND Y KNIGHT COLOMBIA SASCC-003066-00</v>
      </c>
      <c r="AG914" s="14" t="str">
        <f>(IFERROR(VLOOKUP(AF914,Bas!A:B,2,0),"CXP"))</f>
        <v>RV</v>
      </c>
    </row>
    <row r="915" spans="1:33" x14ac:dyDescent="0.25">
      <c r="A915" t="s">
        <v>41</v>
      </c>
      <c r="B915">
        <v>901</v>
      </c>
      <c r="C915">
        <v>900502435</v>
      </c>
      <c r="D915" t="s">
        <v>2991</v>
      </c>
      <c r="E915" t="s">
        <v>4978</v>
      </c>
      <c r="F915">
        <v>7447638</v>
      </c>
      <c r="G915">
        <v>16925001</v>
      </c>
      <c r="H915">
        <v>12915</v>
      </c>
      <c r="I915" t="s">
        <v>4981</v>
      </c>
      <c r="J915" t="s">
        <v>4982</v>
      </c>
      <c r="K915" s="2">
        <v>45290</v>
      </c>
      <c r="L915" s="2">
        <v>45290</v>
      </c>
      <c r="M915" s="2">
        <v>45351</v>
      </c>
      <c r="N915">
        <v>-95</v>
      </c>
      <c r="O915">
        <v>6167356</v>
      </c>
      <c r="P915">
        <v>20240604</v>
      </c>
      <c r="Q915">
        <v>202406</v>
      </c>
      <c r="R915" t="s">
        <v>6382</v>
      </c>
      <c r="S915">
        <v>161</v>
      </c>
      <c r="T915" t="s">
        <v>25</v>
      </c>
      <c r="U915" t="s">
        <v>3359</v>
      </c>
      <c r="V915" s="57" t="e">
        <f t="shared" ca="1" si="140"/>
        <v>#NUM!</v>
      </c>
      <c r="W915" s="1" t="e">
        <f t="shared" ca="1" si="141"/>
        <v>#NUM!</v>
      </c>
      <c r="X915" s="1" t="e">
        <f t="shared" ca="1" si="142"/>
        <v>#NUM!</v>
      </c>
      <c r="Y915" s="1" t="e">
        <f t="shared" ca="1" si="143"/>
        <v>#NUM!</v>
      </c>
      <c r="Z915" s="32" t="e">
        <f t="shared" ca="1" si="144"/>
        <v>#NUM!</v>
      </c>
      <c r="AA915" s="1" t="e">
        <f t="shared" ca="1" si="145"/>
        <v>#NUM!</v>
      </c>
      <c r="AB915" s="1" t="e">
        <f t="shared" ca="1" si="146"/>
        <v>#NUM!</v>
      </c>
      <c r="AC915" s="1" t="e">
        <f t="shared" ca="1" si="147"/>
        <v>#NUM!</v>
      </c>
      <c r="AD915" s="1">
        <f t="shared" si="148"/>
        <v>6167356</v>
      </c>
      <c r="AE915" t="str">
        <f>IFERROR(VLOOKUP(D915,Bas!A:B,2,0),"")</f>
        <v/>
      </c>
      <c r="AF915" t="str">
        <f t="shared" si="149"/>
        <v>HOLLAND Y KNIGHT COLOMBIA SASCC-003067-00</v>
      </c>
      <c r="AG915" s="14" t="str">
        <f>(IFERROR(VLOOKUP(AF915,Bas!A:B,2,0),"CXP"))</f>
        <v>RV</v>
      </c>
    </row>
    <row r="916" spans="1:33" x14ac:dyDescent="0.25">
      <c r="A916" t="s">
        <v>41</v>
      </c>
      <c r="B916">
        <v>901</v>
      </c>
      <c r="C916">
        <v>900502435</v>
      </c>
      <c r="D916" t="s">
        <v>2991</v>
      </c>
      <c r="E916" t="s">
        <v>4978</v>
      </c>
      <c r="F916">
        <v>7447638</v>
      </c>
      <c r="G916">
        <v>16925001</v>
      </c>
      <c r="H916">
        <v>12916</v>
      </c>
      <c r="I916" t="s">
        <v>4983</v>
      </c>
      <c r="J916" t="s">
        <v>4984</v>
      </c>
      <c r="K916" s="2">
        <v>45290</v>
      </c>
      <c r="L916" s="2">
        <v>45290</v>
      </c>
      <c r="M916" s="2">
        <v>45351</v>
      </c>
      <c r="N916">
        <v>-95</v>
      </c>
      <c r="O916">
        <v>12941644</v>
      </c>
      <c r="P916">
        <v>20240604</v>
      </c>
      <c r="Q916">
        <v>202406</v>
      </c>
      <c r="R916" t="s">
        <v>6382</v>
      </c>
      <c r="S916">
        <v>161</v>
      </c>
      <c r="T916" t="s">
        <v>25</v>
      </c>
      <c r="U916" t="s">
        <v>3359</v>
      </c>
      <c r="V916" s="57" t="e">
        <f t="shared" ca="1" si="140"/>
        <v>#NUM!</v>
      </c>
      <c r="W916" s="1" t="e">
        <f t="shared" ca="1" si="141"/>
        <v>#NUM!</v>
      </c>
      <c r="X916" s="1" t="e">
        <f t="shared" ca="1" si="142"/>
        <v>#NUM!</v>
      </c>
      <c r="Y916" s="1" t="e">
        <f t="shared" ca="1" si="143"/>
        <v>#NUM!</v>
      </c>
      <c r="Z916" s="32" t="e">
        <f t="shared" ca="1" si="144"/>
        <v>#NUM!</v>
      </c>
      <c r="AA916" s="1" t="e">
        <f t="shared" ca="1" si="145"/>
        <v>#NUM!</v>
      </c>
      <c r="AB916" s="1" t="e">
        <f t="shared" ca="1" si="146"/>
        <v>#NUM!</v>
      </c>
      <c r="AC916" s="1" t="e">
        <f t="shared" ca="1" si="147"/>
        <v>#NUM!</v>
      </c>
      <c r="AD916" s="1">
        <f t="shared" si="148"/>
        <v>12941644</v>
      </c>
      <c r="AE916" t="str">
        <f>IFERROR(VLOOKUP(D916,Bas!A:B,2,0),"")</f>
        <v/>
      </c>
      <c r="AF916" t="str">
        <f t="shared" si="149"/>
        <v>HOLLAND Y KNIGHT COLOMBIA SASCC-003068-00</v>
      </c>
      <c r="AG916" s="14" t="str">
        <f>(IFERROR(VLOOKUP(AF916,Bas!A:B,2,0),"CXP"))</f>
        <v>RV</v>
      </c>
    </row>
    <row r="917" spans="1:33" x14ac:dyDescent="0.25">
      <c r="A917" t="s">
        <v>41</v>
      </c>
      <c r="B917">
        <v>901</v>
      </c>
      <c r="C917">
        <v>900502435</v>
      </c>
      <c r="D917" t="s">
        <v>2991</v>
      </c>
      <c r="E917" t="s">
        <v>4978</v>
      </c>
      <c r="F917">
        <v>7447638</v>
      </c>
      <c r="G917">
        <v>16925001</v>
      </c>
      <c r="H917">
        <v>12917</v>
      </c>
      <c r="I917" t="s">
        <v>4985</v>
      </c>
      <c r="J917" t="s">
        <v>4986</v>
      </c>
      <c r="K917" s="2">
        <v>45290</v>
      </c>
      <c r="L917" s="2">
        <v>45290</v>
      </c>
      <c r="M917" s="2">
        <v>45351</v>
      </c>
      <c r="N917">
        <v>-95</v>
      </c>
      <c r="O917">
        <v>7567889</v>
      </c>
      <c r="P917">
        <v>20240604</v>
      </c>
      <c r="Q917">
        <v>202406</v>
      </c>
      <c r="R917" t="s">
        <v>6382</v>
      </c>
      <c r="S917">
        <v>161</v>
      </c>
      <c r="T917" t="s">
        <v>25</v>
      </c>
      <c r="U917" t="s">
        <v>3359</v>
      </c>
      <c r="V917" s="57" t="e">
        <f t="shared" ca="1" si="140"/>
        <v>#NUM!</v>
      </c>
      <c r="W917" s="1" t="e">
        <f t="shared" ca="1" si="141"/>
        <v>#NUM!</v>
      </c>
      <c r="X917" s="1" t="e">
        <f t="shared" ca="1" si="142"/>
        <v>#NUM!</v>
      </c>
      <c r="Y917" s="1" t="e">
        <f t="shared" ca="1" si="143"/>
        <v>#NUM!</v>
      </c>
      <c r="Z917" s="32" t="e">
        <f t="shared" ca="1" si="144"/>
        <v>#NUM!</v>
      </c>
      <c r="AA917" s="1" t="e">
        <f t="shared" ca="1" si="145"/>
        <v>#NUM!</v>
      </c>
      <c r="AB917" s="1" t="e">
        <f t="shared" ca="1" si="146"/>
        <v>#NUM!</v>
      </c>
      <c r="AC917" s="1" t="e">
        <f t="shared" ca="1" si="147"/>
        <v>#NUM!</v>
      </c>
      <c r="AD917" s="1">
        <f t="shared" si="148"/>
        <v>7567889</v>
      </c>
      <c r="AE917" t="str">
        <f>IFERROR(VLOOKUP(D917,Bas!A:B,2,0),"")</f>
        <v/>
      </c>
      <c r="AF917" t="str">
        <f t="shared" si="149"/>
        <v>HOLLAND Y KNIGHT COLOMBIA SASCC-003069-00</v>
      </c>
      <c r="AG917" s="14" t="str">
        <f>(IFERROR(VLOOKUP(AF917,Bas!A:B,2,0),"CXP"))</f>
        <v>RV</v>
      </c>
    </row>
    <row r="918" spans="1:33" x14ac:dyDescent="0.25">
      <c r="A918" t="s">
        <v>41</v>
      </c>
      <c r="B918">
        <v>901</v>
      </c>
      <c r="C918">
        <v>900502435</v>
      </c>
      <c r="D918" t="s">
        <v>2991</v>
      </c>
      <c r="E918" t="s">
        <v>4978</v>
      </c>
      <c r="F918">
        <v>7447638</v>
      </c>
      <c r="G918">
        <v>16925001</v>
      </c>
      <c r="H918">
        <v>12918</v>
      </c>
      <c r="I918" t="s">
        <v>4987</v>
      </c>
      <c r="J918" t="s">
        <v>4988</v>
      </c>
      <c r="K918" s="2">
        <v>45290</v>
      </c>
      <c r="L918" s="2">
        <v>45290</v>
      </c>
      <c r="M918" s="2">
        <v>45351</v>
      </c>
      <c r="N918">
        <v>-95</v>
      </c>
      <c r="O918">
        <v>11171944</v>
      </c>
      <c r="P918">
        <v>20240604</v>
      </c>
      <c r="Q918">
        <v>202406</v>
      </c>
      <c r="R918" t="s">
        <v>6382</v>
      </c>
      <c r="S918">
        <v>161</v>
      </c>
      <c r="T918" t="s">
        <v>25</v>
      </c>
      <c r="U918" t="s">
        <v>3359</v>
      </c>
      <c r="V918" s="57" t="e">
        <f t="shared" ca="1" si="140"/>
        <v>#NUM!</v>
      </c>
      <c r="W918" s="1" t="e">
        <f t="shared" ca="1" si="141"/>
        <v>#NUM!</v>
      </c>
      <c r="X918" s="1" t="e">
        <f t="shared" ca="1" si="142"/>
        <v>#NUM!</v>
      </c>
      <c r="Y918" s="1" t="e">
        <f t="shared" ca="1" si="143"/>
        <v>#NUM!</v>
      </c>
      <c r="Z918" s="32" t="e">
        <f t="shared" ca="1" si="144"/>
        <v>#NUM!</v>
      </c>
      <c r="AA918" s="1" t="e">
        <f t="shared" ca="1" si="145"/>
        <v>#NUM!</v>
      </c>
      <c r="AB918" s="1" t="e">
        <f t="shared" ca="1" si="146"/>
        <v>#NUM!</v>
      </c>
      <c r="AC918" s="1" t="e">
        <f t="shared" ca="1" si="147"/>
        <v>#NUM!</v>
      </c>
      <c r="AD918" s="1">
        <f t="shared" si="148"/>
        <v>11171944</v>
      </c>
      <c r="AE918" t="str">
        <f>IFERROR(VLOOKUP(D918,Bas!A:B,2,0),"")</f>
        <v/>
      </c>
      <c r="AF918" t="str">
        <f t="shared" si="149"/>
        <v>HOLLAND Y KNIGHT COLOMBIA SASCC-003070-00</v>
      </c>
      <c r="AG918" s="14" t="str">
        <f>(IFERROR(VLOOKUP(AF918,Bas!A:B,2,0),"CXP"))</f>
        <v>RV</v>
      </c>
    </row>
    <row r="919" spans="1:33" x14ac:dyDescent="0.25">
      <c r="A919" t="s">
        <v>41</v>
      </c>
      <c r="B919">
        <v>901</v>
      </c>
      <c r="C919">
        <v>900502435</v>
      </c>
      <c r="D919" t="s">
        <v>2991</v>
      </c>
      <c r="E919" t="s">
        <v>4978</v>
      </c>
      <c r="F919">
        <v>7447638</v>
      </c>
      <c r="G919">
        <v>16925001</v>
      </c>
      <c r="H919">
        <v>12919</v>
      </c>
      <c r="I919" t="s">
        <v>4989</v>
      </c>
      <c r="J919" t="s">
        <v>4990</v>
      </c>
      <c r="K919" s="2">
        <v>45290</v>
      </c>
      <c r="L919" s="2">
        <v>45290</v>
      </c>
      <c r="M919" s="2">
        <v>45351</v>
      </c>
      <c r="N919">
        <v>-95</v>
      </c>
      <c r="O919">
        <v>6750303</v>
      </c>
      <c r="P919">
        <v>20240604</v>
      </c>
      <c r="Q919">
        <v>202406</v>
      </c>
      <c r="R919" t="s">
        <v>6382</v>
      </c>
      <c r="S919">
        <v>161</v>
      </c>
      <c r="T919" t="s">
        <v>25</v>
      </c>
      <c r="U919" t="s">
        <v>3359</v>
      </c>
      <c r="V919" s="57" t="e">
        <f t="shared" ca="1" si="140"/>
        <v>#NUM!</v>
      </c>
      <c r="W919" s="1" t="e">
        <f t="shared" ca="1" si="141"/>
        <v>#NUM!</v>
      </c>
      <c r="X919" s="1" t="e">
        <f t="shared" ca="1" si="142"/>
        <v>#NUM!</v>
      </c>
      <c r="Y919" s="1" t="e">
        <f t="shared" ca="1" si="143"/>
        <v>#NUM!</v>
      </c>
      <c r="Z919" s="32" t="e">
        <f t="shared" ca="1" si="144"/>
        <v>#NUM!</v>
      </c>
      <c r="AA919" s="1" t="e">
        <f t="shared" ca="1" si="145"/>
        <v>#NUM!</v>
      </c>
      <c r="AB919" s="1" t="e">
        <f t="shared" ca="1" si="146"/>
        <v>#NUM!</v>
      </c>
      <c r="AC919" s="1" t="e">
        <f t="shared" ca="1" si="147"/>
        <v>#NUM!</v>
      </c>
      <c r="AD919" s="1">
        <f t="shared" si="148"/>
        <v>6750303</v>
      </c>
      <c r="AE919" t="str">
        <f>IFERROR(VLOOKUP(D919,Bas!A:B,2,0),"")</f>
        <v/>
      </c>
      <c r="AF919" t="str">
        <f t="shared" si="149"/>
        <v>HOLLAND Y KNIGHT COLOMBIA SASCC-003071-00</v>
      </c>
      <c r="AG919" s="14" t="str">
        <f>(IFERROR(VLOOKUP(AF919,Bas!A:B,2,0),"CXP"))</f>
        <v>RV</v>
      </c>
    </row>
    <row r="920" spans="1:33" x14ac:dyDescent="0.25">
      <c r="A920" t="s">
        <v>41</v>
      </c>
      <c r="B920">
        <v>901</v>
      </c>
      <c r="C920">
        <v>900502435</v>
      </c>
      <c r="D920" t="s">
        <v>2991</v>
      </c>
      <c r="E920" t="s">
        <v>4978</v>
      </c>
      <c r="F920">
        <v>7447638</v>
      </c>
      <c r="G920">
        <v>16925001</v>
      </c>
      <c r="H920">
        <v>12920</v>
      </c>
      <c r="I920" t="s">
        <v>4991</v>
      </c>
      <c r="J920" t="s">
        <v>4992</v>
      </c>
      <c r="K920" s="2">
        <v>45290</v>
      </c>
      <c r="L920" s="2">
        <v>45290</v>
      </c>
      <c r="M920" s="2">
        <v>45351</v>
      </c>
      <c r="N920">
        <v>-95</v>
      </c>
      <c r="O920">
        <v>9350103</v>
      </c>
      <c r="P920">
        <v>20240604</v>
      </c>
      <c r="Q920">
        <v>202406</v>
      </c>
      <c r="R920" t="s">
        <v>6382</v>
      </c>
      <c r="S920">
        <v>161</v>
      </c>
      <c r="T920" t="s">
        <v>25</v>
      </c>
      <c r="U920" t="s">
        <v>3359</v>
      </c>
      <c r="V920" s="57" t="e">
        <f t="shared" ca="1" si="140"/>
        <v>#NUM!</v>
      </c>
      <c r="W920" s="1" t="e">
        <f t="shared" ca="1" si="141"/>
        <v>#NUM!</v>
      </c>
      <c r="X920" s="1" t="e">
        <f t="shared" ca="1" si="142"/>
        <v>#NUM!</v>
      </c>
      <c r="Y920" s="1" t="e">
        <f t="shared" ca="1" si="143"/>
        <v>#NUM!</v>
      </c>
      <c r="Z920" s="32" t="e">
        <f t="shared" ca="1" si="144"/>
        <v>#NUM!</v>
      </c>
      <c r="AA920" s="1" t="e">
        <f t="shared" ca="1" si="145"/>
        <v>#NUM!</v>
      </c>
      <c r="AB920" s="1" t="e">
        <f t="shared" ca="1" si="146"/>
        <v>#NUM!</v>
      </c>
      <c r="AC920" s="1" t="e">
        <f t="shared" ca="1" si="147"/>
        <v>#NUM!</v>
      </c>
      <c r="AD920" s="1">
        <f t="shared" si="148"/>
        <v>9350103</v>
      </c>
      <c r="AE920" t="str">
        <f>IFERROR(VLOOKUP(D920,Bas!A:B,2,0),"")</f>
        <v/>
      </c>
      <c r="AF920" t="str">
        <f t="shared" si="149"/>
        <v>HOLLAND Y KNIGHT COLOMBIA SASCC-003073-00</v>
      </c>
      <c r="AG920" s="14" t="str">
        <f>(IFERROR(VLOOKUP(AF920,Bas!A:B,2,0),"CXP"))</f>
        <v>RV</v>
      </c>
    </row>
    <row r="921" spans="1:33" x14ac:dyDescent="0.25">
      <c r="A921" t="s">
        <v>41</v>
      </c>
      <c r="B921">
        <v>901</v>
      </c>
      <c r="C921">
        <v>900502435</v>
      </c>
      <c r="D921" t="s">
        <v>2991</v>
      </c>
      <c r="E921" t="s">
        <v>4978</v>
      </c>
      <c r="F921">
        <v>7447638</v>
      </c>
      <c r="G921">
        <v>16925001</v>
      </c>
      <c r="H921">
        <v>12921</v>
      </c>
      <c r="I921" t="s">
        <v>4993</v>
      </c>
      <c r="J921" t="s">
        <v>4994</v>
      </c>
      <c r="K921" s="2">
        <v>45290</v>
      </c>
      <c r="L921" s="2">
        <v>45290</v>
      </c>
      <c r="M921" s="2">
        <v>45351</v>
      </c>
      <c r="N921">
        <v>-95</v>
      </c>
      <c r="O921">
        <v>3724659</v>
      </c>
      <c r="P921">
        <v>20240604</v>
      </c>
      <c r="Q921">
        <v>202406</v>
      </c>
      <c r="R921" t="s">
        <v>6382</v>
      </c>
      <c r="S921">
        <v>161</v>
      </c>
      <c r="T921" t="s">
        <v>25</v>
      </c>
      <c r="U921" t="s">
        <v>3359</v>
      </c>
      <c r="V921" s="57" t="e">
        <f t="shared" ca="1" si="140"/>
        <v>#NUM!</v>
      </c>
      <c r="W921" s="1" t="e">
        <f t="shared" ca="1" si="141"/>
        <v>#NUM!</v>
      </c>
      <c r="X921" s="1" t="e">
        <f t="shared" ca="1" si="142"/>
        <v>#NUM!</v>
      </c>
      <c r="Y921" s="1" t="e">
        <f t="shared" ca="1" si="143"/>
        <v>#NUM!</v>
      </c>
      <c r="Z921" s="32" t="e">
        <f t="shared" ca="1" si="144"/>
        <v>#NUM!</v>
      </c>
      <c r="AA921" s="1" t="e">
        <f t="shared" ca="1" si="145"/>
        <v>#NUM!</v>
      </c>
      <c r="AB921" s="1" t="e">
        <f t="shared" ca="1" si="146"/>
        <v>#NUM!</v>
      </c>
      <c r="AC921" s="1" t="e">
        <f t="shared" ca="1" si="147"/>
        <v>#NUM!</v>
      </c>
      <c r="AD921" s="1">
        <f t="shared" si="148"/>
        <v>3724659</v>
      </c>
      <c r="AE921" t="str">
        <f>IFERROR(VLOOKUP(D921,Bas!A:B,2,0),"")</f>
        <v/>
      </c>
      <c r="AF921" t="str">
        <f t="shared" si="149"/>
        <v>HOLLAND Y KNIGHT COLOMBIA SASCC-003074-00</v>
      </c>
      <c r="AG921" s="14" t="str">
        <f>(IFERROR(VLOOKUP(AF921,Bas!A:B,2,0),"CXP"))</f>
        <v>RV</v>
      </c>
    </row>
    <row r="922" spans="1:33" x14ac:dyDescent="0.25">
      <c r="A922" t="s">
        <v>41</v>
      </c>
      <c r="B922">
        <v>901</v>
      </c>
      <c r="C922">
        <v>900502435</v>
      </c>
      <c r="D922" t="s">
        <v>2991</v>
      </c>
      <c r="E922" t="s">
        <v>4978</v>
      </c>
      <c r="F922">
        <v>7447638</v>
      </c>
      <c r="G922">
        <v>16925001</v>
      </c>
      <c r="H922">
        <v>14396</v>
      </c>
      <c r="I922" t="s">
        <v>4995</v>
      </c>
      <c r="J922" t="s">
        <v>4996</v>
      </c>
      <c r="K922" s="2">
        <v>45412</v>
      </c>
      <c r="L922" s="2">
        <v>45412</v>
      </c>
      <c r="M922" s="2">
        <v>45473</v>
      </c>
      <c r="N922">
        <v>26</v>
      </c>
      <c r="O922">
        <v>3614484</v>
      </c>
      <c r="P922">
        <v>20240604</v>
      </c>
      <c r="Q922">
        <v>202406</v>
      </c>
      <c r="R922" t="s">
        <v>6382</v>
      </c>
      <c r="S922">
        <v>39</v>
      </c>
      <c r="T922" t="s">
        <v>35</v>
      </c>
      <c r="U922" t="s">
        <v>3359</v>
      </c>
      <c r="V922" s="57" t="e">
        <f t="shared" ca="1" si="140"/>
        <v>#NUM!</v>
      </c>
      <c r="W922" s="1" t="e">
        <f t="shared" ca="1" si="141"/>
        <v>#NUM!</v>
      </c>
      <c r="X922" s="1" t="e">
        <f t="shared" ca="1" si="142"/>
        <v>#NUM!</v>
      </c>
      <c r="Y922" s="1" t="e">
        <f t="shared" ca="1" si="143"/>
        <v>#NUM!</v>
      </c>
      <c r="Z922" s="32" t="e">
        <f t="shared" ca="1" si="144"/>
        <v>#NUM!</v>
      </c>
      <c r="AA922" s="1" t="e">
        <f t="shared" ca="1" si="145"/>
        <v>#NUM!</v>
      </c>
      <c r="AB922" s="1" t="e">
        <f t="shared" ca="1" si="146"/>
        <v>#NUM!</v>
      </c>
      <c r="AC922" s="1" t="e">
        <f t="shared" ca="1" si="147"/>
        <v>#NUM!</v>
      </c>
      <c r="AD922" s="1">
        <f t="shared" si="148"/>
        <v>3614484</v>
      </c>
      <c r="AE922" t="str">
        <f>IFERROR(VLOOKUP(D922,Bas!A:B,2,0),"")</f>
        <v/>
      </c>
      <c r="AF922" t="str">
        <f t="shared" si="149"/>
        <v>HOLLAND Y KNIGHT COLOMBIA SASCC-003597-00</v>
      </c>
      <c r="AG922" s="14" t="str">
        <f>(IFERROR(VLOOKUP(AF922,Bas!A:B,2,0),"CXP"))</f>
        <v>RV</v>
      </c>
    </row>
    <row r="923" spans="1:33" x14ac:dyDescent="0.25">
      <c r="A923" t="s">
        <v>41</v>
      </c>
      <c r="B923">
        <v>901</v>
      </c>
      <c r="C923">
        <v>900502435</v>
      </c>
      <c r="D923" t="s">
        <v>2991</v>
      </c>
      <c r="E923" t="s">
        <v>4978</v>
      </c>
      <c r="F923">
        <v>7447638</v>
      </c>
      <c r="G923">
        <v>16925001</v>
      </c>
      <c r="H923">
        <v>14397</v>
      </c>
      <c r="I923" t="s">
        <v>4997</v>
      </c>
      <c r="J923" t="s">
        <v>4998</v>
      </c>
      <c r="K923" s="2">
        <v>45412</v>
      </c>
      <c r="L923" s="2">
        <v>45412</v>
      </c>
      <c r="M923" s="2">
        <v>45473</v>
      </c>
      <c r="N923">
        <v>26</v>
      </c>
      <c r="O923">
        <v>10334545</v>
      </c>
      <c r="P923">
        <v>20240604</v>
      </c>
      <c r="Q923">
        <v>202406</v>
      </c>
      <c r="R923" t="s">
        <v>6382</v>
      </c>
      <c r="S923">
        <v>39</v>
      </c>
      <c r="T923" t="s">
        <v>35</v>
      </c>
      <c r="U923" t="s">
        <v>3359</v>
      </c>
      <c r="V923" s="57" t="e">
        <f t="shared" ca="1" si="140"/>
        <v>#NUM!</v>
      </c>
      <c r="W923" s="1" t="e">
        <f t="shared" ca="1" si="141"/>
        <v>#NUM!</v>
      </c>
      <c r="X923" s="1" t="e">
        <f t="shared" ca="1" si="142"/>
        <v>#NUM!</v>
      </c>
      <c r="Y923" s="1" t="e">
        <f t="shared" ca="1" si="143"/>
        <v>#NUM!</v>
      </c>
      <c r="Z923" s="32" t="e">
        <f t="shared" ca="1" si="144"/>
        <v>#NUM!</v>
      </c>
      <c r="AA923" s="1" t="e">
        <f t="shared" ca="1" si="145"/>
        <v>#NUM!</v>
      </c>
      <c r="AB923" s="1" t="e">
        <f t="shared" ca="1" si="146"/>
        <v>#NUM!</v>
      </c>
      <c r="AC923" s="1" t="e">
        <f t="shared" ca="1" si="147"/>
        <v>#NUM!</v>
      </c>
      <c r="AD923" s="1">
        <f t="shared" si="148"/>
        <v>10334545</v>
      </c>
      <c r="AE923" t="str">
        <f>IFERROR(VLOOKUP(D923,Bas!A:B,2,0),"")</f>
        <v/>
      </c>
      <c r="AF923" t="str">
        <f t="shared" si="149"/>
        <v>HOLLAND Y KNIGHT COLOMBIA SASCC-003598-00</v>
      </c>
      <c r="AG923" s="14" t="str">
        <f>(IFERROR(VLOOKUP(AF923,Bas!A:B,2,0),"CXP"))</f>
        <v>RV</v>
      </c>
    </row>
    <row r="924" spans="1:33" x14ac:dyDescent="0.25">
      <c r="A924" t="s">
        <v>41</v>
      </c>
      <c r="B924">
        <v>901</v>
      </c>
      <c r="C924">
        <v>900502435</v>
      </c>
      <c r="D924" t="s">
        <v>2991</v>
      </c>
      <c r="E924" t="s">
        <v>4978</v>
      </c>
      <c r="F924">
        <v>7447638</v>
      </c>
      <c r="G924">
        <v>16925001</v>
      </c>
      <c r="H924">
        <v>14395</v>
      </c>
      <c r="I924" t="s">
        <v>4999</v>
      </c>
      <c r="J924" t="s">
        <v>5000</v>
      </c>
      <c r="K924" s="2">
        <v>45412</v>
      </c>
      <c r="L924" s="2">
        <v>45412</v>
      </c>
      <c r="M924" s="2">
        <v>45473</v>
      </c>
      <c r="N924">
        <v>26</v>
      </c>
      <c r="O924">
        <v>2127394</v>
      </c>
      <c r="P924">
        <v>20240604</v>
      </c>
      <c r="Q924">
        <v>202406</v>
      </c>
      <c r="R924" t="s">
        <v>6382</v>
      </c>
      <c r="S924">
        <v>39</v>
      </c>
      <c r="T924" t="s">
        <v>35</v>
      </c>
      <c r="U924" t="s">
        <v>3359</v>
      </c>
      <c r="V924" s="57" t="e">
        <f t="shared" ca="1" si="140"/>
        <v>#NUM!</v>
      </c>
      <c r="W924" s="1" t="e">
        <f t="shared" ca="1" si="141"/>
        <v>#NUM!</v>
      </c>
      <c r="X924" s="1" t="e">
        <f t="shared" ca="1" si="142"/>
        <v>#NUM!</v>
      </c>
      <c r="Y924" s="1" t="e">
        <f t="shared" ca="1" si="143"/>
        <v>#NUM!</v>
      </c>
      <c r="Z924" s="32" t="e">
        <f t="shared" ca="1" si="144"/>
        <v>#NUM!</v>
      </c>
      <c r="AA924" s="1" t="e">
        <f t="shared" ca="1" si="145"/>
        <v>#NUM!</v>
      </c>
      <c r="AB924" s="1" t="e">
        <f t="shared" ca="1" si="146"/>
        <v>#NUM!</v>
      </c>
      <c r="AC924" s="1" t="e">
        <f t="shared" ca="1" si="147"/>
        <v>#NUM!</v>
      </c>
      <c r="AD924" s="1">
        <f t="shared" si="148"/>
        <v>2127394</v>
      </c>
      <c r="AE924" t="str">
        <f>IFERROR(VLOOKUP(D924,Bas!A:B,2,0),"")</f>
        <v/>
      </c>
      <c r="AF924" t="str">
        <f t="shared" si="149"/>
        <v>HOLLAND Y KNIGHT COLOMBIA SASCC-003599-00</v>
      </c>
      <c r="AG924" s="14" t="str">
        <f>(IFERROR(VLOOKUP(AF924,Bas!A:B,2,0),"CXP"))</f>
        <v>RV</v>
      </c>
    </row>
    <row r="925" spans="1:33" x14ac:dyDescent="0.25">
      <c r="A925" t="s">
        <v>41</v>
      </c>
      <c r="B925">
        <v>901</v>
      </c>
      <c r="C925">
        <v>900502435</v>
      </c>
      <c r="D925" t="s">
        <v>2991</v>
      </c>
      <c r="E925" t="s">
        <v>4978</v>
      </c>
      <c r="F925">
        <v>7447638</v>
      </c>
      <c r="G925">
        <v>16925001</v>
      </c>
      <c r="H925">
        <v>14489</v>
      </c>
      <c r="I925" t="s">
        <v>5001</v>
      </c>
      <c r="J925" t="s">
        <v>5002</v>
      </c>
      <c r="K925" s="2">
        <v>45412</v>
      </c>
      <c r="L925" s="2">
        <v>45412</v>
      </c>
      <c r="M925" s="2">
        <v>45473</v>
      </c>
      <c r="N925">
        <v>26</v>
      </c>
      <c r="O925">
        <v>34951</v>
      </c>
      <c r="P925">
        <v>20240604</v>
      </c>
      <c r="Q925">
        <v>202406</v>
      </c>
      <c r="R925" t="s">
        <v>6382</v>
      </c>
      <c r="S925">
        <v>39</v>
      </c>
      <c r="T925" t="s">
        <v>35</v>
      </c>
      <c r="U925" t="s">
        <v>3359</v>
      </c>
      <c r="V925" s="57" t="e">
        <f t="shared" ca="1" si="140"/>
        <v>#NUM!</v>
      </c>
      <c r="W925" s="1" t="e">
        <f t="shared" ca="1" si="141"/>
        <v>#NUM!</v>
      </c>
      <c r="X925" s="1" t="e">
        <f t="shared" ca="1" si="142"/>
        <v>#NUM!</v>
      </c>
      <c r="Y925" s="1" t="e">
        <f t="shared" ca="1" si="143"/>
        <v>#NUM!</v>
      </c>
      <c r="Z925" s="32" t="e">
        <f t="shared" ca="1" si="144"/>
        <v>#NUM!</v>
      </c>
      <c r="AA925" s="1" t="e">
        <f t="shared" ca="1" si="145"/>
        <v>#NUM!</v>
      </c>
      <c r="AB925" s="1" t="e">
        <f t="shared" ca="1" si="146"/>
        <v>#NUM!</v>
      </c>
      <c r="AC925" s="1" t="e">
        <f t="shared" ca="1" si="147"/>
        <v>#NUM!</v>
      </c>
      <c r="AD925" s="1">
        <f t="shared" si="148"/>
        <v>34951</v>
      </c>
      <c r="AE925" t="str">
        <f>IFERROR(VLOOKUP(D925,Bas!A:B,2,0),"")</f>
        <v/>
      </c>
      <c r="AF925" t="str">
        <f t="shared" si="149"/>
        <v>HOLLAND Y KNIGHT COLOMBIA SASCC-003600-00</v>
      </c>
      <c r="AG925" s="14" t="str">
        <f>(IFERROR(VLOOKUP(AF925,Bas!A:B,2,0),"CXP"))</f>
        <v>RV</v>
      </c>
    </row>
    <row r="926" spans="1:33" x14ac:dyDescent="0.25">
      <c r="A926" t="s">
        <v>41</v>
      </c>
      <c r="B926">
        <v>901</v>
      </c>
      <c r="C926">
        <v>830058677</v>
      </c>
      <c r="D926" t="s">
        <v>2992</v>
      </c>
      <c r="E926" t="s">
        <v>5003</v>
      </c>
      <c r="F926">
        <v>7447638</v>
      </c>
      <c r="G926">
        <v>16925001</v>
      </c>
      <c r="H926">
        <v>402501</v>
      </c>
      <c r="I926" t="s">
        <v>5004</v>
      </c>
      <c r="J926" t="s">
        <v>5005</v>
      </c>
      <c r="K926" s="2">
        <v>45393</v>
      </c>
      <c r="L926" s="2">
        <v>45393</v>
      </c>
      <c r="M926" s="2">
        <v>45444</v>
      </c>
      <c r="N926">
        <v>-3</v>
      </c>
      <c r="O926">
        <v>2148775</v>
      </c>
      <c r="P926">
        <v>20240604</v>
      </c>
      <c r="Q926">
        <v>202406</v>
      </c>
      <c r="R926" t="s">
        <v>6382</v>
      </c>
      <c r="S926">
        <v>58</v>
      </c>
      <c r="T926" t="s">
        <v>35</v>
      </c>
      <c r="U926" t="s">
        <v>3359</v>
      </c>
      <c r="V926" s="57" t="e">
        <f t="shared" ca="1" si="140"/>
        <v>#NUM!</v>
      </c>
      <c r="W926" s="1" t="e">
        <f t="shared" ca="1" si="141"/>
        <v>#NUM!</v>
      </c>
      <c r="X926" s="1" t="e">
        <f t="shared" ca="1" si="142"/>
        <v>#NUM!</v>
      </c>
      <c r="Y926" s="1" t="e">
        <f t="shared" ca="1" si="143"/>
        <v>#NUM!</v>
      </c>
      <c r="Z926" s="32" t="e">
        <f t="shared" ca="1" si="144"/>
        <v>#NUM!</v>
      </c>
      <c r="AA926" s="1" t="e">
        <f t="shared" ca="1" si="145"/>
        <v>#NUM!</v>
      </c>
      <c r="AB926" s="1" t="e">
        <f t="shared" ca="1" si="146"/>
        <v>#NUM!</v>
      </c>
      <c r="AC926" s="1" t="e">
        <f t="shared" ca="1" si="147"/>
        <v>#NUM!</v>
      </c>
      <c r="AD926" s="1">
        <f t="shared" si="148"/>
        <v>2148775</v>
      </c>
      <c r="AE926" t="str">
        <f>IFERROR(VLOOKUP(D926,Bas!A:B,2,0),"")</f>
        <v/>
      </c>
      <c r="AF926" t="str">
        <f t="shared" si="149"/>
        <v>IFX NETWORKS COLOMBIA SASFP-011683-01</v>
      </c>
      <c r="AG926" s="14" t="str">
        <f>(IFERROR(VLOOKUP(AF926,Bas!A:B,2,0),"CXP"))</f>
        <v>CXP</v>
      </c>
    </row>
    <row r="927" spans="1:33" x14ac:dyDescent="0.25">
      <c r="A927" t="s">
        <v>41</v>
      </c>
      <c r="B927">
        <v>901</v>
      </c>
      <c r="C927">
        <v>830058677</v>
      </c>
      <c r="D927" t="s">
        <v>2992</v>
      </c>
      <c r="E927" t="s">
        <v>5003</v>
      </c>
      <c r="F927">
        <v>7447638</v>
      </c>
      <c r="G927">
        <v>16925001</v>
      </c>
      <c r="H927">
        <v>404708</v>
      </c>
      <c r="I927" t="s">
        <v>5006</v>
      </c>
      <c r="J927" t="s">
        <v>5007</v>
      </c>
      <c r="K927" s="2">
        <v>45426</v>
      </c>
      <c r="L927" s="2">
        <v>45426</v>
      </c>
      <c r="M927" s="2">
        <v>45474</v>
      </c>
      <c r="N927">
        <v>27</v>
      </c>
      <c r="O927">
        <v>2152699</v>
      </c>
      <c r="P927">
        <v>20240604</v>
      </c>
      <c r="Q927">
        <v>202406</v>
      </c>
      <c r="R927" t="s">
        <v>6382</v>
      </c>
      <c r="S927">
        <v>25</v>
      </c>
      <c r="T927" t="s">
        <v>22</v>
      </c>
      <c r="U927" t="s">
        <v>3359</v>
      </c>
      <c r="V927" s="57" t="e">
        <f t="shared" ca="1" si="140"/>
        <v>#NUM!</v>
      </c>
      <c r="W927" s="1" t="e">
        <f t="shared" ca="1" si="141"/>
        <v>#NUM!</v>
      </c>
      <c r="X927" s="1" t="e">
        <f t="shared" ca="1" si="142"/>
        <v>#NUM!</v>
      </c>
      <c r="Y927" s="1" t="e">
        <f t="shared" ca="1" si="143"/>
        <v>#NUM!</v>
      </c>
      <c r="Z927" s="32" t="e">
        <f t="shared" ca="1" si="144"/>
        <v>#NUM!</v>
      </c>
      <c r="AA927" s="1" t="e">
        <f t="shared" ca="1" si="145"/>
        <v>#NUM!</v>
      </c>
      <c r="AB927" s="1" t="e">
        <f t="shared" ca="1" si="146"/>
        <v>#NUM!</v>
      </c>
      <c r="AC927" s="1" t="e">
        <f t="shared" ca="1" si="147"/>
        <v>#NUM!</v>
      </c>
      <c r="AD927" s="1">
        <f t="shared" si="148"/>
        <v>2152699</v>
      </c>
      <c r="AE927" t="str">
        <f>IFERROR(VLOOKUP(D927,Bas!A:B,2,0),"")</f>
        <v/>
      </c>
      <c r="AF927" t="str">
        <f t="shared" si="149"/>
        <v>IFX NETWORKS COLOMBIA SASFP-012236-01</v>
      </c>
      <c r="AG927" s="14" t="str">
        <f>(IFERROR(VLOOKUP(AF927,Bas!A:B,2,0),"CXP"))</f>
        <v>CXP</v>
      </c>
    </row>
    <row r="928" spans="1:33" x14ac:dyDescent="0.25">
      <c r="A928" t="s">
        <v>41</v>
      </c>
      <c r="B928">
        <v>901</v>
      </c>
      <c r="C928">
        <v>830134246</v>
      </c>
      <c r="D928" t="s">
        <v>2993</v>
      </c>
      <c r="E928" t="s">
        <v>5008</v>
      </c>
      <c r="F928">
        <v>7447638</v>
      </c>
      <c r="G928">
        <v>16925001</v>
      </c>
      <c r="H928">
        <v>93086</v>
      </c>
      <c r="I928" t="s">
        <v>5009</v>
      </c>
      <c r="J928" t="s">
        <v>5010</v>
      </c>
      <c r="K928" s="2">
        <v>45358</v>
      </c>
      <c r="L928" s="2">
        <v>45358</v>
      </c>
      <c r="M928" s="2">
        <v>45418</v>
      </c>
      <c r="N928">
        <v>-28</v>
      </c>
      <c r="O928">
        <v>2876676</v>
      </c>
      <c r="P928">
        <v>20240604</v>
      </c>
      <c r="Q928">
        <v>202406</v>
      </c>
      <c r="R928" t="s">
        <v>6382</v>
      </c>
      <c r="S928">
        <v>93</v>
      </c>
      <c r="T928" t="s">
        <v>52</v>
      </c>
      <c r="U928" t="s">
        <v>3359</v>
      </c>
      <c r="V928" s="57" t="e">
        <f t="shared" ca="1" si="140"/>
        <v>#NUM!</v>
      </c>
      <c r="W928" s="1" t="e">
        <f t="shared" ca="1" si="141"/>
        <v>#NUM!</v>
      </c>
      <c r="X928" s="1" t="e">
        <f t="shared" ca="1" si="142"/>
        <v>#NUM!</v>
      </c>
      <c r="Y928" s="1" t="e">
        <f t="shared" ca="1" si="143"/>
        <v>#NUM!</v>
      </c>
      <c r="Z928" s="32" t="e">
        <f t="shared" ca="1" si="144"/>
        <v>#NUM!</v>
      </c>
      <c r="AA928" s="1" t="e">
        <f t="shared" ca="1" si="145"/>
        <v>#NUM!</v>
      </c>
      <c r="AB928" s="1" t="e">
        <f t="shared" ca="1" si="146"/>
        <v>#NUM!</v>
      </c>
      <c r="AC928" s="1" t="e">
        <f t="shared" ca="1" si="147"/>
        <v>#NUM!</v>
      </c>
      <c r="AD928" s="1">
        <f t="shared" si="148"/>
        <v>2876676</v>
      </c>
      <c r="AE928" t="str">
        <f>IFERROR(VLOOKUP(D928,Bas!A:B,2,0),"")</f>
        <v/>
      </c>
      <c r="AF928" t="str">
        <f t="shared" si="149"/>
        <v>IMPORTADORA COLOMBIANA DE AUTOPARTES SASFP-011106-01</v>
      </c>
      <c r="AG928" s="14" t="str">
        <f>(IFERROR(VLOOKUP(AF928,Bas!A:B,2,0),"CXP"))</f>
        <v>CXP</v>
      </c>
    </row>
    <row r="929" spans="1:33" x14ac:dyDescent="0.25">
      <c r="A929" t="s">
        <v>41</v>
      </c>
      <c r="B929">
        <v>901</v>
      </c>
      <c r="C929">
        <v>830134246</v>
      </c>
      <c r="D929" t="s">
        <v>2993</v>
      </c>
      <c r="E929" t="s">
        <v>5008</v>
      </c>
      <c r="F929">
        <v>7447638</v>
      </c>
      <c r="G929">
        <v>16925001</v>
      </c>
      <c r="H929">
        <v>95585</v>
      </c>
      <c r="I929" t="s">
        <v>5011</v>
      </c>
      <c r="J929" t="s">
        <v>5012</v>
      </c>
      <c r="K929" s="2">
        <v>45426</v>
      </c>
      <c r="L929" s="2">
        <v>45426</v>
      </c>
      <c r="M929" s="2">
        <v>45477</v>
      </c>
      <c r="N929">
        <v>30</v>
      </c>
      <c r="O929">
        <v>585239</v>
      </c>
      <c r="P929">
        <v>20240604</v>
      </c>
      <c r="Q929">
        <v>202406</v>
      </c>
      <c r="R929" t="s">
        <v>6382</v>
      </c>
      <c r="S929">
        <v>25</v>
      </c>
      <c r="T929" t="s">
        <v>22</v>
      </c>
      <c r="U929" t="s">
        <v>3359</v>
      </c>
      <c r="V929" s="57" t="e">
        <f t="shared" ca="1" si="140"/>
        <v>#NUM!</v>
      </c>
      <c r="W929" s="1" t="e">
        <f t="shared" ca="1" si="141"/>
        <v>#NUM!</v>
      </c>
      <c r="X929" s="1" t="e">
        <f t="shared" ca="1" si="142"/>
        <v>#NUM!</v>
      </c>
      <c r="Y929" s="1" t="e">
        <f t="shared" ca="1" si="143"/>
        <v>#NUM!</v>
      </c>
      <c r="Z929" s="32" t="e">
        <f t="shared" ca="1" si="144"/>
        <v>#NUM!</v>
      </c>
      <c r="AA929" s="1" t="e">
        <f t="shared" ca="1" si="145"/>
        <v>#NUM!</v>
      </c>
      <c r="AB929" s="1" t="e">
        <f t="shared" ca="1" si="146"/>
        <v>#NUM!</v>
      </c>
      <c r="AC929" s="1" t="e">
        <f t="shared" ca="1" si="147"/>
        <v>#NUM!</v>
      </c>
      <c r="AD929" s="1">
        <f t="shared" si="148"/>
        <v>585239</v>
      </c>
      <c r="AE929" t="str">
        <f>IFERROR(VLOOKUP(D929,Bas!A:B,2,0),"")</f>
        <v/>
      </c>
      <c r="AF929" t="str">
        <f t="shared" si="149"/>
        <v>IMPORTADORA COLOMBIANA DE AUTOPARTES SASFP-012237-01</v>
      </c>
      <c r="AG929" s="14" t="str">
        <f>(IFERROR(VLOOKUP(AF929,Bas!A:B,2,0),"CXP"))</f>
        <v>CXP</v>
      </c>
    </row>
    <row r="930" spans="1:33" x14ac:dyDescent="0.25">
      <c r="A930" t="s">
        <v>41</v>
      </c>
      <c r="B930">
        <v>901</v>
      </c>
      <c r="C930">
        <v>830134246</v>
      </c>
      <c r="D930" t="s">
        <v>2993</v>
      </c>
      <c r="E930" t="s">
        <v>5008</v>
      </c>
      <c r="F930">
        <v>7447638</v>
      </c>
      <c r="G930">
        <v>16925001</v>
      </c>
      <c r="H930">
        <v>96297</v>
      </c>
      <c r="I930" t="s">
        <v>6570</v>
      </c>
      <c r="J930" t="s">
        <v>6571</v>
      </c>
      <c r="K930" s="2">
        <v>45440</v>
      </c>
      <c r="L930" s="2">
        <v>45440</v>
      </c>
      <c r="M930" s="2">
        <v>45494</v>
      </c>
      <c r="N930">
        <v>47</v>
      </c>
      <c r="O930">
        <v>596494</v>
      </c>
      <c r="P930">
        <v>20240604</v>
      </c>
      <c r="Q930">
        <v>202406</v>
      </c>
      <c r="R930" t="s">
        <v>6382</v>
      </c>
      <c r="S930">
        <v>11</v>
      </c>
      <c r="T930" t="s">
        <v>22</v>
      </c>
      <c r="U930" t="s">
        <v>3359</v>
      </c>
      <c r="V930" s="57" t="e">
        <f t="shared" ca="1" si="140"/>
        <v>#NUM!</v>
      </c>
      <c r="W930" s="1" t="e">
        <f t="shared" ca="1" si="141"/>
        <v>#NUM!</v>
      </c>
      <c r="X930" s="1" t="e">
        <f t="shared" ca="1" si="142"/>
        <v>#NUM!</v>
      </c>
      <c r="Y930" s="1" t="e">
        <f t="shared" ca="1" si="143"/>
        <v>#NUM!</v>
      </c>
      <c r="Z930" s="32" t="e">
        <f t="shared" ca="1" si="144"/>
        <v>#NUM!</v>
      </c>
      <c r="AA930" s="1" t="e">
        <f t="shared" ca="1" si="145"/>
        <v>#NUM!</v>
      </c>
      <c r="AB930" s="1" t="e">
        <f t="shared" ca="1" si="146"/>
        <v>#NUM!</v>
      </c>
      <c r="AC930" s="1" t="e">
        <f t="shared" ca="1" si="147"/>
        <v>#NUM!</v>
      </c>
      <c r="AD930" s="1">
        <f t="shared" si="148"/>
        <v>596494</v>
      </c>
      <c r="AE930" t="str">
        <f>IFERROR(VLOOKUP(D930,Bas!A:B,2,0),"")</f>
        <v/>
      </c>
      <c r="AF930" t="str">
        <f t="shared" si="149"/>
        <v>IMPORTADORA COLOMBIANA DE AUTOPARTES SASFP-012511-01</v>
      </c>
      <c r="AG930" s="14" t="str">
        <f>(IFERROR(VLOOKUP(AF930,Bas!A:B,2,0),"CXP"))</f>
        <v>CXP</v>
      </c>
    </row>
    <row r="931" spans="1:33" x14ac:dyDescent="0.25">
      <c r="A931" t="s">
        <v>41</v>
      </c>
      <c r="B931">
        <v>901</v>
      </c>
      <c r="C931">
        <v>900162075</v>
      </c>
      <c r="D931" t="s">
        <v>2994</v>
      </c>
      <c r="E931" t="s">
        <v>5013</v>
      </c>
      <c r="F931">
        <v>7447638</v>
      </c>
      <c r="G931">
        <v>16925001</v>
      </c>
      <c r="H931">
        <v>2318</v>
      </c>
      <c r="I931" t="s">
        <v>5014</v>
      </c>
      <c r="J931" t="s">
        <v>5015</v>
      </c>
      <c r="K931" s="2">
        <v>45373</v>
      </c>
      <c r="L931" s="2">
        <v>45373</v>
      </c>
      <c r="M931" s="2">
        <v>45431</v>
      </c>
      <c r="N931">
        <v>-15</v>
      </c>
      <c r="O931">
        <v>4669728</v>
      </c>
      <c r="P931">
        <v>20240604</v>
      </c>
      <c r="Q931">
        <v>202406</v>
      </c>
      <c r="R931" t="s">
        <v>6382</v>
      </c>
      <c r="S931">
        <v>78</v>
      </c>
      <c r="T931" t="s">
        <v>31</v>
      </c>
      <c r="U931" t="s">
        <v>3359</v>
      </c>
      <c r="V931" s="57" t="e">
        <f t="shared" ca="1" si="140"/>
        <v>#NUM!</v>
      </c>
      <c r="W931" s="1" t="e">
        <f t="shared" ca="1" si="141"/>
        <v>#NUM!</v>
      </c>
      <c r="X931" s="1" t="e">
        <f t="shared" ca="1" si="142"/>
        <v>#NUM!</v>
      </c>
      <c r="Y931" s="1" t="e">
        <f t="shared" ca="1" si="143"/>
        <v>#NUM!</v>
      </c>
      <c r="Z931" s="32" t="e">
        <f t="shared" ca="1" si="144"/>
        <v>#NUM!</v>
      </c>
      <c r="AA931" s="1" t="e">
        <f t="shared" ca="1" si="145"/>
        <v>#NUM!</v>
      </c>
      <c r="AB931" s="1" t="e">
        <f t="shared" ca="1" si="146"/>
        <v>#NUM!</v>
      </c>
      <c r="AC931" s="1" t="e">
        <f t="shared" ca="1" si="147"/>
        <v>#NUM!</v>
      </c>
      <c r="AD931" s="1">
        <f t="shared" si="148"/>
        <v>4669728</v>
      </c>
      <c r="AE931" t="str">
        <f>IFERROR(VLOOKUP(D931,Bas!A:B,2,0),"")</f>
        <v/>
      </c>
      <c r="AF931" t="str">
        <f t="shared" si="149"/>
        <v>IMPORTADORA DISMAQ SASFP-011337-01</v>
      </c>
      <c r="AG931" s="14" t="str">
        <f>(IFERROR(VLOOKUP(AF931,Bas!A:B,2,0),"CXP"))</f>
        <v>CXP</v>
      </c>
    </row>
    <row r="932" spans="1:33" x14ac:dyDescent="0.25">
      <c r="A932" t="s">
        <v>41</v>
      </c>
      <c r="B932">
        <v>901</v>
      </c>
      <c r="C932">
        <v>900162075</v>
      </c>
      <c r="D932" t="s">
        <v>2994</v>
      </c>
      <c r="E932" t="s">
        <v>5013</v>
      </c>
      <c r="F932">
        <v>7447638</v>
      </c>
      <c r="G932">
        <v>16925001</v>
      </c>
      <c r="H932">
        <v>2348</v>
      </c>
      <c r="I932" t="s">
        <v>5016</v>
      </c>
      <c r="J932" t="s">
        <v>5017</v>
      </c>
      <c r="K932" s="2">
        <v>45382</v>
      </c>
      <c r="L932" s="2">
        <v>45382</v>
      </c>
      <c r="M932" s="2">
        <v>45444</v>
      </c>
      <c r="N932">
        <v>-3</v>
      </c>
      <c r="O932">
        <v>167131</v>
      </c>
      <c r="P932">
        <v>20240604</v>
      </c>
      <c r="Q932">
        <v>202406</v>
      </c>
      <c r="R932" t="s">
        <v>6382</v>
      </c>
      <c r="S932">
        <v>69</v>
      </c>
      <c r="T932" t="s">
        <v>31</v>
      </c>
      <c r="U932" t="s">
        <v>3359</v>
      </c>
      <c r="V932" s="57" t="e">
        <f t="shared" ca="1" si="140"/>
        <v>#NUM!</v>
      </c>
      <c r="W932" s="1" t="e">
        <f t="shared" ca="1" si="141"/>
        <v>#NUM!</v>
      </c>
      <c r="X932" s="1" t="e">
        <f t="shared" ca="1" si="142"/>
        <v>#NUM!</v>
      </c>
      <c r="Y932" s="1" t="e">
        <f t="shared" ca="1" si="143"/>
        <v>#NUM!</v>
      </c>
      <c r="Z932" s="32" t="e">
        <f t="shared" ca="1" si="144"/>
        <v>#NUM!</v>
      </c>
      <c r="AA932" s="1" t="e">
        <f t="shared" ca="1" si="145"/>
        <v>#NUM!</v>
      </c>
      <c r="AB932" s="1" t="e">
        <f t="shared" ca="1" si="146"/>
        <v>#NUM!</v>
      </c>
      <c r="AC932" s="1" t="e">
        <f t="shared" ca="1" si="147"/>
        <v>#NUM!</v>
      </c>
      <c r="AD932" s="1">
        <f t="shared" si="148"/>
        <v>167131</v>
      </c>
      <c r="AE932" t="str">
        <f>IFERROR(VLOOKUP(D932,Bas!A:B,2,0),"")</f>
        <v/>
      </c>
      <c r="AF932" t="str">
        <f t="shared" si="149"/>
        <v>IMPORTADORA DISMAQ SASFP-011490-01</v>
      </c>
      <c r="AG932" s="14" t="str">
        <f>(IFERROR(VLOOKUP(AF932,Bas!A:B,2,0),"CXP"))</f>
        <v>CXP</v>
      </c>
    </row>
    <row r="933" spans="1:33" x14ac:dyDescent="0.25">
      <c r="A933" t="s">
        <v>41</v>
      </c>
      <c r="B933">
        <v>901</v>
      </c>
      <c r="C933">
        <v>900162075</v>
      </c>
      <c r="D933" t="s">
        <v>2994</v>
      </c>
      <c r="E933" t="s">
        <v>5013</v>
      </c>
      <c r="F933">
        <v>7447638</v>
      </c>
      <c r="G933">
        <v>16925001</v>
      </c>
      <c r="H933">
        <v>2350</v>
      </c>
      <c r="I933" t="s">
        <v>5018</v>
      </c>
      <c r="J933" t="s">
        <v>5019</v>
      </c>
      <c r="K933" s="2">
        <v>45384</v>
      </c>
      <c r="L933" s="2">
        <v>45384</v>
      </c>
      <c r="M933" s="2">
        <v>45445</v>
      </c>
      <c r="N933">
        <v>-2</v>
      </c>
      <c r="O933">
        <v>5959462</v>
      </c>
      <c r="P933">
        <v>20240604</v>
      </c>
      <c r="Q933">
        <v>202406</v>
      </c>
      <c r="R933" t="s">
        <v>6382</v>
      </c>
      <c r="S933">
        <v>67</v>
      </c>
      <c r="T933" t="s">
        <v>31</v>
      </c>
      <c r="U933" t="s">
        <v>3359</v>
      </c>
      <c r="V933" s="57" t="e">
        <f t="shared" ca="1" si="140"/>
        <v>#NUM!</v>
      </c>
      <c r="W933" s="1" t="e">
        <f t="shared" ca="1" si="141"/>
        <v>#NUM!</v>
      </c>
      <c r="X933" s="1" t="e">
        <f t="shared" ca="1" si="142"/>
        <v>#NUM!</v>
      </c>
      <c r="Y933" s="1" t="e">
        <f t="shared" ca="1" si="143"/>
        <v>#NUM!</v>
      </c>
      <c r="Z933" s="32" t="e">
        <f t="shared" ca="1" si="144"/>
        <v>#NUM!</v>
      </c>
      <c r="AA933" s="1" t="e">
        <f t="shared" ca="1" si="145"/>
        <v>#NUM!</v>
      </c>
      <c r="AB933" s="1" t="e">
        <f t="shared" ca="1" si="146"/>
        <v>#NUM!</v>
      </c>
      <c r="AC933" s="1" t="e">
        <f t="shared" ca="1" si="147"/>
        <v>#NUM!</v>
      </c>
      <c r="AD933" s="1">
        <f t="shared" si="148"/>
        <v>5959462</v>
      </c>
      <c r="AE933" t="str">
        <f>IFERROR(VLOOKUP(D933,Bas!A:B,2,0),"")</f>
        <v/>
      </c>
      <c r="AF933" t="str">
        <f t="shared" si="149"/>
        <v>IMPORTADORA DISMAQ SASFP-011499-01</v>
      </c>
      <c r="AG933" s="14" t="str">
        <f>(IFERROR(VLOOKUP(AF933,Bas!A:B,2,0),"CXP"))</f>
        <v>CXP</v>
      </c>
    </row>
    <row r="934" spans="1:33" x14ac:dyDescent="0.25">
      <c r="A934" t="s">
        <v>41</v>
      </c>
      <c r="B934">
        <v>901</v>
      </c>
      <c r="C934">
        <v>900162075</v>
      </c>
      <c r="D934" t="s">
        <v>2994</v>
      </c>
      <c r="E934" t="s">
        <v>5013</v>
      </c>
      <c r="F934">
        <v>7447638</v>
      </c>
      <c r="G934">
        <v>16925001</v>
      </c>
      <c r="H934">
        <v>2382</v>
      </c>
      <c r="I934" t="s">
        <v>5020</v>
      </c>
      <c r="J934" t="s">
        <v>5021</v>
      </c>
      <c r="K934" s="2">
        <v>45397</v>
      </c>
      <c r="L934" s="2">
        <v>45397</v>
      </c>
      <c r="M934" s="2">
        <v>45455</v>
      </c>
      <c r="N934">
        <v>8</v>
      </c>
      <c r="O934">
        <v>1623286</v>
      </c>
      <c r="P934">
        <v>20240604</v>
      </c>
      <c r="Q934">
        <v>202406</v>
      </c>
      <c r="R934" t="s">
        <v>6382</v>
      </c>
      <c r="S934">
        <v>54</v>
      </c>
      <c r="T934" t="s">
        <v>35</v>
      </c>
      <c r="U934" t="s">
        <v>3359</v>
      </c>
      <c r="V934" s="57" t="e">
        <f t="shared" ca="1" si="140"/>
        <v>#NUM!</v>
      </c>
      <c r="W934" s="1" t="e">
        <f t="shared" ca="1" si="141"/>
        <v>#NUM!</v>
      </c>
      <c r="X934" s="1" t="e">
        <f t="shared" ca="1" si="142"/>
        <v>#NUM!</v>
      </c>
      <c r="Y934" s="1" t="e">
        <f t="shared" ca="1" si="143"/>
        <v>#NUM!</v>
      </c>
      <c r="Z934" s="32" t="e">
        <f t="shared" ca="1" si="144"/>
        <v>#NUM!</v>
      </c>
      <c r="AA934" s="1" t="e">
        <f t="shared" ca="1" si="145"/>
        <v>#NUM!</v>
      </c>
      <c r="AB934" s="1" t="e">
        <f t="shared" ca="1" si="146"/>
        <v>#NUM!</v>
      </c>
      <c r="AC934" s="1" t="e">
        <f t="shared" ca="1" si="147"/>
        <v>#NUM!</v>
      </c>
      <c r="AD934" s="1">
        <f t="shared" si="148"/>
        <v>1623286</v>
      </c>
      <c r="AE934" t="str">
        <f>IFERROR(VLOOKUP(D934,Bas!A:B,2,0),"")</f>
        <v/>
      </c>
      <c r="AF934" t="str">
        <f t="shared" si="149"/>
        <v>IMPORTADORA DISMAQ SASFP-011732-01</v>
      </c>
      <c r="AG934" s="14" t="str">
        <f>(IFERROR(VLOOKUP(AF934,Bas!A:B,2,0),"CXP"))</f>
        <v>CXP</v>
      </c>
    </row>
    <row r="935" spans="1:33" x14ac:dyDescent="0.25">
      <c r="A935" t="s">
        <v>41</v>
      </c>
      <c r="B935">
        <v>901</v>
      </c>
      <c r="C935">
        <v>900162075</v>
      </c>
      <c r="D935" t="s">
        <v>2994</v>
      </c>
      <c r="E935" t="s">
        <v>5013</v>
      </c>
      <c r="F935">
        <v>7447638</v>
      </c>
      <c r="G935">
        <v>16925001</v>
      </c>
      <c r="H935">
        <v>2368</v>
      </c>
      <c r="I935" t="s">
        <v>5022</v>
      </c>
      <c r="J935" t="s">
        <v>5023</v>
      </c>
      <c r="K935" s="2">
        <v>45398</v>
      </c>
      <c r="L935" s="2">
        <v>45398</v>
      </c>
      <c r="M935" s="2">
        <v>45454</v>
      </c>
      <c r="N935">
        <v>7</v>
      </c>
      <c r="O935">
        <v>2907063</v>
      </c>
      <c r="P935">
        <v>20240604</v>
      </c>
      <c r="Q935">
        <v>202406</v>
      </c>
      <c r="R935" t="s">
        <v>6382</v>
      </c>
      <c r="S935">
        <v>53</v>
      </c>
      <c r="T935" t="s">
        <v>35</v>
      </c>
      <c r="U935" t="s">
        <v>3359</v>
      </c>
      <c r="V935" s="57" t="e">
        <f t="shared" ca="1" si="140"/>
        <v>#NUM!</v>
      </c>
      <c r="W935" s="1" t="e">
        <f t="shared" ca="1" si="141"/>
        <v>#NUM!</v>
      </c>
      <c r="X935" s="1" t="e">
        <f t="shared" ca="1" si="142"/>
        <v>#NUM!</v>
      </c>
      <c r="Y935" s="1" t="e">
        <f t="shared" ca="1" si="143"/>
        <v>#NUM!</v>
      </c>
      <c r="Z935" s="32" t="e">
        <f t="shared" ca="1" si="144"/>
        <v>#NUM!</v>
      </c>
      <c r="AA935" s="1" t="e">
        <f t="shared" ca="1" si="145"/>
        <v>#NUM!</v>
      </c>
      <c r="AB935" s="1" t="e">
        <f t="shared" ca="1" si="146"/>
        <v>#NUM!</v>
      </c>
      <c r="AC935" s="1" t="e">
        <f t="shared" ca="1" si="147"/>
        <v>#NUM!</v>
      </c>
      <c r="AD935" s="1">
        <f t="shared" si="148"/>
        <v>2907063</v>
      </c>
      <c r="AE935" t="str">
        <f>IFERROR(VLOOKUP(D935,Bas!A:B,2,0),"")</f>
        <v/>
      </c>
      <c r="AF935" t="str">
        <f t="shared" si="149"/>
        <v>IMPORTADORA DISMAQ SASFP-011763-01</v>
      </c>
      <c r="AG935" s="14" t="str">
        <f>(IFERROR(VLOOKUP(AF935,Bas!A:B,2,0),"CXP"))</f>
        <v>CXP</v>
      </c>
    </row>
    <row r="936" spans="1:33" x14ac:dyDescent="0.25">
      <c r="A936" t="s">
        <v>41</v>
      </c>
      <c r="B936">
        <v>901</v>
      </c>
      <c r="C936">
        <v>900162075</v>
      </c>
      <c r="D936" t="s">
        <v>2994</v>
      </c>
      <c r="E936" t="s">
        <v>5013</v>
      </c>
      <c r="F936">
        <v>7447638</v>
      </c>
      <c r="G936">
        <v>16925001</v>
      </c>
      <c r="H936">
        <v>2391</v>
      </c>
      <c r="I936" t="s">
        <v>5024</v>
      </c>
      <c r="J936" t="s">
        <v>5025</v>
      </c>
      <c r="K936" s="2">
        <v>45398</v>
      </c>
      <c r="L936" s="2">
        <v>45398</v>
      </c>
      <c r="M936" s="2">
        <v>45459</v>
      </c>
      <c r="N936">
        <v>12</v>
      </c>
      <c r="O936">
        <v>630258</v>
      </c>
      <c r="P936">
        <v>20240604</v>
      </c>
      <c r="Q936">
        <v>202406</v>
      </c>
      <c r="R936" t="s">
        <v>6382</v>
      </c>
      <c r="S936">
        <v>53</v>
      </c>
      <c r="T936" t="s">
        <v>35</v>
      </c>
      <c r="U936" t="s">
        <v>3359</v>
      </c>
      <c r="V936" s="57" t="e">
        <f t="shared" ca="1" si="140"/>
        <v>#NUM!</v>
      </c>
      <c r="W936" s="1" t="e">
        <f t="shared" ca="1" si="141"/>
        <v>#NUM!</v>
      </c>
      <c r="X936" s="1" t="e">
        <f t="shared" ca="1" si="142"/>
        <v>#NUM!</v>
      </c>
      <c r="Y936" s="1" t="e">
        <f t="shared" ca="1" si="143"/>
        <v>#NUM!</v>
      </c>
      <c r="Z936" s="32" t="e">
        <f t="shared" ca="1" si="144"/>
        <v>#NUM!</v>
      </c>
      <c r="AA936" s="1" t="e">
        <f t="shared" ca="1" si="145"/>
        <v>#NUM!</v>
      </c>
      <c r="AB936" s="1" t="e">
        <f t="shared" ca="1" si="146"/>
        <v>#NUM!</v>
      </c>
      <c r="AC936" s="1" t="e">
        <f t="shared" ca="1" si="147"/>
        <v>#NUM!</v>
      </c>
      <c r="AD936" s="1">
        <f t="shared" si="148"/>
        <v>630258</v>
      </c>
      <c r="AE936" t="str">
        <f>IFERROR(VLOOKUP(D936,Bas!A:B,2,0),"")</f>
        <v/>
      </c>
      <c r="AF936" t="str">
        <f t="shared" si="149"/>
        <v>IMPORTADORA DISMAQ SASFP-011770-01</v>
      </c>
      <c r="AG936" s="14" t="str">
        <f>(IFERROR(VLOOKUP(AF936,Bas!A:B,2,0),"CXP"))</f>
        <v>CXP</v>
      </c>
    </row>
    <row r="937" spans="1:33" x14ac:dyDescent="0.25">
      <c r="A937" t="s">
        <v>41</v>
      </c>
      <c r="B937">
        <v>901</v>
      </c>
      <c r="C937">
        <v>900162075</v>
      </c>
      <c r="D937" t="s">
        <v>2994</v>
      </c>
      <c r="E937" t="s">
        <v>5013</v>
      </c>
      <c r="F937">
        <v>7447638</v>
      </c>
      <c r="G937">
        <v>16925001</v>
      </c>
      <c r="H937">
        <v>2400</v>
      </c>
      <c r="I937" t="s">
        <v>5026</v>
      </c>
      <c r="J937" t="s">
        <v>5027</v>
      </c>
      <c r="K937" s="2">
        <v>45401</v>
      </c>
      <c r="L937" s="2">
        <v>45401</v>
      </c>
      <c r="M937" s="2">
        <v>45461</v>
      </c>
      <c r="N937">
        <v>14</v>
      </c>
      <c r="O937">
        <v>315129</v>
      </c>
      <c r="P937">
        <v>20240604</v>
      </c>
      <c r="Q937">
        <v>202406</v>
      </c>
      <c r="R937" t="s">
        <v>6382</v>
      </c>
      <c r="S937">
        <v>50</v>
      </c>
      <c r="T937" t="s">
        <v>35</v>
      </c>
      <c r="U937" t="s">
        <v>3359</v>
      </c>
      <c r="V937" s="57" t="e">
        <f t="shared" ca="1" si="140"/>
        <v>#NUM!</v>
      </c>
      <c r="W937" s="1" t="e">
        <f t="shared" ca="1" si="141"/>
        <v>#NUM!</v>
      </c>
      <c r="X937" s="1" t="e">
        <f t="shared" ca="1" si="142"/>
        <v>#NUM!</v>
      </c>
      <c r="Y937" s="1" t="e">
        <f t="shared" ca="1" si="143"/>
        <v>#NUM!</v>
      </c>
      <c r="Z937" s="32" t="e">
        <f t="shared" ca="1" si="144"/>
        <v>#NUM!</v>
      </c>
      <c r="AA937" s="1" t="e">
        <f t="shared" ca="1" si="145"/>
        <v>#NUM!</v>
      </c>
      <c r="AB937" s="1" t="e">
        <f t="shared" ca="1" si="146"/>
        <v>#NUM!</v>
      </c>
      <c r="AC937" s="1" t="e">
        <f t="shared" ca="1" si="147"/>
        <v>#NUM!</v>
      </c>
      <c r="AD937" s="1">
        <f t="shared" si="148"/>
        <v>315129</v>
      </c>
      <c r="AE937" t="str">
        <f>IFERROR(VLOOKUP(D937,Bas!A:B,2,0),"")</f>
        <v/>
      </c>
      <c r="AF937" t="str">
        <f t="shared" si="149"/>
        <v>IMPORTADORA DISMAQ SASFP-011828-01</v>
      </c>
      <c r="AG937" s="14" t="str">
        <f>(IFERROR(VLOOKUP(AF937,Bas!A:B,2,0),"CXP"))</f>
        <v>CXP</v>
      </c>
    </row>
    <row r="938" spans="1:33" x14ac:dyDescent="0.25">
      <c r="A938" t="s">
        <v>41</v>
      </c>
      <c r="B938">
        <v>901</v>
      </c>
      <c r="C938">
        <v>900162075</v>
      </c>
      <c r="D938" t="s">
        <v>2994</v>
      </c>
      <c r="E938" t="s">
        <v>5013</v>
      </c>
      <c r="F938">
        <v>7447638</v>
      </c>
      <c r="G938">
        <v>16925001</v>
      </c>
      <c r="H938">
        <v>2458</v>
      </c>
      <c r="I938" t="s">
        <v>5028</v>
      </c>
      <c r="J938" t="s">
        <v>5029</v>
      </c>
      <c r="K938" s="2">
        <v>45412</v>
      </c>
      <c r="L938" s="2">
        <v>45412</v>
      </c>
      <c r="M938" s="2">
        <v>45473</v>
      </c>
      <c r="N938">
        <v>26</v>
      </c>
      <c r="O938">
        <v>1412452</v>
      </c>
      <c r="P938">
        <v>20240604</v>
      </c>
      <c r="Q938">
        <v>202406</v>
      </c>
      <c r="R938" t="s">
        <v>6382</v>
      </c>
      <c r="S938">
        <v>39</v>
      </c>
      <c r="T938" t="s">
        <v>35</v>
      </c>
      <c r="U938" t="s">
        <v>3359</v>
      </c>
      <c r="V938" s="57" t="e">
        <f t="shared" ca="1" si="140"/>
        <v>#NUM!</v>
      </c>
      <c r="W938" s="1" t="e">
        <f t="shared" ca="1" si="141"/>
        <v>#NUM!</v>
      </c>
      <c r="X938" s="1" t="e">
        <f t="shared" ca="1" si="142"/>
        <v>#NUM!</v>
      </c>
      <c r="Y938" s="1" t="e">
        <f t="shared" ca="1" si="143"/>
        <v>#NUM!</v>
      </c>
      <c r="Z938" s="32" t="e">
        <f t="shared" ca="1" si="144"/>
        <v>#NUM!</v>
      </c>
      <c r="AA938" s="1" t="e">
        <f t="shared" ca="1" si="145"/>
        <v>#NUM!</v>
      </c>
      <c r="AB938" s="1" t="e">
        <f t="shared" ca="1" si="146"/>
        <v>#NUM!</v>
      </c>
      <c r="AC938" s="1" t="e">
        <f t="shared" ca="1" si="147"/>
        <v>#NUM!</v>
      </c>
      <c r="AD938" s="1">
        <f t="shared" si="148"/>
        <v>1412452</v>
      </c>
      <c r="AE938" t="str">
        <f>IFERROR(VLOOKUP(D938,Bas!A:B,2,0),"")</f>
        <v/>
      </c>
      <c r="AF938" t="str">
        <f t="shared" si="149"/>
        <v>IMPORTADORA DISMAQ SASFP-012071-01</v>
      </c>
      <c r="AG938" s="14" t="str">
        <f>(IFERROR(VLOOKUP(AF938,Bas!A:B,2,0),"CXP"))</f>
        <v>CXP</v>
      </c>
    </row>
    <row r="939" spans="1:33" x14ac:dyDescent="0.25">
      <c r="A939" t="s">
        <v>41</v>
      </c>
      <c r="B939">
        <v>901</v>
      </c>
      <c r="C939">
        <v>900162075</v>
      </c>
      <c r="D939" t="s">
        <v>2994</v>
      </c>
      <c r="E939" t="s">
        <v>5013</v>
      </c>
      <c r="F939">
        <v>7447638</v>
      </c>
      <c r="G939">
        <v>16925001</v>
      </c>
      <c r="H939">
        <v>2552</v>
      </c>
      <c r="I939" t="s">
        <v>6572</v>
      </c>
      <c r="J939" t="s">
        <v>6573</v>
      </c>
      <c r="K939" s="2">
        <v>45440</v>
      </c>
      <c r="L939" s="2">
        <v>45440</v>
      </c>
      <c r="M939" s="2">
        <v>45497</v>
      </c>
      <c r="N939">
        <v>50</v>
      </c>
      <c r="O939">
        <v>1856773</v>
      </c>
      <c r="P939">
        <v>20240604</v>
      </c>
      <c r="Q939">
        <v>202406</v>
      </c>
      <c r="R939" t="s">
        <v>6382</v>
      </c>
      <c r="S939">
        <v>11</v>
      </c>
      <c r="T939" t="s">
        <v>22</v>
      </c>
      <c r="U939" t="s">
        <v>3359</v>
      </c>
      <c r="V939" s="57" t="e">
        <f t="shared" ca="1" si="140"/>
        <v>#NUM!</v>
      </c>
      <c r="W939" s="1" t="e">
        <f t="shared" ca="1" si="141"/>
        <v>#NUM!</v>
      </c>
      <c r="X939" s="1" t="e">
        <f t="shared" ca="1" si="142"/>
        <v>#NUM!</v>
      </c>
      <c r="Y939" s="1" t="e">
        <f t="shared" ca="1" si="143"/>
        <v>#NUM!</v>
      </c>
      <c r="Z939" s="32" t="e">
        <f t="shared" ca="1" si="144"/>
        <v>#NUM!</v>
      </c>
      <c r="AA939" s="1" t="e">
        <f t="shared" ca="1" si="145"/>
        <v>#NUM!</v>
      </c>
      <c r="AB939" s="1" t="e">
        <f t="shared" ca="1" si="146"/>
        <v>#NUM!</v>
      </c>
      <c r="AC939" s="1" t="e">
        <f t="shared" ca="1" si="147"/>
        <v>#NUM!</v>
      </c>
      <c r="AD939" s="1">
        <f t="shared" si="148"/>
        <v>1856773</v>
      </c>
      <c r="AE939" t="str">
        <f>IFERROR(VLOOKUP(D939,Bas!A:B,2,0),"")</f>
        <v/>
      </c>
      <c r="AF939" t="str">
        <f t="shared" si="149"/>
        <v>IMPORTADORA DISMAQ SASFP-012513-01</v>
      </c>
      <c r="AG939" s="14" t="str">
        <f>(IFERROR(VLOOKUP(AF939,Bas!A:B,2,0),"CXP"))</f>
        <v>CXP</v>
      </c>
    </row>
    <row r="940" spans="1:33" x14ac:dyDescent="0.25">
      <c r="A940" t="s">
        <v>41</v>
      </c>
      <c r="B940">
        <v>901</v>
      </c>
      <c r="C940">
        <v>900162075</v>
      </c>
      <c r="D940" t="s">
        <v>2994</v>
      </c>
      <c r="E940" t="s">
        <v>5013</v>
      </c>
      <c r="F940">
        <v>7447638</v>
      </c>
      <c r="G940">
        <v>16925001</v>
      </c>
      <c r="H940">
        <v>2555</v>
      </c>
      <c r="I940" t="s">
        <v>6574</v>
      </c>
      <c r="J940" t="s">
        <v>6575</v>
      </c>
      <c r="K940" s="2">
        <v>45440</v>
      </c>
      <c r="L940" s="2">
        <v>45440</v>
      </c>
      <c r="M940" s="2">
        <v>45490</v>
      </c>
      <c r="N940">
        <v>43</v>
      </c>
      <c r="O940">
        <v>6293014</v>
      </c>
      <c r="P940">
        <v>20240604</v>
      </c>
      <c r="Q940">
        <v>202406</v>
      </c>
      <c r="R940" t="s">
        <v>6382</v>
      </c>
      <c r="S940">
        <v>11</v>
      </c>
      <c r="T940" t="s">
        <v>22</v>
      </c>
      <c r="U940" t="s">
        <v>3359</v>
      </c>
      <c r="V940" s="57" t="e">
        <f t="shared" ca="1" si="140"/>
        <v>#NUM!</v>
      </c>
      <c r="W940" s="1" t="e">
        <f t="shared" ca="1" si="141"/>
        <v>#NUM!</v>
      </c>
      <c r="X940" s="1" t="e">
        <f t="shared" ca="1" si="142"/>
        <v>#NUM!</v>
      </c>
      <c r="Y940" s="1" t="e">
        <f t="shared" ca="1" si="143"/>
        <v>#NUM!</v>
      </c>
      <c r="Z940" s="32" t="e">
        <f t="shared" ca="1" si="144"/>
        <v>#NUM!</v>
      </c>
      <c r="AA940" s="1" t="e">
        <f t="shared" ca="1" si="145"/>
        <v>#NUM!</v>
      </c>
      <c r="AB940" s="1" t="e">
        <f t="shared" ca="1" si="146"/>
        <v>#NUM!</v>
      </c>
      <c r="AC940" s="1" t="e">
        <f t="shared" ca="1" si="147"/>
        <v>#NUM!</v>
      </c>
      <c r="AD940" s="1">
        <f t="shared" si="148"/>
        <v>6293014</v>
      </c>
      <c r="AE940" t="str">
        <f>IFERROR(VLOOKUP(D940,Bas!A:B,2,0),"")</f>
        <v/>
      </c>
      <c r="AF940" t="str">
        <f t="shared" si="149"/>
        <v>IMPORTADORA DISMAQ SASFP-012516-01</v>
      </c>
      <c r="AG940" s="14" t="str">
        <f>(IFERROR(VLOOKUP(AF940,Bas!A:B,2,0),"CXP"))</f>
        <v>CXP</v>
      </c>
    </row>
    <row r="941" spans="1:33" x14ac:dyDescent="0.25">
      <c r="A941" t="s">
        <v>41</v>
      </c>
      <c r="B941">
        <v>901</v>
      </c>
      <c r="C941">
        <v>900162075</v>
      </c>
      <c r="D941" t="s">
        <v>2994</v>
      </c>
      <c r="E941" t="s">
        <v>5013</v>
      </c>
      <c r="F941">
        <v>7447638</v>
      </c>
      <c r="G941">
        <v>16925001</v>
      </c>
      <c r="H941">
        <v>2556</v>
      </c>
      <c r="I941" t="s">
        <v>6576</v>
      </c>
      <c r="J941" t="s">
        <v>6577</v>
      </c>
      <c r="K941" s="2">
        <v>45440</v>
      </c>
      <c r="L941" s="2">
        <v>45440</v>
      </c>
      <c r="M941" s="2">
        <v>45500</v>
      </c>
      <c r="N941">
        <v>53</v>
      </c>
      <c r="O941">
        <v>9352573</v>
      </c>
      <c r="P941">
        <v>20240604</v>
      </c>
      <c r="Q941">
        <v>202406</v>
      </c>
      <c r="R941" t="s">
        <v>6382</v>
      </c>
      <c r="S941">
        <v>11</v>
      </c>
      <c r="T941" t="s">
        <v>22</v>
      </c>
      <c r="U941" t="s">
        <v>3359</v>
      </c>
      <c r="V941" s="57" t="e">
        <f t="shared" ca="1" si="140"/>
        <v>#NUM!</v>
      </c>
      <c r="W941" s="1" t="e">
        <f t="shared" ca="1" si="141"/>
        <v>#NUM!</v>
      </c>
      <c r="X941" s="1" t="e">
        <f t="shared" ca="1" si="142"/>
        <v>#NUM!</v>
      </c>
      <c r="Y941" s="1" t="e">
        <f t="shared" ca="1" si="143"/>
        <v>#NUM!</v>
      </c>
      <c r="Z941" s="32" t="e">
        <f t="shared" ca="1" si="144"/>
        <v>#NUM!</v>
      </c>
      <c r="AA941" s="1" t="e">
        <f t="shared" ca="1" si="145"/>
        <v>#NUM!</v>
      </c>
      <c r="AB941" s="1" t="e">
        <f t="shared" ca="1" si="146"/>
        <v>#NUM!</v>
      </c>
      <c r="AC941" s="1" t="e">
        <f t="shared" ca="1" si="147"/>
        <v>#NUM!</v>
      </c>
      <c r="AD941" s="1">
        <f t="shared" si="148"/>
        <v>9352573</v>
      </c>
      <c r="AE941" t="str">
        <f>IFERROR(VLOOKUP(D941,Bas!A:B,2,0),"")</f>
        <v/>
      </c>
      <c r="AF941" t="str">
        <f t="shared" si="149"/>
        <v>IMPORTADORA DISMAQ SASFP-012518-01</v>
      </c>
      <c r="AG941" s="14" t="str">
        <f>(IFERROR(VLOOKUP(AF941,Bas!A:B,2,0),"CXP"))</f>
        <v>CXP</v>
      </c>
    </row>
    <row r="942" spans="1:33" x14ac:dyDescent="0.25">
      <c r="A942" t="s">
        <v>41</v>
      </c>
      <c r="B942">
        <v>901</v>
      </c>
      <c r="C942">
        <v>900162075</v>
      </c>
      <c r="D942" t="s">
        <v>2994</v>
      </c>
      <c r="E942" t="s">
        <v>5013</v>
      </c>
      <c r="F942">
        <v>7447638</v>
      </c>
      <c r="G942">
        <v>16925001</v>
      </c>
      <c r="H942">
        <v>2554</v>
      </c>
      <c r="I942" t="s">
        <v>6578</v>
      </c>
      <c r="J942" t="s">
        <v>6579</v>
      </c>
      <c r="K942" s="2">
        <v>45440</v>
      </c>
      <c r="L942" s="2">
        <v>45440</v>
      </c>
      <c r="M942" s="2">
        <v>45500</v>
      </c>
      <c r="N942">
        <v>53</v>
      </c>
      <c r="O942">
        <v>4472578</v>
      </c>
      <c r="P942">
        <v>20240604</v>
      </c>
      <c r="Q942">
        <v>202406</v>
      </c>
      <c r="R942" t="s">
        <v>6382</v>
      </c>
      <c r="S942">
        <v>11</v>
      </c>
      <c r="T942" t="s">
        <v>22</v>
      </c>
      <c r="U942" t="s">
        <v>3359</v>
      </c>
      <c r="V942" s="57" t="e">
        <f t="shared" ca="1" si="140"/>
        <v>#NUM!</v>
      </c>
      <c r="W942" s="1" t="e">
        <f t="shared" ca="1" si="141"/>
        <v>#NUM!</v>
      </c>
      <c r="X942" s="1" t="e">
        <f t="shared" ca="1" si="142"/>
        <v>#NUM!</v>
      </c>
      <c r="Y942" s="1" t="e">
        <f t="shared" ca="1" si="143"/>
        <v>#NUM!</v>
      </c>
      <c r="Z942" s="32" t="e">
        <f t="shared" ca="1" si="144"/>
        <v>#NUM!</v>
      </c>
      <c r="AA942" s="1" t="e">
        <f t="shared" ca="1" si="145"/>
        <v>#NUM!</v>
      </c>
      <c r="AB942" s="1" t="e">
        <f t="shared" ca="1" si="146"/>
        <v>#NUM!</v>
      </c>
      <c r="AC942" s="1" t="e">
        <f t="shared" ca="1" si="147"/>
        <v>#NUM!</v>
      </c>
      <c r="AD942" s="1">
        <f t="shared" si="148"/>
        <v>4472578</v>
      </c>
      <c r="AE942" t="str">
        <f>IFERROR(VLOOKUP(D942,Bas!A:B,2,0),"")</f>
        <v/>
      </c>
      <c r="AF942" t="str">
        <f t="shared" si="149"/>
        <v>IMPORTADORA DISMAQ SASFP-012520-01</v>
      </c>
      <c r="AG942" s="14" t="str">
        <f>(IFERROR(VLOOKUP(AF942,Bas!A:B,2,0),"CXP"))</f>
        <v>CXP</v>
      </c>
    </row>
    <row r="943" spans="1:33" x14ac:dyDescent="0.25">
      <c r="A943" t="s">
        <v>41</v>
      </c>
      <c r="B943">
        <v>901</v>
      </c>
      <c r="C943">
        <v>900162075</v>
      </c>
      <c r="D943" t="s">
        <v>2994</v>
      </c>
      <c r="E943" t="s">
        <v>5013</v>
      </c>
      <c r="F943">
        <v>7447638</v>
      </c>
      <c r="G943">
        <v>16925001</v>
      </c>
      <c r="H943">
        <v>2557</v>
      </c>
      <c r="I943" t="s">
        <v>6580</v>
      </c>
      <c r="J943" t="s">
        <v>6581</v>
      </c>
      <c r="K943" s="2">
        <v>45440</v>
      </c>
      <c r="L943" s="2">
        <v>45440</v>
      </c>
      <c r="M943" s="2">
        <v>45500</v>
      </c>
      <c r="N943">
        <v>53</v>
      </c>
      <c r="O943">
        <v>1721128</v>
      </c>
      <c r="P943">
        <v>20240604</v>
      </c>
      <c r="Q943">
        <v>202406</v>
      </c>
      <c r="R943" t="s">
        <v>6382</v>
      </c>
      <c r="S943">
        <v>11</v>
      </c>
      <c r="T943" t="s">
        <v>22</v>
      </c>
      <c r="U943" t="s">
        <v>3359</v>
      </c>
      <c r="V943" s="57" t="e">
        <f t="shared" ca="1" si="140"/>
        <v>#NUM!</v>
      </c>
      <c r="W943" s="1" t="e">
        <f t="shared" ca="1" si="141"/>
        <v>#NUM!</v>
      </c>
      <c r="X943" s="1" t="e">
        <f t="shared" ca="1" si="142"/>
        <v>#NUM!</v>
      </c>
      <c r="Y943" s="1" t="e">
        <f t="shared" ca="1" si="143"/>
        <v>#NUM!</v>
      </c>
      <c r="Z943" s="32" t="e">
        <f t="shared" ca="1" si="144"/>
        <v>#NUM!</v>
      </c>
      <c r="AA943" s="1" t="e">
        <f t="shared" ca="1" si="145"/>
        <v>#NUM!</v>
      </c>
      <c r="AB943" s="1" t="e">
        <f t="shared" ca="1" si="146"/>
        <v>#NUM!</v>
      </c>
      <c r="AC943" s="1" t="e">
        <f t="shared" ca="1" si="147"/>
        <v>#NUM!</v>
      </c>
      <c r="AD943" s="1">
        <f t="shared" si="148"/>
        <v>1721128</v>
      </c>
      <c r="AE943" t="str">
        <f>IFERROR(VLOOKUP(D943,Bas!A:B,2,0),"")</f>
        <v/>
      </c>
      <c r="AF943" t="str">
        <f t="shared" si="149"/>
        <v>IMPORTADORA DISMAQ SASFP-012522-01</v>
      </c>
      <c r="AG943" s="14" t="str">
        <f>(IFERROR(VLOOKUP(AF943,Bas!A:B,2,0),"CXP"))</f>
        <v>CXP</v>
      </c>
    </row>
    <row r="944" spans="1:33" x14ac:dyDescent="0.25">
      <c r="A944" t="s">
        <v>41</v>
      </c>
      <c r="B944">
        <v>901</v>
      </c>
      <c r="C944">
        <v>900162075</v>
      </c>
      <c r="D944" t="s">
        <v>2994</v>
      </c>
      <c r="E944" t="s">
        <v>5013</v>
      </c>
      <c r="F944">
        <v>7447638</v>
      </c>
      <c r="G944">
        <v>16925001</v>
      </c>
      <c r="H944">
        <v>2584</v>
      </c>
      <c r="I944" t="s">
        <v>6582</v>
      </c>
      <c r="J944" t="s">
        <v>6583</v>
      </c>
      <c r="K944" s="2">
        <v>45443</v>
      </c>
      <c r="L944" s="2">
        <v>45443</v>
      </c>
      <c r="M944" s="2">
        <v>45503</v>
      </c>
      <c r="N944">
        <v>56</v>
      </c>
      <c r="O944">
        <v>1620662</v>
      </c>
      <c r="P944">
        <v>20240604</v>
      </c>
      <c r="Q944">
        <v>202406</v>
      </c>
      <c r="R944" t="s">
        <v>6382</v>
      </c>
      <c r="S944">
        <v>8</v>
      </c>
      <c r="T944" t="s">
        <v>22</v>
      </c>
      <c r="U944" t="s">
        <v>3359</v>
      </c>
      <c r="V944" s="57" t="e">
        <f t="shared" ca="1" si="140"/>
        <v>#NUM!</v>
      </c>
      <c r="W944" s="1" t="e">
        <f t="shared" ca="1" si="141"/>
        <v>#NUM!</v>
      </c>
      <c r="X944" s="1" t="e">
        <f t="shared" ca="1" si="142"/>
        <v>#NUM!</v>
      </c>
      <c r="Y944" s="1" t="e">
        <f t="shared" ca="1" si="143"/>
        <v>#NUM!</v>
      </c>
      <c r="Z944" s="32" t="e">
        <f t="shared" ca="1" si="144"/>
        <v>#NUM!</v>
      </c>
      <c r="AA944" s="1" t="e">
        <f t="shared" ca="1" si="145"/>
        <v>#NUM!</v>
      </c>
      <c r="AB944" s="1" t="e">
        <f t="shared" ca="1" si="146"/>
        <v>#NUM!</v>
      </c>
      <c r="AC944" s="1" t="e">
        <f t="shared" ca="1" si="147"/>
        <v>#NUM!</v>
      </c>
      <c r="AD944" s="1">
        <f t="shared" si="148"/>
        <v>1620662</v>
      </c>
      <c r="AE944" t="str">
        <f>IFERROR(VLOOKUP(D944,Bas!A:B,2,0),"")</f>
        <v/>
      </c>
      <c r="AF944" t="str">
        <f t="shared" si="149"/>
        <v>IMPORTADORA DISMAQ SASFP-012616-01</v>
      </c>
      <c r="AG944" s="14" t="str">
        <f>(IFERROR(VLOOKUP(AF944,Bas!A:B,2,0),"CXP"))</f>
        <v>CXP</v>
      </c>
    </row>
    <row r="945" spans="1:33" x14ac:dyDescent="0.25">
      <c r="A945" t="s">
        <v>41</v>
      </c>
      <c r="B945">
        <v>901</v>
      </c>
      <c r="C945">
        <v>900162075</v>
      </c>
      <c r="D945" t="s">
        <v>2994</v>
      </c>
      <c r="E945" t="s">
        <v>5013</v>
      </c>
      <c r="F945">
        <v>7447638</v>
      </c>
      <c r="G945">
        <v>16925001</v>
      </c>
      <c r="H945">
        <v>2585</v>
      </c>
      <c r="I945" t="s">
        <v>6584</v>
      </c>
      <c r="J945" t="s">
        <v>6585</v>
      </c>
      <c r="K945" s="2">
        <v>45443</v>
      </c>
      <c r="L945" s="2">
        <v>45443</v>
      </c>
      <c r="M945" s="2">
        <v>45503</v>
      </c>
      <c r="N945">
        <v>56</v>
      </c>
      <c r="O945">
        <v>1620662</v>
      </c>
      <c r="P945">
        <v>20240604</v>
      </c>
      <c r="Q945">
        <v>202406</v>
      </c>
      <c r="R945" t="s">
        <v>6382</v>
      </c>
      <c r="S945">
        <v>8</v>
      </c>
      <c r="T945" t="s">
        <v>22</v>
      </c>
      <c r="U945" t="s">
        <v>3359</v>
      </c>
      <c r="V945" s="57" t="e">
        <f t="shared" ca="1" si="140"/>
        <v>#NUM!</v>
      </c>
      <c r="W945" s="1" t="e">
        <f t="shared" ca="1" si="141"/>
        <v>#NUM!</v>
      </c>
      <c r="X945" s="1" t="e">
        <f t="shared" ca="1" si="142"/>
        <v>#NUM!</v>
      </c>
      <c r="Y945" s="1" t="e">
        <f t="shared" ca="1" si="143"/>
        <v>#NUM!</v>
      </c>
      <c r="Z945" s="32" t="e">
        <f t="shared" ca="1" si="144"/>
        <v>#NUM!</v>
      </c>
      <c r="AA945" s="1" t="e">
        <f t="shared" ca="1" si="145"/>
        <v>#NUM!</v>
      </c>
      <c r="AB945" s="1" t="e">
        <f t="shared" ca="1" si="146"/>
        <v>#NUM!</v>
      </c>
      <c r="AC945" s="1" t="e">
        <f t="shared" ca="1" si="147"/>
        <v>#NUM!</v>
      </c>
      <c r="AD945" s="1">
        <f t="shared" si="148"/>
        <v>1620662</v>
      </c>
      <c r="AE945" t="str">
        <f>IFERROR(VLOOKUP(D945,Bas!A:B,2,0),"")</f>
        <v/>
      </c>
      <c r="AF945" t="str">
        <f t="shared" si="149"/>
        <v>IMPORTADORA DISMAQ SASFP-012617-01</v>
      </c>
      <c r="AG945" s="14" t="str">
        <f>(IFERROR(VLOOKUP(AF945,Bas!A:B,2,0),"CXP"))</f>
        <v>CXP</v>
      </c>
    </row>
    <row r="946" spans="1:33" x14ac:dyDescent="0.25">
      <c r="A946" t="s">
        <v>41</v>
      </c>
      <c r="B946">
        <v>901</v>
      </c>
      <c r="C946">
        <v>901023264</v>
      </c>
      <c r="D946" t="s">
        <v>2995</v>
      </c>
      <c r="E946" t="s">
        <v>5030</v>
      </c>
      <c r="F946">
        <v>7447638</v>
      </c>
      <c r="G946">
        <v>16925001</v>
      </c>
      <c r="H946">
        <v>114</v>
      </c>
      <c r="I946" t="s">
        <v>5031</v>
      </c>
      <c r="J946" t="s">
        <v>5032</v>
      </c>
      <c r="K946" s="2">
        <v>45412</v>
      </c>
      <c r="L946" s="2">
        <v>45412</v>
      </c>
      <c r="M946" s="2">
        <v>45473</v>
      </c>
      <c r="N946">
        <v>26</v>
      </c>
      <c r="O946">
        <v>4067076</v>
      </c>
      <c r="P946">
        <v>20240604</v>
      </c>
      <c r="Q946">
        <v>202406</v>
      </c>
      <c r="R946" t="s">
        <v>6382</v>
      </c>
      <c r="S946">
        <v>39</v>
      </c>
      <c r="T946" t="s">
        <v>35</v>
      </c>
      <c r="U946" t="s">
        <v>3359</v>
      </c>
      <c r="V946" s="57" t="e">
        <f t="shared" ca="1" si="140"/>
        <v>#NUM!</v>
      </c>
      <c r="W946" s="1" t="e">
        <f t="shared" ca="1" si="141"/>
        <v>#NUM!</v>
      </c>
      <c r="X946" s="1" t="e">
        <f t="shared" ca="1" si="142"/>
        <v>#NUM!</v>
      </c>
      <c r="Y946" s="1" t="e">
        <f t="shared" ca="1" si="143"/>
        <v>#NUM!</v>
      </c>
      <c r="Z946" s="32" t="e">
        <f t="shared" ca="1" si="144"/>
        <v>#NUM!</v>
      </c>
      <c r="AA946" s="1" t="e">
        <f t="shared" ca="1" si="145"/>
        <v>#NUM!</v>
      </c>
      <c r="AB946" s="1" t="e">
        <f t="shared" ca="1" si="146"/>
        <v>#NUM!</v>
      </c>
      <c r="AC946" s="1" t="e">
        <f t="shared" ca="1" si="147"/>
        <v>#NUM!</v>
      </c>
      <c r="AD946" s="1">
        <f t="shared" si="148"/>
        <v>4067076</v>
      </c>
      <c r="AE946" t="str">
        <f>IFERROR(VLOOKUP(D946,Bas!A:B,2,0),"")</f>
        <v/>
      </c>
      <c r="AF946" t="str">
        <f t="shared" si="149"/>
        <v>IMPULSO COACH SASCC-003588-00</v>
      </c>
      <c r="AG946" s="14" t="str">
        <f>(IFERROR(VLOOKUP(AF946,Bas!A:B,2,0),"CXP"))</f>
        <v>CXP</v>
      </c>
    </row>
    <row r="947" spans="1:33" x14ac:dyDescent="0.25">
      <c r="A947" t="s">
        <v>41</v>
      </c>
      <c r="B947">
        <v>901</v>
      </c>
      <c r="C947">
        <v>901023264</v>
      </c>
      <c r="D947" t="s">
        <v>2995</v>
      </c>
      <c r="E947" t="s">
        <v>5030</v>
      </c>
      <c r="F947">
        <v>7447638</v>
      </c>
      <c r="G947">
        <v>16925001</v>
      </c>
      <c r="H947">
        <v>115</v>
      </c>
      <c r="I947" t="s">
        <v>5033</v>
      </c>
      <c r="J947" t="s">
        <v>5034</v>
      </c>
      <c r="K947" s="2">
        <v>45412</v>
      </c>
      <c r="L947" s="2">
        <v>45412</v>
      </c>
      <c r="M947" s="2">
        <v>45473</v>
      </c>
      <c r="N947">
        <v>26</v>
      </c>
      <c r="O947">
        <v>4067076</v>
      </c>
      <c r="P947">
        <v>20240604</v>
      </c>
      <c r="Q947">
        <v>202406</v>
      </c>
      <c r="R947" t="s">
        <v>6382</v>
      </c>
      <c r="S947">
        <v>39</v>
      </c>
      <c r="T947" t="s">
        <v>35</v>
      </c>
      <c r="U947" t="s">
        <v>3359</v>
      </c>
      <c r="V947" s="57" t="e">
        <f t="shared" ca="1" si="140"/>
        <v>#NUM!</v>
      </c>
      <c r="W947" s="1" t="e">
        <f t="shared" ca="1" si="141"/>
        <v>#NUM!</v>
      </c>
      <c r="X947" s="1" t="e">
        <f t="shared" ca="1" si="142"/>
        <v>#NUM!</v>
      </c>
      <c r="Y947" s="1" t="e">
        <f t="shared" ca="1" si="143"/>
        <v>#NUM!</v>
      </c>
      <c r="Z947" s="32" t="e">
        <f t="shared" ca="1" si="144"/>
        <v>#NUM!</v>
      </c>
      <c r="AA947" s="1" t="e">
        <f t="shared" ca="1" si="145"/>
        <v>#NUM!</v>
      </c>
      <c r="AB947" s="1" t="e">
        <f t="shared" ca="1" si="146"/>
        <v>#NUM!</v>
      </c>
      <c r="AC947" s="1" t="e">
        <f t="shared" ca="1" si="147"/>
        <v>#NUM!</v>
      </c>
      <c r="AD947" s="1">
        <f t="shared" si="148"/>
        <v>4067076</v>
      </c>
      <c r="AE947" t="str">
        <f>IFERROR(VLOOKUP(D947,Bas!A:B,2,0),"")</f>
        <v/>
      </c>
      <c r="AF947" t="str">
        <f t="shared" si="149"/>
        <v>IMPULSO COACH SASCC-003589-00</v>
      </c>
      <c r="AG947" s="14" t="str">
        <f>(IFERROR(VLOOKUP(AF947,Bas!A:B,2,0),"CXP"))</f>
        <v>CXP</v>
      </c>
    </row>
    <row r="948" spans="1:33" x14ac:dyDescent="0.25">
      <c r="A948" t="s">
        <v>41</v>
      </c>
      <c r="B948">
        <v>901</v>
      </c>
      <c r="C948">
        <v>860002127</v>
      </c>
      <c r="D948" t="s">
        <v>2996</v>
      </c>
      <c r="E948" t="s">
        <v>5035</v>
      </c>
      <c r="F948">
        <v>7447638</v>
      </c>
      <c r="G948">
        <v>16925001</v>
      </c>
      <c r="H948">
        <v>89120392</v>
      </c>
      <c r="I948" t="s">
        <v>5036</v>
      </c>
      <c r="J948" t="s">
        <v>5037</v>
      </c>
      <c r="K948" s="2">
        <v>45392</v>
      </c>
      <c r="L948" s="2">
        <v>45392</v>
      </c>
      <c r="M948" s="2">
        <v>45451</v>
      </c>
      <c r="N948">
        <v>4</v>
      </c>
      <c r="O948">
        <v>8670078</v>
      </c>
      <c r="P948">
        <v>20240604</v>
      </c>
      <c r="Q948">
        <v>202406</v>
      </c>
      <c r="R948" t="s">
        <v>6382</v>
      </c>
      <c r="S948">
        <v>59</v>
      </c>
      <c r="T948" t="s">
        <v>35</v>
      </c>
      <c r="U948" t="s">
        <v>3359</v>
      </c>
      <c r="V948" s="57" t="e">
        <f t="shared" ca="1" si="140"/>
        <v>#NUM!</v>
      </c>
      <c r="W948" s="1" t="e">
        <f t="shared" ca="1" si="141"/>
        <v>#NUM!</v>
      </c>
      <c r="X948" s="1" t="e">
        <f t="shared" ca="1" si="142"/>
        <v>#NUM!</v>
      </c>
      <c r="Y948" s="1" t="e">
        <f t="shared" ca="1" si="143"/>
        <v>#NUM!</v>
      </c>
      <c r="Z948" s="32" t="e">
        <f t="shared" ca="1" si="144"/>
        <v>#NUM!</v>
      </c>
      <c r="AA948" s="1" t="e">
        <f t="shared" ca="1" si="145"/>
        <v>#NUM!</v>
      </c>
      <c r="AB948" s="1" t="e">
        <f t="shared" ca="1" si="146"/>
        <v>#NUM!</v>
      </c>
      <c r="AC948" s="1" t="e">
        <f t="shared" ca="1" si="147"/>
        <v>#NUM!</v>
      </c>
      <c r="AD948" s="1">
        <f t="shared" si="148"/>
        <v>8670078</v>
      </c>
      <c r="AE948" t="str">
        <f>IFERROR(VLOOKUP(D948,Bas!A:B,2,0),"")</f>
        <v/>
      </c>
      <c r="AF948" t="str">
        <f t="shared" si="149"/>
        <v>INDUSTRIA COLOMBIANA DE LLANTAS SAFP-011646-01</v>
      </c>
      <c r="AG948" s="14" t="str">
        <f>(IFERROR(VLOOKUP(AF948,Bas!A:B,2,0),"CXP"))</f>
        <v>CXP</v>
      </c>
    </row>
    <row r="949" spans="1:33" x14ac:dyDescent="0.25">
      <c r="A949" t="s">
        <v>41</v>
      </c>
      <c r="B949">
        <v>901</v>
      </c>
      <c r="C949">
        <v>860002127</v>
      </c>
      <c r="D949" t="s">
        <v>2996</v>
      </c>
      <c r="E949" t="s">
        <v>5035</v>
      </c>
      <c r="F949">
        <v>7447638</v>
      </c>
      <c r="G949">
        <v>16925001</v>
      </c>
      <c r="H949">
        <v>89123379</v>
      </c>
      <c r="I949" t="s">
        <v>6586</v>
      </c>
      <c r="J949" t="s">
        <v>6587</v>
      </c>
      <c r="K949" s="2">
        <v>45443</v>
      </c>
      <c r="L949" s="2">
        <v>45443</v>
      </c>
      <c r="M949" s="2">
        <v>45505</v>
      </c>
      <c r="N949">
        <v>57</v>
      </c>
      <c r="O949">
        <v>6186346</v>
      </c>
      <c r="P949">
        <v>20240604</v>
      </c>
      <c r="Q949">
        <v>202406</v>
      </c>
      <c r="R949" t="s">
        <v>6382</v>
      </c>
      <c r="S949">
        <v>8</v>
      </c>
      <c r="T949" t="s">
        <v>22</v>
      </c>
      <c r="U949" t="s">
        <v>3359</v>
      </c>
      <c r="V949" s="57" t="e">
        <f t="shared" ca="1" si="140"/>
        <v>#NUM!</v>
      </c>
      <c r="W949" s="1" t="e">
        <f t="shared" ca="1" si="141"/>
        <v>#NUM!</v>
      </c>
      <c r="X949" s="1" t="e">
        <f t="shared" ca="1" si="142"/>
        <v>#NUM!</v>
      </c>
      <c r="Y949" s="1" t="e">
        <f t="shared" ca="1" si="143"/>
        <v>#NUM!</v>
      </c>
      <c r="Z949" s="32" t="e">
        <f t="shared" ca="1" si="144"/>
        <v>#NUM!</v>
      </c>
      <c r="AA949" s="1" t="e">
        <f t="shared" ca="1" si="145"/>
        <v>#NUM!</v>
      </c>
      <c r="AB949" s="1" t="e">
        <f t="shared" ca="1" si="146"/>
        <v>#NUM!</v>
      </c>
      <c r="AC949" s="1" t="e">
        <f t="shared" ca="1" si="147"/>
        <v>#NUM!</v>
      </c>
      <c r="AD949" s="1">
        <f t="shared" si="148"/>
        <v>6186346</v>
      </c>
      <c r="AE949" t="str">
        <f>IFERROR(VLOOKUP(D949,Bas!A:B,2,0),"")</f>
        <v/>
      </c>
      <c r="AF949" t="str">
        <f t="shared" si="149"/>
        <v>INDUSTRIA COLOMBIANA DE LLANTAS SAFP-012637-01</v>
      </c>
      <c r="AG949" s="14" t="str">
        <f>(IFERROR(VLOOKUP(AF949,Bas!A:B,2,0),"CXP"))</f>
        <v>CXP</v>
      </c>
    </row>
    <row r="950" spans="1:33" x14ac:dyDescent="0.25">
      <c r="A950" t="s">
        <v>41</v>
      </c>
      <c r="B950">
        <v>901</v>
      </c>
      <c r="C950">
        <v>860002127</v>
      </c>
      <c r="D950" t="s">
        <v>2996</v>
      </c>
      <c r="E950" t="s">
        <v>5035</v>
      </c>
      <c r="F950">
        <v>7447638</v>
      </c>
      <c r="G950">
        <v>16925001</v>
      </c>
      <c r="H950">
        <v>89123378</v>
      </c>
      <c r="I950" t="s">
        <v>6588</v>
      </c>
      <c r="J950" t="s">
        <v>6589</v>
      </c>
      <c r="K950" s="2">
        <v>45443</v>
      </c>
      <c r="L950" s="2">
        <v>45443</v>
      </c>
      <c r="M950" s="2">
        <v>45505</v>
      </c>
      <c r="N950">
        <v>57</v>
      </c>
      <c r="O950">
        <v>6186346</v>
      </c>
      <c r="P950">
        <v>20240604</v>
      </c>
      <c r="Q950">
        <v>202406</v>
      </c>
      <c r="R950" t="s">
        <v>6382</v>
      </c>
      <c r="S950">
        <v>8</v>
      </c>
      <c r="T950" t="s">
        <v>22</v>
      </c>
      <c r="U950" t="s">
        <v>3359</v>
      </c>
      <c r="V950" s="57" t="e">
        <f t="shared" ca="1" si="140"/>
        <v>#NUM!</v>
      </c>
      <c r="W950" s="1" t="e">
        <f t="shared" ca="1" si="141"/>
        <v>#NUM!</v>
      </c>
      <c r="X950" s="1" t="e">
        <f t="shared" ca="1" si="142"/>
        <v>#NUM!</v>
      </c>
      <c r="Y950" s="1" t="e">
        <f t="shared" ca="1" si="143"/>
        <v>#NUM!</v>
      </c>
      <c r="Z950" s="32" t="e">
        <f t="shared" ca="1" si="144"/>
        <v>#NUM!</v>
      </c>
      <c r="AA950" s="1" t="e">
        <f t="shared" ca="1" si="145"/>
        <v>#NUM!</v>
      </c>
      <c r="AB950" s="1" t="e">
        <f t="shared" ca="1" si="146"/>
        <v>#NUM!</v>
      </c>
      <c r="AC950" s="1" t="e">
        <f t="shared" ca="1" si="147"/>
        <v>#NUM!</v>
      </c>
      <c r="AD950" s="1">
        <f t="shared" si="148"/>
        <v>6186346</v>
      </c>
      <c r="AE950" t="str">
        <f>IFERROR(VLOOKUP(D950,Bas!A:B,2,0),"")</f>
        <v/>
      </c>
      <c r="AF950" t="str">
        <f t="shared" si="149"/>
        <v>INDUSTRIA COLOMBIANA DE LLANTAS SAFP-012638-01</v>
      </c>
      <c r="AG950" s="14" t="str">
        <f>(IFERROR(VLOOKUP(AF950,Bas!A:B,2,0),"CXP"))</f>
        <v>CXP</v>
      </c>
    </row>
    <row r="951" spans="1:33" x14ac:dyDescent="0.25">
      <c r="A951" t="s">
        <v>41</v>
      </c>
      <c r="B951">
        <v>901</v>
      </c>
      <c r="C951">
        <v>860001778</v>
      </c>
      <c r="D951" t="s">
        <v>115</v>
      </c>
      <c r="E951" t="s">
        <v>5038</v>
      </c>
      <c r="F951">
        <v>7447638</v>
      </c>
      <c r="G951">
        <v>16925001</v>
      </c>
      <c r="H951">
        <v>26065</v>
      </c>
      <c r="I951" t="s">
        <v>5039</v>
      </c>
      <c r="J951" t="s">
        <v>5040</v>
      </c>
      <c r="K951" s="2">
        <v>45372</v>
      </c>
      <c r="L951" s="2">
        <v>45372</v>
      </c>
      <c r="M951" s="2">
        <v>45426</v>
      </c>
      <c r="N951">
        <v>-20</v>
      </c>
      <c r="O951">
        <v>467124</v>
      </c>
      <c r="P951">
        <v>20240604</v>
      </c>
      <c r="Q951">
        <v>202406</v>
      </c>
      <c r="R951" t="s">
        <v>6382</v>
      </c>
      <c r="S951">
        <v>79</v>
      </c>
      <c r="T951" t="s">
        <v>31</v>
      </c>
      <c r="U951" t="s">
        <v>3359</v>
      </c>
      <c r="V951" s="57" t="e">
        <f t="shared" ca="1" si="140"/>
        <v>#NUM!</v>
      </c>
      <c r="W951" s="1" t="e">
        <f t="shared" ca="1" si="141"/>
        <v>#NUM!</v>
      </c>
      <c r="X951" s="1" t="e">
        <f t="shared" ca="1" si="142"/>
        <v>#NUM!</v>
      </c>
      <c r="Y951" s="1" t="e">
        <f t="shared" ca="1" si="143"/>
        <v>#NUM!</v>
      </c>
      <c r="Z951" s="32" t="e">
        <f t="shared" ca="1" si="144"/>
        <v>#NUM!</v>
      </c>
      <c r="AA951" s="1" t="e">
        <f t="shared" ca="1" si="145"/>
        <v>#NUM!</v>
      </c>
      <c r="AB951" s="1" t="e">
        <f t="shared" ca="1" si="146"/>
        <v>#NUM!</v>
      </c>
      <c r="AC951" s="1" t="e">
        <f t="shared" ca="1" si="147"/>
        <v>#NUM!</v>
      </c>
      <c r="AD951" s="1">
        <f t="shared" si="148"/>
        <v>467124</v>
      </c>
      <c r="AE951" t="str">
        <f>IFERROR(VLOOKUP(D951,Bas!A:B,2,0),"")</f>
        <v/>
      </c>
      <c r="AF951" t="str">
        <f t="shared" si="149"/>
        <v>INDUSTRIAS IVOR SA CASA INGLESAFP-011252-01</v>
      </c>
      <c r="AG951" s="14" t="str">
        <f>(IFERROR(VLOOKUP(AF951,Bas!A:B,2,0),"CXP"))</f>
        <v>CXP</v>
      </c>
    </row>
    <row r="952" spans="1:33" x14ac:dyDescent="0.25">
      <c r="A952" t="s">
        <v>41</v>
      </c>
      <c r="B952">
        <v>901</v>
      </c>
      <c r="C952">
        <v>860001778</v>
      </c>
      <c r="D952" t="s">
        <v>115</v>
      </c>
      <c r="E952" t="s">
        <v>5038</v>
      </c>
      <c r="F952">
        <v>7447638</v>
      </c>
      <c r="G952">
        <v>16925001</v>
      </c>
      <c r="H952">
        <v>26151</v>
      </c>
      <c r="I952" t="s">
        <v>5041</v>
      </c>
      <c r="J952" t="s">
        <v>5042</v>
      </c>
      <c r="K952" s="2">
        <v>45372</v>
      </c>
      <c r="L952" s="2">
        <v>45372</v>
      </c>
      <c r="M952" s="2">
        <v>45432</v>
      </c>
      <c r="N952">
        <v>-14</v>
      </c>
      <c r="O952">
        <v>467124</v>
      </c>
      <c r="P952">
        <v>20240604</v>
      </c>
      <c r="Q952">
        <v>202406</v>
      </c>
      <c r="R952" t="s">
        <v>6382</v>
      </c>
      <c r="S952">
        <v>79</v>
      </c>
      <c r="T952" t="s">
        <v>31</v>
      </c>
      <c r="U952" t="s">
        <v>3359</v>
      </c>
      <c r="V952" s="57" t="e">
        <f t="shared" ca="1" si="140"/>
        <v>#NUM!</v>
      </c>
      <c r="W952" s="1" t="e">
        <f t="shared" ca="1" si="141"/>
        <v>#NUM!</v>
      </c>
      <c r="X952" s="1" t="e">
        <f t="shared" ca="1" si="142"/>
        <v>#NUM!</v>
      </c>
      <c r="Y952" s="1" t="e">
        <f t="shared" ca="1" si="143"/>
        <v>#NUM!</v>
      </c>
      <c r="Z952" s="32" t="e">
        <f t="shared" ca="1" si="144"/>
        <v>#NUM!</v>
      </c>
      <c r="AA952" s="1" t="e">
        <f t="shared" ca="1" si="145"/>
        <v>#NUM!</v>
      </c>
      <c r="AB952" s="1" t="e">
        <f t="shared" ca="1" si="146"/>
        <v>#NUM!</v>
      </c>
      <c r="AC952" s="1" t="e">
        <f t="shared" ca="1" si="147"/>
        <v>#NUM!</v>
      </c>
      <c r="AD952" s="1">
        <f t="shared" si="148"/>
        <v>467124</v>
      </c>
      <c r="AE952" t="str">
        <f>IFERROR(VLOOKUP(D952,Bas!A:B,2,0),"")</f>
        <v/>
      </c>
      <c r="AF952" t="str">
        <f t="shared" si="149"/>
        <v>INDUSTRIAS IVOR SA CASA INGLESAFP-011256-01</v>
      </c>
      <c r="AG952" s="14" t="str">
        <f>(IFERROR(VLOOKUP(AF952,Bas!A:B,2,0),"CXP"))</f>
        <v>CXP</v>
      </c>
    </row>
    <row r="953" spans="1:33" x14ac:dyDescent="0.25">
      <c r="A953" t="s">
        <v>41</v>
      </c>
      <c r="B953">
        <v>901</v>
      </c>
      <c r="C953">
        <v>860001778</v>
      </c>
      <c r="D953" t="s">
        <v>115</v>
      </c>
      <c r="E953" t="s">
        <v>5038</v>
      </c>
      <c r="F953">
        <v>7447638</v>
      </c>
      <c r="G953">
        <v>16925001</v>
      </c>
      <c r="H953">
        <v>26062</v>
      </c>
      <c r="I953" t="s">
        <v>5043</v>
      </c>
      <c r="J953" t="s">
        <v>5044</v>
      </c>
      <c r="K953" s="2">
        <v>45372</v>
      </c>
      <c r="L953" s="2">
        <v>45372</v>
      </c>
      <c r="M953" s="2">
        <v>45426</v>
      </c>
      <c r="N953">
        <v>-20</v>
      </c>
      <c r="O953">
        <v>8901967</v>
      </c>
      <c r="P953">
        <v>20240604</v>
      </c>
      <c r="Q953">
        <v>202406</v>
      </c>
      <c r="R953" t="s">
        <v>6382</v>
      </c>
      <c r="S953">
        <v>79</v>
      </c>
      <c r="T953" t="s">
        <v>31</v>
      </c>
      <c r="U953" t="s">
        <v>3359</v>
      </c>
      <c r="V953" s="57" t="e">
        <f t="shared" ref="V953:V1016" ca="1" si="150">+_xlfn.DAYS($V$8,L953)</f>
        <v>#NUM!</v>
      </c>
      <c r="W953" s="1" t="e">
        <f t="shared" ref="W953:W1016" ca="1" si="151">+IF(AND(V953&gt;=0,V953&lt;=30),AD953,0)</f>
        <v>#NUM!</v>
      </c>
      <c r="X953" s="1" t="e">
        <f t="shared" ref="X953:X1016" ca="1" si="152">+IF(AND(V953&gt;=31,V953&lt;=60),AD953,0)</f>
        <v>#NUM!</v>
      </c>
      <c r="Y953" s="1" t="e">
        <f t="shared" ref="Y953:Y1016" ca="1" si="153">+IF(AND(V953&gt;=61,V953&lt;=90),AD953,0)</f>
        <v>#NUM!</v>
      </c>
      <c r="Z953" s="32" t="e">
        <f t="shared" ref="Z953:Z1016" ca="1" si="154">+IF(AND(V953&gt;=91,V953&lt;=120),AD953,0)</f>
        <v>#NUM!</v>
      </c>
      <c r="AA953" s="1" t="e">
        <f t="shared" ref="AA953:AA1016" ca="1" si="155">+IF(AND(V953&gt;=121,V953&lt;=180),AD953,0)</f>
        <v>#NUM!</v>
      </c>
      <c r="AB953" s="1" t="e">
        <f t="shared" ref="AB953:AB1016" ca="1" si="156">+IF(AND(V953&gt;=181,V953&lt;=360),AD953,0)</f>
        <v>#NUM!</v>
      </c>
      <c r="AC953" s="1" t="e">
        <f t="shared" ref="AC953:AC1016" ca="1" si="157">+IF(AND(V953&gt;360),AD953,0)</f>
        <v>#NUM!</v>
      </c>
      <c r="AD953" s="1">
        <f t="shared" ref="AD953:AD1016" si="158">+O953</f>
        <v>8901967</v>
      </c>
      <c r="AE953" t="str">
        <f>IFERROR(VLOOKUP(D953,Bas!A:B,2,0),"")</f>
        <v/>
      </c>
      <c r="AF953" t="str">
        <f t="shared" si="149"/>
        <v>INDUSTRIAS IVOR SA CASA INGLESAFP-011258-01</v>
      </c>
      <c r="AG953" s="14" t="str">
        <f>(IFERROR(VLOOKUP(AF953,Bas!A:B,2,0),"CXP"))</f>
        <v>CXP</v>
      </c>
    </row>
    <row r="954" spans="1:33" x14ac:dyDescent="0.25">
      <c r="A954" t="s">
        <v>41</v>
      </c>
      <c r="B954">
        <v>901</v>
      </c>
      <c r="C954">
        <v>860001778</v>
      </c>
      <c r="D954" t="s">
        <v>115</v>
      </c>
      <c r="E954" t="s">
        <v>5038</v>
      </c>
      <c r="F954">
        <v>7447638</v>
      </c>
      <c r="G954">
        <v>16925001</v>
      </c>
      <c r="H954">
        <v>26027</v>
      </c>
      <c r="I954" t="s">
        <v>5045</v>
      </c>
      <c r="J954" t="s">
        <v>5046</v>
      </c>
      <c r="K954" s="2">
        <v>45372</v>
      </c>
      <c r="L954" s="2">
        <v>45372</v>
      </c>
      <c r="M954" s="2">
        <v>45424</v>
      </c>
      <c r="N954">
        <v>-22</v>
      </c>
      <c r="O954">
        <v>2372952</v>
      </c>
      <c r="P954">
        <v>20240604</v>
      </c>
      <c r="Q954">
        <v>202406</v>
      </c>
      <c r="R954" t="s">
        <v>6382</v>
      </c>
      <c r="S954">
        <v>79</v>
      </c>
      <c r="T954" t="s">
        <v>31</v>
      </c>
      <c r="U954" t="s">
        <v>3359</v>
      </c>
      <c r="V954" s="57" t="e">
        <f t="shared" ca="1" si="150"/>
        <v>#NUM!</v>
      </c>
      <c r="W954" s="1" t="e">
        <f t="shared" ca="1" si="151"/>
        <v>#NUM!</v>
      </c>
      <c r="X954" s="1" t="e">
        <f t="shared" ca="1" si="152"/>
        <v>#NUM!</v>
      </c>
      <c r="Y954" s="1" t="e">
        <f t="shared" ca="1" si="153"/>
        <v>#NUM!</v>
      </c>
      <c r="Z954" s="32" t="e">
        <f t="shared" ca="1" si="154"/>
        <v>#NUM!</v>
      </c>
      <c r="AA954" s="1" t="e">
        <f t="shared" ca="1" si="155"/>
        <v>#NUM!</v>
      </c>
      <c r="AB954" s="1" t="e">
        <f t="shared" ca="1" si="156"/>
        <v>#NUM!</v>
      </c>
      <c r="AC954" s="1" t="e">
        <f t="shared" ca="1" si="157"/>
        <v>#NUM!</v>
      </c>
      <c r="AD954" s="1">
        <f t="shared" si="158"/>
        <v>2372952</v>
      </c>
      <c r="AE954" t="str">
        <f>IFERROR(VLOOKUP(D954,Bas!A:B,2,0),"")</f>
        <v/>
      </c>
      <c r="AF954" t="str">
        <f t="shared" ref="AF954:AF1017" si="159">+CONCATENATE(D954,I954)</f>
        <v>INDUSTRIAS IVOR SA CASA INGLESAFP-011260-01</v>
      </c>
      <c r="AG954" s="14" t="str">
        <f>(IFERROR(VLOOKUP(AF954,Bas!A:B,2,0),"CXP"))</f>
        <v>CXP</v>
      </c>
    </row>
    <row r="955" spans="1:33" x14ac:dyDescent="0.25">
      <c r="A955" t="s">
        <v>41</v>
      </c>
      <c r="B955">
        <v>901</v>
      </c>
      <c r="C955">
        <v>860001778</v>
      </c>
      <c r="D955" t="s">
        <v>115</v>
      </c>
      <c r="E955" t="s">
        <v>5038</v>
      </c>
      <c r="F955">
        <v>7447638</v>
      </c>
      <c r="G955">
        <v>16925001</v>
      </c>
      <c r="H955">
        <v>26028</v>
      </c>
      <c r="I955" t="s">
        <v>5047</v>
      </c>
      <c r="J955" t="s">
        <v>5048</v>
      </c>
      <c r="K955" s="2">
        <v>45372</v>
      </c>
      <c r="L955" s="2">
        <v>45372</v>
      </c>
      <c r="M955" s="2">
        <v>45424</v>
      </c>
      <c r="N955">
        <v>-22</v>
      </c>
      <c r="O955">
        <v>2372952</v>
      </c>
      <c r="P955">
        <v>20240604</v>
      </c>
      <c r="Q955">
        <v>202406</v>
      </c>
      <c r="R955" t="s">
        <v>6382</v>
      </c>
      <c r="S955">
        <v>79</v>
      </c>
      <c r="T955" t="s">
        <v>31</v>
      </c>
      <c r="U955" t="s">
        <v>3359</v>
      </c>
      <c r="V955" s="57" t="e">
        <f t="shared" ca="1" si="150"/>
        <v>#NUM!</v>
      </c>
      <c r="W955" s="1" t="e">
        <f t="shared" ca="1" si="151"/>
        <v>#NUM!</v>
      </c>
      <c r="X955" s="1" t="e">
        <f t="shared" ca="1" si="152"/>
        <v>#NUM!</v>
      </c>
      <c r="Y955" s="1" t="e">
        <f t="shared" ca="1" si="153"/>
        <v>#NUM!</v>
      </c>
      <c r="Z955" s="32" t="e">
        <f t="shared" ca="1" si="154"/>
        <v>#NUM!</v>
      </c>
      <c r="AA955" s="1" t="e">
        <f t="shared" ca="1" si="155"/>
        <v>#NUM!</v>
      </c>
      <c r="AB955" s="1" t="e">
        <f t="shared" ca="1" si="156"/>
        <v>#NUM!</v>
      </c>
      <c r="AC955" s="1" t="e">
        <f t="shared" ca="1" si="157"/>
        <v>#NUM!</v>
      </c>
      <c r="AD955" s="1">
        <f t="shared" si="158"/>
        <v>2372952</v>
      </c>
      <c r="AE955" t="str">
        <f>IFERROR(VLOOKUP(D955,Bas!A:B,2,0),"")</f>
        <v/>
      </c>
      <c r="AF955" t="str">
        <f t="shared" si="159"/>
        <v>INDUSTRIAS IVOR SA CASA INGLESAFP-011261-01</v>
      </c>
      <c r="AG955" s="14" t="str">
        <f>(IFERROR(VLOOKUP(AF955,Bas!A:B,2,0),"CXP"))</f>
        <v>CXP</v>
      </c>
    </row>
    <row r="956" spans="1:33" x14ac:dyDescent="0.25">
      <c r="A956" t="s">
        <v>41</v>
      </c>
      <c r="B956">
        <v>901</v>
      </c>
      <c r="C956">
        <v>860001778</v>
      </c>
      <c r="D956" t="s">
        <v>115</v>
      </c>
      <c r="E956" t="s">
        <v>5038</v>
      </c>
      <c r="F956">
        <v>7447638</v>
      </c>
      <c r="G956">
        <v>16925001</v>
      </c>
      <c r="H956">
        <v>26270</v>
      </c>
      <c r="I956" t="s">
        <v>5049</v>
      </c>
      <c r="J956" t="s">
        <v>5050</v>
      </c>
      <c r="K956" s="2">
        <v>45378</v>
      </c>
      <c r="L956" s="2">
        <v>45378</v>
      </c>
      <c r="M956" s="2">
        <v>45439</v>
      </c>
      <c r="N956">
        <v>-7</v>
      </c>
      <c r="O956">
        <v>4541820</v>
      </c>
      <c r="P956">
        <v>20240604</v>
      </c>
      <c r="Q956">
        <v>202406</v>
      </c>
      <c r="R956" t="s">
        <v>6382</v>
      </c>
      <c r="S956">
        <v>73</v>
      </c>
      <c r="T956" t="s">
        <v>31</v>
      </c>
      <c r="U956" t="s">
        <v>3359</v>
      </c>
      <c r="V956" s="57" t="e">
        <f t="shared" ca="1" si="150"/>
        <v>#NUM!</v>
      </c>
      <c r="W956" s="1" t="e">
        <f t="shared" ca="1" si="151"/>
        <v>#NUM!</v>
      </c>
      <c r="X956" s="1" t="e">
        <f t="shared" ca="1" si="152"/>
        <v>#NUM!</v>
      </c>
      <c r="Y956" s="1" t="e">
        <f t="shared" ca="1" si="153"/>
        <v>#NUM!</v>
      </c>
      <c r="Z956" s="32" t="e">
        <f t="shared" ca="1" si="154"/>
        <v>#NUM!</v>
      </c>
      <c r="AA956" s="1" t="e">
        <f t="shared" ca="1" si="155"/>
        <v>#NUM!</v>
      </c>
      <c r="AB956" s="1" t="e">
        <f t="shared" ca="1" si="156"/>
        <v>#NUM!</v>
      </c>
      <c r="AC956" s="1" t="e">
        <f t="shared" ca="1" si="157"/>
        <v>#NUM!</v>
      </c>
      <c r="AD956" s="1">
        <f t="shared" si="158"/>
        <v>4541820</v>
      </c>
      <c r="AE956" t="str">
        <f>IFERROR(VLOOKUP(D956,Bas!A:B,2,0),"")</f>
        <v/>
      </c>
      <c r="AF956" t="str">
        <f t="shared" si="159"/>
        <v>INDUSTRIAS IVOR SA CASA INGLESAFP-011444-01</v>
      </c>
      <c r="AG956" s="14" t="str">
        <f>(IFERROR(VLOOKUP(AF956,Bas!A:B,2,0),"CXP"))</f>
        <v>CXP</v>
      </c>
    </row>
    <row r="957" spans="1:33" x14ac:dyDescent="0.25">
      <c r="A957" t="s">
        <v>41</v>
      </c>
      <c r="B957">
        <v>901</v>
      </c>
      <c r="C957">
        <v>860001778</v>
      </c>
      <c r="D957" t="s">
        <v>115</v>
      </c>
      <c r="E957" t="s">
        <v>5038</v>
      </c>
      <c r="F957">
        <v>7447638</v>
      </c>
      <c r="G957">
        <v>16925001</v>
      </c>
      <c r="H957">
        <v>26749</v>
      </c>
      <c r="I957" t="s">
        <v>5051</v>
      </c>
      <c r="J957" t="s">
        <v>5052</v>
      </c>
      <c r="K957" s="2">
        <v>45407</v>
      </c>
      <c r="L957" s="2">
        <v>45407</v>
      </c>
      <c r="M957" s="2">
        <v>45468</v>
      </c>
      <c r="N957">
        <v>21</v>
      </c>
      <c r="O957">
        <v>450963</v>
      </c>
      <c r="P957">
        <v>20240604</v>
      </c>
      <c r="Q957">
        <v>202406</v>
      </c>
      <c r="R957" t="s">
        <v>6382</v>
      </c>
      <c r="S957">
        <v>44</v>
      </c>
      <c r="T957" t="s">
        <v>35</v>
      </c>
      <c r="U957" t="s">
        <v>3359</v>
      </c>
      <c r="V957" s="57" t="e">
        <f t="shared" ca="1" si="150"/>
        <v>#NUM!</v>
      </c>
      <c r="W957" s="1" t="e">
        <f t="shared" ca="1" si="151"/>
        <v>#NUM!</v>
      </c>
      <c r="X957" s="1" t="e">
        <f t="shared" ca="1" si="152"/>
        <v>#NUM!</v>
      </c>
      <c r="Y957" s="1" t="e">
        <f t="shared" ca="1" si="153"/>
        <v>#NUM!</v>
      </c>
      <c r="Z957" s="32" t="e">
        <f t="shared" ca="1" si="154"/>
        <v>#NUM!</v>
      </c>
      <c r="AA957" s="1" t="e">
        <f t="shared" ca="1" si="155"/>
        <v>#NUM!</v>
      </c>
      <c r="AB957" s="1" t="e">
        <f t="shared" ca="1" si="156"/>
        <v>#NUM!</v>
      </c>
      <c r="AC957" s="1" t="e">
        <f t="shared" ca="1" si="157"/>
        <v>#NUM!</v>
      </c>
      <c r="AD957" s="1">
        <f t="shared" si="158"/>
        <v>450963</v>
      </c>
      <c r="AE957" t="str">
        <f>IFERROR(VLOOKUP(D957,Bas!A:B,2,0),"")</f>
        <v/>
      </c>
      <c r="AF957" t="str">
        <f t="shared" si="159"/>
        <v>INDUSTRIAS IVOR SA CASA INGLESAFP-011891-01</v>
      </c>
      <c r="AG957" s="14" t="str">
        <f>(IFERROR(VLOOKUP(AF957,Bas!A:B,2,0),"CXP"))</f>
        <v>CXP</v>
      </c>
    </row>
    <row r="958" spans="1:33" x14ac:dyDescent="0.25">
      <c r="A958" t="s">
        <v>41</v>
      </c>
      <c r="B958">
        <v>901</v>
      </c>
      <c r="C958">
        <v>860001778</v>
      </c>
      <c r="D958" t="s">
        <v>115</v>
      </c>
      <c r="E958" t="s">
        <v>5038</v>
      </c>
      <c r="F958">
        <v>7447638</v>
      </c>
      <c r="G958">
        <v>16925001</v>
      </c>
      <c r="H958">
        <v>26751</v>
      </c>
      <c r="I958" t="s">
        <v>5053</v>
      </c>
      <c r="J958" t="s">
        <v>5054</v>
      </c>
      <c r="K958" s="2">
        <v>45407</v>
      </c>
      <c r="L958" s="2">
        <v>45407</v>
      </c>
      <c r="M958" s="2">
        <v>45468</v>
      </c>
      <c r="N958">
        <v>21</v>
      </c>
      <c r="O958">
        <v>605075</v>
      </c>
      <c r="P958">
        <v>20240604</v>
      </c>
      <c r="Q958">
        <v>202406</v>
      </c>
      <c r="R958" t="s">
        <v>6382</v>
      </c>
      <c r="S958">
        <v>44</v>
      </c>
      <c r="T958" t="s">
        <v>35</v>
      </c>
      <c r="U958" t="s">
        <v>3359</v>
      </c>
      <c r="V958" s="57" t="e">
        <f t="shared" ca="1" si="150"/>
        <v>#NUM!</v>
      </c>
      <c r="W958" s="1" t="e">
        <f t="shared" ca="1" si="151"/>
        <v>#NUM!</v>
      </c>
      <c r="X958" s="1" t="e">
        <f t="shared" ca="1" si="152"/>
        <v>#NUM!</v>
      </c>
      <c r="Y958" s="1" t="e">
        <f t="shared" ca="1" si="153"/>
        <v>#NUM!</v>
      </c>
      <c r="Z958" s="32" t="e">
        <f t="shared" ca="1" si="154"/>
        <v>#NUM!</v>
      </c>
      <c r="AA958" s="1" t="e">
        <f t="shared" ca="1" si="155"/>
        <v>#NUM!</v>
      </c>
      <c r="AB958" s="1" t="e">
        <f t="shared" ca="1" si="156"/>
        <v>#NUM!</v>
      </c>
      <c r="AC958" s="1" t="e">
        <f t="shared" ca="1" si="157"/>
        <v>#NUM!</v>
      </c>
      <c r="AD958" s="1">
        <f t="shared" si="158"/>
        <v>605075</v>
      </c>
      <c r="AE958" t="str">
        <f>IFERROR(VLOOKUP(D958,Bas!A:B,2,0),"")</f>
        <v/>
      </c>
      <c r="AF958" t="str">
        <f t="shared" si="159"/>
        <v>INDUSTRIAS IVOR SA CASA INGLESAFP-011892-01</v>
      </c>
      <c r="AG958" s="14" t="str">
        <f>(IFERROR(VLOOKUP(AF958,Bas!A:B,2,0),"CXP"))</f>
        <v>CXP</v>
      </c>
    </row>
    <row r="959" spans="1:33" x14ac:dyDescent="0.25">
      <c r="A959" t="s">
        <v>41</v>
      </c>
      <c r="B959">
        <v>901</v>
      </c>
      <c r="C959">
        <v>860001778</v>
      </c>
      <c r="D959" t="s">
        <v>115</v>
      </c>
      <c r="E959" t="s">
        <v>5038</v>
      </c>
      <c r="F959">
        <v>7447638</v>
      </c>
      <c r="G959">
        <v>16925001</v>
      </c>
      <c r="H959">
        <v>26750</v>
      </c>
      <c r="I959" t="s">
        <v>5055</v>
      </c>
      <c r="J959" t="s">
        <v>5056</v>
      </c>
      <c r="K959" s="2">
        <v>45408</v>
      </c>
      <c r="L959" s="2">
        <v>45408</v>
      </c>
      <c r="M959" s="2">
        <v>45468</v>
      </c>
      <c r="N959">
        <v>21</v>
      </c>
      <c r="O959">
        <v>383639</v>
      </c>
      <c r="P959">
        <v>20240604</v>
      </c>
      <c r="Q959">
        <v>202406</v>
      </c>
      <c r="R959" t="s">
        <v>6382</v>
      </c>
      <c r="S959">
        <v>43</v>
      </c>
      <c r="T959" t="s">
        <v>35</v>
      </c>
      <c r="U959" t="s">
        <v>3359</v>
      </c>
      <c r="V959" s="57" t="e">
        <f t="shared" ca="1" si="150"/>
        <v>#NUM!</v>
      </c>
      <c r="W959" s="1" t="e">
        <f t="shared" ca="1" si="151"/>
        <v>#NUM!</v>
      </c>
      <c r="X959" s="1" t="e">
        <f t="shared" ca="1" si="152"/>
        <v>#NUM!</v>
      </c>
      <c r="Y959" s="1" t="e">
        <f t="shared" ca="1" si="153"/>
        <v>#NUM!</v>
      </c>
      <c r="Z959" s="32" t="e">
        <f t="shared" ca="1" si="154"/>
        <v>#NUM!</v>
      </c>
      <c r="AA959" s="1" t="e">
        <f t="shared" ca="1" si="155"/>
        <v>#NUM!</v>
      </c>
      <c r="AB959" s="1" t="e">
        <f t="shared" ca="1" si="156"/>
        <v>#NUM!</v>
      </c>
      <c r="AC959" s="1" t="e">
        <f t="shared" ca="1" si="157"/>
        <v>#NUM!</v>
      </c>
      <c r="AD959" s="1">
        <f t="shared" si="158"/>
        <v>383639</v>
      </c>
      <c r="AE959" t="str">
        <f>IFERROR(VLOOKUP(D959,Bas!A:B,2,0),"")</f>
        <v/>
      </c>
      <c r="AF959" t="str">
        <f t="shared" si="159"/>
        <v>INDUSTRIAS IVOR SA CASA INGLESAFP-011930-01</v>
      </c>
      <c r="AG959" s="14" t="str">
        <f>(IFERROR(VLOOKUP(AF959,Bas!A:B,2,0),"CXP"))</f>
        <v>CXP</v>
      </c>
    </row>
    <row r="960" spans="1:33" x14ac:dyDescent="0.25">
      <c r="A960" t="s">
        <v>41</v>
      </c>
      <c r="B960">
        <v>901</v>
      </c>
      <c r="C960">
        <v>860001778</v>
      </c>
      <c r="D960" t="s">
        <v>115</v>
      </c>
      <c r="E960" t="s">
        <v>5038</v>
      </c>
      <c r="F960">
        <v>7447638</v>
      </c>
      <c r="G960">
        <v>16925001</v>
      </c>
      <c r="H960">
        <v>26769</v>
      </c>
      <c r="I960" t="s">
        <v>5057</v>
      </c>
      <c r="J960" t="s">
        <v>5058</v>
      </c>
      <c r="K960" s="2">
        <v>45408</v>
      </c>
      <c r="L960" s="2">
        <v>45408</v>
      </c>
      <c r="M960" s="2">
        <v>45468</v>
      </c>
      <c r="N960">
        <v>21</v>
      </c>
      <c r="O960">
        <v>412449</v>
      </c>
      <c r="P960">
        <v>20240604</v>
      </c>
      <c r="Q960">
        <v>202406</v>
      </c>
      <c r="R960" t="s">
        <v>6382</v>
      </c>
      <c r="S960">
        <v>43</v>
      </c>
      <c r="T960" t="s">
        <v>35</v>
      </c>
      <c r="U960" t="s">
        <v>3359</v>
      </c>
      <c r="V960" s="57" t="e">
        <f t="shared" ca="1" si="150"/>
        <v>#NUM!</v>
      </c>
      <c r="W960" s="1" t="e">
        <f t="shared" ca="1" si="151"/>
        <v>#NUM!</v>
      </c>
      <c r="X960" s="1" t="e">
        <f t="shared" ca="1" si="152"/>
        <v>#NUM!</v>
      </c>
      <c r="Y960" s="1" t="e">
        <f t="shared" ca="1" si="153"/>
        <v>#NUM!</v>
      </c>
      <c r="Z960" s="32" t="e">
        <f t="shared" ca="1" si="154"/>
        <v>#NUM!</v>
      </c>
      <c r="AA960" s="1" t="e">
        <f t="shared" ca="1" si="155"/>
        <v>#NUM!</v>
      </c>
      <c r="AB960" s="1" t="e">
        <f t="shared" ca="1" si="156"/>
        <v>#NUM!</v>
      </c>
      <c r="AC960" s="1" t="e">
        <f t="shared" ca="1" si="157"/>
        <v>#NUM!</v>
      </c>
      <c r="AD960" s="1">
        <f t="shared" si="158"/>
        <v>412449</v>
      </c>
      <c r="AE960" t="str">
        <f>IFERROR(VLOOKUP(D960,Bas!A:B,2,0),"")</f>
        <v/>
      </c>
      <c r="AF960" t="str">
        <f t="shared" si="159"/>
        <v>INDUSTRIAS IVOR SA CASA INGLESAFP-011931-01</v>
      </c>
      <c r="AG960" s="14" t="str">
        <f>(IFERROR(VLOOKUP(AF960,Bas!A:B,2,0),"CXP"))</f>
        <v>CXP</v>
      </c>
    </row>
    <row r="961" spans="1:33" x14ac:dyDescent="0.25">
      <c r="A961" t="s">
        <v>41</v>
      </c>
      <c r="B961">
        <v>901</v>
      </c>
      <c r="C961">
        <v>860001778</v>
      </c>
      <c r="D961" t="s">
        <v>115</v>
      </c>
      <c r="E961" t="s">
        <v>5038</v>
      </c>
      <c r="F961">
        <v>7447638</v>
      </c>
      <c r="G961">
        <v>16925001</v>
      </c>
      <c r="H961">
        <v>26760</v>
      </c>
      <c r="I961" t="s">
        <v>5059</v>
      </c>
      <c r="J961" t="s">
        <v>5060</v>
      </c>
      <c r="K961" s="2">
        <v>45408</v>
      </c>
      <c r="L961" s="2">
        <v>45408</v>
      </c>
      <c r="M961" s="2">
        <v>45468</v>
      </c>
      <c r="N961">
        <v>21</v>
      </c>
      <c r="O961">
        <v>3723668</v>
      </c>
      <c r="P961">
        <v>20240604</v>
      </c>
      <c r="Q961">
        <v>202406</v>
      </c>
      <c r="R961" t="s">
        <v>6382</v>
      </c>
      <c r="S961">
        <v>43</v>
      </c>
      <c r="T961" t="s">
        <v>35</v>
      </c>
      <c r="U961" t="s">
        <v>3359</v>
      </c>
      <c r="V961" s="57" t="e">
        <f t="shared" ca="1" si="150"/>
        <v>#NUM!</v>
      </c>
      <c r="W961" s="1" t="e">
        <f t="shared" ca="1" si="151"/>
        <v>#NUM!</v>
      </c>
      <c r="X961" s="1" t="e">
        <f t="shared" ca="1" si="152"/>
        <v>#NUM!</v>
      </c>
      <c r="Y961" s="1" t="e">
        <f t="shared" ca="1" si="153"/>
        <v>#NUM!</v>
      </c>
      <c r="Z961" s="32" t="e">
        <f t="shared" ca="1" si="154"/>
        <v>#NUM!</v>
      </c>
      <c r="AA961" s="1" t="e">
        <f t="shared" ca="1" si="155"/>
        <v>#NUM!</v>
      </c>
      <c r="AB961" s="1" t="e">
        <f t="shared" ca="1" si="156"/>
        <v>#NUM!</v>
      </c>
      <c r="AC961" s="1" t="e">
        <f t="shared" ca="1" si="157"/>
        <v>#NUM!</v>
      </c>
      <c r="AD961" s="1">
        <f t="shared" si="158"/>
        <v>3723668</v>
      </c>
      <c r="AE961" t="str">
        <f>IFERROR(VLOOKUP(D961,Bas!A:B,2,0),"")</f>
        <v/>
      </c>
      <c r="AF961" t="str">
        <f t="shared" si="159"/>
        <v>INDUSTRIAS IVOR SA CASA INGLESAFP-011932-01</v>
      </c>
      <c r="AG961" s="14" t="str">
        <f>(IFERROR(VLOOKUP(AF961,Bas!A:B,2,0),"CXP"))</f>
        <v>CXP</v>
      </c>
    </row>
    <row r="962" spans="1:33" x14ac:dyDescent="0.25">
      <c r="A962" t="s">
        <v>41</v>
      </c>
      <c r="B962">
        <v>901</v>
      </c>
      <c r="C962">
        <v>860001778</v>
      </c>
      <c r="D962" t="s">
        <v>115</v>
      </c>
      <c r="E962" t="s">
        <v>5038</v>
      </c>
      <c r="F962">
        <v>7447638</v>
      </c>
      <c r="G962">
        <v>16925001</v>
      </c>
      <c r="H962">
        <v>26768</v>
      </c>
      <c r="I962" t="s">
        <v>5061</v>
      </c>
      <c r="J962" t="s">
        <v>5062</v>
      </c>
      <c r="K962" s="2">
        <v>45408</v>
      </c>
      <c r="L962" s="2">
        <v>45408</v>
      </c>
      <c r="M962" s="2">
        <v>45468</v>
      </c>
      <c r="N962">
        <v>21</v>
      </c>
      <c r="O962">
        <v>412449</v>
      </c>
      <c r="P962">
        <v>20240604</v>
      </c>
      <c r="Q962">
        <v>202406</v>
      </c>
      <c r="R962" t="s">
        <v>6382</v>
      </c>
      <c r="S962">
        <v>43</v>
      </c>
      <c r="T962" t="s">
        <v>35</v>
      </c>
      <c r="U962" t="s">
        <v>3359</v>
      </c>
      <c r="V962" s="57" t="e">
        <f t="shared" ca="1" si="150"/>
        <v>#NUM!</v>
      </c>
      <c r="W962" s="1" t="e">
        <f t="shared" ca="1" si="151"/>
        <v>#NUM!</v>
      </c>
      <c r="X962" s="1" t="e">
        <f t="shared" ca="1" si="152"/>
        <v>#NUM!</v>
      </c>
      <c r="Y962" s="1" t="e">
        <f t="shared" ca="1" si="153"/>
        <v>#NUM!</v>
      </c>
      <c r="Z962" s="32" t="e">
        <f t="shared" ca="1" si="154"/>
        <v>#NUM!</v>
      </c>
      <c r="AA962" s="1" t="e">
        <f t="shared" ca="1" si="155"/>
        <v>#NUM!</v>
      </c>
      <c r="AB962" s="1" t="e">
        <f t="shared" ca="1" si="156"/>
        <v>#NUM!</v>
      </c>
      <c r="AC962" s="1" t="e">
        <f t="shared" ca="1" si="157"/>
        <v>#NUM!</v>
      </c>
      <c r="AD962" s="1">
        <f t="shared" si="158"/>
        <v>412449</v>
      </c>
      <c r="AE962" t="str">
        <f>IFERROR(VLOOKUP(D962,Bas!A:B,2,0),"")</f>
        <v/>
      </c>
      <c r="AF962" t="str">
        <f t="shared" si="159"/>
        <v>INDUSTRIAS IVOR SA CASA INGLESAFP-011933-01</v>
      </c>
      <c r="AG962" s="14" t="str">
        <f>(IFERROR(VLOOKUP(AF962,Bas!A:B,2,0),"CXP"))</f>
        <v>CXP</v>
      </c>
    </row>
    <row r="963" spans="1:33" x14ac:dyDescent="0.25">
      <c r="A963" t="s">
        <v>41</v>
      </c>
      <c r="B963">
        <v>901</v>
      </c>
      <c r="C963">
        <v>860001778</v>
      </c>
      <c r="D963" t="s">
        <v>115</v>
      </c>
      <c r="E963" t="s">
        <v>5038</v>
      </c>
      <c r="F963">
        <v>7447638</v>
      </c>
      <c r="G963">
        <v>16925001</v>
      </c>
      <c r="H963">
        <v>26799</v>
      </c>
      <c r="I963" t="s">
        <v>5063</v>
      </c>
      <c r="J963" t="s">
        <v>5064</v>
      </c>
      <c r="K963" s="2">
        <v>45411</v>
      </c>
      <c r="L963" s="2">
        <v>45411</v>
      </c>
      <c r="M963" s="2">
        <v>45469</v>
      </c>
      <c r="N963">
        <v>22</v>
      </c>
      <c r="O963">
        <v>2877618</v>
      </c>
      <c r="P963">
        <v>20240604</v>
      </c>
      <c r="Q963">
        <v>202406</v>
      </c>
      <c r="R963" t="s">
        <v>6382</v>
      </c>
      <c r="S963">
        <v>40</v>
      </c>
      <c r="T963" t="s">
        <v>35</v>
      </c>
      <c r="U963" t="s">
        <v>3359</v>
      </c>
      <c r="V963" s="57" t="e">
        <f t="shared" ca="1" si="150"/>
        <v>#NUM!</v>
      </c>
      <c r="W963" s="1" t="e">
        <f t="shared" ca="1" si="151"/>
        <v>#NUM!</v>
      </c>
      <c r="X963" s="1" t="e">
        <f t="shared" ca="1" si="152"/>
        <v>#NUM!</v>
      </c>
      <c r="Y963" s="1" t="e">
        <f t="shared" ca="1" si="153"/>
        <v>#NUM!</v>
      </c>
      <c r="Z963" s="32" t="e">
        <f t="shared" ca="1" si="154"/>
        <v>#NUM!</v>
      </c>
      <c r="AA963" s="1" t="e">
        <f t="shared" ca="1" si="155"/>
        <v>#NUM!</v>
      </c>
      <c r="AB963" s="1" t="e">
        <f t="shared" ca="1" si="156"/>
        <v>#NUM!</v>
      </c>
      <c r="AC963" s="1" t="e">
        <f t="shared" ca="1" si="157"/>
        <v>#NUM!</v>
      </c>
      <c r="AD963" s="1">
        <f t="shared" si="158"/>
        <v>2877618</v>
      </c>
      <c r="AE963" t="str">
        <f>IFERROR(VLOOKUP(D963,Bas!A:B,2,0),"")</f>
        <v/>
      </c>
      <c r="AF963" t="str">
        <f t="shared" si="159"/>
        <v>INDUSTRIAS IVOR SA CASA INGLESAFP-012001-01</v>
      </c>
      <c r="AG963" s="14" t="str">
        <f>(IFERROR(VLOOKUP(AF963,Bas!A:B,2,0),"CXP"))</f>
        <v>CXP</v>
      </c>
    </row>
    <row r="964" spans="1:33" x14ac:dyDescent="0.25">
      <c r="A964" t="s">
        <v>41</v>
      </c>
      <c r="B964">
        <v>901</v>
      </c>
      <c r="C964">
        <v>860001778</v>
      </c>
      <c r="D964" t="s">
        <v>115</v>
      </c>
      <c r="E964" t="s">
        <v>5038</v>
      </c>
      <c r="F964">
        <v>7447638</v>
      </c>
      <c r="G964">
        <v>16925001</v>
      </c>
      <c r="H964">
        <v>26803</v>
      </c>
      <c r="I964" t="s">
        <v>5065</v>
      </c>
      <c r="J964" t="s">
        <v>5066</v>
      </c>
      <c r="K964" s="2">
        <v>45411</v>
      </c>
      <c r="L964" s="2">
        <v>45411</v>
      </c>
      <c r="M964" s="2">
        <v>45469</v>
      </c>
      <c r="N964">
        <v>22</v>
      </c>
      <c r="O964">
        <v>560015</v>
      </c>
      <c r="P964">
        <v>20240604</v>
      </c>
      <c r="Q964">
        <v>202406</v>
      </c>
      <c r="R964" t="s">
        <v>6382</v>
      </c>
      <c r="S964">
        <v>40</v>
      </c>
      <c r="T964" t="s">
        <v>35</v>
      </c>
      <c r="U964" t="s">
        <v>3359</v>
      </c>
      <c r="V964" s="57" t="e">
        <f t="shared" ca="1" si="150"/>
        <v>#NUM!</v>
      </c>
      <c r="W964" s="1" t="e">
        <f t="shared" ca="1" si="151"/>
        <v>#NUM!</v>
      </c>
      <c r="X964" s="1" t="e">
        <f t="shared" ca="1" si="152"/>
        <v>#NUM!</v>
      </c>
      <c r="Y964" s="1" t="e">
        <f t="shared" ca="1" si="153"/>
        <v>#NUM!</v>
      </c>
      <c r="Z964" s="32" t="e">
        <f t="shared" ca="1" si="154"/>
        <v>#NUM!</v>
      </c>
      <c r="AA964" s="1" t="e">
        <f t="shared" ca="1" si="155"/>
        <v>#NUM!</v>
      </c>
      <c r="AB964" s="1" t="e">
        <f t="shared" ca="1" si="156"/>
        <v>#NUM!</v>
      </c>
      <c r="AC964" s="1" t="e">
        <f t="shared" ca="1" si="157"/>
        <v>#NUM!</v>
      </c>
      <c r="AD964" s="1">
        <f t="shared" si="158"/>
        <v>560015</v>
      </c>
      <c r="AE964" t="str">
        <f>IFERROR(VLOOKUP(D964,Bas!A:B,2,0),"")</f>
        <v/>
      </c>
      <c r="AF964" t="str">
        <f t="shared" si="159"/>
        <v>INDUSTRIAS IVOR SA CASA INGLESAFP-012002-01</v>
      </c>
      <c r="AG964" s="14" t="str">
        <f>(IFERROR(VLOOKUP(AF964,Bas!A:B,2,0),"CXP"))</f>
        <v>CXP</v>
      </c>
    </row>
    <row r="965" spans="1:33" x14ac:dyDescent="0.25">
      <c r="A965" t="s">
        <v>41</v>
      </c>
      <c r="B965">
        <v>901</v>
      </c>
      <c r="C965">
        <v>860001778</v>
      </c>
      <c r="D965" t="s">
        <v>115</v>
      </c>
      <c r="E965" t="s">
        <v>5038</v>
      </c>
      <c r="F965">
        <v>7447638</v>
      </c>
      <c r="G965">
        <v>16925001</v>
      </c>
      <c r="H965">
        <v>26786</v>
      </c>
      <c r="I965" t="s">
        <v>5067</v>
      </c>
      <c r="J965" t="s">
        <v>5068</v>
      </c>
      <c r="K965" s="2">
        <v>45411</v>
      </c>
      <c r="L965" s="2">
        <v>45411</v>
      </c>
      <c r="M965" s="2">
        <v>45469</v>
      </c>
      <c r="N965">
        <v>22</v>
      </c>
      <c r="O965">
        <v>357896</v>
      </c>
      <c r="P965">
        <v>20240604</v>
      </c>
      <c r="Q965">
        <v>202406</v>
      </c>
      <c r="R965" t="s">
        <v>6382</v>
      </c>
      <c r="S965">
        <v>40</v>
      </c>
      <c r="T965" t="s">
        <v>35</v>
      </c>
      <c r="U965" t="s">
        <v>3359</v>
      </c>
      <c r="V965" s="57" t="e">
        <f t="shared" ca="1" si="150"/>
        <v>#NUM!</v>
      </c>
      <c r="W965" s="1" t="e">
        <f t="shared" ca="1" si="151"/>
        <v>#NUM!</v>
      </c>
      <c r="X965" s="1" t="e">
        <f t="shared" ca="1" si="152"/>
        <v>#NUM!</v>
      </c>
      <c r="Y965" s="1" t="e">
        <f t="shared" ca="1" si="153"/>
        <v>#NUM!</v>
      </c>
      <c r="Z965" s="32" t="e">
        <f t="shared" ca="1" si="154"/>
        <v>#NUM!</v>
      </c>
      <c r="AA965" s="1" t="e">
        <f t="shared" ca="1" si="155"/>
        <v>#NUM!</v>
      </c>
      <c r="AB965" s="1" t="e">
        <f t="shared" ca="1" si="156"/>
        <v>#NUM!</v>
      </c>
      <c r="AC965" s="1" t="e">
        <f t="shared" ca="1" si="157"/>
        <v>#NUM!</v>
      </c>
      <c r="AD965" s="1">
        <f t="shared" si="158"/>
        <v>357896</v>
      </c>
      <c r="AE965" t="str">
        <f>IFERROR(VLOOKUP(D965,Bas!A:B,2,0),"")</f>
        <v/>
      </c>
      <c r="AF965" t="str">
        <f t="shared" si="159"/>
        <v>INDUSTRIAS IVOR SA CASA INGLESAFP-012003-01</v>
      </c>
      <c r="AG965" s="14" t="str">
        <f>(IFERROR(VLOOKUP(AF965,Bas!A:B,2,0),"CXP"))</f>
        <v>CXP</v>
      </c>
    </row>
    <row r="966" spans="1:33" x14ac:dyDescent="0.25">
      <c r="A966" t="s">
        <v>41</v>
      </c>
      <c r="B966">
        <v>901</v>
      </c>
      <c r="C966">
        <v>860001778</v>
      </c>
      <c r="D966" t="s">
        <v>115</v>
      </c>
      <c r="E966" t="s">
        <v>5038</v>
      </c>
      <c r="F966">
        <v>7447638</v>
      </c>
      <c r="G966">
        <v>16925001</v>
      </c>
      <c r="H966">
        <v>27017</v>
      </c>
      <c r="I966" t="s">
        <v>5069</v>
      </c>
      <c r="J966" t="s">
        <v>5070</v>
      </c>
      <c r="K966" s="2">
        <v>45426</v>
      </c>
      <c r="L966" s="2">
        <v>45426</v>
      </c>
      <c r="M966" s="2">
        <v>45482</v>
      </c>
      <c r="N966">
        <v>35</v>
      </c>
      <c r="O966">
        <v>5755236</v>
      </c>
      <c r="P966">
        <v>20240604</v>
      </c>
      <c r="Q966">
        <v>202406</v>
      </c>
      <c r="R966" t="s">
        <v>6382</v>
      </c>
      <c r="S966">
        <v>25</v>
      </c>
      <c r="T966" t="s">
        <v>22</v>
      </c>
      <c r="U966" t="s">
        <v>3359</v>
      </c>
      <c r="V966" s="57" t="e">
        <f t="shared" ca="1" si="150"/>
        <v>#NUM!</v>
      </c>
      <c r="W966" s="1" t="e">
        <f t="shared" ca="1" si="151"/>
        <v>#NUM!</v>
      </c>
      <c r="X966" s="1" t="e">
        <f t="shared" ca="1" si="152"/>
        <v>#NUM!</v>
      </c>
      <c r="Y966" s="1" t="e">
        <f t="shared" ca="1" si="153"/>
        <v>#NUM!</v>
      </c>
      <c r="Z966" s="32" t="e">
        <f t="shared" ca="1" si="154"/>
        <v>#NUM!</v>
      </c>
      <c r="AA966" s="1" t="e">
        <f t="shared" ca="1" si="155"/>
        <v>#NUM!</v>
      </c>
      <c r="AB966" s="1" t="e">
        <f t="shared" ca="1" si="156"/>
        <v>#NUM!</v>
      </c>
      <c r="AC966" s="1" t="e">
        <f t="shared" ca="1" si="157"/>
        <v>#NUM!</v>
      </c>
      <c r="AD966" s="1">
        <f t="shared" si="158"/>
        <v>5755236</v>
      </c>
      <c r="AE966" t="str">
        <f>IFERROR(VLOOKUP(D966,Bas!A:B,2,0),"")</f>
        <v/>
      </c>
      <c r="AF966" t="str">
        <f t="shared" si="159"/>
        <v>INDUSTRIAS IVOR SA CASA INGLESAFP-012238-01</v>
      </c>
      <c r="AG966" s="14" t="str">
        <f>(IFERROR(VLOOKUP(AF966,Bas!A:B,2,0),"CXP"))</f>
        <v>CXP</v>
      </c>
    </row>
    <row r="967" spans="1:33" x14ac:dyDescent="0.25">
      <c r="A967" t="s">
        <v>41</v>
      </c>
      <c r="B967">
        <v>901</v>
      </c>
      <c r="C967">
        <v>860001778</v>
      </c>
      <c r="D967" t="s">
        <v>115</v>
      </c>
      <c r="E967" t="s">
        <v>5038</v>
      </c>
      <c r="F967">
        <v>7447638</v>
      </c>
      <c r="G967">
        <v>16925001</v>
      </c>
      <c r="H967">
        <v>27188</v>
      </c>
      <c r="I967" t="s">
        <v>5071</v>
      </c>
      <c r="J967" t="s">
        <v>5072</v>
      </c>
      <c r="K967" s="2">
        <v>45432</v>
      </c>
      <c r="L967" s="2">
        <v>45432</v>
      </c>
      <c r="M967" s="2">
        <v>45491</v>
      </c>
      <c r="N967">
        <v>44</v>
      </c>
      <c r="O967">
        <v>787042</v>
      </c>
      <c r="P967">
        <v>20240604</v>
      </c>
      <c r="Q967">
        <v>202406</v>
      </c>
      <c r="R967" t="s">
        <v>6382</v>
      </c>
      <c r="S967">
        <v>19</v>
      </c>
      <c r="T967" t="s">
        <v>22</v>
      </c>
      <c r="U967" t="s">
        <v>3359</v>
      </c>
      <c r="V967" s="57" t="e">
        <f t="shared" ca="1" si="150"/>
        <v>#NUM!</v>
      </c>
      <c r="W967" s="1" t="e">
        <f t="shared" ca="1" si="151"/>
        <v>#NUM!</v>
      </c>
      <c r="X967" s="1" t="e">
        <f t="shared" ca="1" si="152"/>
        <v>#NUM!</v>
      </c>
      <c r="Y967" s="1" t="e">
        <f t="shared" ca="1" si="153"/>
        <v>#NUM!</v>
      </c>
      <c r="Z967" s="32" t="e">
        <f t="shared" ca="1" si="154"/>
        <v>#NUM!</v>
      </c>
      <c r="AA967" s="1" t="e">
        <f t="shared" ca="1" si="155"/>
        <v>#NUM!</v>
      </c>
      <c r="AB967" s="1" t="e">
        <f t="shared" ca="1" si="156"/>
        <v>#NUM!</v>
      </c>
      <c r="AC967" s="1" t="e">
        <f t="shared" ca="1" si="157"/>
        <v>#NUM!</v>
      </c>
      <c r="AD967" s="1">
        <f t="shared" si="158"/>
        <v>787042</v>
      </c>
      <c r="AE967" t="str">
        <f>IFERROR(VLOOKUP(D967,Bas!A:B,2,0),"")</f>
        <v/>
      </c>
      <c r="AF967" t="str">
        <f t="shared" si="159"/>
        <v>INDUSTRIAS IVOR SA CASA INGLESAFP-012374-01</v>
      </c>
      <c r="AG967" s="14" t="str">
        <f>(IFERROR(VLOOKUP(AF967,Bas!A:B,2,0),"CXP"))</f>
        <v>CXP</v>
      </c>
    </row>
    <row r="968" spans="1:33" x14ac:dyDescent="0.25">
      <c r="A968" t="s">
        <v>41</v>
      </c>
      <c r="B968">
        <v>901</v>
      </c>
      <c r="C968">
        <v>860001778</v>
      </c>
      <c r="D968" t="s">
        <v>115</v>
      </c>
      <c r="E968" t="s">
        <v>5038</v>
      </c>
      <c r="F968">
        <v>7447638</v>
      </c>
      <c r="G968">
        <v>16925001</v>
      </c>
      <c r="H968">
        <v>27198</v>
      </c>
      <c r="I968" t="s">
        <v>5073</v>
      </c>
      <c r="J968" t="s">
        <v>5074</v>
      </c>
      <c r="K968" s="2">
        <v>45433</v>
      </c>
      <c r="L968" s="2">
        <v>45433</v>
      </c>
      <c r="M968" s="2">
        <v>45493</v>
      </c>
      <c r="N968">
        <v>46</v>
      </c>
      <c r="O968">
        <v>8632854</v>
      </c>
      <c r="P968">
        <v>20240604</v>
      </c>
      <c r="Q968">
        <v>202406</v>
      </c>
      <c r="R968" t="s">
        <v>6382</v>
      </c>
      <c r="S968">
        <v>18</v>
      </c>
      <c r="T968" t="s">
        <v>22</v>
      </c>
      <c r="U968" t="s">
        <v>3359</v>
      </c>
      <c r="V968" s="57" t="e">
        <f t="shared" ca="1" si="150"/>
        <v>#NUM!</v>
      </c>
      <c r="W968" s="1" t="e">
        <f t="shared" ca="1" si="151"/>
        <v>#NUM!</v>
      </c>
      <c r="X968" s="1" t="e">
        <f t="shared" ca="1" si="152"/>
        <v>#NUM!</v>
      </c>
      <c r="Y968" s="1" t="e">
        <f t="shared" ca="1" si="153"/>
        <v>#NUM!</v>
      </c>
      <c r="Z968" s="32" t="e">
        <f t="shared" ca="1" si="154"/>
        <v>#NUM!</v>
      </c>
      <c r="AA968" s="1" t="e">
        <f t="shared" ca="1" si="155"/>
        <v>#NUM!</v>
      </c>
      <c r="AB968" s="1" t="e">
        <f t="shared" ca="1" si="156"/>
        <v>#NUM!</v>
      </c>
      <c r="AC968" s="1" t="e">
        <f t="shared" ca="1" si="157"/>
        <v>#NUM!</v>
      </c>
      <c r="AD968" s="1">
        <f t="shared" si="158"/>
        <v>8632854</v>
      </c>
      <c r="AE968" t="str">
        <f>IFERROR(VLOOKUP(D968,Bas!A:B,2,0),"")</f>
        <v/>
      </c>
      <c r="AF968" t="str">
        <f t="shared" si="159"/>
        <v>INDUSTRIAS IVOR SA CASA INGLESAFP-012395-01</v>
      </c>
      <c r="AG968" s="14" t="str">
        <f>(IFERROR(VLOOKUP(AF968,Bas!A:B,2,0),"CXP"))</f>
        <v>CXP</v>
      </c>
    </row>
    <row r="969" spans="1:33" x14ac:dyDescent="0.25">
      <c r="A969" t="s">
        <v>41</v>
      </c>
      <c r="B969">
        <v>901</v>
      </c>
      <c r="C969">
        <v>860001778</v>
      </c>
      <c r="D969" t="s">
        <v>115</v>
      </c>
      <c r="E969" t="s">
        <v>5038</v>
      </c>
      <c r="F969">
        <v>7447638</v>
      </c>
      <c r="G969">
        <v>16925001</v>
      </c>
      <c r="H969">
        <v>27202</v>
      </c>
      <c r="I969" t="s">
        <v>5075</v>
      </c>
      <c r="J969" t="s">
        <v>5076</v>
      </c>
      <c r="K969" s="2">
        <v>45433</v>
      </c>
      <c r="L969" s="2">
        <v>45433</v>
      </c>
      <c r="M969" s="2">
        <v>45493</v>
      </c>
      <c r="N969">
        <v>46</v>
      </c>
      <c r="O969">
        <v>82385</v>
      </c>
      <c r="P969">
        <v>20240604</v>
      </c>
      <c r="Q969">
        <v>202406</v>
      </c>
      <c r="R969" t="s">
        <v>6382</v>
      </c>
      <c r="S969">
        <v>18</v>
      </c>
      <c r="T969" t="s">
        <v>22</v>
      </c>
      <c r="U969" t="s">
        <v>3359</v>
      </c>
      <c r="V969" s="57" t="e">
        <f t="shared" ca="1" si="150"/>
        <v>#NUM!</v>
      </c>
      <c r="W969" s="1" t="e">
        <f t="shared" ca="1" si="151"/>
        <v>#NUM!</v>
      </c>
      <c r="X969" s="1" t="e">
        <f t="shared" ca="1" si="152"/>
        <v>#NUM!</v>
      </c>
      <c r="Y969" s="1" t="e">
        <f t="shared" ca="1" si="153"/>
        <v>#NUM!</v>
      </c>
      <c r="Z969" s="32" t="e">
        <f t="shared" ca="1" si="154"/>
        <v>#NUM!</v>
      </c>
      <c r="AA969" s="1" t="e">
        <f t="shared" ca="1" si="155"/>
        <v>#NUM!</v>
      </c>
      <c r="AB969" s="1" t="e">
        <f t="shared" ca="1" si="156"/>
        <v>#NUM!</v>
      </c>
      <c r="AC969" s="1" t="e">
        <f t="shared" ca="1" si="157"/>
        <v>#NUM!</v>
      </c>
      <c r="AD969" s="1">
        <f t="shared" si="158"/>
        <v>82385</v>
      </c>
      <c r="AE969" t="str">
        <f>IFERROR(VLOOKUP(D969,Bas!A:B,2,0),"")</f>
        <v/>
      </c>
      <c r="AF969" t="str">
        <f t="shared" si="159"/>
        <v>INDUSTRIAS IVOR SA CASA INGLESAFP-012396-01</v>
      </c>
      <c r="AG969" s="14" t="str">
        <f>(IFERROR(VLOOKUP(AF969,Bas!A:B,2,0),"CXP"))</f>
        <v>CXP</v>
      </c>
    </row>
    <row r="970" spans="1:33" x14ac:dyDescent="0.25">
      <c r="A970" t="s">
        <v>41</v>
      </c>
      <c r="B970">
        <v>901</v>
      </c>
      <c r="C970">
        <v>860001778</v>
      </c>
      <c r="D970" t="s">
        <v>115</v>
      </c>
      <c r="E970" t="s">
        <v>5038</v>
      </c>
      <c r="F970">
        <v>7447638</v>
      </c>
      <c r="G970">
        <v>16925001</v>
      </c>
      <c r="H970">
        <v>27197</v>
      </c>
      <c r="I970" t="s">
        <v>5077</v>
      </c>
      <c r="J970" t="s">
        <v>5078</v>
      </c>
      <c r="K970" s="2">
        <v>45433</v>
      </c>
      <c r="L970" s="2">
        <v>45433</v>
      </c>
      <c r="M970" s="2">
        <v>45493</v>
      </c>
      <c r="N970">
        <v>46</v>
      </c>
      <c r="O970">
        <v>605075</v>
      </c>
      <c r="P970">
        <v>20240604</v>
      </c>
      <c r="Q970">
        <v>202406</v>
      </c>
      <c r="R970" t="s">
        <v>6382</v>
      </c>
      <c r="S970">
        <v>18</v>
      </c>
      <c r="T970" t="s">
        <v>22</v>
      </c>
      <c r="U970" t="s">
        <v>3359</v>
      </c>
      <c r="V970" s="57" t="e">
        <f t="shared" ca="1" si="150"/>
        <v>#NUM!</v>
      </c>
      <c r="W970" s="1" t="e">
        <f t="shared" ca="1" si="151"/>
        <v>#NUM!</v>
      </c>
      <c r="X970" s="1" t="e">
        <f t="shared" ca="1" si="152"/>
        <v>#NUM!</v>
      </c>
      <c r="Y970" s="1" t="e">
        <f t="shared" ca="1" si="153"/>
        <v>#NUM!</v>
      </c>
      <c r="Z970" s="32" t="e">
        <f t="shared" ca="1" si="154"/>
        <v>#NUM!</v>
      </c>
      <c r="AA970" s="1" t="e">
        <f t="shared" ca="1" si="155"/>
        <v>#NUM!</v>
      </c>
      <c r="AB970" s="1" t="e">
        <f t="shared" ca="1" si="156"/>
        <v>#NUM!</v>
      </c>
      <c r="AC970" s="1" t="e">
        <f t="shared" ca="1" si="157"/>
        <v>#NUM!</v>
      </c>
      <c r="AD970" s="1">
        <f t="shared" si="158"/>
        <v>605075</v>
      </c>
      <c r="AE970" t="str">
        <f>IFERROR(VLOOKUP(D970,Bas!A:B,2,0),"")</f>
        <v/>
      </c>
      <c r="AF970" t="str">
        <f t="shared" si="159"/>
        <v>INDUSTRIAS IVOR SA CASA INGLESAFP-012397-01</v>
      </c>
      <c r="AG970" s="14" t="str">
        <f>(IFERROR(VLOOKUP(AF970,Bas!A:B,2,0),"CXP"))</f>
        <v>CXP</v>
      </c>
    </row>
    <row r="971" spans="1:33" x14ac:dyDescent="0.25">
      <c r="A971" t="s">
        <v>41</v>
      </c>
      <c r="B971">
        <v>901</v>
      </c>
      <c r="C971">
        <v>860001778</v>
      </c>
      <c r="D971" t="s">
        <v>115</v>
      </c>
      <c r="E971" t="s">
        <v>5038</v>
      </c>
      <c r="F971">
        <v>7447638</v>
      </c>
      <c r="G971">
        <v>16925001</v>
      </c>
      <c r="H971">
        <v>27333</v>
      </c>
      <c r="I971" t="s">
        <v>6590</v>
      </c>
      <c r="J971" t="s">
        <v>6591</v>
      </c>
      <c r="K971" s="2">
        <v>45440</v>
      </c>
      <c r="L971" s="2">
        <v>45440</v>
      </c>
      <c r="M971" s="2">
        <v>45497</v>
      </c>
      <c r="N971">
        <v>50</v>
      </c>
      <c r="O971">
        <v>164769</v>
      </c>
      <c r="P971">
        <v>20240604</v>
      </c>
      <c r="Q971">
        <v>202406</v>
      </c>
      <c r="R971" t="s">
        <v>6382</v>
      </c>
      <c r="S971">
        <v>11</v>
      </c>
      <c r="T971" t="s">
        <v>22</v>
      </c>
      <c r="U971" t="s">
        <v>3359</v>
      </c>
      <c r="V971" s="57" t="e">
        <f t="shared" ca="1" si="150"/>
        <v>#NUM!</v>
      </c>
      <c r="W971" s="1" t="e">
        <f t="shared" ca="1" si="151"/>
        <v>#NUM!</v>
      </c>
      <c r="X971" s="1" t="e">
        <f t="shared" ca="1" si="152"/>
        <v>#NUM!</v>
      </c>
      <c r="Y971" s="1" t="e">
        <f t="shared" ca="1" si="153"/>
        <v>#NUM!</v>
      </c>
      <c r="Z971" s="32" t="e">
        <f t="shared" ca="1" si="154"/>
        <v>#NUM!</v>
      </c>
      <c r="AA971" s="1" t="e">
        <f t="shared" ca="1" si="155"/>
        <v>#NUM!</v>
      </c>
      <c r="AB971" s="1" t="e">
        <f t="shared" ca="1" si="156"/>
        <v>#NUM!</v>
      </c>
      <c r="AC971" s="1" t="e">
        <f t="shared" ca="1" si="157"/>
        <v>#NUM!</v>
      </c>
      <c r="AD971" s="1">
        <f t="shared" si="158"/>
        <v>164769</v>
      </c>
      <c r="AE971" t="str">
        <f>IFERROR(VLOOKUP(D971,Bas!A:B,2,0),"")</f>
        <v/>
      </c>
      <c r="AF971" t="str">
        <f t="shared" si="159"/>
        <v>INDUSTRIAS IVOR SA CASA INGLESAFP-012524-01</v>
      </c>
      <c r="AG971" s="14" t="str">
        <f>(IFERROR(VLOOKUP(AF971,Bas!A:B,2,0),"CXP"))</f>
        <v>CXP</v>
      </c>
    </row>
    <row r="972" spans="1:33" x14ac:dyDescent="0.25">
      <c r="A972" t="s">
        <v>41</v>
      </c>
      <c r="B972">
        <v>901</v>
      </c>
      <c r="C972">
        <v>860001778</v>
      </c>
      <c r="D972" t="s">
        <v>115</v>
      </c>
      <c r="E972" t="s">
        <v>5038</v>
      </c>
      <c r="F972">
        <v>7447638</v>
      </c>
      <c r="G972">
        <v>16925001</v>
      </c>
      <c r="H972">
        <v>27352</v>
      </c>
      <c r="I972" t="s">
        <v>6592</v>
      </c>
      <c r="J972" t="s">
        <v>6593</v>
      </c>
      <c r="K972" s="2">
        <v>45440</v>
      </c>
      <c r="L972" s="2">
        <v>45440</v>
      </c>
      <c r="M972" s="2">
        <v>45497</v>
      </c>
      <c r="N972">
        <v>50</v>
      </c>
      <c r="O972">
        <v>1401372</v>
      </c>
      <c r="P972">
        <v>20240604</v>
      </c>
      <c r="Q972">
        <v>202406</v>
      </c>
      <c r="R972" t="s">
        <v>6382</v>
      </c>
      <c r="S972">
        <v>11</v>
      </c>
      <c r="T972" t="s">
        <v>22</v>
      </c>
      <c r="U972" t="s">
        <v>3359</v>
      </c>
      <c r="V972" s="57" t="e">
        <f t="shared" ca="1" si="150"/>
        <v>#NUM!</v>
      </c>
      <c r="W972" s="1" t="e">
        <f t="shared" ca="1" si="151"/>
        <v>#NUM!</v>
      </c>
      <c r="X972" s="1" t="e">
        <f t="shared" ca="1" si="152"/>
        <v>#NUM!</v>
      </c>
      <c r="Y972" s="1" t="e">
        <f t="shared" ca="1" si="153"/>
        <v>#NUM!</v>
      </c>
      <c r="Z972" s="32" t="e">
        <f t="shared" ca="1" si="154"/>
        <v>#NUM!</v>
      </c>
      <c r="AA972" s="1" t="e">
        <f t="shared" ca="1" si="155"/>
        <v>#NUM!</v>
      </c>
      <c r="AB972" s="1" t="e">
        <f t="shared" ca="1" si="156"/>
        <v>#NUM!</v>
      </c>
      <c r="AC972" s="1" t="e">
        <f t="shared" ca="1" si="157"/>
        <v>#NUM!</v>
      </c>
      <c r="AD972" s="1">
        <f t="shared" si="158"/>
        <v>1401372</v>
      </c>
      <c r="AE972" t="str">
        <f>IFERROR(VLOOKUP(D972,Bas!A:B,2,0),"")</f>
        <v/>
      </c>
      <c r="AF972" t="str">
        <f t="shared" si="159"/>
        <v>INDUSTRIAS IVOR SA CASA INGLESAFP-012526-01</v>
      </c>
      <c r="AG972" s="14" t="str">
        <f>(IFERROR(VLOOKUP(AF972,Bas!A:B,2,0),"CXP"))</f>
        <v>CXP</v>
      </c>
    </row>
    <row r="973" spans="1:33" x14ac:dyDescent="0.25">
      <c r="A973" t="s">
        <v>41</v>
      </c>
      <c r="B973">
        <v>901</v>
      </c>
      <c r="C973">
        <v>860500630</v>
      </c>
      <c r="D973" t="s">
        <v>2997</v>
      </c>
      <c r="E973" t="s">
        <v>5079</v>
      </c>
      <c r="F973">
        <v>7447638</v>
      </c>
      <c r="G973">
        <v>16925001</v>
      </c>
      <c r="H973">
        <v>30734</v>
      </c>
      <c r="I973" t="s">
        <v>5080</v>
      </c>
      <c r="J973" t="s">
        <v>5081</v>
      </c>
      <c r="K973" s="2">
        <v>45399</v>
      </c>
      <c r="L973" s="2">
        <v>45399</v>
      </c>
      <c r="M973" s="2">
        <v>45453</v>
      </c>
      <c r="N973">
        <v>6</v>
      </c>
      <c r="O973">
        <v>951847</v>
      </c>
      <c r="P973">
        <v>20240604</v>
      </c>
      <c r="Q973">
        <v>202406</v>
      </c>
      <c r="R973" t="s">
        <v>6382</v>
      </c>
      <c r="S973">
        <v>52</v>
      </c>
      <c r="T973" t="s">
        <v>35</v>
      </c>
      <c r="U973" t="s">
        <v>3359</v>
      </c>
      <c r="V973" s="57" t="e">
        <f t="shared" ca="1" si="150"/>
        <v>#NUM!</v>
      </c>
      <c r="W973" s="1" t="e">
        <f t="shared" ca="1" si="151"/>
        <v>#NUM!</v>
      </c>
      <c r="X973" s="1" t="e">
        <f t="shared" ca="1" si="152"/>
        <v>#NUM!</v>
      </c>
      <c r="Y973" s="1" t="e">
        <f t="shared" ca="1" si="153"/>
        <v>#NUM!</v>
      </c>
      <c r="Z973" s="32" t="e">
        <f t="shared" ca="1" si="154"/>
        <v>#NUM!</v>
      </c>
      <c r="AA973" s="1" t="e">
        <f t="shared" ca="1" si="155"/>
        <v>#NUM!</v>
      </c>
      <c r="AB973" s="1" t="e">
        <f t="shared" ca="1" si="156"/>
        <v>#NUM!</v>
      </c>
      <c r="AC973" s="1" t="e">
        <f t="shared" ca="1" si="157"/>
        <v>#NUM!</v>
      </c>
      <c r="AD973" s="1">
        <f t="shared" si="158"/>
        <v>951847</v>
      </c>
      <c r="AE973" t="str">
        <f>IFERROR(VLOOKUP(D973,Bas!A:B,2,0),"")</f>
        <v/>
      </c>
      <c r="AF973" t="str">
        <f t="shared" si="159"/>
        <v>ING Y SERV ESPECIALIZADO DE COMUNIC SA ISEC SAFP-011784-01</v>
      </c>
      <c r="AG973" s="14" t="str">
        <f>(IFERROR(VLOOKUP(AF973,Bas!A:B,2,0),"CXP"))</f>
        <v>CXP</v>
      </c>
    </row>
    <row r="974" spans="1:33" x14ac:dyDescent="0.25">
      <c r="A974" t="s">
        <v>41</v>
      </c>
      <c r="B974">
        <v>901</v>
      </c>
      <c r="C974">
        <v>860500630</v>
      </c>
      <c r="D974" t="s">
        <v>2997</v>
      </c>
      <c r="E974" t="s">
        <v>5079</v>
      </c>
      <c r="F974">
        <v>7447638</v>
      </c>
      <c r="G974">
        <v>16925001</v>
      </c>
      <c r="H974">
        <v>30735</v>
      </c>
      <c r="I974" t="s">
        <v>5082</v>
      </c>
      <c r="J974" t="s">
        <v>5083</v>
      </c>
      <c r="K974" s="2">
        <v>45399</v>
      </c>
      <c r="L974" s="2">
        <v>45399</v>
      </c>
      <c r="M974" s="2">
        <v>45453</v>
      </c>
      <c r="N974">
        <v>6</v>
      </c>
      <c r="O974">
        <v>12198555</v>
      </c>
      <c r="P974">
        <v>20240604</v>
      </c>
      <c r="Q974">
        <v>202406</v>
      </c>
      <c r="R974" t="s">
        <v>6382</v>
      </c>
      <c r="S974">
        <v>52</v>
      </c>
      <c r="T974" t="s">
        <v>35</v>
      </c>
      <c r="U974" t="s">
        <v>3359</v>
      </c>
      <c r="V974" s="57" t="e">
        <f t="shared" ca="1" si="150"/>
        <v>#NUM!</v>
      </c>
      <c r="W974" s="1" t="e">
        <f t="shared" ca="1" si="151"/>
        <v>#NUM!</v>
      </c>
      <c r="X974" s="1" t="e">
        <f t="shared" ca="1" si="152"/>
        <v>#NUM!</v>
      </c>
      <c r="Y974" s="1" t="e">
        <f t="shared" ca="1" si="153"/>
        <v>#NUM!</v>
      </c>
      <c r="Z974" s="32" t="e">
        <f t="shared" ca="1" si="154"/>
        <v>#NUM!</v>
      </c>
      <c r="AA974" s="1" t="e">
        <f t="shared" ca="1" si="155"/>
        <v>#NUM!</v>
      </c>
      <c r="AB974" s="1" t="e">
        <f t="shared" ca="1" si="156"/>
        <v>#NUM!</v>
      </c>
      <c r="AC974" s="1" t="e">
        <f t="shared" ca="1" si="157"/>
        <v>#NUM!</v>
      </c>
      <c r="AD974" s="1">
        <f t="shared" si="158"/>
        <v>12198555</v>
      </c>
      <c r="AE974" t="str">
        <f>IFERROR(VLOOKUP(D974,Bas!A:B,2,0),"")</f>
        <v/>
      </c>
      <c r="AF974" t="str">
        <f t="shared" si="159"/>
        <v>ING Y SERV ESPECIALIZADO DE COMUNIC SA ISEC SAFP-011785-01</v>
      </c>
      <c r="AG974" s="14" t="str">
        <f>(IFERROR(VLOOKUP(AF974,Bas!A:B,2,0),"CXP"))</f>
        <v>CXP</v>
      </c>
    </row>
    <row r="975" spans="1:33" x14ac:dyDescent="0.25">
      <c r="A975" t="s">
        <v>41</v>
      </c>
      <c r="B975">
        <v>901</v>
      </c>
      <c r="C975">
        <v>860500630</v>
      </c>
      <c r="D975" t="s">
        <v>2997</v>
      </c>
      <c r="E975" t="s">
        <v>5079</v>
      </c>
      <c r="F975">
        <v>7447638</v>
      </c>
      <c r="G975">
        <v>16925001</v>
      </c>
      <c r="H975">
        <v>30793</v>
      </c>
      <c r="I975" t="s">
        <v>5084</v>
      </c>
      <c r="J975" t="s">
        <v>5085</v>
      </c>
      <c r="K975" s="2">
        <v>45433</v>
      </c>
      <c r="L975" s="2">
        <v>45433</v>
      </c>
      <c r="M975" s="2">
        <v>45488</v>
      </c>
      <c r="N975">
        <v>41</v>
      </c>
      <c r="O975">
        <v>12198555</v>
      </c>
      <c r="P975">
        <v>20240604</v>
      </c>
      <c r="Q975">
        <v>202406</v>
      </c>
      <c r="R975" t="s">
        <v>6382</v>
      </c>
      <c r="S975">
        <v>18</v>
      </c>
      <c r="T975" t="s">
        <v>22</v>
      </c>
      <c r="U975" t="s">
        <v>3359</v>
      </c>
      <c r="V975" s="57" t="e">
        <f t="shared" ca="1" si="150"/>
        <v>#NUM!</v>
      </c>
      <c r="W975" s="1" t="e">
        <f t="shared" ca="1" si="151"/>
        <v>#NUM!</v>
      </c>
      <c r="X975" s="1" t="e">
        <f t="shared" ca="1" si="152"/>
        <v>#NUM!</v>
      </c>
      <c r="Y975" s="1" t="e">
        <f t="shared" ca="1" si="153"/>
        <v>#NUM!</v>
      </c>
      <c r="Z975" s="32" t="e">
        <f t="shared" ca="1" si="154"/>
        <v>#NUM!</v>
      </c>
      <c r="AA975" s="1" t="e">
        <f t="shared" ca="1" si="155"/>
        <v>#NUM!</v>
      </c>
      <c r="AB975" s="1" t="e">
        <f t="shared" ca="1" si="156"/>
        <v>#NUM!</v>
      </c>
      <c r="AC975" s="1" t="e">
        <f t="shared" ca="1" si="157"/>
        <v>#NUM!</v>
      </c>
      <c r="AD975" s="1">
        <f t="shared" si="158"/>
        <v>12198555</v>
      </c>
      <c r="AE975" t="str">
        <f>IFERROR(VLOOKUP(D975,Bas!A:B,2,0),"")</f>
        <v/>
      </c>
      <c r="AF975" t="str">
        <f t="shared" si="159"/>
        <v>ING Y SERV ESPECIALIZADO DE COMUNIC SA ISEC SAFP-012393-01</v>
      </c>
      <c r="AG975" s="14" t="str">
        <f>(IFERROR(VLOOKUP(AF975,Bas!A:B,2,0),"CXP"))</f>
        <v>CXP</v>
      </c>
    </row>
    <row r="976" spans="1:33" x14ac:dyDescent="0.25">
      <c r="A976" t="s">
        <v>41</v>
      </c>
      <c r="B976">
        <v>901</v>
      </c>
      <c r="C976">
        <v>860500630</v>
      </c>
      <c r="D976" t="s">
        <v>2997</v>
      </c>
      <c r="E976" t="s">
        <v>5079</v>
      </c>
      <c r="F976">
        <v>7447638</v>
      </c>
      <c r="G976">
        <v>16925001</v>
      </c>
      <c r="H976">
        <v>30792</v>
      </c>
      <c r="I976" t="s">
        <v>5086</v>
      </c>
      <c r="J976" t="s">
        <v>5087</v>
      </c>
      <c r="K976" s="2">
        <v>45433</v>
      </c>
      <c r="L976" s="2">
        <v>45433</v>
      </c>
      <c r="M976" s="2">
        <v>45488</v>
      </c>
      <c r="N976">
        <v>41</v>
      </c>
      <c r="O976">
        <v>951847</v>
      </c>
      <c r="P976">
        <v>20240604</v>
      </c>
      <c r="Q976">
        <v>202406</v>
      </c>
      <c r="R976" t="s">
        <v>6382</v>
      </c>
      <c r="S976">
        <v>18</v>
      </c>
      <c r="T976" t="s">
        <v>22</v>
      </c>
      <c r="U976" t="s">
        <v>3359</v>
      </c>
      <c r="V976" s="57" t="e">
        <f t="shared" ca="1" si="150"/>
        <v>#NUM!</v>
      </c>
      <c r="W976" s="1" t="e">
        <f t="shared" ca="1" si="151"/>
        <v>#NUM!</v>
      </c>
      <c r="X976" s="1" t="e">
        <f t="shared" ca="1" si="152"/>
        <v>#NUM!</v>
      </c>
      <c r="Y976" s="1" t="e">
        <f t="shared" ca="1" si="153"/>
        <v>#NUM!</v>
      </c>
      <c r="Z976" s="32" t="e">
        <f t="shared" ca="1" si="154"/>
        <v>#NUM!</v>
      </c>
      <c r="AA976" s="1" t="e">
        <f t="shared" ca="1" si="155"/>
        <v>#NUM!</v>
      </c>
      <c r="AB976" s="1" t="e">
        <f t="shared" ca="1" si="156"/>
        <v>#NUM!</v>
      </c>
      <c r="AC976" s="1" t="e">
        <f t="shared" ca="1" si="157"/>
        <v>#NUM!</v>
      </c>
      <c r="AD976" s="1">
        <f t="shared" si="158"/>
        <v>951847</v>
      </c>
      <c r="AE976" t="str">
        <f>IFERROR(VLOOKUP(D976,Bas!A:B,2,0),"")</f>
        <v/>
      </c>
      <c r="AF976" t="str">
        <f t="shared" si="159"/>
        <v>ING Y SERV ESPECIALIZADO DE COMUNIC SA ISEC SAFP-012394-01</v>
      </c>
      <c r="AG976" s="14" t="str">
        <f>(IFERROR(VLOOKUP(AF976,Bas!A:B,2,0),"CXP"))</f>
        <v>CXP</v>
      </c>
    </row>
    <row r="977" spans="1:33" x14ac:dyDescent="0.25">
      <c r="A977" t="s">
        <v>41</v>
      </c>
      <c r="B977">
        <v>901</v>
      </c>
      <c r="C977">
        <v>900239627</v>
      </c>
      <c r="D977" t="s">
        <v>109</v>
      </c>
      <c r="E977" t="s">
        <v>5088</v>
      </c>
      <c r="F977">
        <v>7447638</v>
      </c>
      <c r="G977">
        <v>16925001</v>
      </c>
      <c r="H977">
        <v>19322</v>
      </c>
      <c r="I977" t="s">
        <v>5089</v>
      </c>
      <c r="J977" t="s">
        <v>5090</v>
      </c>
      <c r="K977" s="2">
        <v>45357</v>
      </c>
      <c r="L977" s="2">
        <v>45357</v>
      </c>
      <c r="M977" s="2">
        <v>45414</v>
      </c>
      <c r="N977">
        <v>-32</v>
      </c>
      <c r="O977">
        <v>4979224</v>
      </c>
      <c r="P977">
        <v>20240604</v>
      </c>
      <c r="Q977">
        <v>202406</v>
      </c>
      <c r="R977" t="s">
        <v>6382</v>
      </c>
      <c r="S977">
        <v>94</v>
      </c>
      <c r="T977" t="s">
        <v>52</v>
      </c>
      <c r="U977" t="s">
        <v>3359</v>
      </c>
      <c r="V977" s="57" t="e">
        <f t="shared" ca="1" si="150"/>
        <v>#NUM!</v>
      </c>
      <c r="W977" s="1" t="e">
        <f t="shared" ca="1" si="151"/>
        <v>#NUM!</v>
      </c>
      <c r="X977" s="1" t="e">
        <f t="shared" ca="1" si="152"/>
        <v>#NUM!</v>
      </c>
      <c r="Y977" s="1" t="e">
        <f t="shared" ca="1" si="153"/>
        <v>#NUM!</v>
      </c>
      <c r="Z977" s="32" t="e">
        <f t="shared" ca="1" si="154"/>
        <v>#NUM!</v>
      </c>
      <c r="AA977" s="1" t="e">
        <f t="shared" ca="1" si="155"/>
        <v>#NUM!</v>
      </c>
      <c r="AB977" s="1" t="e">
        <f t="shared" ca="1" si="156"/>
        <v>#NUM!</v>
      </c>
      <c r="AC977" s="1" t="e">
        <f t="shared" ca="1" si="157"/>
        <v>#NUM!</v>
      </c>
      <c r="AD977" s="1">
        <f t="shared" si="158"/>
        <v>4979224</v>
      </c>
      <c r="AE977" t="str">
        <f>IFERROR(VLOOKUP(D977,Bas!A:B,2,0),"")</f>
        <v/>
      </c>
      <c r="AF977" t="str">
        <f t="shared" si="159"/>
        <v>INGE ROD COMERCIALIZADORA SOCIEDAD POR ACCIONES SIFP-011030-01</v>
      </c>
      <c r="AG977" s="14" t="str">
        <f>(IFERROR(VLOOKUP(AF977,Bas!A:B,2,0),"CXP"))</f>
        <v>CXP</v>
      </c>
    </row>
    <row r="978" spans="1:33" x14ac:dyDescent="0.25">
      <c r="A978" t="s">
        <v>41</v>
      </c>
      <c r="B978">
        <v>901</v>
      </c>
      <c r="C978">
        <v>900239627</v>
      </c>
      <c r="D978" t="s">
        <v>109</v>
      </c>
      <c r="E978" t="s">
        <v>5088</v>
      </c>
      <c r="F978">
        <v>7447638</v>
      </c>
      <c r="G978">
        <v>16925001</v>
      </c>
      <c r="H978">
        <v>19376</v>
      </c>
      <c r="I978" t="s">
        <v>5091</v>
      </c>
      <c r="J978" t="s">
        <v>5092</v>
      </c>
      <c r="K978" s="2">
        <v>45358</v>
      </c>
      <c r="L978" s="2">
        <v>45358</v>
      </c>
      <c r="M978" s="2">
        <v>45418</v>
      </c>
      <c r="N978">
        <v>-28</v>
      </c>
      <c r="O978">
        <v>4768754</v>
      </c>
      <c r="P978">
        <v>20240604</v>
      </c>
      <c r="Q978">
        <v>202406</v>
      </c>
      <c r="R978" t="s">
        <v>6382</v>
      </c>
      <c r="S978">
        <v>93</v>
      </c>
      <c r="T978" t="s">
        <v>52</v>
      </c>
      <c r="U978" t="s">
        <v>3359</v>
      </c>
      <c r="V978" s="57" t="e">
        <f t="shared" ca="1" si="150"/>
        <v>#NUM!</v>
      </c>
      <c r="W978" s="1" t="e">
        <f t="shared" ca="1" si="151"/>
        <v>#NUM!</v>
      </c>
      <c r="X978" s="1" t="e">
        <f t="shared" ca="1" si="152"/>
        <v>#NUM!</v>
      </c>
      <c r="Y978" s="1" t="e">
        <f t="shared" ca="1" si="153"/>
        <v>#NUM!</v>
      </c>
      <c r="Z978" s="32" t="e">
        <f t="shared" ca="1" si="154"/>
        <v>#NUM!</v>
      </c>
      <c r="AA978" s="1" t="e">
        <f t="shared" ca="1" si="155"/>
        <v>#NUM!</v>
      </c>
      <c r="AB978" s="1" t="e">
        <f t="shared" ca="1" si="156"/>
        <v>#NUM!</v>
      </c>
      <c r="AC978" s="1" t="e">
        <f t="shared" ca="1" si="157"/>
        <v>#NUM!</v>
      </c>
      <c r="AD978" s="1">
        <f t="shared" si="158"/>
        <v>4768754</v>
      </c>
      <c r="AE978" t="str">
        <f>IFERROR(VLOOKUP(D978,Bas!A:B,2,0),"")</f>
        <v/>
      </c>
      <c r="AF978" t="str">
        <f t="shared" si="159"/>
        <v>INGE ROD COMERCIALIZADORA SOCIEDAD POR ACCIONES SIFP-011081-01</v>
      </c>
      <c r="AG978" s="14" t="str">
        <f>(IFERROR(VLOOKUP(AF978,Bas!A:B,2,0),"CXP"))</f>
        <v>CXP</v>
      </c>
    </row>
    <row r="979" spans="1:33" x14ac:dyDescent="0.25">
      <c r="A979" t="s">
        <v>41</v>
      </c>
      <c r="B979">
        <v>901</v>
      </c>
      <c r="C979">
        <v>900239627</v>
      </c>
      <c r="D979" t="s">
        <v>109</v>
      </c>
      <c r="E979" t="s">
        <v>5088</v>
      </c>
      <c r="F979">
        <v>7447638</v>
      </c>
      <c r="G979">
        <v>16925001</v>
      </c>
      <c r="H979">
        <v>19410</v>
      </c>
      <c r="I979" t="s">
        <v>5093</v>
      </c>
      <c r="J979" t="s">
        <v>5094</v>
      </c>
      <c r="K979" s="2">
        <v>45364</v>
      </c>
      <c r="L979" s="2">
        <v>45364</v>
      </c>
      <c r="M979" s="2">
        <v>45420</v>
      </c>
      <c r="N979">
        <v>-26</v>
      </c>
      <c r="O979">
        <v>3284485</v>
      </c>
      <c r="P979">
        <v>20240604</v>
      </c>
      <c r="Q979">
        <v>202406</v>
      </c>
      <c r="R979" t="s">
        <v>6382</v>
      </c>
      <c r="S979">
        <v>87</v>
      </c>
      <c r="T979" t="s">
        <v>31</v>
      </c>
      <c r="U979" t="s">
        <v>3359</v>
      </c>
      <c r="V979" s="57" t="e">
        <f t="shared" ca="1" si="150"/>
        <v>#NUM!</v>
      </c>
      <c r="W979" s="1" t="e">
        <f t="shared" ca="1" si="151"/>
        <v>#NUM!</v>
      </c>
      <c r="X979" s="1" t="e">
        <f t="shared" ca="1" si="152"/>
        <v>#NUM!</v>
      </c>
      <c r="Y979" s="1" t="e">
        <f t="shared" ca="1" si="153"/>
        <v>#NUM!</v>
      </c>
      <c r="Z979" s="32" t="e">
        <f t="shared" ca="1" si="154"/>
        <v>#NUM!</v>
      </c>
      <c r="AA979" s="1" t="e">
        <f t="shared" ca="1" si="155"/>
        <v>#NUM!</v>
      </c>
      <c r="AB979" s="1" t="e">
        <f t="shared" ca="1" si="156"/>
        <v>#NUM!</v>
      </c>
      <c r="AC979" s="1" t="e">
        <f t="shared" ca="1" si="157"/>
        <v>#NUM!</v>
      </c>
      <c r="AD979" s="1">
        <f t="shared" si="158"/>
        <v>3284485</v>
      </c>
      <c r="AE979" t="str">
        <f>IFERROR(VLOOKUP(D979,Bas!A:B,2,0),"")</f>
        <v/>
      </c>
      <c r="AF979" t="str">
        <f t="shared" si="159"/>
        <v>INGE ROD COMERCIALIZADORA SOCIEDAD POR ACCIONES SIFP-011180-01</v>
      </c>
      <c r="AG979" s="14" t="str">
        <f>(IFERROR(VLOOKUP(AF979,Bas!A:B,2,0),"CXP"))</f>
        <v>CXP</v>
      </c>
    </row>
    <row r="980" spans="1:33" x14ac:dyDescent="0.25">
      <c r="A980" t="s">
        <v>41</v>
      </c>
      <c r="B980">
        <v>901</v>
      </c>
      <c r="C980">
        <v>900239627</v>
      </c>
      <c r="D980" t="s">
        <v>109</v>
      </c>
      <c r="E980" t="s">
        <v>5088</v>
      </c>
      <c r="F980">
        <v>7447638</v>
      </c>
      <c r="G980">
        <v>16925001</v>
      </c>
      <c r="H980">
        <v>19409</v>
      </c>
      <c r="I980" t="s">
        <v>5095</v>
      </c>
      <c r="J980" t="s">
        <v>5096</v>
      </c>
      <c r="K980" s="2">
        <v>45364</v>
      </c>
      <c r="L980" s="2">
        <v>45364</v>
      </c>
      <c r="M980" s="2">
        <v>45420</v>
      </c>
      <c r="N980">
        <v>-26</v>
      </c>
      <c r="O980">
        <v>5722277</v>
      </c>
      <c r="P980">
        <v>20240604</v>
      </c>
      <c r="Q980">
        <v>202406</v>
      </c>
      <c r="R980" t="s">
        <v>6382</v>
      </c>
      <c r="S980">
        <v>87</v>
      </c>
      <c r="T980" t="s">
        <v>31</v>
      </c>
      <c r="U980" t="s">
        <v>3359</v>
      </c>
      <c r="V980" s="57" t="e">
        <f t="shared" ca="1" si="150"/>
        <v>#NUM!</v>
      </c>
      <c r="W980" s="1" t="e">
        <f t="shared" ca="1" si="151"/>
        <v>#NUM!</v>
      </c>
      <c r="X980" s="1" t="e">
        <f t="shared" ca="1" si="152"/>
        <v>#NUM!</v>
      </c>
      <c r="Y980" s="1" t="e">
        <f t="shared" ca="1" si="153"/>
        <v>#NUM!</v>
      </c>
      <c r="Z980" s="32" t="e">
        <f t="shared" ca="1" si="154"/>
        <v>#NUM!</v>
      </c>
      <c r="AA980" s="1" t="e">
        <f t="shared" ca="1" si="155"/>
        <v>#NUM!</v>
      </c>
      <c r="AB980" s="1" t="e">
        <f t="shared" ca="1" si="156"/>
        <v>#NUM!</v>
      </c>
      <c r="AC980" s="1" t="e">
        <f t="shared" ca="1" si="157"/>
        <v>#NUM!</v>
      </c>
      <c r="AD980" s="1">
        <f t="shared" si="158"/>
        <v>5722277</v>
      </c>
      <c r="AE980" t="str">
        <f>IFERROR(VLOOKUP(D980,Bas!A:B,2,0),"")</f>
        <v/>
      </c>
      <c r="AF980" t="str">
        <f t="shared" si="159"/>
        <v>INGE ROD COMERCIALIZADORA SOCIEDAD POR ACCIONES SIFP-011181-01</v>
      </c>
      <c r="AG980" s="14" t="str">
        <f>(IFERROR(VLOOKUP(AF980,Bas!A:B,2,0),"CXP"))</f>
        <v>CXP</v>
      </c>
    </row>
    <row r="981" spans="1:33" x14ac:dyDescent="0.25">
      <c r="A981" t="s">
        <v>41</v>
      </c>
      <c r="B981">
        <v>901</v>
      </c>
      <c r="C981">
        <v>900239627</v>
      </c>
      <c r="D981" t="s">
        <v>109</v>
      </c>
      <c r="E981" t="s">
        <v>5088</v>
      </c>
      <c r="F981">
        <v>7447638</v>
      </c>
      <c r="G981">
        <v>16925001</v>
      </c>
      <c r="H981">
        <v>19450</v>
      </c>
      <c r="I981" t="s">
        <v>5097</v>
      </c>
      <c r="J981" t="s">
        <v>5098</v>
      </c>
      <c r="K981" s="2">
        <v>45364</v>
      </c>
      <c r="L981" s="2">
        <v>45364</v>
      </c>
      <c r="M981" s="2">
        <v>45423</v>
      </c>
      <c r="N981">
        <v>-23</v>
      </c>
      <c r="O981">
        <v>3775453</v>
      </c>
      <c r="P981">
        <v>20240604</v>
      </c>
      <c r="Q981">
        <v>202406</v>
      </c>
      <c r="R981" t="s">
        <v>6382</v>
      </c>
      <c r="S981">
        <v>87</v>
      </c>
      <c r="T981" t="s">
        <v>31</v>
      </c>
      <c r="U981" t="s">
        <v>3359</v>
      </c>
      <c r="V981" s="57" t="e">
        <f t="shared" ca="1" si="150"/>
        <v>#NUM!</v>
      </c>
      <c r="W981" s="1" t="e">
        <f t="shared" ca="1" si="151"/>
        <v>#NUM!</v>
      </c>
      <c r="X981" s="1" t="e">
        <f t="shared" ca="1" si="152"/>
        <v>#NUM!</v>
      </c>
      <c r="Y981" s="1" t="e">
        <f t="shared" ca="1" si="153"/>
        <v>#NUM!</v>
      </c>
      <c r="Z981" s="32" t="e">
        <f t="shared" ca="1" si="154"/>
        <v>#NUM!</v>
      </c>
      <c r="AA981" s="1" t="e">
        <f t="shared" ca="1" si="155"/>
        <v>#NUM!</v>
      </c>
      <c r="AB981" s="1" t="e">
        <f t="shared" ca="1" si="156"/>
        <v>#NUM!</v>
      </c>
      <c r="AC981" s="1" t="e">
        <f t="shared" ca="1" si="157"/>
        <v>#NUM!</v>
      </c>
      <c r="AD981" s="1">
        <f t="shared" si="158"/>
        <v>3775453</v>
      </c>
      <c r="AE981" t="str">
        <f>IFERROR(VLOOKUP(D981,Bas!A:B,2,0),"")</f>
        <v/>
      </c>
      <c r="AF981" t="str">
        <f t="shared" si="159"/>
        <v>INGE ROD COMERCIALIZADORA SOCIEDAD POR ACCIONES SIFP-011182-01</v>
      </c>
      <c r="AG981" s="14" t="str">
        <f>(IFERROR(VLOOKUP(AF981,Bas!A:B,2,0),"CXP"))</f>
        <v>CXP</v>
      </c>
    </row>
    <row r="982" spans="1:33" x14ac:dyDescent="0.25">
      <c r="A982" t="s">
        <v>41</v>
      </c>
      <c r="B982">
        <v>901</v>
      </c>
      <c r="C982">
        <v>900239627</v>
      </c>
      <c r="D982" t="s">
        <v>109</v>
      </c>
      <c r="E982" t="s">
        <v>5088</v>
      </c>
      <c r="F982">
        <v>7447638</v>
      </c>
      <c r="G982">
        <v>16925001</v>
      </c>
      <c r="H982">
        <v>19569</v>
      </c>
      <c r="I982" t="s">
        <v>5099</v>
      </c>
      <c r="J982" t="s">
        <v>5100</v>
      </c>
      <c r="K982" s="2">
        <v>45373</v>
      </c>
      <c r="L982" s="2">
        <v>45373</v>
      </c>
      <c r="M982" s="2">
        <v>45431</v>
      </c>
      <c r="N982">
        <v>-15</v>
      </c>
      <c r="O982">
        <v>475057</v>
      </c>
      <c r="P982">
        <v>20240604</v>
      </c>
      <c r="Q982">
        <v>202406</v>
      </c>
      <c r="R982" t="s">
        <v>6382</v>
      </c>
      <c r="S982">
        <v>78</v>
      </c>
      <c r="T982" t="s">
        <v>31</v>
      </c>
      <c r="U982" t="s">
        <v>3359</v>
      </c>
      <c r="V982" s="57" t="e">
        <f t="shared" ca="1" si="150"/>
        <v>#NUM!</v>
      </c>
      <c r="W982" s="1" t="e">
        <f t="shared" ca="1" si="151"/>
        <v>#NUM!</v>
      </c>
      <c r="X982" s="1" t="e">
        <f t="shared" ca="1" si="152"/>
        <v>#NUM!</v>
      </c>
      <c r="Y982" s="1" t="e">
        <f t="shared" ca="1" si="153"/>
        <v>#NUM!</v>
      </c>
      <c r="Z982" s="32" t="e">
        <f t="shared" ca="1" si="154"/>
        <v>#NUM!</v>
      </c>
      <c r="AA982" s="1" t="e">
        <f t="shared" ca="1" si="155"/>
        <v>#NUM!</v>
      </c>
      <c r="AB982" s="1" t="e">
        <f t="shared" ca="1" si="156"/>
        <v>#NUM!</v>
      </c>
      <c r="AC982" s="1" t="e">
        <f t="shared" ca="1" si="157"/>
        <v>#NUM!</v>
      </c>
      <c r="AD982" s="1">
        <f t="shared" si="158"/>
        <v>475057</v>
      </c>
      <c r="AE982" t="str">
        <f>IFERROR(VLOOKUP(D982,Bas!A:B,2,0),"")</f>
        <v/>
      </c>
      <c r="AF982" t="str">
        <f t="shared" si="159"/>
        <v>INGE ROD COMERCIALIZADORA SOCIEDAD POR ACCIONES SIFP-011280-01</v>
      </c>
      <c r="AG982" s="14" t="str">
        <f>(IFERROR(VLOOKUP(AF982,Bas!A:B,2,0),"CXP"))</f>
        <v>CXP</v>
      </c>
    </row>
    <row r="983" spans="1:33" x14ac:dyDescent="0.25">
      <c r="A983" t="s">
        <v>41</v>
      </c>
      <c r="B983">
        <v>901</v>
      </c>
      <c r="C983">
        <v>900239627</v>
      </c>
      <c r="D983" t="s">
        <v>109</v>
      </c>
      <c r="E983" t="s">
        <v>5088</v>
      </c>
      <c r="F983">
        <v>7447638</v>
      </c>
      <c r="G983">
        <v>16925001</v>
      </c>
      <c r="H983">
        <v>19566</v>
      </c>
      <c r="I983" t="s">
        <v>5101</v>
      </c>
      <c r="J983" t="s">
        <v>5102</v>
      </c>
      <c r="K983" s="2">
        <v>45373</v>
      </c>
      <c r="L983" s="2">
        <v>45373</v>
      </c>
      <c r="M983" s="2">
        <v>45431</v>
      </c>
      <c r="N983">
        <v>-15</v>
      </c>
      <c r="O983">
        <v>125015</v>
      </c>
      <c r="P983">
        <v>20240604</v>
      </c>
      <c r="Q983">
        <v>202406</v>
      </c>
      <c r="R983" t="s">
        <v>6382</v>
      </c>
      <c r="S983">
        <v>78</v>
      </c>
      <c r="T983" t="s">
        <v>31</v>
      </c>
      <c r="U983" t="s">
        <v>3359</v>
      </c>
      <c r="V983" s="57" t="e">
        <f t="shared" ca="1" si="150"/>
        <v>#NUM!</v>
      </c>
      <c r="W983" s="1" t="e">
        <f t="shared" ca="1" si="151"/>
        <v>#NUM!</v>
      </c>
      <c r="X983" s="1" t="e">
        <f t="shared" ca="1" si="152"/>
        <v>#NUM!</v>
      </c>
      <c r="Y983" s="1" t="e">
        <f t="shared" ca="1" si="153"/>
        <v>#NUM!</v>
      </c>
      <c r="Z983" s="32" t="e">
        <f t="shared" ca="1" si="154"/>
        <v>#NUM!</v>
      </c>
      <c r="AA983" s="1" t="e">
        <f t="shared" ca="1" si="155"/>
        <v>#NUM!</v>
      </c>
      <c r="AB983" s="1" t="e">
        <f t="shared" ca="1" si="156"/>
        <v>#NUM!</v>
      </c>
      <c r="AC983" s="1" t="e">
        <f t="shared" ca="1" si="157"/>
        <v>#NUM!</v>
      </c>
      <c r="AD983" s="1">
        <f t="shared" si="158"/>
        <v>125015</v>
      </c>
      <c r="AE983" t="str">
        <f>IFERROR(VLOOKUP(D983,Bas!A:B,2,0),"")</f>
        <v/>
      </c>
      <c r="AF983" t="str">
        <f t="shared" si="159"/>
        <v>INGE ROD COMERCIALIZADORA SOCIEDAD POR ACCIONES SIFP-011281-01</v>
      </c>
      <c r="AG983" s="14" t="str">
        <f>(IFERROR(VLOOKUP(AF983,Bas!A:B,2,0),"CXP"))</f>
        <v>CXP</v>
      </c>
    </row>
    <row r="984" spans="1:33" x14ac:dyDescent="0.25">
      <c r="A984" t="s">
        <v>41</v>
      </c>
      <c r="B984">
        <v>901</v>
      </c>
      <c r="C984">
        <v>900239627</v>
      </c>
      <c r="D984" t="s">
        <v>109</v>
      </c>
      <c r="E984" t="s">
        <v>5088</v>
      </c>
      <c r="F984">
        <v>7447638</v>
      </c>
      <c r="G984">
        <v>16925001</v>
      </c>
      <c r="H984">
        <v>19498</v>
      </c>
      <c r="I984" t="s">
        <v>5103</v>
      </c>
      <c r="J984" t="s">
        <v>5104</v>
      </c>
      <c r="K984" s="2">
        <v>45373</v>
      </c>
      <c r="L984" s="2">
        <v>45373</v>
      </c>
      <c r="M984" s="2">
        <v>45426</v>
      </c>
      <c r="N984">
        <v>-20</v>
      </c>
      <c r="O984">
        <v>950114</v>
      </c>
      <c r="P984">
        <v>20240604</v>
      </c>
      <c r="Q984">
        <v>202406</v>
      </c>
      <c r="R984" t="s">
        <v>6382</v>
      </c>
      <c r="S984">
        <v>78</v>
      </c>
      <c r="T984" t="s">
        <v>31</v>
      </c>
      <c r="U984" t="s">
        <v>3359</v>
      </c>
      <c r="V984" s="57" t="e">
        <f t="shared" ca="1" si="150"/>
        <v>#NUM!</v>
      </c>
      <c r="W984" s="1" t="e">
        <f t="shared" ca="1" si="151"/>
        <v>#NUM!</v>
      </c>
      <c r="X984" s="1" t="e">
        <f t="shared" ca="1" si="152"/>
        <v>#NUM!</v>
      </c>
      <c r="Y984" s="1" t="e">
        <f t="shared" ca="1" si="153"/>
        <v>#NUM!</v>
      </c>
      <c r="Z984" s="32" t="e">
        <f t="shared" ca="1" si="154"/>
        <v>#NUM!</v>
      </c>
      <c r="AA984" s="1" t="e">
        <f t="shared" ca="1" si="155"/>
        <v>#NUM!</v>
      </c>
      <c r="AB984" s="1" t="e">
        <f t="shared" ca="1" si="156"/>
        <v>#NUM!</v>
      </c>
      <c r="AC984" s="1" t="e">
        <f t="shared" ca="1" si="157"/>
        <v>#NUM!</v>
      </c>
      <c r="AD984" s="1">
        <f t="shared" si="158"/>
        <v>950114</v>
      </c>
      <c r="AE984" t="str">
        <f>IFERROR(VLOOKUP(D984,Bas!A:B,2,0),"")</f>
        <v/>
      </c>
      <c r="AF984" t="str">
        <f t="shared" si="159"/>
        <v>INGE ROD COMERCIALIZADORA SOCIEDAD POR ACCIONES SIFP-011282-01</v>
      </c>
      <c r="AG984" s="14" t="str">
        <f>(IFERROR(VLOOKUP(AF984,Bas!A:B,2,0),"CXP"))</f>
        <v>CXP</v>
      </c>
    </row>
    <row r="985" spans="1:33" x14ac:dyDescent="0.25">
      <c r="A985" t="s">
        <v>41</v>
      </c>
      <c r="B985">
        <v>901</v>
      </c>
      <c r="C985">
        <v>900239627</v>
      </c>
      <c r="D985" t="s">
        <v>109</v>
      </c>
      <c r="E985" t="s">
        <v>5088</v>
      </c>
      <c r="F985">
        <v>7447638</v>
      </c>
      <c r="G985">
        <v>16925001</v>
      </c>
      <c r="H985">
        <v>19702</v>
      </c>
      <c r="I985" t="s">
        <v>5105</v>
      </c>
      <c r="J985" t="s">
        <v>5106</v>
      </c>
      <c r="K985" s="2">
        <v>45378</v>
      </c>
      <c r="L985" s="2">
        <v>45378</v>
      </c>
      <c r="M985" s="2">
        <v>45439</v>
      </c>
      <c r="N985">
        <v>-7</v>
      </c>
      <c r="O985">
        <v>7153131</v>
      </c>
      <c r="P985">
        <v>20240604</v>
      </c>
      <c r="Q985">
        <v>202406</v>
      </c>
      <c r="R985" t="s">
        <v>6382</v>
      </c>
      <c r="S985">
        <v>73</v>
      </c>
      <c r="T985" t="s">
        <v>31</v>
      </c>
      <c r="U985" t="s">
        <v>3359</v>
      </c>
      <c r="V985" s="57" t="e">
        <f t="shared" ca="1" si="150"/>
        <v>#NUM!</v>
      </c>
      <c r="W985" s="1" t="e">
        <f t="shared" ca="1" si="151"/>
        <v>#NUM!</v>
      </c>
      <c r="X985" s="1" t="e">
        <f t="shared" ca="1" si="152"/>
        <v>#NUM!</v>
      </c>
      <c r="Y985" s="1" t="e">
        <f t="shared" ca="1" si="153"/>
        <v>#NUM!</v>
      </c>
      <c r="Z985" s="32" t="e">
        <f t="shared" ca="1" si="154"/>
        <v>#NUM!</v>
      </c>
      <c r="AA985" s="1" t="e">
        <f t="shared" ca="1" si="155"/>
        <v>#NUM!</v>
      </c>
      <c r="AB985" s="1" t="e">
        <f t="shared" ca="1" si="156"/>
        <v>#NUM!</v>
      </c>
      <c r="AC985" s="1" t="e">
        <f t="shared" ca="1" si="157"/>
        <v>#NUM!</v>
      </c>
      <c r="AD985" s="1">
        <f t="shared" si="158"/>
        <v>7153131</v>
      </c>
      <c r="AE985" t="str">
        <f>IFERROR(VLOOKUP(D985,Bas!A:B,2,0),"")</f>
        <v/>
      </c>
      <c r="AF985" t="str">
        <f t="shared" si="159"/>
        <v>INGE ROD COMERCIALIZADORA SOCIEDAD POR ACCIONES SIFP-011468-01</v>
      </c>
      <c r="AG985" s="14" t="str">
        <f>(IFERROR(VLOOKUP(AF985,Bas!A:B,2,0),"CXP"))</f>
        <v>CXP</v>
      </c>
    </row>
    <row r="986" spans="1:33" x14ac:dyDescent="0.25">
      <c r="A986" t="s">
        <v>41</v>
      </c>
      <c r="B986">
        <v>901</v>
      </c>
      <c r="C986">
        <v>900239627</v>
      </c>
      <c r="D986" t="s">
        <v>109</v>
      </c>
      <c r="E986" t="s">
        <v>5088</v>
      </c>
      <c r="F986">
        <v>7447638</v>
      </c>
      <c r="G986">
        <v>16925001</v>
      </c>
      <c r="H986">
        <v>19692</v>
      </c>
      <c r="I986" t="s">
        <v>5107</v>
      </c>
      <c r="J986" t="s">
        <v>5108</v>
      </c>
      <c r="K986" s="2">
        <v>45378</v>
      </c>
      <c r="L986" s="2">
        <v>45378</v>
      </c>
      <c r="M986" s="2">
        <v>45438</v>
      </c>
      <c r="N986">
        <v>-8</v>
      </c>
      <c r="O986">
        <v>2113890</v>
      </c>
      <c r="P986">
        <v>20240604</v>
      </c>
      <c r="Q986">
        <v>202406</v>
      </c>
      <c r="R986" t="s">
        <v>6382</v>
      </c>
      <c r="S986">
        <v>73</v>
      </c>
      <c r="T986" t="s">
        <v>31</v>
      </c>
      <c r="U986" t="s">
        <v>3359</v>
      </c>
      <c r="V986" s="57" t="e">
        <f t="shared" ca="1" si="150"/>
        <v>#NUM!</v>
      </c>
      <c r="W986" s="1" t="e">
        <f t="shared" ca="1" si="151"/>
        <v>#NUM!</v>
      </c>
      <c r="X986" s="1" t="e">
        <f t="shared" ca="1" si="152"/>
        <v>#NUM!</v>
      </c>
      <c r="Y986" s="1" t="e">
        <f t="shared" ca="1" si="153"/>
        <v>#NUM!</v>
      </c>
      <c r="Z986" s="32" t="e">
        <f t="shared" ca="1" si="154"/>
        <v>#NUM!</v>
      </c>
      <c r="AA986" s="1" t="e">
        <f t="shared" ca="1" si="155"/>
        <v>#NUM!</v>
      </c>
      <c r="AB986" s="1" t="e">
        <f t="shared" ca="1" si="156"/>
        <v>#NUM!</v>
      </c>
      <c r="AC986" s="1" t="e">
        <f t="shared" ca="1" si="157"/>
        <v>#NUM!</v>
      </c>
      <c r="AD986" s="1">
        <f t="shared" si="158"/>
        <v>2113890</v>
      </c>
      <c r="AE986" t="str">
        <f>IFERROR(VLOOKUP(D986,Bas!A:B,2,0),"")</f>
        <v/>
      </c>
      <c r="AF986" t="str">
        <f t="shared" si="159"/>
        <v>INGE ROD COMERCIALIZADORA SOCIEDAD POR ACCIONES SIFP-011469-01</v>
      </c>
      <c r="AG986" s="14" t="str">
        <f>(IFERROR(VLOOKUP(AF986,Bas!A:B,2,0),"CXP"))</f>
        <v>CXP</v>
      </c>
    </row>
    <row r="987" spans="1:33" x14ac:dyDescent="0.25">
      <c r="A987" t="s">
        <v>41</v>
      </c>
      <c r="B987">
        <v>901</v>
      </c>
      <c r="C987">
        <v>900239627</v>
      </c>
      <c r="D987" t="s">
        <v>109</v>
      </c>
      <c r="E987" t="s">
        <v>5088</v>
      </c>
      <c r="F987">
        <v>7447638</v>
      </c>
      <c r="G987">
        <v>16925001</v>
      </c>
      <c r="H987">
        <v>19694</v>
      </c>
      <c r="I987" t="s">
        <v>5109</v>
      </c>
      <c r="J987" t="s">
        <v>5110</v>
      </c>
      <c r="K987" s="2">
        <v>45378</v>
      </c>
      <c r="L987" s="2">
        <v>45378</v>
      </c>
      <c r="M987" s="2">
        <v>45438</v>
      </c>
      <c r="N987">
        <v>-8</v>
      </c>
      <c r="O987">
        <v>4008435</v>
      </c>
      <c r="P987">
        <v>20240604</v>
      </c>
      <c r="Q987">
        <v>202406</v>
      </c>
      <c r="R987" t="s">
        <v>6382</v>
      </c>
      <c r="S987">
        <v>73</v>
      </c>
      <c r="T987" t="s">
        <v>31</v>
      </c>
      <c r="U987" t="s">
        <v>3359</v>
      </c>
      <c r="V987" s="57" t="e">
        <f t="shared" ca="1" si="150"/>
        <v>#NUM!</v>
      </c>
      <c r="W987" s="1" t="e">
        <f t="shared" ca="1" si="151"/>
        <v>#NUM!</v>
      </c>
      <c r="X987" s="1" t="e">
        <f t="shared" ca="1" si="152"/>
        <v>#NUM!</v>
      </c>
      <c r="Y987" s="1" t="e">
        <f t="shared" ca="1" si="153"/>
        <v>#NUM!</v>
      </c>
      <c r="Z987" s="32" t="e">
        <f t="shared" ca="1" si="154"/>
        <v>#NUM!</v>
      </c>
      <c r="AA987" s="1" t="e">
        <f t="shared" ca="1" si="155"/>
        <v>#NUM!</v>
      </c>
      <c r="AB987" s="1" t="e">
        <f t="shared" ca="1" si="156"/>
        <v>#NUM!</v>
      </c>
      <c r="AC987" s="1" t="e">
        <f t="shared" ca="1" si="157"/>
        <v>#NUM!</v>
      </c>
      <c r="AD987" s="1">
        <f t="shared" si="158"/>
        <v>4008435</v>
      </c>
      <c r="AE987" t="str">
        <f>IFERROR(VLOOKUP(D987,Bas!A:B,2,0),"")</f>
        <v/>
      </c>
      <c r="AF987" t="str">
        <f t="shared" si="159"/>
        <v>INGE ROD COMERCIALIZADORA SOCIEDAD POR ACCIONES SIFP-011470-01</v>
      </c>
      <c r="AG987" s="14" t="str">
        <f>(IFERROR(VLOOKUP(AF987,Bas!A:B,2,0),"CXP"))</f>
        <v>CXP</v>
      </c>
    </row>
    <row r="988" spans="1:33" x14ac:dyDescent="0.25">
      <c r="A988" t="s">
        <v>41</v>
      </c>
      <c r="B988">
        <v>901</v>
      </c>
      <c r="C988">
        <v>900239627</v>
      </c>
      <c r="D988" t="s">
        <v>109</v>
      </c>
      <c r="E988" t="s">
        <v>5088</v>
      </c>
      <c r="F988">
        <v>7447638</v>
      </c>
      <c r="G988">
        <v>16925001</v>
      </c>
      <c r="H988">
        <v>19833</v>
      </c>
      <c r="I988" t="s">
        <v>5111</v>
      </c>
      <c r="J988" t="s">
        <v>5112</v>
      </c>
      <c r="K988" s="2">
        <v>45390</v>
      </c>
      <c r="L988" s="2">
        <v>45390</v>
      </c>
      <c r="M988" s="2">
        <v>45449</v>
      </c>
      <c r="N988">
        <v>2</v>
      </c>
      <c r="O988">
        <v>775102</v>
      </c>
      <c r="P988">
        <v>20240604</v>
      </c>
      <c r="Q988">
        <v>202406</v>
      </c>
      <c r="R988" t="s">
        <v>6382</v>
      </c>
      <c r="S988">
        <v>61</v>
      </c>
      <c r="T988" t="s">
        <v>31</v>
      </c>
      <c r="U988" t="s">
        <v>3359</v>
      </c>
      <c r="V988" s="57" t="e">
        <f t="shared" ca="1" si="150"/>
        <v>#NUM!</v>
      </c>
      <c r="W988" s="1" t="e">
        <f t="shared" ca="1" si="151"/>
        <v>#NUM!</v>
      </c>
      <c r="X988" s="1" t="e">
        <f t="shared" ca="1" si="152"/>
        <v>#NUM!</v>
      </c>
      <c r="Y988" s="1" t="e">
        <f t="shared" ca="1" si="153"/>
        <v>#NUM!</v>
      </c>
      <c r="Z988" s="32" t="e">
        <f t="shared" ca="1" si="154"/>
        <v>#NUM!</v>
      </c>
      <c r="AA988" s="1" t="e">
        <f t="shared" ca="1" si="155"/>
        <v>#NUM!</v>
      </c>
      <c r="AB988" s="1" t="e">
        <f t="shared" ca="1" si="156"/>
        <v>#NUM!</v>
      </c>
      <c r="AC988" s="1" t="e">
        <f t="shared" ca="1" si="157"/>
        <v>#NUM!</v>
      </c>
      <c r="AD988" s="1">
        <f t="shared" si="158"/>
        <v>775102</v>
      </c>
      <c r="AE988" t="str">
        <f>IFERROR(VLOOKUP(D988,Bas!A:B,2,0),"")</f>
        <v/>
      </c>
      <c r="AF988" t="str">
        <f t="shared" si="159"/>
        <v>INGE ROD COMERCIALIZADORA SOCIEDAD POR ACCIONES SIFP-011560-01</v>
      </c>
      <c r="AG988" s="14" t="str">
        <f>(IFERROR(VLOOKUP(AF988,Bas!A:B,2,0),"CXP"))</f>
        <v>CXP</v>
      </c>
    </row>
    <row r="989" spans="1:33" x14ac:dyDescent="0.25">
      <c r="A989" t="s">
        <v>41</v>
      </c>
      <c r="B989">
        <v>901</v>
      </c>
      <c r="C989">
        <v>900239627</v>
      </c>
      <c r="D989" t="s">
        <v>109</v>
      </c>
      <c r="E989" t="s">
        <v>5088</v>
      </c>
      <c r="F989">
        <v>7447638</v>
      </c>
      <c r="G989">
        <v>16925001</v>
      </c>
      <c r="H989">
        <v>19820</v>
      </c>
      <c r="I989" t="s">
        <v>5113</v>
      </c>
      <c r="J989" t="s">
        <v>5114</v>
      </c>
      <c r="K989" s="2">
        <v>45390</v>
      </c>
      <c r="L989" s="2">
        <v>45390</v>
      </c>
      <c r="M989" s="2">
        <v>45448</v>
      </c>
      <c r="N989">
        <v>1</v>
      </c>
      <c r="O989">
        <v>2613950</v>
      </c>
      <c r="P989">
        <v>20240604</v>
      </c>
      <c r="Q989">
        <v>202406</v>
      </c>
      <c r="R989" t="s">
        <v>6382</v>
      </c>
      <c r="S989">
        <v>61</v>
      </c>
      <c r="T989" t="s">
        <v>31</v>
      </c>
      <c r="U989" t="s">
        <v>3359</v>
      </c>
      <c r="V989" s="57" t="e">
        <f t="shared" ca="1" si="150"/>
        <v>#NUM!</v>
      </c>
      <c r="W989" s="1" t="e">
        <f t="shared" ca="1" si="151"/>
        <v>#NUM!</v>
      </c>
      <c r="X989" s="1" t="e">
        <f t="shared" ca="1" si="152"/>
        <v>#NUM!</v>
      </c>
      <c r="Y989" s="1" t="e">
        <f t="shared" ca="1" si="153"/>
        <v>#NUM!</v>
      </c>
      <c r="Z989" s="32" t="e">
        <f t="shared" ca="1" si="154"/>
        <v>#NUM!</v>
      </c>
      <c r="AA989" s="1" t="e">
        <f t="shared" ca="1" si="155"/>
        <v>#NUM!</v>
      </c>
      <c r="AB989" s="1" t="e">
        <f t="shared" ca="1" si="156"/>
        <v>#NUM!</v>
      </c>
      <c r="AC989" s="1" t="e">
        <f t="shared" ca="1" si="157"/>
        <v>#NUM!</v>
      </c>
      <c r="AD989" s="1">
        <f t="shared" si="158"/>
        <v>2613950</v>
      </c>
      <c r="AE989" t="str">
        <f>IFERROR(VLOOKUP(D989,Bas!A:B,2,0),"")</f>
        <v/>
      </c>
      <c r="AF989" t="str">
        <f t="shared" si="159"/>
        <v>INGE ROD COMERCIALIZADORA SOCIEDAD POR ACCIONES SIFP-011561-01</v>
      </c>
      <c r="AG989" s="14" t="str">
        <f>(IFERROR(VLOOKUP(AF989,Bas!A:B,2,0),"CXP"))</f>
        <v>CXP</v>
      </c>
    </row>
    <row r="990" spans="1:33" x14ac:dyDescent="0.25">
      <c r="A990" t="s">
        <v>41</v>
      </c>
      <c r="B990">
        <v>901</v>
      </c>
      <c r="C990">
        <v>900239627</v>
      </c>
      <c r="D990" t="s">
        <v>109</v>
      </c>
      <c r="E990" t="s">
        <v>5088</v>
      </c>
      <c r="F990">
        <v>7447638</v>
      </c>
      <c r="G990">
        <v>16925001</v>
      </c>
      <c r="H990">
        <v>19860</v>
      </c>
      <c r="I990" t="s">
        <v>5115</v>
      </c>
      <c r="J990" t="s">
        <v>5116</v>
      </c>
      <c r="K990" s="2">
        <v>45392</v>
      </c>
      <c r="L990" s="2">
        <v>45392</v>
      </c>
      <c r="M990" s="2">
        <v>45451</v>
      </c>
      <c r="N990">
        <v>4</v>
      </c>
      <c r="O990">
        <v>435279</v>
      </c>
      <c r="P990">
        <v>20240604</v>
      </c>
      <c r="Q990">
        <v>202406</v>
      </c>
      <c r="R990" t="s">
        <v>6382</v>
      </c>
      <c r="S990">
        <v>59</v>
      </c>
      <c r="T990" t="s">
        <v>35</v>
      </c>
      <c r="U990" t="s">
        <v>3359</v>
      </c>
      <c r="V990" s="57" t="e">
        <f t="shared" ca="1" si="150"/>
        <v>#NUM!</v>
      </c>
      <c r="W990" s="1" t="e">
        <f t="shared" ca="1" si="151"/>
        <v>#NUM!</v>
      </c>
      <c r="X990" s="1" t="e">
        <f t="shared" ca="1" si="152"/>
        <v>#NUM!</v>
      </c>
      <c r="Y990" s="1" t="e">
        <f t="shared" ca="1" si="153"/>
        <v>#NUM!</v>
      </c>
      <c r="Z990" s="32" t="e">
        <f t="shared" ca="1" si="154"/>
        <v>#NUM!</v>
      </c>
      <c r="AA990" s="1" t="e">
        <f t="shared" ca="1" si="155"/>
        <v>#NUM!</v>
      </c>
      <c r="AB990" s="1" t="e">
        <f t="shared" ca="1" si="156"/>
        <v>#NUM!</v>
      </c>
      <c r="AC990" s="1" t="e">
        <f t="shared" ca="1" si="157"/>
        <v>#NUM!</v>
      </c>
      <c r="AD990" s="1">
        <f t="shared" si="158"/>
        <v>435279</v>
      </c>
      <c r="AE990" t="str">
        <f>IFERROR(VLOOKUP(D990,Bas!A:B,2,0),"")</f>
        <v/>
      </c>
      <c r="AF990" t="str">
        <f t="shared" si="159"/>
        <v>INGE ROD COMERCIALIZADORA SOCIEDAD POR ACCIONES SIFP-011648-01</v>
      </c>
      <c r="AG990" s="14" t="str">
        <f>(IFERROR(VLOOKUP(AF990,Bas!A:B,2,0),"CXP"))</f>
        <v>CXP</v>
      </c>
    </row>
    <row r="991" spans="1:33" x14ac:dyDescent="0.25">
      <c r="A991" t="s">
        <v>41</v>
      </c>
      <c r="B991">
        <v>901</v>
      </c>
      <c r="C991">
        <v>900239627</v>
      </c>
      <c r="D991" t="s">
        <v>109</v>
      </c>
      <c r="E991" t="s">
        <v>5088</v>
      </c>
      <c r="F991">
        <v>7447638</v>
      </c>
      <c r="G991">
        <v>16925001</v>
      </c>
      <c r="H991">
        <v>19878</v>
      </c>
      <c r="I991" t="s">
        <v>5117</v>
      </c>
      <c r="J991" t="s">
        <v>5118</v>
      </c>
      <c r="K991" s="2">
        <v>45392</v>
      </c>
      <c r="L991" s="2">
        <v>45392</v>
      </c>
      <c r="M991" s="2">
        <v>45452</v>
      </c>
      <c r="N991">
        <v>5</v>
      </c>
      <c r="O991">
        <v>63644</v>
      </c>
      <c r="P991">
        <v>20240604</v>
      </c>
      <c r="Q991">
        <v>202406</v>
      </c>
      <c r="R991" t="s">
        <v>6382</v>
      </c>
      <c r="S991">
        <v>59</v>
      </c>
      <c r="T991" t="s">
        <v>35</v>
      </c>
      <c r="U991" t="s">
        <v>3359</v>
      </c>
      <c r="V991" s="57" t="e">
        <f t="shared" ca="1" si="150"/>
        <v>#NUM!</v>
      </c>
      <c r="W991" s="1" t="e">
        <f t="shared" ca="1" si="151"/>
        <v>#NUM!</v>
      </c>
      <c r="X991" s="1" t="e">
        <f t="shared" ca="1" si="152"/>
        <v>#NUM!</v>
      </c>
      <c r="Y991" s="1" t="e">
        <f t="shared" ca="1" si="153"/>
        <v>#NUM!</v>
      </c>
      <c r="Z991" s="32" t="e">
        <f t="shared" ca="1" si="154"/>
        <v>#NUM!</v>
      </c>
      <c r="AA991" s="1" t="e">
        <f t="shared" ca="1" si="155"/>
        <v>#NUM!</v>
      </c>
      <c r="AB991" s="1" t="e">
        <f t="shared" ca="1" si="156"/>
        <v>#NUM!</v>
      </c>
      <c r="AC991" s="1" t="e">
        <f t="shared" ca="1" si="157"/>
        <v>#NUM!</v>
      </c>
      <c r="AD991" s="1">
        <f t="shared" si="158"/>
        <v>63644</v>
      </c>
      <c r="AE991" t="str">
        <f>IFERROR(VLOOKUP(D991,Bas!A:B,2,0),"")</f>
        <v/>
      </c>
      <c r="AF991" t="str">
        <f t="shared" si="159"/>
        <v>INGE ROD COMERCIALIZADORA SOCIEDAD POR ACCIONES SIFP-011649-01</v>
      </c>
      <c r="AG991" s="14" t="str">
        <f>(IFERROR(VLOOKUP(AF991,Bas!A:B,2,0),"CXP"))</f>
        <v>CXP</v>
      </c>
    </row>
    <row r="992" spans="1:33" x14ac:dyDescent="0.25">
      <c r="A992" t="s">
        <v>41</v>
      </c>
      <c r="B992">
        <v>901</v>
      </c>
      <c r="C992">
        <v>900239627</v>
      </c>
      <c r="D992" t="s">
        <v>109</v>
      </c>
      <c r="E992" t="s">
        <v>5088</v>
      </c>
      <c r="F992">
        <v>7447638</v>
      </c>
      <c r="G992">
        <v>16925001</v>
      </c>
      <c r="H992">
        <v>19900</v>
      </c>
      <c r="I992" t="s">
        <v>5119</v>
      </c>
      <c r="J992" t="s">
        <v>5120</v>
      </c>
      <c r="K992" s="2">
        <v>45393</v>
      </c>
      <c r="L992" s="2">
        <v>45393</v>
      </c>
      <c r="M992" s="2">
        <v>45453</v>
      </c>
      <c r="N992">
        <v>6</v>
      </c>
      <c r="O992">
        <v>259122</v>
      </c>
      <c r="P992">
        <v>20240604</v>
      </c>
      <c r="Q992">
        <v>202406</v>
      </c>
      <c r="R992" t="s">
        <v>6382</v>
      </c>
      <c r="S992">
        <v>58</v>
      </c>
      <c r="T992" t="s">
        <v>35</v>
      </c>
      <c r="U992" t="s">
        <v>3359</v>
      </c>
      <c r="V992" s="57" t="e">
        <f t="shared" ca="1" si="150"/>
        <v>#NUM!</v>
      </c>
      <c r="W992" s="1" t="e">
        <f t="shared" ca="1" si="151"/>
        <v>#NUM!</v>
      </c>
      <c r="X992" s="1" t="e">
        <f t="shared" ca="1" si="152"/>
        <v>#NUM!</v>
      </c>
      <c r="Y992" s="1" t="e">
        <f t="shared" ca="1" si="153"/>
        <v>#NUM!</v>
      </c>
      <c r="Z992" s="32" t="e">
        <f t="shared" ca="1" si="154"/>
        <v>#NUM!</v>
      </c>
      <c r="AA992" s="1" t="e">
        <f t="shared" ca="1" si="155"/>
        <v>#NUM!</v>
      </c>
      <c r="AB992" s="1" t="e">
        <f t="shared" ca="1" si="156"/>
        <v>#NUM!</v>
      </c>
      <c r="AC992" s="1" t="e">
        <f t="shared" ca="1" si="157"/>
        <v>#NUM!</v>
      </c>
      <c r="AD992" s="1">
        <f t="shared" si="158"/>
        <v>259122</v>
      </c>
      <c r="AE992" t="str">
        <f>IFERROR(VLOOKUP(D992,Bas!A:B,2,0),"")</f>
        <v/>
      </c>
      <c r="AF992" t="str">
        <f t="shared" si="159"/>
        <v>INGE ROD COMERCIALIZADORA SOCIEDAD POR ACCIONES SIFP-011684-01</v>
      </c>
      <c r="AG992" s="14" t="str">
        <f>(IFERROR(VLOOKUP(AF992,Bas!A:B,2,0),"CXP"))</f>
        <v>CXP</v>
      </c>
    </row>
    <row r="993" spans="1:33" x14ac:dyDescent="0.25">
      <c r="A993" t="s">
        <v>41</v>
      </c>
      <c r="B993">
        <v>901</v>
      </c>
      <c r="C993">
        <v>900239627</v>
      </c>
      <c r="D993" t="s">
        <v>109</v>
      </c>
      <c r="E993" t="s">
        <v>5088</v>
      </c>
      <c r="F993">
        <v>7447638</v>
      </c>
      <c r="G993">
        <v>16925001</v>
      </c>
      <c r="H993">
        <v>19944</v>
      </c>
      <c r="I993" t="s">
        <v>5121</v>
      </c>
      <c r="J993" t="s">
        <v>5122</v>
      </c>
      <c r="K993" s="2">
        <v>45397</v>
      </c>
      <c r="L993" s="2">
        <v>45397</v>
      </c>
      <c r="M993" s="2">
        <v>45455</v>
      </c>
      <c r="N993">
        <v>8</v>
      </c>
      <c r="O993">
        <v>2464954</v>
      </c>
      <c r="P993">
        <v>20240604</v>
      </c>
      <c r="Q993">
        <v>202406</v>
      </c>
      <c r="R993" t="s">
        <v>6382</v>
      </c>
      <c r="S993">
        <v>54</v>
      </c>
      <c r="T993" t="s">
        <v>35</v>
      </c>
      <c r="U993" t="s">
        <v>3359</v>
      </c>
      <c r="V993" s="57" t="e">
        <f t="shared" ca="1" si="150"/>
        <v>#NUM!</v>
      </c>
      <c r="W993" s="1" t="e">
        <f t="shared" ca="1" si="151"/>
        <v>#NUM!</v>
      </c>
      <c r="X993" s="1" t="e">
        <f t="shared" ca="1" si="152"/>
        <v>#NUM!</v>
      </c>
      <c r="Y993" s="1" t="e">
        <f t="shared" ca="1" si="153"/>
        <v>#NUM!</v>
      </c>
      <c r="Z993" s="32" t="e">
        <f t="shared" ca="1" si="154"/>
        <v>#NUM!</v>
      </c>
      <c r="AA993" s="1" t="e">
        <f t="shared" ca="1" si="155"/>
        <v>#NUM!</v>
      </c>
      <c r="AB993" s="1" t="e">
        <f t="shared" ca="1" si="156"/>
        <v>#NUM!</v>
      </c>
      <c r="AC993" s="1" t="e">
        <f t="shared" ca="1" si="157"/>
        <v>#NUM!</v>
      </c>
      <c r="AD993" s="1">
        <f t="shared" si="158"/>
        <v>2464954</v>
      </c>
      <c r="AE993" t="str">
        <f>IFERROR(VLOOKUP(D993,Bas!A:B,2,0),"")</f>
        <v/>
      </c>
      <c r="AF993" t="str">
        <f t="shared" si="159"/>
        <v>INGE ROD COMERCIALIZADORA SOCIEDAD POR ACCIONES SIFP-011733-01</v>
      </c>
      <c r="AG993" s="14" t="str">
        <f>(IFERROR(VLOOKUP(AF993,Bas!A:B,2,0),"CXP"))</f>
        <v>CXP</v>
      </c>
    </row>
    <row r="994" spans="1:33" x14ac:dyDescent="0.25">
      <c r="A994" t="s">
        <v>41</v>
      </c>
      <c r="B994">
        <v>901</v>
      </c>
      <c r="C994">
        <v>900239627</v>
      </c>
      <c r="D994" t="s">
        <v>109</v>
      </c>
      <c r="E994" t="s">
        <v>5088</v>
      </c>
      <c r="F994">
        <v>7447638</v>
      </c>
      <c r="G994">
        <v>16925001</v>
      </c>
      <c r="H994">
        <v>20025</v>
      </c>
      <c r="I994" t="s">
        <v>5123</v>
      </c>
      <c r="J994" t="s">
        <v>5124</v>
      </c>
      <c r="K994" s="2">
        <v>45400</v>
      </c>
      <c r="L994" s="2">
        <v>45400</v>
      </c>
      <c r="M994" s="2">
        <v>45460</v>
      </c>
      <c r="N994">
        <v>13</v>
      </c>
      <c r="O994">
        <v>259122</v>
      </c>
      <c r="P994">
        <v>20240604</v>
      </c>
      <c r="Q994">
        <v>202406</v>
      </c>
      <c r="R994" t="s">
        <v>6382</v>
      </c>
      <c r="S994">
        <v>51</v>
      </c>
      <c r="T994" t="s">
        <v>35</v>
      </c>
      <c r="U994" t="s">
        <v>3359</v>
      </c>
      <c r="V994" s="57" t="e">
        <f t="shared" ca="1" si="150"/>
        <v>#NUM!</v>
      </c>
      <c r="W994" s="1" t="e">
        <f t="shared" ca="1" si="151"/>
        <v>#NUM!</v>
      </c>
      <c r="X994" s="1" t="e">
        <f t="shared" ca="1" si="152"/>
        <v>#NUM!</v>
      </c>
      <c r="Y994" s="1" t="e">
        <f t="shared" ca="1" si="153"/>
        <v>#NUM!</v>
      </c>
      <c r="Z994" s="32" t="e">
        <f t="shared" ca="1" si="154"/>
        <v>#NUM!</v>
      </c>
      <c r="AA994" s="1" t="e">
        <f t="shared" ca="1" si="155"/>
        <v>#NUM!</v>
      </c>
      <c r="AB994" s="1" t="e">
        <f t="shared" ca="1" si="156"/>
        <v>#NUM!</v>
      </c>
      <c r="AC994" s="1" t="e">
        <f t="shared" ca="1" si="157"/>
        <v>#NUM!</v>
      </c>
      <c r="AD994" s="1">
        <f t="shared" si="158"/>
        <v>259122</v>
      </c>
      <c r="AE994" t="str">
        <f>IFERROR(VLOOKUP(D994,Bas!A:B,2,0),"")</f>
        <v/>
      </c>
      <c r="AF994" t="str">
        <f t="shared" si="159"/>
        <v>INGE ROD COMERCIALIZADORA SOCIEDAD POR ACCIONES SIFP-011803-01</v>
      </c>
      <c r="AG994" s="14" t="str">
        <f>(IFERROR(VLOOKUP(AF994,Bas!A:B,2,0),"CXP"))</f>
        <v>CXP</v>
      </c>
    </row>
    <row r="995" spans="1:33" x14ac:dyDescent="0.25">
      <c r="A995" t="s">
        <v>41</v>
      </c>
      <c r="B995">
        <v>901</v>
      </c>
      <c r="C995">
        <v>900239627</v>
      </c>
      <c r="D995" t="s">
        <v>109</v>
      </c>
      <c r="E995" t="s">
        <v>5088</v>
      </c>
      <c r="F995">
        <v>7447638</v>
      </c>
      <c r="G995">
        <v>16925001</v>
      </c>
      <c r="H995">
        <v>20006</v>
      </c>
      <c r="I995" t="s">
        <v>5125</v>
      </c>
      <c r="J995" t="s">
        <v>5126</v>
      </c>
      <c r="K995" s="2">
        <v>45400</v>
      </c>
      <c r="L995" s="2">
        <v>45400</v>
      </c>
      <c r="M995" s="2">
        <v>45460</v>
      </c>
      <c r="N995">
        <v>13</v>
      </c>
      <c r="O995">
        <v>2786698</v>
      </c>
      <c r="P995">
        <v>20240604</v>
      </c>
      <c r="Q995">
        <v>202406</v>
      </c>
      <c r="R995" t="s">
        <v>6382</v>
      </c>
      <c r="S995">
        <v>51</v>
      </c>
      <c r="T995" t="s">
        <v>35</v>
      </c>
      <c r="U995" t="s">
        <v>3359</v>
      </c>
      <c r="V995" s="57" t="e">
        <f t="shared" ca="1" si="150"/>
        <v>#NUM!</v>
      </c>
      <c r="W995" s="1" t="e">
        <f t="shared" ca="1" si="151"/>
        <v>#NUM!</v>
      </c>
      <c r="X995" s="1" t="e">
        <f t="shared" ca="1" si="152"/>
        <v>#NUM!</v>
      </c>
      <c r="Y995" s="1" t="e">
        <f t="shared" ca="1" si="153"/>
        <v>#NUM!</v>
      </c>
      <c r="Z995" s="32" t="e">
        <f t="shared" ca="1" si="154"/>
        <v>#NUM!</v>
      </c>
      <c r="AA995" s="1" t="e">
        <f t="shared" ca="1" si="155"/>
        <v>#NUM!</v>
      </c>
      <c r="AB995" s="1" t="e">
        <f t="shared" ca="1" si="156"/>
        <v>#NUM!</v>
      </c>
      <c r="AC995" s="1" t="e">
        <f t="shared" ca="1" si="157"/>
        <v>#NUM!</v>
      </c>
      <c r="AD995" s="1">
        <f t="shared" si="158"/>
        <v>2786698</v>
      </c>
      <c r="AE995" t="str">
        <f>IFERROR(VLOOKUP(D995,Bas!A:B,2,0),"")</f>
        <v/>
      </c>
      <c r="AF995" t="str">
        <f t="shared" si="159"/>
        <v>INGE ROD COMERCIALIZADORA SOCIEDAD POR ACCIONES SIFP-011804-01</v>
      </c>
      <c r="AG995" s="14" t="str">
        <f>(IFERROR(VLOOKUP(AF995,Bas!A:B,2,0),"CXP"))</f>
        <v>CXP</v>
      </c>
    </row>
    <row r="996" spans="1:33" x14ac:dyDescent="0.25">
      <c r="A996" t="s">
        <v>41</v>
      </c>
      <c r="B996">
        <v>901</v>
      </c>
      <c r="C996">
        <v>900239627</v>
      </c>
      <c r="D996" t="s">
        <v>109</v>
      </c>
      <c r="E996" t="s">
        <v>5088</v>
      </c>
      <c r="F996">
        <v>7447638</v>
      </c>
      <c r="G996">
        <v>16925001</v>
      </c>
      <c r="H996">
        <v>20026</v>
      </c>
      <c r="I996" t="s">
        <v>5127</v>
      </c>
      <c r="J996" t="s">
        <v>5128</v>
      </c>
      <c r="K996" s="2">
        <v>45400</v>
      </c>
      <c r="L996" s="2">
        <v>45400</v>
      </c>
      <c r="M996" s="2">
        <v>45460</v>
      </c>
      <c r="N996">
        <v>13</v>
      </c>
      <c r="O996">
        <v>4832398</v>
      </c>
      <c r="P996">
        <v>20240604</v>
      </c>
      <c r="Q996">
        <v>202406</v>
      </c>
      <c r="R996" t="s">
        <v>6382</v>
      </c>
      <c r="S996">
        <v>51</v>
      </c>
      <c r="T996" t="s">
        <v>35</v>
      </c>
      <c r="U996" t="s">
        <v>3359</v>
      </c>
      <c r="V996" s="57" t="e">
        <f t="shared" ca="1" si="150"/>
        <v>#NUM!</v>
      </c>
      <c r="W996" s="1" t="e">
        <f t="shared" ca="1" si="151"/>
        <v>#NUM!</v>
      </c>
      <c r="X996" s="1" t="e">
        <f t="shared" ca="1" si="152"/>
        <v>#NUM!</v>
      </c>
      <c r="Y996" s="1" t="e">
        <f t="shared" ca="1" si="153"/>
        <v>#NUM!</v>
      </c>
      <c r="Z996" s="32" t="e">
        <f t="shared" ca="1" si="154"/>
        <v>#NUM!</v>
      </c>
      <c r="AA996" s="1" t="e">
        <f t="shared" ca="1" si="155"/>
        <v>#NUM!</v>
      </c>
      <c r="AB996" s="1" t="e">
        <f t="shared" ca="1" si="156"/>
        <v>#NUM!</v>
      </c>
      <c r="AC996" s="1" t="e">
        <f t="shared" ca="1" si="157"/>
        <v>#NUM!</v>
      </c>
      <c r="AD996" s="1">
        <f t="shared" si="158"/>
        <v>4832398</v>
      </c>
      <c r="AE996" t="str">
        <f>IFERROR(VLOOKUP(D996,Bas!A:B,2,0),"")</f>
        <v/>
      </c>
      <c r="AF996" t="str">
        <f t="shared" si="159"/>
        <v>INGE ROD COMERCIALIZADORA SOCIEDAD POR ACCIONES SIFP-011808-01</v>
      </c>
      <c r="AG996" s="14" t="str">
        <f>(IFERROR(VLOOKUP(AF996,Bas!A:B,2,0),"CXP"))</f>
        <v>CXP</v>
      </c>
    </row>
    <row r="997" spans="1:33" x14ac:dyDescent="0.25">
      <c r="A997" t="s">
        <v>41</v>
      </c>
      <c r="B997">
        <v>901</v>
      </c>
      <c r="C997">
        <v>900239627</v>
      </c>
      <c r="D997" t="s">
        <v>109</v>
      </c>
      <c r="E997" t="s">
        <v>5088</v>
      </c>
      <c r="F997">
        <v>7447638</v>
      </c>
      <c r="G997">
        <v>16925001</v>
      </c>
      <c r="H997">
        <v>20042</v>
      </c>
      <c r="I997" t="s">
        <v>5129</v>
      </c>
      <c r="J997" t="s">
        <v>5130</v>
      </c>
      <c r="K997" s="2">
        <v>45401</v>
      </c>
      <c r="L997" s="2">
        <v>45401</v>
      </c>
      <c r="M997" s="2">
        <v>45461</v>
      </c>
      <c r="N997">
        <v>14</v>
      </c>
      <c r="O997">
        <v>1691112</v>
      </c>
      <c r="P997">
        <v>20240604</v>
      </c>
      <c r="Q997">
        <v>202406</v>
      </c>
      <c r="R997" t="s">
        <v>6382</v>
      </c>
      <c r="S997">
        <v>50</v>
      </c>
      <c r="T997" t="s">
        <v>35</v>
      </c>
      <c r="U997" t="s">
        <v>3359</v>
      </c>
      <c r="V997" s="57" t="e">
        <f t="shared" ca="1" si="150"/>
        <v>#NUM!</v>
      </c>
      <c r="W997" s="1" t="e">
        <f t="shared" ca="1" si="151"/>
        <v>#NUM!</v>
      </c>
      <c r="X997" s="1" t="e">
        <f t="shared" ca="1" si="152"/>
        <v>#NUM!</v>
      </c>
      <c r="Y997" s="1" t="e">
        <f t="shared" ca="1" si="153"/>
        <v>#NUM!</v>
      </c>
      <c r="Z997" s="32" t="e">
        <f t="shared" ca="1" si="154"/>
        <v>#NUM!</v>
      </c>
      <c r="AA997" s="1" t="e">
        <f t="shared" ca="1" si="155"/>
        <v>#NUM!</v>
      </c>
      <c r="AB997" s="1" t="e">
        <f t="shared" ca="1" si="156"/>
        <v>#NUM!</v>
      </c>
      <c r="AC997" s="1" t="e">
        <f t="shared" ca="1" si="157"/>
        <v>#NUM!</v>
      </c>
      <c r="AD997" s="1">
        <f t="shared" si="158"/>
        <v>1691112</v>
      </c>
      <c r="AE997" t="str">
        <f>IFERROR(VLOOKUP(D997,Bas!A:B,2,0),"")</f>
        <v/>
      </c>
      <c r="AF997" t="str">
        <f t="shared" si="159"/>
        <v>INGE ROD COMERCIALIZADORA SOCIEDAD POR ACCIONES SIFP-011824-01</v>
      </c>
      <c r="AG997" s="14" t="str">
        <f>(IFERROR(VLOOKUP(AF997,Bas!A:B,2,0),"CXP"))</f>
        <v>CXP</v>
      </c>
    </row>
    <row r="998" spans="1:33" x14ac:dyDescent="0.25">
      <c r="A998" t="s">
        <v>41</v>
      </c>
      <c r="B998">
        <v>901</v>
      </c>
      <c r="C998">
        <v>900239627</v>
      </c>
      <c r="D998" t="s">
        <v>109</v>
      </c>
      <c r="E998" t="s">
        <v>5088</v>
      </c>
      <c r="F998">
        <v>7447638</v>
      </c>
      <c r="G998">
        <v>16925001</v>
      </c>
      <c r="H998">
        <v>20043</v>
      </c>
      <c r="I998" t="s">
        <v>5131</v>
      </c>
      <c r="J998" t="s">
        <v>5132</v>
      </c>
      <c r="K998" s="2">
        <v>45401</v>
      </c>
      <c r="L998" s="2">
        <v>45401</v>
      </c>
      <c r="M998" s="2">
        <v>45461</v>
      </c>
      <c r="N998">
        <v>14</v>
      </c>
      <c r="O998">
        <v>442098</v>
      </c>
      <c r="P998">
        <v>20240604</v>
      </c>
      <c r="Q998">
        <v>202406</v>
      </c>
      <c r="R998" t="s">
        <v>6382</v>
      </c>
      <c r="S998">
        <v>50</v>
      </c>
      <c r="T998" t="s">
        <v>35</v>
      </c>
      <c r="U998" t="s">
        <v>3359</v>
      </c>
      <c r="V998" s="57" t="e">
        <f t="shared" ca="1" si="150"/>
        <v>#NUM!</v>
      </c>
      <c r="W998" s="1" t="e">
        <f t="shared" ca="1" si="151"/>
        <v>#NUM!</v>
      </c>
      <c r="X998" s="1" t="e">
        <f t="shared" ca="1" si="152"/>
        <v>#NUM!</v>
      </c>
      <c r="Y998" s="1" t="e">
        <f t="shared" ca="1" si="153"/>
        <v>#NUM!</v>
      </c>
      <c r="Z998" s="32" t="e">
        <f t="shared" ca="1" si="154"/>
        <v>#NUM!</v>
      </c>
      <c r="AA998" s="1" t="e">
        <f t="shared" ca="1" si="155"/>
        <v>#NUM!</v>
      </c>
      <c r="AB998" s="1" t="e">
        <f t="shared" ca="1" si="156"/>
        <v>#NUM!</v>
      </c>
      <c r="AC998" s="1" t="e">
        <f t="shared" ca="1" si="157"/>
        <v>#NUM!</v>
      </c>
      <c r="AD998" s="1">
        <f t="shared" si="158"/>
        <v>442098</v>
      </c>
      <c r="AE998" t="str">
        <f>IFERROR(VLOOKUP(D998,Bas!A:B,2,0),"")</f>
        <v/>
      </c>
      <c r="AF998" t="str">
        <f t="shared" si="159"/>
        <v>INGE ROD COMERCIALIZADORA SOCIEDAD POR ACCIONES SIFP-011825-01</v>
      </c>
      <c r="AG998" s="14" t="str">
        <f>(IFERROR(VLOOKUP(AF998,Bas!A:B,2,0),"CXP"))</f>
        <v>CXP</v>
      </c>
    </row>
    <row r="999" spans="1:33" x14ac:dyDescent="0.25">
      <c r="A999" t="s">
        <v>41</v>
      </c>
      <c r="B999">
        <v>901</v>
      </c>
      <c r="C999">
        <v>900239627</v>
      </c>
      <c r="D999" t="s">
        <v>109</v>
      </c>
      <c r="E999" t="s">
        <v>5088</v>
      </c>
      <c r="F999">
        <v>7447638</v>
      </c>
      <c r="G999">
        <v>16925001</v>
      </c>
      <c r="H999">
        <v>20065</v>
      </c>
      <c r="I999" t="s">
        <v>5133</v>
      </c>
      <c r="J999" t="s">
        <v>5134</v>
      </c>
      <c r="K999" s="2">
        <v>45404</v>
      </c>
      <c r="L999" s="2">
        <v>45404</v>
      </c>
      <c r="M999" s="2">
        <v>45462</v>
      </c>
      <c r="N999">
        <v>15</v>
      </c>
      <c r="O999">
        <v>861455</v>
      </c>
      <c r="P999">
        <v>20240604</v>
      </c>
      <c r="Q999">
        <v>202406</v>
      </c>
      <c r="R999" t="s">
        <v>6382</v>
      </c>
      <c r="S999">
        <v>47</v>
      </c>
      <c r="T999" t="s">
        <v>35</v>
      </c>
      <c r="U999" t="s">
        <v>3359</v>
      </c>
      <c r="V999" s="57" t="e">
        <f t="shared" ca="1" si="150"/>
        <v>#NUM!</v>
      </c>
      <c r="W999" s="1" t="e">
        <f t="shared" ca="1" si="151"/>
        <v>#NUM!</v>
      </c>
      <c r="X999" s="1" t="e">
        <f t="shared" ca="1" si="152"/>
        <v>#NUM!</v>
      </c>
      <c r="Y999" s="1" t="e">
        <f t="shared" ca="1" si="153"/>
        <v>#NUM!</v>
      </c>
      <c r="Z999" s="32" t="e">
        <f t="shared" ca="1" si="154"/>
        <v>#NUM!</v>
      </c>
      <c r="AA999" s="1" t="e">
        <f t="shared" ca="1" si="155"/>
        <v>#NUM!</v>
      </c>
      <c r="AB999" s="1" t="e">
        <f t="shared" ca="1" si="156"/>
        <v>#NUM!</v>
      </c>
      <c r="AC999" s="1" t="e">
        <f t="shared" ca="1" si="157"/>
        <v>#NUM!</v>
      </c>
      <c r="AD999" s="1">
        <f t="shared" si="158"/>
        <v>861455</v>
      </c>
      <c r="AE999" t="str">
        <f>IFERROR(VLOOKUP(D999,Bas!A:B,2,0),"")</f>
        <v/>
      </c>
      <c r="AF999" t="str">
        <f t="shared" si="159"/>
        <v>INGE ROD COMERCIALIZADORA SOCIEDAD POR ACCIONES SIFP-011838-01</v>
      </c>
      <c r="AG999" s="14" t="str">
        <f>(IFERROR(VLOOKUP(AF999,Bas!A:B,2,0),"CXP"))</f>
        <v>CXP</v>
      </c>
    </row>
    <row r="1000" spans="1:33" x14ac:dyDescent="0.25">
      <c r="A1000" t="s">
        <v>41</v>
      </c>
      <c r="B1000">
        <v>901</v>
      </c>
      <c r="C1000">
        <v>900239627</v>
      </c>
      <c r="D1000" t="s">
        <v>109</v>
      </c>
      <c r="E1000" t="s">
        <v>5088</v>
      </c>
      <c r="F1000">
        <v>7447638</v>
      </c>
      <c r="G1000">
        <v>16925001</v>
      </c>
      <c r="H1000">
        <v>20505</v>
      </c>
      <c r="I1000" t="s">
        <v>5135</v>
      </c>
      <c r="J1000" t="s">
        <v>5136</v>
      </c>
      <c r="K1000" s="2">
        <v>45433</v>
      </c>
      <c r="L1000" s="2">
        <v>45433</v>
      </c>
      <c r="M1000" s="2">
        <v>45490</v>
      </c>
      <c r="N1000">
        <v>43</v>
      </c>
      <c r="O1000">
        <v>7153131</v>
      </c>
      <c r="P1000">
        <v>20240604</v>
      </c>
      <c r="Q1000">
        <v>202406</v>
      </c>
      <c r="R1000" t="s">
        <v>6382</v>
      </c>
      <c r="S1000">
        <v>18</v>
      </c>
      <c r="T1000" t="s">
        <v>22</v>
      </c>
      <c r="U1000" t="s">
        <v>3359</v>
      </c>
      <c r="V1000" s="57" t="e">
        <f t="shared" ca="1" si="150"/>
        <v>#NUM!</v>
      </c>
      <c r="W1000" s="1" t="e">
        <f t="shared" ca="1" si="151"/>
        <v>#NUM!</v>
      </c>
      <c r="X1000" s="1" t="e">
        <f t="shared" ca="1" si="152"/>
        <v>#NUM!</v>
      </c>
      <c r="Y1000" s="1" t="e">
        <f t="shared" ca="1" si="153"/>
        <v>#NUM!</v>
      </c>
      <c r="Z1000" s="32" t="e">
        <f t="shared" ca="1" si="154"/>
        <v>#NUM!</v>
      </c>
      <c r="AA1000" s="1" t="e">
        <f t="shared" ca="1" si="155"/>
        <v>#NUM!</v>
      </c>
      <c r="AB1000" s="1" t="e">
        <f t="shared" ca="1" si="156"/>
        <v>#NUM!</v>
      </c>
      <c r="AC1000" s="1" t="e">
        <f t="shared" ca="1" si="157"/>
        <v>#NUM!</v>
      </c>
      <c r="AD1000" s="1">
        <f t="shared" si="158"/>
        <v>7153131</v>
      </c>
      <c r="AE1000" t="str">
        <f>IFERROR(VLOOKUP(D1000,Bas!A:B,2,0),"")</f>
        <v/>
      </c>
      <c r="AF1000" t="str">
        <f t="shared" si="159"/>
        <v>INGE ROD COMERCIALIZADORA SOCIEDAD POR ACCIONES SIFP-012391-01</v>
      </c>
      <c r="AG1000" s="14" t="str">
        <f>(IFERROR(VLOOKUP(AF1000,Bas!A:B,2,0),"CXP"))</f>
        <v>CXP</v>
      </c>
    </row>
    <row r="1001" spans="1:33" x14ac:dyDescent="0.25">
      <c r="A1001" t="s">
        <v>41</v>
      </c>
      <c r="B1001">
        <v>901</v>
      </c>
      <c r="C1001">
        <v>900239627</v>
      </c>
      <c r="D1001" t="s">
        <v>109</v>
      </c>
      <c r="E1001" t="s">
        <v>5088</v>
      </c>
      <c r="F1001">
        <v>7447638</v>
      </c>
      <c r="G1001">
        <v>16925001</v>
      </c>
      <c r="H1001">
        <v>20510</v>
      </c>
      <c r="I1001" t="s">
        <v>5137</v>
      </c>
      <c r="J1001" t="s">
        <v>5138</v>
      </c>
      <c r="K1001" s="2">
        <v>45433</v>
      </c>
      <c r="L1001" s="2">
        <v>45433</v>
      </c>
      <c r="M1001" s="2">
        <v>45491</v>
      </c>
      <c r="N1001">
        <v>44</v>
      </c>
      <c r="O1001">
        <v>300036</v>
      </c>
      <c r="P1001">
        <v>20240604</v>
      </c>
      <c r="Q1001">
        <v>202406</v>
      </c>
      <c r="R1001" t="s">
        <v>6382</v>
      </c>
      <c r="S1001">
        <v>18</v>
      </c>
      <c r="T1001" t="s">
        <v>22</v>
      </c>
      <c r="U1001" t="s">
        <v>3359</v>
      </c>
      <c r="V1001" s="57" t="e">
        <f t="shared" ca="1" si="150"/>
        <v>#NUM!</v>
      </c>
      <c r="W1001" s="1" t="e">
        <f t="shared" ca="1" si="151"/>
        <v>#NUM!</v>
      </c>
      <c r="X1001" s="1" t="e">
        <f t="shared" ca="1" si="152"/>
        <v>#NUM!</v>
      </c>
      <c r="Y1001" s="1" t="e">
        <f t="shared" ca="1" si="153"/>
        <v>#NUM!</v>
      </c>
      <c r="Z1001" s="32" t="e">
        <f t="shared" ca="1" si="154"/>
        <v>#NUM!</v>
      </c>
      <c r="AA1001" s="1" t="e">
        <f t="shared" ca="1" si="155"/>
        <v>#NUM!</v>
      </c>
      <c r="AB1001" s="1" t="e">
        <f t="shared" ca="1" si="156"/>
        <v>#NUM!</v>
      </c>
      <c r="AC1001" s="1" t="e">
        <f t="shared" ca="1" si="157"/>
        <v>#NUM!</v>
      </c>
      <c r="AD1001" s="1">
        <f t="shared" si="158"/>
        <v>300036</v>
      </c>
      <c r="AE1001" t="str">
        <f>IFERROR(VLOOKUP(D1001,Bas!A:B,2,0),"")</f>
        <v/>
      </c>
      <c r="AF1001" t="str">
        <f t="shared" si="159"/>
        <v>INGE ROD COMERCIALIZADORA SOCIEDAD POR ACCIONES SIFP-012392-01</v>
      </c>
      <c r="AG1001" s="14" t="str">
        <f>(IFERROR(VLOOKUP(AF1001,Bas!A:B,2,0),"CXP"))</f>
        <v>CXP</v>
      </c>
    </row>
    <row r="1002" spans="1:33" x14ac:dyDescent="0.25">
      <c r="A1002" t="s">
        <v>41</v>
      </c>
      <c r="B1002">
        <v>901</v>
      </c>
      <c r="C1002">
        <v>900239627</v>
      </c>
      <c r="D1002" t="s">
        <v>109</v>
      </c>
      <c r="E1002" t="s">
        <v>5088</v>
      </c>
      <c r="F1002">
        <v>7447638</v>
      </c>
      <c r="G1002">
        <v>16925001</v>
      </c>
      <c r="H1002">
        <v>20567</v>
      </c>
      <c r="I1002" t="s">
        <v>6594</v>
      </c>
      <c r="J1002" t="s">
        <v>6595</v>
      </c>
      <c r="K1002" s="2">
        <v>45440</v>
      </c>
      <c r="L1002" s="2">
        <v>45440</v>
      </c>
      <c r="M1002" s="2">
        <v>45495</v>
      </c>
      <c r="N1002">
        <v>48</v>
      </c>
      <c r="O1002">
        <v>497787</v>
      </c>
      <c r="P1002">
        <v>20240604</v>
      </c>
      <c r="Q1002">
        <v>202406</v>
      </c>
      <c r="R1002" t="s">
        <v>6382</v>
      </c>
      <c r="S1002">
        <v>11</v>
      </c>
      <c r="T1002" t="s">
        <v>22</v>
      </c>
      <c r="U1002" t="s">
        <v>3359</v>
      </c>
      <c r="V1002" s="57" t="e">
        <f t="shared" ca="1" si="150"/>
        <v>#NUM!</v>
      </c>
      <c r="W1002" s="1" t="e">
        <f t="shared" ca="1" si="151"/>
        <v>#NUM!</v>
      </c>
      <c r="X1002" s="1" t="e">
        <f t="shared" ca="1" si="152"/>
        <v>#NUM!</v>
      </c>
      <c r="Y1002" s="1" t="e">
        <f t="shared" ca="1" si="153"/>
        <v>#NUM!</v>
      </c>
      <c r="Z1002" s="32" t="e">
        <f t="shared" ca="1" si="154"/>
        <v>#NUM!</v>
      </c>
      <c r="AA1002" s="1" t="e">
        <f t="shared" ca="1" si="155"/>
        <v>#NUM!</v>
      </c>
      <c r="AB1002" s="1" t="e">
        <f t="shared" ca="1" si="156"/>
        <v>#NUM!</v>
      </c>
      <c r="AC1002" s="1" t="e">
        <f t="shared" ca="1" si="157"/>
        <v>#NUM!</v>
      </c>
      <c r="AD1002" s="1">
        <f t="shared" si="158"/>
        <v>497787</v>
      </c>
      <c r="AE1002" t="str">
        <f>IFERROR(VLOOKUP(D1002,Bas!A:B,2,0),"")</f>
        <v/>
      </c>
      <c r="AF1002" t="str">
        <f t="shared" si="159"/>
        <v>INGE ROD COMERCIALIZADORA SOCIEDAD POR ACCIONES SIFP-012532-01</v>
      </c>
      <c r="AG1002" s="14" t="str">
        <f>(IFERROR(VLOOKUP(AF1002,Bas!A:B,2,0),"CXP"))</f>
        <v>CXP</v>
      </c>
    </row>
    <row r="1003" spans="1:33" x14ac:dyDescent="0.25">
      <c r="A1003" t="s">
        <v>41</v>
      </c>
      <c r="B1003">
        <v>901</v>
      </c>
      <c r="C1003">
        <v>900239627</v>
      </c>
      <c r="D1003" t="s">
        <v>109</v>
      </c>
      <c r="E1003" t="s">
        <v>5088</v>
      </c>
      <c r="F1003">
        <v>7447638</v>
      </c>
      <c r="G1003">
        <v>16925001</v>
      </c>
      <c r="H1003">
        <v>20609</v>
      </c>
      <c r="I1003" t="s">
        <v>6596</v>
      </c>
      <c r="J1003" t="s">
        <v>6597</v>
      </c>
      <c r="K1003" s="2">
        <v>45440</v>
      </c>
      <c r="L1003" s="2">
        <v>45440</v>
      </c>
      <c r="M1003" s="2">
        <v>45497</v>
      </c>
      <c r="N1003">
        <v>50</v>
      </c>
      <c r="O1003">
        <v>11319540</v>
      </c>
      <c r="P1003">
        <v>20240604</v>
      </c>
      <c r="Q1003">
        <v>202406</v>
      </c>
      <c r="R1003" t="s">
        <v>6382</v>
      </c>
      <c r="S1003">
        <v>11</v>
      </c>
      <c r="T1003" t="s">
        <v>22</v>
      </c>
      <c r="U1003" t="s">
        <v>3359</v>
      </c>
      <c r="V1003" s="57" t="e">
        <f t="shared" ca="1" si="150"/>
        <v>#NUM!</v>
      </c>
      <c r="W1003" s="1" t="e">
        <f t="shared" ca="1" si="151"/>
        <v>#NUM!</v>
      </c>
      <c r="X1003" s="1" t="e">
        <f t="shared" ca="1" si="152"/>
        <v>#NUM!</v>
      </c>
      <c r="Y1003" s="1" t="e">
        <f t="shared" ca="1" si="153"/>
        <v>#NUM!</v>
      </c>
      <c r="Z1003" s="32" t="e">
        <f t="shared" ca="1" si="154"/>
        <v>#NUM!</v>
      </c>
      <c r="AA1003" s="1" t="e">
        <f t="shared" ca="1" si="155"/>
        <v>#NUM!</v>
      </c>
      <c r="AB1003" s="1" t="e">
        <f t="shared" ca="1" si="156"/>
        <v>#NUM!</v>
      </c>
      <c r="AC1003" s="1" t="e">
        <f t="shared" ca="1" si="157"/>
        <v>#NUM!</v>
      </c>
      <c r="AD1003" s="1">
        <f t="shared" si="158"/>
        <v>11319540</v>
      </c>
      <c r="AE1003" t="str">
        <f>IFERROR(VLOOKUP(D1003,Bas!A:B,2,0),"")</f>
        <v/>
      </c>
      <c r="AF1003" t="str">
        <f t="shared" si="159"/>
        <v>INGE ROD COMERCIALIZADORA SOCIEDAD POR ACCIONES SIFP-012535-01</v>
      </c>
      <c r="AG1003" s="14" t="str">
        <f>(IFERROR(VLOOKUP(AF1003,Bas!A:B,2,0),"CXP"))</f>
        <v>CXP</v>
      </c>
    </row>
    <row r="1004" spans="1:33" x14ac:dyDescent="0.25">
      <c r="A1004" t="s">
        <v>41</v>
      </c>
      <c r="B1004">
        <v>901</v>
      </c>
      <c r="C1004">
        <v>900239627</v>
      </c>
      <c r="D1004" t="s">
        <v>109</v>
      </c>
      <c r="E1004" t="s">
        <v>5088</v>
      </c>
      <c r="F1004">
        <v>7447638</v>
      </c>
      <c r="G1004">
        <v>16925001</v>
      </c>
      <c r="H1004">
        <v>20608</v>
      </c>
      <c r="I1004" t="s">
        <v>6598</v>
      </c>
      <c r="J1004" t="s">
        <v>6599</v>
      </c>
      <c r="K1004" s="2">
        <v>45440</v>
      </c>
      <c r="L1004" s="2">
        <v>45440</v>
      </c>
      <c r="M1004" s="2">
        <v>45497</v>
      </c>
      <c r="N1004">
        <v>50</v>
      </c>
      <c r="O1004">
        <v>2147985</v>
      </c>
      <c r="P1004">
        <v>20240604</v>
      </c>
      <c r="Q1004">
        <v>202406</v>
      </c>
      <c r="R1004" t="s">
        <v>6382</v>
      </c>
      <c r="S1004">
        <v>11</v>
      </c>
      <c r="T1004" t="s">
        <v>22</v>
      </c>
      <c r="U1004" t="s">
        <v>3359</v>
      </c>
      <c r="V1004" s="57" t="e">
        <f t="shared" ca="1" si="150"/>
        <v>#NUM!</v>
      </c>
      <c r="W1004" s="1" t="e">
        <f t="shared" ca="1" si="151"/>
        <v>#NUM!</v>
      </c>
      <c r="X1004" s="1" t="e">
        <f t="shared" ca="1" si="152"/>
        <v>#NUM!</v>
      </c>
      <c r="Y1004" s="1" t="e">
        <f t="shared" ca="1" si="153"/>
        <v>#NUM!</v>
      </c>
      <c r="Z1004" s="32" t="e">
        <f t="shared" ca="1" si="154"/>
        <v>#NUM!</v>
      </c>
      <c r="AA1004" s="1" t="e">
        <f t="shared" ca="1" si="155"/>
        <v>#NUM!</v>
      </c>
      <c r="AB1004" s="1" t="e">
        <f t="shared" ca="1" si="156"/>
        <v>#NUM!</v>
      </c>
      <c r="AC1004" s="1" t="e">
        <f t="shared" ca="1" si="157"/>
        <v>#NUM!</v>
      </c>
      <c r="AD1004" s="1">
        <f t="shared" si="158"/>
        <v>2147985</v>
      </c>
      <c r="AE1004" t="str">
        <f>IFERROR(VLOOKUP(D1004,Bas!A:B,2,0),"")</f>
        <v/>
      </c>
      <c r="AF1004" t="str">
        <f t="shared" si="159"/>
        <v>INGE ROD COMERCIALIZADORA SOCIEDAD POR ACCIONES SIFP-012536-01</v>
      </c>
      <c r="AG1004" s="14" t="str">
        <f>(IFERROR(VLOOKUP(AF1004,Bas!A:B,2,0),"CXP"))</f>
        <v>CXP</v>
      </c>
    </row>
    <row r="1005" spans="1:33" x14ac:dyDescent="0.25">
      <c r="A1005" t="s">
        <v>41</v>
      </c>
      <c r="B1005">
        <v>901</v>
      </c>
      <c r="C1005">
        <v>900239627</v>
      </c>
      <c r="D1005" t="s">
        <v>109</v>
      </c>
      <c r="E1005" t="s">
        <v>5088</v>
      </c>
      <c r="F1005">
        <v>7447638</v>
      </c>
      <c r="G1005">
        <v>16925001</v>
      </c>
      <c r="H1005">
        <v>20634</v>
      </c>
      <c r="I1005" t="s">
        <v>6600</v>
      </c>
      <c r="J1005" t="s">
        <v>6601</v>
      </c>
      <c r="K1005" s="2">
        <v>45440</v>
      </c>
      <c r="L1005" s="2">
        <v>45440</v>
      </c>
      <c r="M1005" s="2">
        <v>45498</v>
      </c>
      <c r="N1005">
        <v>51</v>
      </c>
      <c r="O1005">
        <v>222981</v>
      </c>
      <c r="P1005">
        <v>20240604</v>
      </c>
      <c r="Q1005">
        <v>202406</v>
      </c>
      <c r="R1005" t="s">
        <v>6382</v>
      </c>
      <c r="S1005">
        <v>11</v>
      </c>
      <c r="T1005" t="s">
        <v>22</v>
      </c>
      <c r="U1005" t="s">
        <v>3359</v>
      </c>
      <c r="V1005" s="57" t="e">
        <f t="shared" ca="1" si="150"/>
        <v>#NUM!</v>
      </c>
      <c r="W1005" s="1" t="e">
        <f t="shared" ca="1" si="151"/>
        <v>#NUM!</v>
      </c>
      <c r="X1005" s="1" t="e">
        <f t="shared" ca="1" si="152"/>
        <v>#NUM!</v>
      </c>
      <c r="Y1005" s="1" t="e">
        <f t="shared" ca="1" si="153"/>
        <v>#NUM!</v>
      </c>
      <c r="Z1005" s="32" t="e">
        <f t="shared" ca="1" si="154"/>
        <v>#NUM!</v>
      </c>
      <c r="AA1005" s="1" t="e">
        <f t="shared" ca="1" si="155"/>
        <v>#NUM!</v>
      </c>
      <c r="AB1005" s="1" t="e">
        <f t="shared" ca="1" si="156"/>
        <v>#NUM!</v>
      </c>
      <c r="AC1005" s="1" t="e">
        <f t="shared" ca="1" si="157"/>
        <v>#NUM!</v>
      </c>
      <c r="AD1005" s="1">
        <f t="shared" si="158"/>
        <v>222981</v>
      </c>
      <c r="AE1005" t="str">
        <f>IFERROR(VLOOKUP(D1005,Bas!A:B,2,0),"")</f>
        <v/>
      </c>
      <c r="AF1005" t="str">
        <f t="shared" si="159"/>
        <v>INGE ROD COMERCIALIZADORA SOCIEDAD POR ACCIONES SIFP-012538-01</v>
      </c>
      <c r="AG1005" s="14" t="str">
        <f>(IFERROR(VLOOKUP(AF1005,Bas!A:B,2,0),"CXP"))</f>
        <v>CXP</v>
      </c>
    </row>
    <row r="1006" spans="1:33" x14ac:dyDescent="0.25">
      <c r="A1006" t="s">
        <v>41</v>
      </c>
      <c r="B1006">
        <v>901</v>
      </c>
      <c r="C1006">
        <v>900239627</v>
      </c>
      <c r="D1006" t="s">
        <v>109</v>
      </c>
      <c r="E1006" t="s">
        <v>5088</v>
      </c>
      <c r="F1006">
        <v>7447638</v>
      </c>
      <c r="G1006">
        <v>16925001</v>
      </c>
      <c r="H1006">
        <v>20636</v>
      </c>
      <c r="I1006" t="s">
        <v>6602</v>
      </c>
      <c r="J1006" t="s">
        <v>6603</v>
      </c>
      <c r="K1006" s="2">
        <v>45440</v>
      </c>
      <c r="L1006" s="2">
        <v>45440</v>
      </c>
      <c r="M1006" s="2">
        <v>45498</v>
      </c>
      <c r="N1006">
        <v>51</v>
      </c>
      <c r="O1006">
        <v>497787</v>
      </c>
      <c r="P1006">
        <v>20240604</v>
      </c>
      <c r="Q1006">
        <v>202406</v>
      </c>
      <c r="R1006" t="s">
        <v>6382</v>
      </c>
      <c r="S1006">
        <v>11</v>
      </c>
      <c r="T1006" t="s">
        <v>22</v>
      </c>
      <c r="U1006" t="s">
        <v>3359</v>
      </c>
      <c r="V1006" s="57" t="e">
        <f t="shared" ca="1" si="150"/>
        <v>#NUM!</v>
      </c>
      <c r="W1006" s="1" t="e">
        <f t="shared" ca="1" si="151"/>
        <v>#NUM!</v>
      </c>
      <c r="X1006" s="1" t="e">
        <f t="shared" ca="1" si="152"/>
        <v>#NUM!</v>
      </c>
      <c r="Y1006" s="1" t="e">
        <f t="shared" ca="1" si="153"/>
        <v>#NUM!</v>
      </c>
      <c r="Z1006" s="32" t="e">
        <f t="shared" ca="1" si="154"/>
        <v>#NUM!</v>
      </c>
      <c r="AA1006" s="1" t="e">
        <f t="shared" ca="1" si="155"/>
        <v>#NUM!</v>
      </c>
      <c r="AB1006" s="1" t="e">
        <f t="shared" ca="1" si="156"/>
        <v>#NUM!</v>
      </c>
      <c r="AC1006" s="1" t="e">
        <f t="shared" ca="1" si="157"/>
        <v>#NUM!</v>
      </c>
      <c r="AD1006" s="1">
        <f t="shared" si="158"/>
        <v>497787</v>
      </c>
      <c r="AE1006" t="str">
        <f>IFERROR(VLOOKUP(D1006,Bas!A:B,2,0),"")</f>
        <v/>
      </c>
      <c r="AF1006" t="str">
        <f t="shared" si="159"/>
        <v>INGE ROD COMERCIALIZADORA SOCIEDAD POR ACCIONES SIFP-012541-01</v>
      </c>
      <c r="AG1006" s="14" t="str">
        <f>(IFERROR(VLOOKUP(AF1006,Bas!A:B,2,0),"CXP"))</f>
        <v>CXP</v>
      </c>
    </row>
    <row r="1007" spans="1:33" x14ac:dyDescent="0.25">
      <c r="A1007" t="s">
        <v>41</v>
      </c>
      <c r="B1007">
        <v>901</v>
      </c>
      <c r="C1007">
        <v>900239627</v>
      </c>
      <c r="D1007" t="s">
        <v>109</v>
      </c>
      <c r="E1007" t="s">
        <v>5088</v>
      </c>
      <c r="F1007">
        <v>7447638</v>
      </c>
      <c r="G1007">
        <v>16925001</v>
      </c>
      <c r="H1007">
        <v>20607</v>
      </c>
      <c r="I1007" t="s">
        <v>6604</v>
      </c>
      <c r="J1007" t="s">
        <v>6605</v>
      </c>
      <c r="K1007" s="2">
        <v>45440</v>
      </c>
      <c r="L1007" s="2">
        <v>45440</v>
      </c>
      <c r="M1007" s="2">
        <v>45497</v>
      </c>
      <c r="N1007">
        <v>50</v>
      </c>
      <c r="O1007">
        <v>5425196</v>
      </c>
      <c r="P1007">
        <v>20240604</v>
      </c>
      <c r="Q1007">
        <v>202406</v>
      </c>
      <c r="R1007" t="s">
        <v>6382</v>
      </c>
      <c r="S1007">
        <v>11</v>
      </c>
      <c r="T1007" t="s">
        <v>22</v>
      </c>
      <c r="U1007" t="s">
        <v>3359</v>
      </c>
      <c r="V1007" s="57" t="e">
        <f t="shared" ca="1" si="150"/>
        <v>#NUM!</v>
      </c>
      <c r="W1007" s="1" t="e">
        <f t="shared" ca="1" si="151"/>
        <v>#NUM!</v>
      </c>
      <c r="X1007" s="1" t="e">
        <f t="shared" ca="1" si="152"/>
        <v>#NUM!</v>
      </c>
      <c r="Y1007" s="1" t="e">
        <f t="shared" ca="1" si="153"/>
        <v>#NUM!</v>
      </c>
      <c r="Z1007" s="32" t="e">
        <f t="shared" ca="1" si="154"/>
        <v>#NUM!</v>
      </c>
      <c r="AA1007" s="1" t="e">
        <f t="shared" ca="1" si="155"/>
        <v>#NUM!</v>
      </c>
      <c r="AB1007" s="1" t="e">
        <f t="shared" ca="1" si="156"/>
        <v>#NUM!</v>
      </c>
      <c r="AC1007" s="1" t="e">
        <f t="shared" ca="1" si="157"/>
        <v>#NUM!</v>
      </c>
      <c r="AD1007" s="1">
        <f t="shared" si="158"/>
        <v>5425196</v>
      </c>
      <c r="AE1007" t="str">
        <f>IFERROR(VLOOKUP(D1007,Bas!A:B,2,0),"")</f>
        <v/>
      </c>
      <c r="AF1007" t="str">
        <f t="shared" si="159"/>
        <v>INGE ROD COMERCIALIZADORA SOCIEDAD POR ACCIONES SIFP-012542-01</v>
      </c>
      <c r="AG1007" s="14" t="str">
        <f>(IFERROR(VLOOKUP(AF1007,Bas!A:B,2,0),"CXP"))</f>
        <v>CXP</v>
      </c>
    </row>
    <row r="1008" spans="1:33" x14ac:dyDescent="0.25">
      <c r="A1008" t="s">
        <v>41</v>
      </c>
      <c r="B1008">
        <v>901</v>
      </c>
      <c r="C1008">
        <v>900239627</v>
      </c>
      <c r="D1008" t="s">
        <v>109</v>
      </c>
      <c r="E1008" t="s">
        <v>5088</v>
      </c>
      <c r="F1008">
        <v>7447638</v>
      </c>
      <c r="G1008">
        <v>16925001</v>
      </c>
      <c r="H1008">
        <v>20662</v>
      </c>
      <c r="I1008" t="s">
        <v>6606</v>
      </c>
      <c r="J1008" t="s">
        <v>6607</v>
      </c>
      <c r="K1008" s="2">
        <v>45441</v>
      </c>
      <c r="L1008" s="2">
        <v>45441</v>
      </c>
      <c r="M1008" s="2">
        <v>45501</v>
      </c>
      <c r="N1008">
        <v>54</v>
      </c>
      <c r="O1008">
        <v>22360860</v>
      </c>
      <c r="P1008">
        <v>20240604</v>
      </c>
      <c r="Q1008">
        <v>202406</v>
      </c>
      <c r="R1008" t="s">
        <v>6382</v>
      </c>
      <c r="S1008">
        <v>10</v>
      </c>
      <c r="T1008" t="s">
        <v>22</v>
      </c>
      <c r="U1008" t="s">
        <v>3359</v>
      </c>
      <c r="V1008" s="57" t="e">
        <f t="shared" ca="1" si="150"/>
        <v>#NUM!</v>
      </c>
      <c r="W1008" s="1" t="e">
        <f t="shared" ca="1" si="151"/>
        <v>#NUM!</v>
      </c>
      <c r="X1008" s="1" t="e">
        <f t="shared" ca="1" si="152"/>
        <v>#NUM!</v>
      </c>
      <c r="Y1008" s="1" t="e">
        <f t="shared" ca="1" si="153"/>
        <v>#NUM!</v>
      </c>
      <c r="Z1008" s="32" t="e">
        <f t="shared" ca="1" si="154"/>
        <v>#NUM!</v>
      </c>
      <c r="AA1008" s="1" t="e">
        <f t="shared" ca="1" si="155"/>
        <v>#NUM!</v>
      </c>
      <c r="AB1008" s="1" t="e">
        <f t="shared" ca="1" si="156"/>
        <v>#NUM!</v>
      </c>
      <c r="AC1008" s="1" t="e">
        <f t="shared" ca="1" si="157"/>
        <v>#NUM!</v>
      </c>
      <c r="AD1008" s="1">
        <f t="shared" si="158"/>
        <v>22360860</v>
      </c>
      <c r="AE1008" t="str">
        <f>IFERROR(VLOOKUP(D1008,Bas!A:B,2,0),"")</f>
        <v/>
      </c>
      <c r="AF1008" t="str">
        <f t="shared" si="159"/>
        <v>INGE ROD COMERCIALIZADORA SOCIEDAD POR ACCIONES SIFP-012588-01</v>
      </c>
      <c r="AG1008" s="14" t="str">
        <f>(IFERROR(VLOOKUP(AF1008,Bas!A:B,2,0),"CXP"))</f>
        <v>CXP</v>
      </c>
    </row>
    <row r="1009" spans="1:33" x14ac:dyDescent="0.25">
      <c r="A1009" t="s">
        <v>41</v>
      </c>
      <c r="B1009">
        <v>901</v>
      </c>
      <c r="C1009">
        <v>901752200</v>
      </c>
      <c r="D1009" t="s">
        <v>6608</v>
      </c>
      <c r="E1009" t="s">
        <v>6609</v>
      </c>
      <c r="F1009">
        <v>7447638</v>
      </c>
      <c r="G1009">
        <v>16925001</v>
      </c>
      <c r="H1009">
        <v>91</v>
      </c>
      <c r="I1009" t="s">
        <v>6610</v>
      </c>
      <c r="J1009" t="s">
        <v>6611</v>
      </c>
      <c r="K1009" s="2">
        <v>45441</v>
      </c>
      <c r="L1009" s="2">
        <v>45441</v>
      </c>
      <c r="M1009" s="2">
        <v>45494</v>
      </c>
      <c r="N1009">
        <v>47</v>
      </c>
      <c r="O1009">
        <v>787822</v>
      </c>
      <c r="P1009">
        <v>20240604</v>
      </c>
      <c r="Q1009">
        <v>202406</v>
      </c>
      <c r="R1009" t="s">
        <v>6382</v>
      </c>
      <c r="S1009">
        <v>10</v>
      </c>
      <c r="T1009" t="s">
        <v>22</v>
      </c>
      <c r="U1009" t="s">
        <v>3359</v>
      </c>
      <c r="V1009" s="57" t="e">
        <f t="shared" ca="1" si="150"/>
        <v>#NUM!</v>
      </c>
      <c r="W1009" s="1" t="e">
        <f t="shared" ca="1" si="151"/>
        <v>#NUM!</v>
      </c>
      <c r="X1009" s="1" t="e">
        <f t="shared" ca="1" si="152"/>
        <v>#NUM!</v>
      </c>
      <c r="Y1009" s="1" t="e">
        <f t="shared" ca="1" si="153"/>
        <v>#NUM!</v>
      </c>
      <c r="Z1009" s="32" t="e">
        <f t="shared" ca="1" si="154"/>
        <v>#NUM!</v>
      </c>
      <c r="AA1009" s="1" t="e">
        <f t="shared" ca="1" si="155"/>
        <v>#NUM!</v>
      </c>
      <c r="AB1009" s="1" t="e">
        <f t="shared" ca="1" si="156"/>
        <v>#NUM!</v>
      </c>
      <c r="AC1009" s="1" t="e">
        <f t="shared" ca="1" si="157"/>
        <v>#NUM!</v>
      </c>
      <c r="AD1009" s="1">
        <f t="shared" si="158"/>
        <v>787822</v>
      </c>
      <c r="AE1009" t="str">
        <f>IFERROR(VLOOKUP(D1009,Bas!A:B,2,0),"")</f>
        <v/>
      </c>
      <c r="AF1009" t="str">
        <f t="shared" si="159"/>
        <v>INGEIND SASFP-012569-01</v>
      </c>
      <c r="AG1009" s="14" t="str">
        <f>(IFERROR(VLOOKUP(AF1009,Bas!A:B,2,0),"CXP"))</f>
        <v>CXP</v>
      </c>
    </row>
    <row r="1010" spans="1:33" x14ac:dyDescent="0.25">
      <c r="A1010" t="s">
        <v>41</v>
      </c>
      <c r="B1010">
        <v>901</v>
      </c>
      <c r="C1010">
        <v>901752200</v>
      </c>
      <c r="D1010" t="s">
        <v>6608</v>
      </c>
      <c r="E1010" t="s">
        <v>6609</v>
      </c>
      <c r="F1010">
        <v>7447638</v>
      </c>
      <c r="G1010">
        <v>16925001</v>
      </c>
      <c r="H1010">
        <v>83</v>
      </c>
      <c r="I1010" t="s">
        <v>6612</v>
      </c>
      <c r="J1010" t="s">
        <v>6613</v>
      </c>
      <c r="K1010" s="2">
        <v>45441</v>
      </c>
      <c r="L1010" s="2">
        <v>45441</v>
      </c>
      <c r="M1010" s="2">
        <v>45479</v>
      </c>
      <c r="N1010">
        <v>32</v>
      </c>
      <c r="O1010">
        <v>6671040</v>
      </c>
      <c r="P1010">
        <v>20240604</v>
      </c>
      <c r="Q1010">
        <v>202406</v>
      </c>
      <c r="R1010" t="s">
        <v>6382</v>
      </c>
      <c r="S1010">
        <v>10</v>
      </c>
      <c r="T1010" t="s">
        <v>22</v>
      </c>
      <c r="U1010" t="s">
        <v>3359</v>
      </c>
      <c r="V1010" s="57" t="e">
        <f t="shared" ca="1" si="150"/>
        <v>#NUM!</v>
      </c>
      <c r="W1010" s="1" t="e">
        <f t="shared" ca="1" si="151"/>
        <v>#NUM!</v>
      </c>
      <c r="X1010" s="1" t="e">
        <f t="shared" ca="1" si="152"/>
        <v>#NUM!</v>
      </c>
      <c r="Y1010" s="1" t="e">
        <f t="shared" ca="1" si="153"/>
        <v>#NUM!</v>
      </c>
      <c r="Z1010" s="32" t="e">
        <f t="shared" ca="1" si="154"/>
        <v>#NUM!</v>
      </c>
      <c r="AA1010" s="1" t="e">
        <f t="shared" ca="1" si="155"/>
        <v>#NUM!</v>
      </c>
      <c r="AB1010" s="1" t="e">
        <f t="shared" ca="1" si="156"/>
        <v>#NUM!</v>
      </c>
      <c r="AC1010" s="1" t="e">
        <f t="shared" ca="1" si="157"/>
        <v>#NUM!</v>
      </c>
      <c r="AD1010" s="1">
        <f t="shared" si="158"/>
        <v>6671040</v>
      </c>
      <c r="AE1010" t="str">
        <f>IFERROR(VLOOKUP(D1010,Bas!A:B,2,0),"")</f>
        <v/>
      </c>
      <c r="AF1010" t="str">
        <f t="shared" si="159"/>
        <v>INGEIND SASFP-012570-01</v>
      </c>
      <c r="AG1010" s="14" t="str">
        <f>(IFERROR(VLOOKUP(AF1010,Bas!A:B,2,0),"CXP"))</f>
        <v>CXP</v>
      </c>
    </row>
    <row r="1011" spans="1:33" x14ac:dyDescent="0.25">
      <c r="A1011" t="s">
        <v>41</v>
      </c>
      <c r="B1011">
        <v>901</v>
      </c>
      <c r="C1011">
        <v>901752200</v>
      </c>
      <c r="D1011" t="s">
        <v>6608</v>
      </c>
      <c r="E1011" t="s">
        <v>6609</v>
      </c>
      <c r="F1011">
        <v>7447638</v>
      </c>
      <c r="G1011">
        <v>16925001</v>
      </c>
      <c r="H1011">
        <v>82</v>
      </c>
      <c r="I1011" t="s">
        <v>6614</v>
      </c>
      <c r="J1011" t="s">
        <v>6615</v>
      </c>
      <c r="K1011" s="2">
        <v>45441</v>
      </c>
      <c r="L1011" s="2">
        <v>45441</v>
      </c>
      <c r="M1011" s="2">
        <v>45479</v>
      </c>
      <c r="N1011">
        <v>32</v>
      </c>
      <c r="O1011">
        <v>2223680</v>
      </c>
      <c r="P1011">
        <v>20240604</v>
      </c>
      <c r="Q1011">
        <v>202406</v>
      </c>
      <c r="R1011" t="s">
        <v>6382</v>
      </c>
      <c r="S1011">
        <v>10</v>
      </c>
      <c r="T1011" t="s">
        <v>22</v>
      </c>
      <c r="U1011" t="s">
        <v>3359</v>
      </c>
      <c r="V1011" s="57" t="e">
        <f t="shared" ca="1" si="150"/>
        <v>#NUM!</v>
      </c>
      <c r="W1011" s="1" t="e">
        <f t="shared" ca="1" si="151"/>
        <v>#NUM!</v>
      </c>
      <c r="X1011" s="1" t="e">
        <f t="shared" ca="1" si="152"/>
        <v>#NUM!</v>
      </c>
      <c r="Y1011" s="1" t="e">
        <f t="shared" ca="1" si="153"/>
        <v>#NUM!</v>
      </c>
      <c r="Z1011" s="32" t="e">
        <f t="shared" ca="1" si="154"/>
        <v>#NUM!</v>
      </c>
      <c r="AA1011" s="1" t="e">
        <f t="shared" ca="1" si="155"/>
        <v>#NUM!</v>
      </c>
      <c r="AB1011" s="1" t="e">
        <f t="shared" ca="1" si="156"/>
        <v>#NUM!</v>
      </c>
      <c r="AC1011" s="1" t="e">
        <f t="shared" ca="1" si="157"/>
        <v>#NUM!</v>
      </c>
      <c r="AD1011" s="1">
        <f t="shared" si="158"/>
        <v>2223680</v>
      </c>
      <c r="AE1011" t="str">
        <f>IFERROR(VLOOKUP(D1011,Bas!A:B,2,0),"")</f>
        <v/>
      </c>
      <c r="AF1011" t="str">
        <f t="shared" si="159"/>
        <v>INGEIND SASFP-012571-01</v>
      </c>
      <c r="AG1011" s="14" t="str">
        <f>(IFERROR(VLOOKUP(AF1011,Bas!A:B,2,0),"CXP"))</f>
        <v>CXP</v>
      </c>
    </row>
    <row r="1012" spans="1:33" x14ac:dyDescent="0.25">
      <c r="A1012" t="s">
        <v>41</v>
      </c>
      <c r="B1012">
        <v>901</v>
      </c>
      <c r="C1012">
        <v>805007042</v>
      </c>
      <c r="D1012" t="s">
        <v>335</v>
      </c>
      <c r="E1012" t="s">
        <v>5139</v>
      </c>
      <c r="F1012">
        <v>7447638</v>
      </c>
      <c r="G1012">
        <v>16925001</v>
      </c>
      <c r="H1012">
        <v>1212</v>
      </c>
      <c r="I1012" t="s">
        <v>5140</v>
      </c>
      <c r="J1012" t="s">
        <v>5141</v>
      </c>
      <c r="K1012" s="2">
        <v>45378</v>
      </c>
      <c r="L1012" s="2">
        <v>45378</v>
      </c>
      <c r="M1012" s="2">
        <v>45423</v>
      </c>
      <c r="N1012">
        <v>-23</v>
      </c>
      <c r="O1012">
        <v>2377580</v>
      </c>
      <c r="P1012">
        <v>20240604</v>
      </c>
      <c r="Q1012">
        <v>202406</v>
      </c>
      <c r="R1012" t="s">
        <v>6382</v>
      </c>
      <c r="S1012">
        <v>73</v>
      </c>
      <c r="T1012" t="s">
        <v>31</v>
      </c>
      <c r="U1012" t="s">
        <v>3359</v>
      </c>
      <c r="V1012" s="57" t="e">
        <f t="shared" ca="1" si="150"/>
        <v>#NUM!</v>
      </c>
      <c r="W1012" s="1" t="e">
        <f t="shared" ca="1" si="151"/>
        <v>#NUM!</v>
      </c>
      <c r="X1012" s="1" t="e">
        <f t="shared" ca="1" si="152"/>
        <v>#NUM!</v>
      </c>
      <c r="Y1012" s="1" t="e">
        <f t="shared" ca="1" si="153"/>
        <v>#NUM!</v>
      </c>
      <c r="Z1012" s="32" t="e">
        <f t="shared" ca="1" si="154"/>
        <v>#NUM!</v>
      </c>
      <c r="AA1012" s="1" t="e">
        <f t="shared" ca="1" si="155"/>
        <v>#NUM!</v>
      </c>
      <c r="AB1012" s="1" t="e">
        <f t="shared" ca="1" si="156"/>
        <v>#NUM!</v>
      </c>
      <c r="AC1012" s="1" t="e">
        <f t="shared" ca="1" si="157"/>
        <v>#NUM!</v>
      </c>
      <c r="AD1012" s="1">
        <f t="shared" si="158"/>
        <v>2377580</v>
      </c>
      <c r="AE1012" t="str">
        <f>IFERROR(VLOOKUP(D1012,Bas!A:B,2,0),"")</f>
        <v/>
      </c>
      <c r="AF1012" t="str">
        <f t="shared" si="159"/>
        <v>INGENIERIA HIDRAULICA Y NEUMATICA LTDAFP-011437-01</v>
      </c>
      <c r="AG1012" s="14" t="str">
        <f>(IFERROR(VLOOKUP(AF1012,Bas!A:B,2,0),"CXP"))</f>
        <v>CXP</v>
      </c>
    </row>
    <row r="1013" spans="1:33" x14ac:dyDescent="0.25">
      <c r="A1013" t="s">
        <v>41</v>
      </c>
      <c r="B1013">
        <v>901</v>
      </c>
      <c r="C1013">
        <v>805007042</v>
      </c>
      <c r="D1013" t="s">
        <v>335</v>
      </c>
      <c r="E1013" t="s">
        <v>5139</v>
      </c>
      <c r="F1013">
        <v>7447638</v>
      </c>
      <c r="G1013">
        <v>16925001</v>
      </c>
      <c r="H1013">
        <v>1210</v>
      </c>
      <c r="I1013" t="s">
        <v>5142</v>
      </c>
      <c r="J1013" t="s">
        <v>5143</v>
      </c>
      <c r="K1013" s="2">
        <v>45378</v>
      </c>
      <c r="L1013" s="2">
        <v>45378</v>
      </c>
      <c r="M1013" s="2">
        <v>45421</v>
      </c>
      <c r="N1013">
        <v>-25</v>
      </c>
      <c r="O1013">
        <v>4755160</v>
      </c>
      <c r="P1013">
        <v>20240604</v>
      </c>
      <c r="Q1013">
        <v>202406</v>
      </c>
      <c r="R1013" t="s">
        <v>6382</v>
      </c>
      <c r="S1013">
        <v>73</v>
      </c>
      <c r="T1013" t="s">
        <v>31</v>
      </c>
      <c r="U1013" t="s">
        <v>3359</v>
      </c>
      <c r="V1013" s="57" t="e">
        <f t="shared" ca="1" si="150"/>
        <v>#NUM!</v>
      </c>
      <c r="W1013" s="1" t="e">
        <f t="shared" ca="1" si="151"/>
        <v>#NUM!</v>
      </c>
      <c r="X1013" s="1" t="e">
        <f t="shared" ca="1" si="152"/>
        <v>#NUM!</v>
      </c>
      <c r="Y1013" s="1" t="e">
        <f t="shared" ca="1" si="153"/>
        <v>#NUM!</v>
      </c>
      <c r="Z1013" s="32" t="e">
        <f t="shared" ca="1" si="154"/>
        <v>#NUM!</v>
      </c>
      <c r="AA1013" s="1" t="e">
        <f t="shared" ca="1" si="155"/>
        <v>#NUM!</v>
      </c>
      <c r="AB1013" s="1" t="e">
        <f t="shared" ca="1" si="156"/>
        <v>#NUM!</v>
      </c>
      <c r="AC1013" s="1" t="e">
        <f t="shared" ca="1" si="157"/>
        <v>#NUM!</v>
      </c>
      <c r="AD1013" s="1">
        <f t="shared" si="158"/>
        <v>4755160</v>
      </c>
      <c r="AE1013" t="str">
        <f>IFERROR(VLOOKUP(D1013,Bas!A:B,2,0),"")</f>
        <v/>
      </c>
      <c r="AF1013" t="str">
        <f t="shared" si="159"/>
        <v>INGENIERIA HIDRAULICA Y NEUMATICA LTDAFP-011438-01</v>
      </c>
      <c r="AG1013" s="14" t="str">
        <f>(IFERROR(VLOOKUP(AF1013,Bas!A:B,2,0),"CXP"))</f>
        <v>CXP</v>
      </c>
    </row>
    <row r="1014" spans="1:33" x14ac:dyDescent="0.25">
      <c r="A1014" t="s">
        <v>41</v>
      </c>
      <c r="B1014">
        <v>901</v>
      </c>
      <c r="C1014">
        <v>805007042</v>
      </c>
      <c r="D1014" t="s">
        <v>335</v>
      </c>
      <c r="E1014" t="s">
        <v>5139</v>
      </c>
      <c r="F1014">
        <v>7447638</v>
      </c>
      <c r="G1014">
        <v>16925001</v>
      </c>
      <c r="H1014">
        <v>1211</v>
      </c>
      <c r="I1014" t="s">
        <v>5144</v>
      </c>
      <c r="J1014" t="s">
        <v>5145</v>
      </c>
      <c r="K1014" s="2">
        <v>45378</v>
      </c>
      <c r="L1014" s="2">
        <v>45378</v>
      </c>
      <c r="M1014" s="2">
        <v>45421</v>
      </c>
      <c r="N1014">
        <v>-25</v>
      </c>
      <c r="O1014">
        <v>4755160</v>
      </c>
      <c r="P1014">
        <v>20240604</v>
      </c>
      <c r="Q1014">
        <v>202406</v>
      </c>
      <c r="R1014" t="s">
        <v>6382</v>
      </c>
      <c r="S1014">
        <v>73</v>
      </c>
      <c r="T1014" t="s">
        <v>31</v>
      </c>
      <c r="U1014" t="s">
        <v>3359</v>
      </c>
      <c r="V1014" s="57" t="e">
        <f t="shared" ca="1" si="150"/>
        <v>#NUM!</v>
      </c>
      <c r="W1014" s="1" t="e">
        <f t="shared" ca="1" si="151"/>
        <v>#NUM!</v>
      </c>
      <c r="X1014" s="1" t="e">
        <f t="shared" ca="1" si="152"/>
        <v>#NUM!</v>
      </c>
      <c r="Y1014" s="1" t="e">
        <f t="shared" ca="1" si="153"/>
        <v>#NUM!</v>
      </c>
      <c r="Z1014" s="32" t="e">
        <f t="shared" ca="1" si="154"/>
        <v>#NUM!</v>
      </c>
      <c r="AA1014" s="1" t="e">
        <f t="shared" ca="1" si="155"/>
        <v>#NUM!</v>
      </c>
      <c r="AB1014" s="1" t="e">
        <f t="shared" ca="1" si="156"/>
        <v>#NUM!</v>
      </c>
      <c r="AC1014" s="1" t="e">
        <f t="shared" ca="1" si="157"/>
        <v>#NUM!</v>
      </c>
      <c r="AD1014" s="1">
        <f t="shared" si="158"/>
        <v>4755160</v>
      </c>
      <c r="AE1014" t="str">
        <f>IFERROR(VLOOKUP(D1014,Bas!A:B,2,0),"")</f>
        <v/>
      </c>
      <c r="AF1014" t="str">
        <f t="shared" si="159"/>
        <v>INGENIERIA HIDRAULICA Y NEUMATICA LTDAFP-011439-01</v>
      </c>
      <c r="AG1014" s="14" t="str">
        <f>(IFERROR(VLOOKUP(AF1014,Bas!A:B,2,0),"CXP"))</f>
        <v>CXP</v>
      </c>
    </row>
    <row r="1015" spans="1:33" x14ac:dyDescent="0.25">
      <c r="A1015" t="s">
        <v>41</v>
      </c>
      <c r="B1015">
        <v>901</v>
      </c>
      <c r="C1015">
        <v>805007042</v>
      </c>
      <c r="D1015" t="s">
        <v>335</v>
      </c>
      <c r="E1015" t="s">
        <v>5139</v>
      </c>
      <c r="F1015">
        <v>7447638</v>
      </c>
      <c r="G1015">
        <v>16925001</v>
      </c>
      <c r="H1015">
        <v>1240</v>
      </c>
      <c r="I1015" t="s">
        <v>5146</v>
      </c>
      <c r="J1015" t="s">
        <v>5147</v>
      </c>
      <c r="K1015" s="2">
        <v>45394</v>
      </c>
      <c r="L1015" s="2">
        <v>45394</v>
      </c>
      <c r="M1015" s="2">
        <v>45447</v>
      </c>
      <c r="N1015">
        <v>0</v>
      </c>
      <c r="O1015">
        <v>3707831</v>
      </c>
      <c r="P1015">
        <v>20240604</v>
      </c>
      <c r="Q1015">
        <v>202406</v>
      </c>
      <c r="R1015" t="s">
        <v>6382</v>
      </c>
      <c r="S1015">
        <v>57</v>
      </c>
      <c r="T1015" t="s">
        <v>35</v>
      </c>
      <c r="U1015" t="s">
        <v>3359</v>
      </c>
      <c r="V1015" s="57" t="e">
        <f t="shared" ca="1" si="150"/>
        <v>#NUM!</v>
      </c>
      <c r="W1015" s="1" t="e">
        <f t="shared" ca="1" si="151"/>
        <v>#NUM!</v>
      </c>
      <c r="X1015" s="1" t="e">
        <f t="shared" ca="1" si="152"/>
        <v>#NUM!</v>
      </c>
      <c r="Y1015" s="1" t="e">
        <f t="shared" ca="1" si="153"/>
        <v>#NUM!</v>
      </c>
      <c r="Z1015" s="32" t="e">
        <f t="shared" ca="1" si="154"/>
        <v>#NUM!</v>
      </c>
      <c r="AA1015" s="1" t="e">
        <f t="shared" ca="1" si="155"/>
        <v>#NUM!</v>
      </c>
      <c r="AB1015" s="1" t="e">
        <f t="shared" ca="1" si="156"/>
        <v>#NUM!</v>
      </c>
      <c r="AC1015" s="1" t="e">
        <f t="shared" ca="1" si="157"/>
        <v>#NUM!</v>
      </c>
      <c r="AD1015" s="1">
        <f t="shared" si="158"/>
        <v>3707831</v>
      </c>
      <c r="AE1015" t="str">
        <f>IFERROR(VLOOKUP(D1015,Bas!A:B,2,0),"")</f>
        <v/>
      </c>
      <c r="AF1015" t="str">
        <f t="shared" si="159"/>
        <v>INGENIERIA HIDRAULICA Y NEUMATICA LTDAFP-011705-01</v>
      </c>
      <c r="AG1015" s="14" t="str">
        <f>(IFERROR(VLOOKUP(AF1015,Bas!A:B,2,0),"CXP"))</f>
        <v>CXP</v>
      </c>
    </row>
    <row r="1016" spans="1:33" x14ac:dyDescent="0.25">
      <c r="A1016" t="s">
        <v>41</v>
      </c>
      <c r="B1016">
        <v>901</v>
      </c>
      <c r="C1016">
        <v>805007042</v>
      </c>
      <c r="D1016" t="s">
        <v>335</v>
      </c>
      <c r="E1016" t="s">
        <v>5139</v>
      </c>
      <c r="F1016">
        <v>7447638</v>
      </c>
      <c r="G1016">
        <v>16925001</v>
      </c>
      <c r="H1016">
        <v>1278</v>
      </c>
      <c r="I1016" t="s">
        <v>6616</v>
      </c>
      <c r="J1016" t="s">
        <v>6617</v>
      </c>
      <c r="K1016" s="2">
        <v>45441</v>
      </c>
      <c r="L1016" s="2">
        <v>45441</v>
      </c>
      <c r="M1016" s="2">
        <v>45497</v>
      </c>
      <c r="N1016">
        <v>50</v>
      </c>
      <c r="O1016">
        <v>2377580</v>
      </c>
      <c r="P1016">
        <v>20240604</v>
      </c>
      <c r="Q1016">
        <v>202406</v>
      </c>
      <c r="R1016" t="s">
        <v>6382</v>
      </c>
      <c r="S1016">
        <v>10</v>
      </c>
      <c r="T1016" t="s">
        <v>22</v>
      </c>
      <c r="U1016" t="s">
        <v>3359</v>
      </c>
      <c r="V1016" s="57" t="e">
        <f t="shared" ca="1" si="150"/>
        <v>#NUM!</v>
      </c>
      <c r="W1016" s="1" t="e">
        <f t="shared" ca="1" si="151"/>
        <v>#NUM!</v>
      </c>
      <c r="X1016" s="1" t="e">
        <f t="shared" ca="1" si="152"/>
        <v>#NUM!</v>
      </c>
      <c r="Y1016" s="1" t="e">
        <f t="shared" ca="1" si="153"/>
        <v>#NUM!</v>
      </c>
      <c r="Z1016" s="32" t="e">
        <f t="shared" ca="1" si="154"/>
        <v>#NUM!</v>
      </c>
      <c r="AA1016" s="1" t="e">
        <f t="shared" ca="1" si="155"/>
        <v>#NUM!</v>
      </c>
      <c r="AB1016" s="1" t="e">
        <f t="shared" ca="1" si="156"/>
        <v>#NUM!</v>
      </c>
      <c r="AC1016" s="1" t="e">
        <f t="shared" ca="1" si="157"/>
        <v>#NUM!</v>
      </c>
      <c r="AD1016" s="1">
        <f t="shared" si="158"/>
        <v>2377580</v>
      </c>
      <c r="AE1016" t="str">
        <f>IFERROR(VLOOKUP(D1016,Bas!A:B,2,0),"")</f>
        <v/>
      </c>
      <c r="AF1016" t="str">
        <f t="shared" si="159"/>
        <v>INGENIERIA HIDRAULICA Y NEUMATICA LTDAFP-012577-01</v>
      </c>
      <c r="AG1016" s="14" t="str">
        <f>(IFERROR(VLOOKUP(AF1016,Bas!A:B,2,0),"CXP"))</f>
        <v>CXP</v>
      </c>
    </row>
    <row r="1017" spans="1:33" x14ac:dyDescent="0.25">
      <c r="A1017" t="s">
        <v>41</v>
      </c>
      <c r="B1017">
        <v>901</v>
      </c>
      <c r="C1017">
        <v>901597729</v>
      </c>
      <c r="D1017" t="s">
        <v>2998</v>
      </c>
      <c r="E1017" t="s">
        <v>5148</v>
      </c>
      <c r="F1017">
        <v>7447638</v>
      </c>
      <c r="G1017">
        <v>16925001</v>
      </c>
      <c r="H1017">
        <v>148</v>
      </c>
      <c r="I1017" t="s">
        <v>5149</v>
      </c>
      <c r="J1017" t="s">
        <v>5150</v>
      </c>
      <c r="K1017" s="2">
        <v>45362</v>
      </c>
      <c r="L1017" s="2">
        <v>45362</v>
      </c>
      <c r="M1017" s="2">
        <v>45418</v>
      </c>
      <c r="N1017">
        <v>-28</v>
      </c>
      <c r="O1017">
        <v>1137376</v>
      </c>
      <c r="P1017">
        <v>20240604</v>
      </c>
      <c r="Q1017">
        <v>202406</v>
      </c>
      <c r="R1017" t="s">
        <v>6382</v>
      </c>
      <c r="S1017">
        <v>89</v>
      </c>
      <c r="T1017" t="s">
        <v>31</v>
      </c>
      <c r="U1017" t="s">
        <v>3359</v>
      </c>
      <c r="V1017" s="57" t="e">
        <f t="shared" ref="V1017:V1080" ca="1" si="160">+_xlfn.DAYS($V$8,L1017)</f>
        <v>#NUM!</v>
      </c>
      <c r="W1017" s="1" t="e">
        <f t="shared" ref="W1017:W1080" ca="1" si="161">+IF(AND(V1017&gt;=0,V1017&lt;=30),AD1017,0)</f>
        <v>#NUM!</v>
      </c>
      <c r="X1017" s="1" t="e">
        <f t="shared" ref="X1017:X1080" ca="1" si="162">+IF(AND(V1017&gt;=31,V1017&lt;=60),AD1017,0)</f>
        <v>#NUM!</v>
      </c>
      <c r="Y1017" s="1" t="e">
        <f t="shared" ref="Y1017:Y1080" ca="1" si="163">+IF(AND(V1017&gt;=61,V1017&lt;=90),AD1017,0)</f>
        <v>#NUM!</v>
      </c>
      <c r="Z1017" s="32" t="e">
        <f t="shared" ref="Z1017:Z1080" ca="1" si="164">+IF(AND(V1017&gt;=91,V1017&lt;=120),AD1017,0)</f>
        <v>#NUM!</v>
      </c>
      <c r="AA1017" s="1" t="e">
        <f t="shared" ref="AA1017:AA1080" ca="1" si="165">+IF(AND(V1017&gt;=121,V1017&lt;=180),AD1017,0)</f>
        <v>#NUM!</v>
      </c>
      <c r="AB1017" s="1" t="e">
        <f t="shared" ref="AB1017:AB1080" ca="1" si="166">+IF(AND(V1017&gt;=181,V1017&lt;=360),AD1017,0)</f>
        <v>#NUM!</v>
      </c>
      <c r="AC1017" s="1" t="e">
        <f t="shared" ref="AC1017:AC1080" ca="1" si="167">+IF(AND(V1017&gt;360),AD1017,0)</f>
        <v>#NUM!</v>
      </c>
      <c r="AD1017" s="1">
        <f t="shared" ref="AD1017:AD1080" si="168">+O1017</f>
        <v>1137376</v>
      </c>
      <c r="AE1017" t="str">
        <f>IFERROR(VLOOKUP(D1017,Bas!A:B,2,0),"")</f>
        <v/>
      </c>
      <c r="AF1017" t="str">
        <f t="shared" si="159"/>
        <v>INGENIERIA VERDE FADE SASFP-011128-01</v>
      </c>
      <c r="AG1017" s="14" t="str">
        <f>(IFERROR(VLOOKUP(AF1017,Bas!A:B,2,0),"CXP"))</f>
        <v>CXP</v>
      </c>
    </row>
    <row r="1018" spans="1:33" x14ac:dyDescent="0.25">
      <c r="A1018" t="s">
        <v>41</v>
      </c>
      <c r="B1018">
        <v>901</v>
      </c>
      <c r="C1018">
        <v>901597729</v>
      </c>
      <c r="D1018" t="s">
        <v>2998</v>
      </c>
      <c r="E1018" t="s">
        <v>5148</v>
      </c>
      <c r="F1018">
        <v>7447638</v>
      </c>
      <c r="G1018">
        <v>16925001</v>
      </c>
      <c r="H1018">
        <v>147</v>
      </c>
      <c r="I1018" t="s">
        <v>5151</v>
      </c>
      <c r="J1018" t="s">
        <v>5152</v>
      </c>
      <c r="K1018" s="2">
        <v>45362</v>
      </c>
      <c r="L1018" s="2">
        <v>45362</v>
      </c>
      <c r="M1018" s="2">
        <v>45418</v>
      </c>
      <c r="N1018">
        <v>-28</v>
      </c>
      <c r="O1018">
        <v>3055197</v>
      </c>
      <c r="P1018">
        <v>20240604</v>
      </c>
      <c r="Q1018">
        <v>202406</v>
      </c>
      <c r="R1018" t="s">
        <v>6382</v>
      </c>
      <c r="S1018">
        <v>89</v>
      </c>
      <c r="T1018" t="s">
        <v>31</v>
      </c>
      <c r="U1018" t="s">
        <v>3359</v>
      </c>
      <c r="V1018" s="57" t="e">
        <f t="shared" ca="1" si="160"/>
        <v>#NUM!</v>
      </c>
      <c r="W1018" s="1" t="e">
        <f t="shared" ca="1" si="161"/>
        <v>#NUM!</v>
      </c>
      <c r="X1018" s="1" t="e">
        <f t="shared" ca="1" si="162"/>
        <v>#NUM!</v>
      </c>
      <c r="Y1018" s="1" t="e">
        <f t="shared" ca="1" si="163"/>
        <v>#NUM!</v>
      </c>
      <c r="Z1018" s="32" t="e">
        <f t="shared" ca="1" si="164"/>
        <v>#NUM!</v>
      </c>
      <c r="AA1018" s="1" t="e">
        <f t="shared" ca="1" si="165"/>
        <v>#NUM!</v>
      </c>
      <c r="AB1018" s="1" t="e">
        <f t="shared" ca="1" si="166"/>
        <v>#NUM!</v>
      </c>
      <c r="AC1018" s="1" t="e">
        <f t="shared" ca="1" si="167"/>
        <v>#NUM!</v>
      </c>
      <c r="AD1018" s="1">
        <f t="shared" si="168"/>
        <v>3055197</v>
      </c>
      <c r="AE1018" t="str">
        <f>IFERROR(VLOOKUP(D1018,Bas!A:B,2,0),"")</f>
        <v/>
      </c>
      <c r="AF1018" t="str">
        <f t="shared" ref="AF1018:AF1081" si="169">+CONCATENATE(D1018,I1018)</f>
        <v>INGENIERIA VERDE FADE SASFP-011129-01</v>
      </c>
      <c r="AG1018" s="14" t="str">
        <f>(IFERROR(VLOOKUP(AF1018,Bas!A:B,2,0),"CXP"))</f>
        <v>CXP</v>
      </c>
    </row>
    <row r="1019" spans="1:33" x14ac:dyDescent="0.25">
      <c r="A1019" t="s">
        <v>41</v>
      </c>
      <c r="B1019">
        <v>901</v>
      </c>
      <c r="C1019">
        <v>901597729</v>
      </c>
      <c r="D1019" t="s">
        <v>2998</v>
      </c>
      <c r="E1019" t="s">
        <v>5148</v>
      </c>
      <c r="F1019">
        <v>7447638</v>
      </c>
      <c r="G1019">
        <v>16925001</v>
      </c>
      <c r="H1019">
        <v>190</v>
      </c>
      <c r="I1019" t="s">
        <v>5153</v>
      </c>
      <c r="J1019" t="s">
        <v>5154</v>
      </c>
      <c r="K1019" s="2">
        <v>45400</v>
      </c>
      <c r="L1019" s="2">
        <v>45400</v>
      </c>
      <c r="M1019" s="2">
        <v>45460</v>
      </c>
      <c r="N1019">
        <v>13</v>
      </c>
      <c r="O1019">
        <v>2072469</v>
      </c>
      <c r="P1019">
        <v>20240604</v>
      </c>
      <c r="Q1019">
        <v>202406</v>
      </c>
      <c r="R1019" t="s">
        <v>6382</v>
      </c>
      <c r="S1019">
        <v>51</v>
      </c>
      <c r="T1019" t="s">
        <v>35</v>
      </c>
      <c r="U1019" t="s">
        <v>3359</v>
      </c>
      <c r="V1019" s="57" t="e">
        <f t="shared" ca="1" si="160"/>
        <v>#NUM!</v>
      </c>
      <c r="W1019" s="1" t="e">
        <f t="shared" ca="1" si="161"/>
        <v>#NUM!</v>
      </c>
      <c r="X1019" s="1" t="e">
        <f t="shared" ca="1" si="162"/>
        <v>#NUM!</v>
      </c>
      <c r="Y1019" s="1" t="e">
        <f t="shared" ca="1" si="163"/>
        <v>#NUM!</v>
      </c>
      <c r="Z1019" s="32" t="e">
        <f t="shared" ca="1" si="164"/>
        <v>#NUM!</v>
      </c>
      <c r="AA1019" s="1" t="e">
        <f t="shared" ca="1" si="165"/>
        <v>#NUM!</v>
      </c>
      <c r="AB1019" s="1" t="e">
        <f t="shared" ca="1" si="166"/>
        <v>#NUM!</v>
      </c>
      <c r="AC1019" s="1" t="e">
        <f t="shared" ca="1" si="167"/>
        <v>#NUM!</v>
      </c>
      <c r="AD1019" s="1">
        <f t="shared" si="168"/>
        <v>2072469</v>
      </c>
      <c r="AE1019" t="str">
        <f>IFERROR(VLOOKUP(D1019,Bas!A:B,2,0),"")</f>
        <v/>
      </c>
      <c r="AF1019" t="str">
        <f t="shared" si="169"/>
        <v>INGENIERIA VERDE FADE SASFP-011809-01</v>
      </c>
      <c r="AG1019" s="14" t="str">
        <f>(IFERROR(VLOOKUP(AF1019,Bas!A:B,2,0),"CXP"))</f>
        <v>CXP</v>
      </c>
    </row>
    <row r="1020" spans="1:33" x14ac:dyDescent="0.25">
      <c r="A1020" t="s">
        <v>41</v>
      </c>
      <c r="B1020">
        <v>901</v>
      </c>
      <c r="C1020">
        <v>901597729</v>
      </c>
      <c r="D1020" t="s">
        <v>2998</v>
      </c>
      <c r="E1020" t="s">
        <v>5148</v>
      </c>
      <c r="F1020">
        <v>7447638</v>
      </c>
      <c r="G1020">
        <v>16925001</v>
      </c>
      <c r="H1020">
        <v>192</v>
      </c>
      <c r="I1020" t="s">
        <v>5155</v>
      </c>
      <c r="J1020" t="s">
        <v>5156</v>
      </c>
      <c r="K1020" s="2">
        <v>45400</v>
      </c>
      <c r="L1020" s="2">
        <v>45400</v>
      </c>
      <c r="M1020" s="2">
        <v>45460</v>
      </c>
      <c r="N1020">
        <v>13</v>
      </c>
      <c r="O1020">
        <v>3163264</v>
      </c>
      <c r="P1020">
        <v>20240604</v>
      </c>
      <c r="Q1020">
        <v>202406</v>
      </c>
      <c r="R1020" t="s">
        <v>6382</v>
      </c>
      <c r="S1020">
        <v>51</v>
      </c>
      <c r="T1020" t="s">
        <v>35</v>
      </c>
      <c r="U1020" t="s">
        <v>3359</v>
      </c>
      <c r="V1020" s="57" t="e">
        <f t="shared" ca="1" si="160"/>
        <v>#NUM!</v>
      </c>
      <c r="W1020" s="1" t="e">
        <f t="shared" ca="1" si="161"/>
        <v>#NUM!</v>
      </c>
      <c r="X1020" s="1" t="e">
        <f t="shared" ca="1" si="162"/>
        <v>#NUM!</v>
      </c>
      <c r="Y1020" s="1" t="e">
        <f t="shared" ca="1" si="163"/>
        <v>#NUM!</v>
      </c>
      <c r="Z1020" s="32" t="e">
        <f t="shared" ca="1" si="164"/>
        <v>#NUM!</v>
      </c>
      <c r="AA1020" s="1" t="e">
        <f t="shared" ca="1" si="165"/>
        <v>#NUM!</v>
      </c>
      <c r="AB1020" s="1" t="e">
        <f t="shared" ca="1" si="166"/>
        <v>#NUM!</v>
      </c>
      <c r="AC1020" s="1" t="e">
        <f t="shared" ca="1" si="167"/>
        <v>#NUM!</v>
      </c>
      <c r="AD1020" s="1">
        <f t="shared" si="168"/>
        <v>3163264</v>
      </c>
      <c r="AE1020" t="str">
        <f>IFERROR(VLOOKUP(D1020,Bas!A:B,2,0),"")</f>
        <v/>
      </c>
      <c r="AF1020" t="str">
        <f t="shared" si="169"/>
        <v>INGENIERIA VERDE FADE SASFP-011810-01</v>
      </c>
      <c r="AG1020" s="14" t="str">
        <f>(IFERROR(VLOOKUP(AF1020,Bas!A:B,2,0),"CXP"))</f>
        <v>CXP</v>
      </c>
    </row>
    <row r="1021" spans="1:33" x14ac:dyDescent="0.25">
      <c r="A1021" t="s">
        <v>41</v>
      </c>
      <c r="B1021">
        <v>901</v>
      </c>
      <c r="C1021">
        <v>901597729</v>
      </c>
      <c r="D1021" t="s">
        <v>2998</v>
      </c>
      <c r="E1021" t="s">
        <v>5148</v>
      </c>
      <c r="F1021">
        <v>7447638</v>
      </c>
      <c r="G1021">
        <v>16925001</v>
      </c>
      <c r="H1021">
        <v>194</v>
      </c>
      <c r="I1021" t="s">
        <v>5157</v>
      </c>
      <c r="J1021" t="s">
        <v>5158</v>
      </c>
      <c r="K1021" s="2">
        <v>45404</v>
      </c>
      <c r="L1021" s="2">
        <v>45404</v>
      </c>
      <c r="M1021" s="2">
        <v>45462</v>
      </c>
      <c r="N1021">
        <v>15</v>
      </c>
      <c r="O1021">
        <v>5916681</v>
      </c>
      <c r="P1021">
        <v>20240604</v>
      </c>
      <c r="Q1021">
        <v>202406</v>
      </c>
      <c r="R1021" t="s">
        <v>6382</v>
      </c>
      <c r="S1021">
        <v>47</v>
      </c>
      <c r="T1021" t="s">
        <v>35</v>
      </c>
      <c r="U1021" t="s">
        <v>3359</v>
      </c>
      <c r="V1021" s="57" t="e">
        <f t="shared" ca="1" si="160"/>
        <v>#NUM!</v>
      </c>
      <c r="W1021" s="1" t="e">
        <f t="shared" ca="1" si="161"/>
        <v>#NUM!</v>
      </c>
      <c r="X1021" s="1" t="e">
        <f t="shared" ca="1" si="162"/>
        <v>#NUM!</v>
      </c>
      <c r="Y1021" s="1" t="e">
        <f t="shared" ca="1" si="163"/>
        <v>#NUM!</v>
      </c>
      <c r="Z1021" s="32" t="e">
        <f t="shared" ca="1" si="164"/>
        <v>#NUM!</v>
      </c>
      <c r="AA1021" s="1" t="e">
        <f t="shared" ca="1" si="165"/>
        <v>#NUM!</v>
      </c>
      <c r="AB1021" s="1" t="e">
        <f t="shared" ca="1" si="166"/>
        <v>#NUM!</v>
      </c>
      <c r="AC1021" s="1" t="e">
        <f t="shared" ca="1" si="167"/>
        <v>#NUM!</v>
      </c>
      <c r="AD1021" s="1">
        <f t="shared" si="168"/>
        <v>5916681</v>
      </c>
      <c r="AE1021" t="str">
        <f>IFERROR(VLOOKUP(D1021,Bas!A:B,2,0),"")</f>
        <v/>
      </c>
      <c r="AF1021" t="str">
        <f t="shared" si="169"/>
        <v>INGENIERIA VERDE FADE SASFP-011839-01</v>
      </c>
      <c r="AG1021" s="14" t="str">
        <f>(IFERROR(VLOOKUP(AF1021,Bas!A:B,2,0),"CXP"))</f>
        <v>CXP</v>
      </c>
    </row>
    <row r="1022" spans="1:33" x14ac:dyDescent="0.25">
      <c r="A1022" t="s">
        <v>41</v>
      </c>
      <c r="B1022">
        <v>901</v>
      </c>
      <c r="C1022">
        <v>901597729</v>
      </c>
      <c r="D1022" t="s">
        <v>2998</v>
      </c>
      <c r="E1022" t="s">
        <v>5148</v>
      </c>
      <c r="F1022">
        <v>7447638</v>
      </c>
      <c r="G1022">
        <v>16925001</v>
      </c>
      <c r="H1022">
        <v>206</v>
      </c>
      <c r="I1022" t="s">
        <v>5159</v>
      </c>
      <c r="J1022" t="s">
        <v>5160</v>
      </c>
      <c r="K1022" s="2">
        <v>45427</v>
      </c>
      <c r="L1022" s="2">
        <v>45427</v>
      </c>
      <c r="M1022" s="2">
        <v>45482</v>
      </c>
      <c r="N1022">
        <v>35</v>
      </c>
      <c r="O1022">
        <v>3944454</v>
      </c>
      <c r="P1022">
        <v>20240604</v>
      </c>
      <c r="Q1022">
        <v>202406</v>
      </c>
      <c r="R1022" t="s">
        <v>6382</v>
      </c>
      <c r="S1022">
        <v>24</v>
      </c>
      <c r="T1022" t="s">
        <v>22</v>
      </c>
      <c r="U1022" t="s">
        <v>3359</v>
      </c>
      <c r="V1022" s="57" t="e">
        <f t="shared" ca="1" si="160"/>
        <v>#NUM!</v>
      </c>
      <c r="W1022" s="1" t="e">
        <f t="shared" ca="1" si="161"/>
        <v>#NUM!</v>
      </c>
      <c r="X1022" s="1" t="e">
        <f t="shared" ca="1" si="162"/>
        <v>#NUM!</v>
      </c>
      <c r="Y1022" s="1" t="e">
        <f t="shared" ca="1" si="163"/>
        <v>#NUM!</v>
      </c>
      <c r="Z1022" s="32" t="e">
        <f t="shared" ca="1" si="164"/>
        <v>#NUM!</v>
      </c>
      <c r="AA1022" s="1" t="e">
        <f t="shared" ca="1" si="165"/>
        <v>#NUM!</v>
      </c>
      <c r="AB1022" s="1" t="e">
        <f t="shared" ca="1" si="166"/>
        <v>#NUM!</v>
      </c>
      <c r="AC1022" s="1" t="e">
        <f t="shared" ca="1" si="167"/>
        <v>#NUM!</v>
      </c>
      <c r="AD1022" s="1">
        <f t="shared" si="168"/>
        <v>3944454</v>
      </c>
      <c r="AE1022" t="str">
        <f>IFERROR(VLOOKUP(D1022,Bas!A:B,2,0),"")</f>
        <v/>
      </c>
      <c r="AF1022" t="str">
        <f t="shared" si="169"/>
        <v>INGENIERIA VERDE FADE SASFP-012287-01</v>
      </c>
      <c r="AG1022" s="14" t="str">
        <f>(IFERROR(VLOOKUP(AF1022,Bas!A:B,2,0),"CXP"))</f>
        <v>CXP</v>
      </c>
    </row>
    <row r="1023" spans="1:33" x14ac:dyDescent="0.25">
      <c r="A1023" t="s">
        <v>41</v>
      </c>
      <c r="B1023">
        <v>901</v>
      </c>
      <c r="C1023">
        <v>901597729</v>
      </c>
      <c r="D1023" t="s">
        <v>2998</v>
      </c>
      <c r="E1023" t="s">
        <v>5148</v>
      </c>
      <c r="F1023">
        <v>7447638</v>
      </c>
      <c r="G1023">
        <v>16925001</v>
      </c>
      <c r="H1023">
        <v>212</v>
      </c>
      <c r="I1023" t="s">
        <v>5161</v>
      </c>
      <c r="J1023" t="s">
        <v>5162</v>
      </c>
      <c r="K1023" s="2">
        <v>45432</v>
      </c>
      <c r="L1023" s="2">
        <v>45432</v>
      </c>
      <c r="M1023" s="2">
        <v>45490</v>
      </c>
      <c r="N1023">
        <v>43</v>
      </c>
      <c r="O1023">
        <v>1742250</v>
      </c>
      <c r="P1023">
        <v>20240604</v>
      </c>
      <c r="Q1023">
        <v>202406</v>
      </c>
      <c r="R1023" t="s">
        <v>6382</v>
      </c>
      <c r="S1023">
        <v>19</v>
      </c>
      <c r="T1023" t="s">
        <v>22</v>
      </c>
      <c r="U1023" t="s">
        <v>3359</v>
      </c>
      <c r="V1023" s="57" t="e">
        <f t="shared" ca="1" si="160"/>
        <v>#NUM!</v>
      </c>
      <c r="W1023" s="1" t="e">
        <f t="shared" ca="1" si="161"/>
        <v>#NUM!</v>
      </c>
      <c r="X1023" s="1" t="e">
        <f t="shared" ca="1" si="162"/>
        <v>#NUM!</v>
      </c>
      <c r="Y1023" s="1" t="e">
        <f t="shared" ca="1" si="163"/>
        <v>#NUM!</v>
      </c>
      <c r="Z1023" s="32" t="e">
        <f t="shared" ca="1" si="164"/>
        <v>#NUM!</v>
      </c>
      <c r="AA1023" s="1" t="e">
        <f t="shared" ca="1" si="165"/>
        <v>#NUM!</v>
      </c>
      <c r="AB1023" s="1" t="e">
        <f t="shared" ca="1" si="166"/>
        <v>#NUM!</v>
      </c>
      <c r="AC1023" s="1" t="e">
        <f t="shared" ca="1" si="167"/>
        <v>#NUM!</v>
      </c>
      <c r="AD1023" s="1">
        <f t="shared" si="168"/>
        <v>1742250</v>
      </c>
      <c r="AE1023" t="str">
        <f>IFERROR(VLOOKUP(D1023,Bas!A:B,2,0),"")</f>
        <v/>
      </c>
      <c r="AF1023" t="str">
        <f t="shared" si="169"/>
        <v>INGENIERIA VERDE FADE SASFP-012382-01</v>
      </c>
      <c r="AG1023" s="14" t="str">
        <f>(IFERROR(VLOOKUP(AF1023,Bas!A:B,2,0),"CXP"))</f>
        <v>CXP</v>
      </c>
    </row>
    <row r="1024" spans="1:33" x14ac:dyDescent="0.25">
      <c r="A1024" t="s">
        <v>41</v>
      </c>
      <c r="B1024">
        <v>901</v>
      </c>
      <c r="C1024">
        <v>901597729</v>
      </c>
      <c r="D1024" t="s">
        <v>2998</v>
      </c>
      <c r="E1024" t="s">
        <v>5148</v>
      </c>
      <c r="F1024">
        <v>7447638</v>
      </c>
      <c r="G1024">
        <v>16925001</v>
      </c>
      <c r="H1024">
        <v>221</v>
      </c>
      <c r="I1024" t="s">
        <v>6618</v>
      </c>
      <c r="J1024" t="s">
        <v>6619</v>
      </c>
      <c r="K1024" s="2">
        <v>45441</v>
      </c>
      <c r="L1024" s="2">
        <v>45441</v>
      </c>
      <c r="M1024" s="2">
        <v>45501</v>
      </c>
      <c r="N1024">
        <v>54</v>
      </c>
      <c r="O1024">
        <v>332963</v>
      </c>
      <c r="P1024">
        <v>20240604</v>
      </c>
      <c r="Q1024">
        <v>202406</v>
      </c>
      <c r="R1024" t="s">
        <v>6382</v>
      </c>
      <c r="S1024">
        <v>10</v>
      </c>
      <c r="T1024" t="s">
        <v>22</v>
      </c>
      <c r="U1024" t="s">
        <v>3359</v>
      </c>
      <c r="V1024" s="57" t="e">
        <f t="shared" ca="1" si="160"/>
        <v>#NUM!</v>
      </c>
      <c r="W1024" s="1" t="e">
        <f t="shared" ca="1" si="161"/>
        <v>#NUM!</v>
      </c>
      <c r="X1024" s="1" t="e">
        <f t="shared" ca="1" si="162"/>
        <v>#NUM!</v>
      </c>
      <c r="Y1024" s="1" t="e">
        <f t="shared" ca="1" si="163"/>
        <v>#NUM!</v>
      </c>
      <c r="Z1024" s="32" t="e">
        <f t="shared" ca="1" si="164"/>
        <v>#NUM!</v>
      </c>
      <c r="AA1024" s="1" t="e">
        <f t="shared" ca="1" si="165"/>
        <v>#NUM!</v>
      </c>
      <c r="AB1024" s="1" t="e">
        <f t="shared" ca="1" si="166"/>
        <v>#NUM!</v>
      </c>
      <c r="AC1024" s="1" t="e">
        <f t="shared" ca="1" si="167"/>
        <v>#NUM!</v>
      </c>
      <c r="AD1024" s="1">
        <f t="shared" si="168"/>
        <v>332963</v>
      </c>
      <c r="AE1024" t="str">
        <f>IFERROR(VLOOKUP(D1024,Bas!A:B,2,0),"")</f>
        <v/>
      </c>
      <c r="AF1024" t="str">
        <f t="shared" si="169"/>
        <v>INGENIERIA VERDE FADE SASFP-012573-01</v>
      </c>
      <c r="AG1024" s="14" t="str">
        <f>(IFERROR(VLOOKUP(AF1024,Bas!A:B,2,0),"CXP"))</f>
        <v>CXP</v>
      </c>
    </row>
    <row r="1025" spans="1:33" x14ac:dyDescent="0.25">
      <c r="A1025" t="s">
        <v>41</v>
      </c>
      <c r="B1025">
        <v>901</v>
      </c>
      <c r="C1025">
        <v>901597729</v>
      </c>
      <c r="D1025" t="s">
        <v>2998</v>
      </c>
      <c r="E1025" t="s">
        <v>5148</v>
      </c>
      <c r="F1025">
        <v>7447638</v>
      </c>
      <c r="G1025">
        <v>16925001</v>
      </c>
      <c r="H1025">
        <v>220</v>
      </c>
      <c r="I1025" t="s">
        <v>6620</v>
      </c>
      <c r="J1025" t="s">
        <v>6621</v>
      </c>
      <c r="K1025" s="2">
        <v>45441</v>
      </c>
      <c r="L1025" s="2">
        <v>45441</v>
      </c>
      <c r="M1025" s="2">
        <v>45501</v>
      </c>
      <c r="N1025">
        <v>54</v>
      </c>
      <c r="O1025">
        <v>7888908</v>
      </c>
      <c r="P1025">
        <v>20240604</v>
      </c>
      <c r="Q1025">
        <v>202406</v>
      </c>
      <c r="R1025" t="s">
        <v>6382</v>
      </c>
      <c r="S1025">
        <v>10</v>
      </c>
      <c r="T1025" t="s">
        <v>22</v>
      </c>
      <c r="U1025" t="s">
        <v>3359</v>
      </c>
      <c r="V1025" s="57" t="e">
        <f t="shared" ca="1" si="160"/>
        <v>#NUM!</v>
      </c>
      <c r="W1025" s="1" t="e">
        <f t="shared" ca="1" si="161"/>
        <v>#NUM!</v>
      </c>
      <c r="X1025" s="1" t="e">
        <f t="shared" ca="1" si="162"/>
        <v>#NUM!</v>
      </c>
      <c r="Y1025" s="1" t="e">
        <f t="shared" ca="1" si="163"/>
        <v>#NUM!</v>
      </c>
      <c r="Z1025" s="32" t="e">
        <f t="shared" ca="1" si="164"/>
        <v>#NUM!</v>
      </c>
      <c r="AA1025" s="1" t="e">
        <f t="shared" ca="1" si="165"/>
        <v>#NUM!</v>
      </c>
      <c r="AB1025" s="1" t="e">
        <f t="shared" ca="1" si="166"/>
        <v>#NUM!</v>
      </c>
      <c r="AC1025" s="1" t="e">
        <f t="shared" ca="1" si="167"/>
        <v>#NUM!</v>
      </c>
      <c r="AD1025" s="1">
        <f t="shared" si="168"/>
        <v>7888908</v>
      </c>
      <c r="AE1025" t="str">
        <f>IFERROR(VLOOKUP(D1025,Bas!A:B,2,0),"")</f>
        <v/>
      </c>
      <c r="AF1025" t="str">
        <f t="shared" si="169"/>
        <v>INGENIERIA VERDE FADE SASFP-012574-01</v>
      </c>
      <c r="AG1025" s="14" t="str">
        <f>(IFERROR(VLOOKUP(AF1025,Bas!A:B,2,0),"CXP"))</f>
        <v>CXP</v>
      </c>
    </row>
    <row r="1026" spans="1:33" x14ac:dyDescent="0.25">
      <c r="A1026" t="s">
        <v>41</v>
      </c>
      <c r="B1026">
        <v>901</v>
      </c>
      <c r="C1026">
        <v>901597729</v>
      </c>
      <c r="D1026" t="s">
        <v>2998</v>
      </c>
      <c r="E1026" t="s">
        <v>5148</v>
      </c>
      <c r="F1026">
        <v>7447638</v>
      </c>
      <c r="G1026">
        <v>16925001</v>
      </c>
      <c r="H1026">
        <v>216</v>
      </c>
      <c r="I1026" t="s">
        <v>6622</v>
      </c>
      <c r="J1026" t="s">
        <v>6623</v>
      </c>
      <c r="K1026" s="2">
        <v>45441</v>
      </c>
      <c r="L1026" s="2">
        <v>45441</v>
      </c>
      <c r="M1026" s="2">
        <v>45495</v>
      </c>
      <c r="N1026">
        <v>48</v>
      </c>
      <c r="O1026">
        <v>1161499</v>
      </c>
      <c r="P1026">
        <v>20240604</v>
      </c>
      <c r="Q1026">
        <v>202406</v>
      </c>
      <c r="R1026" t="s">
        <v>6382</v>
      </c>
      <c r="S1026">
        <v>10</v>
      </c>
      <c r="T1026" t="s">
        <v>22</v>
      </c>
      <c r="U1026" t="s">
        <v>3359</v>
      </c>
      <c r="V1026" s="57" t="e">
        <f t="shared" ca="1" si="160"/>
        <v>#NUM!</v>
      </c>
      <c r="W1026" s="1" t="e">
        <f t="shared" ca="1" si="161"/>
        <v>#NUM!</v>
      </c>
      <c r="X1026" s="1" t="e">
        <f t="shared" ca="1" si="162"/>
        <v>#NUM!</v>
      </c>
      <c r="Y1026" s="1" t="e">
        <f t="shared" ca="1" si="163"/>
        <v>#NUM!</v>
      </c>
      <c r="Z1026" s="32" t="e">
        <f t="shared" ca="1" si="164"/>
        <v>#NUM!</v>
      </c>
      <c r="AA1026" s="1" t="e">
        <f t="shared" ca="1" si="165"/>
        <v>#NUM!</v>
      </c>
      <c r="AB1026" s="1" t="e">
        <f t="shared" ca="1" si="166"/>
        <v>#NUM!</v>
      </c>
      <c r="AC1026" s="1" t="e">
        <f t="shared" ca="1" si="167"/>
        <v>#NUM!</v>
      </c>
      <c r="AD1026" s="1">
        <f t="shared" si="168"/>
        <v>1161499</v>
      </c>
      <c r="AE1026" t="str">
        <f>IFERROR(VLOOKUP(D1026,Bas!A:B,2,0),"")</f>
        <v/>
      </c>
      <c r="AF1026" t="str">
        <f t="shared" si="169"/>
        <v>INGENIERIA VERDE FADE SASFP-012576-01</v>
      </c>
      <c r="AG1026" s="14" t="str">
        <f>(IFERROR(VLOOKUP(AF1026,Bas!A:B,2,0),"CXP"))</f>
        <v>CXP</v>
      </c>
    </row>
    <row r="1027" spans="1:33" x14ac:dyDescent="0.25">
      <c r="A1027" t="s">
        <v>41</v>
      </c>
      <c r="B1027">
        <v>901</v>
      </c>
      <c r="C1027">
        <v>901597729</v>
      </c>
      <c r="D1027" t="s">
        <v>2998</v>
      </c>
      <c r="E1027" t="s">
        <v>5148</v>
      </c>
      <c r="F1027">
        <v>7447638</v>
      </c>
      <c r="G1027">
        <v>16925001</v>
      </c>
      <c r="H1027">
        <v>226</v>
      </c>
      <c r="I1027" t="s">
        <v>6624</v>
      </c>
      <c r="J1027" t="s">
        <v>6625</v>
      </c>
      <c r="K1027" s="2">
        <v>45443</v>
      </c>
      <c r="L1027" s="2">
        <v>45443</v>
      </c>
      <c r="M1027" s="2">
        <v>45505</v>
      </c>
      <c r="N1027">
        <v>57</v>
      </c>
      <c r="O1027">
        <v>1184730</v>
      </c>
      <c r="P1027">
        <v>20240604</v>
      </c>
      <c r="Q1027">
        <v>202406</v>
      </c>
      <c r="R1027" t="s">
        <v>6382</v>
      </c>
      <c r="S1027">
        <v>8</v>
      </c>
      <c r="T1027" t="s">
        <v>22</v>
      </c>
      <c r="U1027" t="s">
        <v>3359</v>
      </c>
      <c r="V1027" s="57" t="e">
        <f t="shared" ca="1" si="160"/>
        <v>#NUM!</v>
      </c>
      <c r="W1027" s="1" t="e">
        <f t="shared" ca="1" si="161"/>
        <v>#NUM!</v>
      </c>
      <c r="X1027" s="1" t="e">
        <f t="shared" ca="1" si="162"/>
        <v>#NUM!</v>
      </c>
      <c r="Y1027" s="1" t="e">
        <f t="shared" ca="1" si="163"/>
        <v>#NUM!</v>
      </c>
      <c r="Z1027" s="32" t="e">
        <f t="shared" ca="1" si="164"/>
        <v>#NUM!</v>
      </c>
      <c r="AA1027" s="1" t="e">
        <f t="shared" ca="1" si="165"/>
        <v>#NUM!</v>
      </c>
      <c r="AB1027" s="1" t="e">
        <f t="shared" ca="1" si="166"/>
        <v>#NUM!</v>
      </c>
      <c r="AC1027" s="1" t="e">
        <f t="shared" ca="1" si="167"/>
        <v>#NUM!</v>
      </c>
      <c r="AD1027" s="1">
        <f t="shared" si="168"/>
        <v>1184730</v>
      </c>
      <c r="AE1027" t="str">
        <f>IFERROR(VLOOKUP(D1027,Bas!A:B,2,0),"")</f>
        <v/>
      </c>
      <c r="AF1027" t="str">
        <f t="shared" si="169"/>
        <v>INGENIERIA VERDE FADE SASFP-012636-01</v>
      </c>
      <c r="AG1027" s="14" t="str">
        <f>(IFERROR(VLOOKUP(AF1027,Bas!A:B,2,0),"CXP"))</f>
        <v>CXP</v>
      </c>
    </row>
    <row r="1028" spans="1:33" x14ac:dyDescent="0.25">
      <c r="A1028" t="s">
        <v>41</v>
      </c>
      <c r="B1028">
        <v>901</v>
      </c>
      <c r="C1028">
        <v>900425750</v>
      </c>
      <c r="D1028" t="s">
        <v>2999</v>
      </c>
      <c r="E1028" t="s">
        <v>5163</v>
      </c>
      <c r="F1028">
        <v>7447638</v>
      </c>
      <c r="G1028">
        <v>16925001</v>
      </c>
      <c r="H1028">
        <v>64394</v>
      </c>
      <c r="I1028" t="s">
        <v>5164</v>
      </c>
      <c r="J1028" t="s">
        <v>5165</v>
      </c>
      <c r="K1028" s="2">
        <v>45373</v>
      </c>
      <c r="L1028" s="2">
        <v>45373</v>
      </c>
      <c r="M1028" s="2">
        <v>45428</v>
      </c>
      <c r="N1028">
        <v>-18</v>
      </c>
      <c r="O1028">
        <v>3738995</v>
      </c>
      <c r="P1028">
        <v>20240604</v>
      </c>
      <c r="Q1028">
        <v>202406</v>
      </c>
      <c r="R1028" t="s">
        <v>6382</v>
      </c>
      <c r="S1028">
        <v>78</v>
      </c>
      <c r="T1028" t="s">
        <v>31</v>
      </c>
      <c r="U1028" t="s">
        <v>3359</v>
      </c>
      <c r="V1028" s="57" t="e">
        <f t="shared" ca="1" si="160"/>
        <v>#NUM!</v>
      </c>
      <c r="W1028" s="1" t="e">
        <f t="shared" ca="1" si="161"/>
        <v>#NUM!</v>
      </c>
      <c r="X1028" s="1" t="e">
        <f t="shared" ca="1" si="162"/>
        <v>#NUM!</v>
      </c>
      <c r="Y1028" s="1" t="e">
        <f t="shared" ca="1" si="163"/>
        <v>#NUM!</v>
      </c>
      <c r="Z1028" s="32" t="e">
        <f t="shared" ca="1" si="164"/>
        <v>#NUM!</v>
      </c>
      <c r="AA1028" s="1" t="e">
        <f t="shared" ca="1" si="165"/>
        <v>#NUM!</v>
      </c>
      <c r="AB1028" s="1" t="e">
        <f t="shared" ca="1" si="166"/>
        <v>#NUM!</v>
      </c>
      <c r="AC1028" s="1" t="e">
        <f t="shared" ca="1" si="167"/>
        <v>#NUM!</v>
      </c>
      <c r="AD1028" s="1">
        <f t="shared" si="168"/>
        <v>3738995</v>
      </c>
      <c r="AE1028" t="str">
        <f>IFERROR(VLOOKUP(D1028,Bas!A:B,2,0),"")</f>
        <v/>
      </c>
      <c r="AF1028" t="str">
        <f t="shared" si="169"/>
        <v>INVERSIONES JAY MORRIS SASFP-011283-01</v>
      </c>
      <c r="AG1028" s="14" t="str">
        <f>(IFERROR(VLOOKUP(AF1028,Bas!A:B,2,0),"CXP"))</f>
        <v>CXP</v>
      </c>
    </row>
    <row r="1029" spans="1:33" x14ac:dyDescent="0.25">
      <c r="A1029" t="s">
        <v>41</v>
      </c>
      <c r="B1029">
        <v>901</v>
      </c>
      <c r="C1029">
        <v>900425750</v>
      </c>
      <c r="D1029" t="s">
        <v>2999</v>
      </c>
      <c r="E1029" t="s">
        <v>5163</v>
      </c>
      <c r="F1029">
        <v>7447638</v>
      </c>
      <c r="G1029">
        <v>16925001</v>
      </c>
      <c r="H1029">
        <v>64391</v>
      </c>
      <c r="I1029" t="s">
        <v>5166</v>
      </c>
      <c r="J1029" t="s">
        <v>5167</v>
      </c>
      <c r="K1029" s="2">
        <v>45373</v>
      </c>
      <c r="L1029" s="2">
        <v>45373</v>
      </c>
      <c r="M1029" s="2">
        <v>45428</v>
      </c>
      <c r="N1029">
        <v>-18</v>
      </c>
      <c r="O1029">
        <v>3738995</v>
      </c>
      <c r="P1029">
        <v>20240604</v>
      </c>
      <c r="Q1029">
        <v>202406</v>
      </c>
      <c r="R1029" t="s">
        <v>6382</v>
      </c>
      <c r="S1029">
        <v>78</v>
      </c>
      <c r="T1029" t="s">
        <v>31</v>
      </c>
      <c r="U1029" t="s">
        <v>3359</v>
      </c>
      <c r="V1029" s="57" t="e">
        <f t="shared" ca="1" si="160"/>
        <v>#NUM!</v>
      </c>
      <c r="W1029" s="1" t="e">
        <f t="shared" ca="1" si="161"/>
        <v>#NUM!</v>
      </c>
      <c r="X1029" s="1" t="e">
        <f t="shared" ca="1" si="162"/>
        <v>#NUM!</v>
      </c>
      <c r="Y1029" s="1" t="e">
        <f t="shared" ca="1" si="163"/>
        <v>#NUM!</v>
      </c>
      <c r="Z1029" s="32" t="e">
        <f t="shared" ca="1" si="164"/>
        <v>#NUM!</v>
      </c>
      <c r="AA1029" s="1" t="e">
        <f t="shared" ca="1" si="165"/>
        <v>#NUM!</v>
      </c>
      <c r="AB1029" s="1" t="e">
        <f t="shared" ca="1" si="166"/>
        <v>#NUM!</v>
      </c>
      <c r="AC1029" s="1" t="e">
        <f t="shared" ca="1" si="167"/>
        <v>#NUM!</v>
      </c>
      <c r="AD1029" s="1">
        <f t="shared" si="168"/>
        <v>3738995</v>
      </c>
      <c r="AE1029" t="str">
        <f>IFERROR(VLOOKUP(D1029,Bas!A:B,2,0),"")</f>
        <v/>
      </c>
      <c r="AF1029" t="str">
        <f t="shared" si="169"/>
        <v>INVERSIONES JAY MORRIS SASFP-011284-01</v>
      </c>
      <c r="AG1029" s="14" t="str">
        <f>(IFERROR(VLOOKUP(AF1029,Bas!A:B,2,0),"CXP"))</f>
        <v>CXP</v>
      </c>
    </row>
    <row r="1030" spans="1:33" x14ac:dyDescent="0.25">
      <c r="A1030" t="s">
        <v>41</v>
      </c>
      <c r="B1030">
        <v>901</v>
      </c>
      <c r="C1030">
        <v>900425750</v>
      </c>
      <c r="D1030" t="s">
        <v>2999</v>
      </c>
      <c r="E1030" t="s">
        <v>5163</v>
      </c>
      <c r="F1030">
        <v>7447638</v>
      </c>
      <c r="G1030">
        <v>16925001</v>
      </c>
      <c r="H1030">
        <v>64300</v>
      </c>
      <c r="I1030" t="s">
        <v>5168</v>
      </c>
      <c r="J1030" t="s">
        <v>5169</v>
      </c>
      <c r="K1030" s="2">
        <v>45373</v>
      </c>
      <c r="L1030" s="2">
        <v>45373</v>
      </c>
      <c r="M1030" s="2">
        <v>45427</v>
      </c>
      <c r="N1030">
        <v>-19</v>
      </c>
      <c r="O1030">
        <v>3428371</v>
      </c>
      <c r="P1030">
        <v>20240604</v>
      </c>
      <c r="Q1030">
        <v>202406</v>
      </c>
      <c r="R1030" t="s">
        <v>6382</v>
      </c>
      <c r="S1030">
        <v>78</v>
      </c>
      <c r="T1030" t="s">
        <v>31</v>
      </c>
      <c r="U1030" t="s">
        <v>3359</v>
      </c>
      <c r="V1030" s="57" t="e">
        <f t="shared" ca="1" si="160"/>
        <v>#NUM!</v>
      </c>
      <c r="W1030" s="1" t="e">
        <f t="shared" ca="1" si="161"/>
        <v>#NUM!</v>
      </c>
      <c r="X1030" s="1" t="e">
        <f t="shared" ca="1" si="162"/>
        <v>#NUM!</v>
      </c>
      <c r="Y1030" s="1" t="e">
        <f t="shared" ca="1" si="163"/>
        <v>#NUM!</v>
      </c>
      <c r="Z1030" s="32" t="e">
        <f t="shared" ca="1" si="164"/>
        <v>#NUM!</v>
      </c>
      <c r="AA1030" s="1" t="e">
        <f t="shared" ca="1" si="165"/>
        <v>#NUM!</v>
      </c>
      <c r="AB1030" s="1" t="e">
        <f t="shared" ca="1" si="166"/>
        <v>#NUM!</v>
      </c>
      <c r="AC1030" s="1" t="e">
        <f t="shared" ca="1" si="167"/>
        <v>#NUM!</v>
      </c>
      <c r="AD1030" s="1">
        <f t="shared" si="168"/>
        <v>3428371</v>
      </c>
      <c r="AE1030" t="str">
        <f>IFERROR(VLOOKUP(D1030,Bas!A:B,2,0),"")</f>
        <v/>
      </c>
      <c r="AF1030" t="str">
        <f t="shared" si="169"/>
        <v>INVERSIONES JAY MORRIS SASFP-011285-01</v>
      </c>
      <c r="AG1030" s="14" t="str">
        <f>(IFERROR(VLOOKUP(AF1030,Bas!A:B,2,0),"CXP"))</f>
        <v>CXP</v>
      </c>
    </row>
    <row r="1031" spans="1:33" x14ac:dyDescent="0.25">
      <c r="A1031" t="s">
        <v>41</v>
      </c>
      <c r="B1031">
        <v>901</v>
      </c>
      <c r="C1031">
        <v>900425750</v>
      </c>
      <c r="D1031" t="s">
        <v>2999</v>
      </c>
      <c r="E1031" t="s">
        <v>5163</v>
      </c>
      <c r="F1031">
        <v>7447638</v>
      </c>
      <c r="G1031">
        <v>16925001</v>
      </c>
      <c r="H1031">
        <v>63903</v>
      </c>
      <c r="I1031" t="s">
        <v>5170</v>
      </c>
      <c r="J1031" t="s">
        <v>5171</v>
      </c>
      <c r="K1031" s="2">
        <v>45373</v>
      </c>
      <c r="L1031" s="2">
        <v>45373</v>
      </c>
      <c r="M1031" s="2">
        <v>45420</v>
      </c>
      <c r="N1031">
        <v>-26</v>
      </c>
      <c r="O1031">
        <v>3738995</v>
      </c>
      <c r="P1031">
        <v>20240604</v>
      </c>
      <c r="Q1031">
        <v>202406</v>
      </c>
      <c r="R1031" t="s">
        <v>6382</v>
      </c>
      <c r="S1031">
        <v>78</v>
      </c>
      <c r="T1031" t="s">
        <v>31</v>
      </c>
      <c r="U1031" t="s">
        <v>3359</v>
      </c>
      <c r="V1031" s="57" t="e">
        <f t="shared" ca="1" si="160"/>
        <v>#NUM!</v>
      </c>
      <c r="W1031" s="1" t="e">
        <f t="shared" ca="1" si="161"/>
        <v>#NUM!</v>
      </c>
      <c r="X1031" s="1" t="e">
        <f t="shared" ca="1" si="162"/>
        <v>#NUM!</v>
      </c>
      <c r="Y1031" s="1" t="e">
        <f t="shared" ca="1" si="163"/>
        <v>#NUM!</v>
      </c>
      <c r="Z1031" s="32" t="e">
        <f t="shared" ca="1" si="164"/>
        <v>#NUM!</v>
      </c>
      <c r="AA1031" s="1" t="e">
        <f t="shared" ca="1" si="165"/>
        <v>#NUM!</v>
      </c>
      <c r="AB1031" s="1" t="e">
        <f t="shared" ca="1" si="166"/>
        <v>#NUM!</v>
      </c>
      <c r="AC1031" s="1" t="e">
        <f t="shared" ca="1" si="167"/>
        <v>#NUM!</v>
      </c>
      <c r="AD1031" s="1">
        <f t="shared" si="168"/>
        <v>3738995</v>
      </c>
      <c r="AE1031" t="str">
        <f>IFERROR(VLOOKUP(D1031,Bas!A:B,2,0),"")</f>
        <v/>
      </c>
      <c r="AF1031" t="str">
        <f t="shared" si="169"/>
        <v>INVERSIONES JAY MORRIS SASFP-011286-01</v>
      </c>
      <c r="AG1031" s="14" t="str">
        <f>(IFERROR(VLOOKUP(AF1031,Bas!A:B,2,0),"CXP"))</f>
        <v>CXP</v>
      </c>
    </row>
    <row r="1032" spans="1:33" x14ac:dyDescent="0.25">
      <c r="A1032" t="s">
        <v>41</v>
      </c>
      <c r="B1032">
        <v>901</v>
      </c>
      <c r="C1032">
        <v>900425750</v>
      </c>
      <c r="D1032" t="s">
        <v>2999</v>
      </c>
      <c r="E1032" t="s">
        <v>5163</v>
      </c>
      <c r="F1032">
        <v>7447638</v>
      </c>
      <c r="G1032">
        <v>16925001</v>
      </c>
      <c r="H1032">
        <v>64829</v>
      </c>
      <c r="I1032" t="s">
        <v>5172</v>
      </c>
      <c r="J1032" t="s">
        <v>5173</v>
      </c>
      <c r="K1032" s="2">
        <v>45377</v>
      </c>
      <c r="L1032" s="2">
        <v>45377</v>
      </c>
      <c r="M1032" s="2">
        <v>45435</v>
      </c>
      <c r="N1032">
        <v>-11</v>
      </c>
      <c r="O1032">
        <v>2968187</v>
      </c>
      <c r="P1032">
        <v>20240604</v>
      </c>
      <c r="Q1032">
        <v>202406</v>
      </c>
      <c r="R1032" t="s">
        <v>6382</v>
      </c>
      <c r="S1032">
        <v>74</v>
      </c>
      <c r="T1032" t="s">
        <v>31</v>
      </c>
      <c r="U1032" t="s">
        <v>3359</v>
      </c>
      <c r="V1032" s="57" t="e">
        <f t="shared" ca="1" si="160"/>
        <v>#NUM!</v>
      </c>
      <c r="W1032" s="1" t="e">
        <f t="shared" ca="1" si="161"/>
        <v>#NUM!</v>
      </c>
      <c r="X1032" s="1" t="e">
        <f t="shared" ca="1" si="162"/>
        <v>#NUM!</v>
      </c>
      <c r="Y1032" s="1" t="e">
        <f t="shared" ca="1" si="163"/>
        <v>#NUM!</v>
      </c>
      <c r="Z1032" s="32" t="e">
        <f t="shared" ca="1" si="164"/>
        <v>#NUM!</v>
      </c>
      <c r="AA1032" s="1" t="e">
        <f t="shared" ca="1" si="165"/>
        <v>#NUM!</v>
      </c>
      <c r="AB1032" s="1" t="e">
        <f t="shared" ca="1" si="166"/>
        <v>#NUM!</v>
      </c>
      <c r="AC1032" s="1" t="e">
        <f t="shared" ca="1" si="167"/>
        <v>#NUM!</v>
      </c>
      <c r="AD1032" s="1">
        <f t="shared" si="168"/>
        <v>2968187</v>
      </c>
      <c r="AE1032" t="str">
        <f>IFERROR(VLOOKUP(D1032,Bas!A:B,2,0),"")</f>
        <v/>
      </c>
      <c r="AF1032" t="str">
        <f t="shared" si="169"/>
        <v>INVERSIONES JAY MORRIS SASFP-011386-01</v>
      </c>
      <c r="AG1032" s="14" t="str">
        <f>(IFERROR(VLOOKUP(AF1032,Bas!A:B,2,0),"CXP"))</f>
        <v>CXP</v>
      </c>
    </row>
    <row r="1033" spans="1:33" x14ac:dyDescent="0.25">
      <c r="A1033" t="s">
        <v>41</v>
      </c>
      <c r="B1033">
        <v>901</v>
      </c>
      <c r="C1033">
        <v>900425750</v>
      </c>
      <c r="D1033" t="s">
        <v>2999</v>
      </c>
      <c r="E1033" t="s">
        <v>5163</v>
      </c>
      <c r="F1033">
        <v>7447638</v>
      </c>
      <c r="G1033">
        <v>16925001</v>
      </c>
      <c r="H1033">
        <v>64805</v>
      </c>
      <c r="I1033" t="s">
        <v>5174</v>
      </c>
      <c r="J1033" t="s">
        <v>5175</v>
      </c>
      <c r="K1033" s="2">
        <v>45377</v>
      </c>
      <c r="L1033" s="2">
        <v>45377</v>
      </c>
      <c r="M1033" s="2">
        <v>45434</v>
      </c>
      <c r="N1033">
        <v>-12</v>
      </c>
      <c r="O1033">
        <v>3738995</v>
      </c>
      <c r="P1033">
        <v>20240604</v>
      </c>
      <c r="Q1033">
        <v>202406</v>
      </c>
      <c r="R1033" t="s">
        <v>6382</v>
      </c>
      <c r="S1033">
        <v>74</v>
      </c>
      <c r="T1033" t="s">
        <v>31</v>
      </c>
      <c r="U1033" t="s">
        <v>3359</v>
      </c>
      <c r="V1033" s="57" t="e">
        <f t="shared" ca="1" si="160"/>
        <v>#NUM!</v>
      </c>
      <c r="W1033" s="1" t="e">
        <f t="shared" ca="1" si="161"/>
        <v>#NUM!</v>
      </c>
      <c r="X1033" s="1" t="e">
        <f t="shared" ca="1" si="162"/>
        <v>#NUM!</v>
      </c>
      <c r="Y1033" s="1" t="e">
        <f t="shared" ca="1" si="163"/>
        <v>#NUM!</v>
      </c>
      <c r="Z1033" s="32" t="e">
        <f t="shared" ca="1" si="164"/>
        <v>#NUM!</v>
      </c>
      <c r="AA1033" s="1" t="e">
        <f t="shared" ca="1" si="165"/>
        <v>#NUM!</v>
      </c>
      <c r="AB1033" s="1" t="e">
        <f t="shared" ca="1" si="166"/>
        <v>#NUM!</v>
      </c>
      <c r="AC1033" s="1" t="e">
        <f t="shared" ca="1" si="167"/>
        <v>#NUM!</v>
      </c>
      <c r="AD1033" s="1">
        <f t="shared" si="168"/>
        <v>3738995</v>
      </c>
      <c r="AE1033" t="str">
        <f>IFERROR(VLOOKUP(D1033,Bas!A:B,2,0),"")</f>
        <v/>
      </c>
      <c r="AF1033" t="str">
        <f t="shared" si="169"/>
        <v>INVERSIONES JAY MORRIS SASFP-011387-01</v>
      </c>
      <c r="AG1033" s="14" t="str">
        <f>(IFERROR(VLOOKUP(AF1033,Bas!A:B,2,0),"CXP"))</f>
        <v>CXP</v>
      </c>
    </row>
    <row r="1034" spans="1:33" x14ac:dyDescent="0.25">
      <c r="A1034" t="s">
        <v>41</v>
      </c>
      <c r="B1034">
        <v>901</v>
      </c>
      <c r="C1034">
        <v>900425750</v>
      </c>
      <c r="D1034" t="s">
        <v>2999</v>
      </c>
      <c r="E1034" t="s">
        <v>5163</v>
      </c>
      <c r="F1034">
        <v>7447638</v>
      </c>
      <c r="G1034">
        <v>16925001</v>
      </c>
      <c r="H1034">
        <v>64804</v>
      </c>
      <c r="I1034" t="s">
        <v>5176</v>
      </c>
      <c r="J1034" t="s">
        <v>5177</v>
      </c>
      <c r="K1034" s="2">
        <v>45377</v>
      </c>
      <c r="L1034" s="2">
        <v>45377</v>
      </c>
      <c r="M1034" s="2">
        <v>45434</v>
      </c>
      <c r="N1034">
        <v>-12</v>
      </c>
      <c r="O1034">
        <v>3738995</v>
      </c>
      <c r="P1034">
        <v>20240604</v>
      </c>
      <c r="Q1034">
        <v>202406</v>
      </c>
      <c r="R1034" t="s">
        <v>6382</v>
      </c>
      <c r="S1034">
        <v>74</v>
      </c>
      <c r="T1034" t="s">
        <v>31</v>
      </c>
      <c r="U1034" t="s">
        <v>3359</v>
      </c>
      <c r="V1034" s="57" t="e">
        <f t="shared" ca="1" si="160"/>
        <v>#NUM!</v>
      </c>
      <c r="W1034" s="1" t="e">
        <f t="shared" ca="1" si="161"/>
        <v>#NUM!</v>
      </c>
      <c r="X1034" s="1" t="e">
        <f t="shared" ca="1" si="162"/>
        <v>#NUM!</v>
      </c>
      <c r="Y1034" s="1" t="e">
        <f t="shared" ca="1" si="163"/>
        <v>#NUM!</v>
      </c>
      <c r="Z1034" s="32" t="e">
        <f t="shared" ca="1" si="164"/>
        <v>#NUM!</v>
      </c>
      <c r="AA1034" s="1" t="e">
        <f t="shared" ca="1" si="165"/>
        <v>#NUM!</v>
      </c>
      <c r="AB1034" s="1" t="e">
        <f t="shared" ca="1" si="166"/>
        <v>#NUM!</v>
      </c>
      <c r="AC1034" s="1" t="e">
        <f t="shared" ca="1" si="167"/>
        <v>#NUM!</v>
      </c>
      <c r="AD1034" s="1">
        <f t="shared" si="168"/>
        <v>3738995</v>
      </c>
      <c r="AE1034" t="str">
        <f>IFERROR(VLOOKUP(D1034,Bas!A:B,2,0),"")</f>
        <v/>
      </c>
      <c r="AF1034" t="str">
        <f t="shared" si="169"/>
        <v>INVERSIONES JAY MORRIS SASFP-011388-01</v>
      </c>
      <c r="AG1034" s="14" t="str">
        <f>(IFERROR(VLOOKUP(AF1034,Bas!A:B,2,0),"CXP"))</f>
        <v>CXP</v>
      </c>
    </row>
    <row r="1035" spans="1:33" x14ac:dyDescent="0.25">
      <c r="A1035" t="s">
        <v>41</v>
      </c>
      <c r="B1035">
        <v>901</v>
      </c>
      <c r="C1035">
        <v>900425750</v>
      </c>
      <c r="D1035" t="s">
        <v>2999</v>
      </c>
      <c r="E1035" t="s">
        <v>5163</v>
      </c>
      <c r="F1035">
        <v>7447638</v>
      </c>
      <c r="G1035">
        <v>16925001</v>
      </c>
      <c r="H1035">
        <v>64803</v>
      </c>
      <c r="I1035" t="s">
        <v>5178</v>
      </c>
      <c r="J1035" t="s">
        <v>5179</v>
      </c>
      <c r="K1035" s="2">
        <v>45377</v>
      </c>
      <c r="L1035" s="2">
        <v>45377</v>
      </c>
      <c r="M1035" s="2">
        <v>45434</v>
      </c>
      <c r="N1035">
        <v>-12</v>
      </c>
      <c r="O1035">
        <v>3428371</v>
      </c>
      <c r="P1035">
        <v>20240604</v>
      </c>
      <c r="Q1035">
        <v>202406</v>
      </c>
      <c r="R1035" t="s">
        <v>6382</v>
      </c>
      <c r="S1035">
        <v>74</v>
      </c>
      <c r="T1035" t="s">
        <v>31</v>
      </c>
      <c r="U1035" t="s">
        <v>3359</v>
      </c>
      <c r="V1035" s="57" t="e">
        <f t="shared" ca="1" si="160"/>
        <v>#NUM!</v>
      </c>
      <c r="W1035" s="1" t="e">
        <f t="shared" ca="1" si="161"/>
        <v>#NUM!</v>
      </c>
      <c r="X1035" s="1" t="e">
        <f t="shared" ca="1" si="162"/>
        <v>#NUM!</v>
      </c>
      <c r="Y1035" s="1" t="e">
        <f t="shared" ca="1" si="163"/>
        <v>#NUM!</v>
      </c>
      <c r="Z1035" s="32" t="e">
        <f t="shared" ca="1" si="164"/>
        <v>#NUM!</v>
      </c>
      <c r="AA1035" s="1" t="e">
        <f t="shared" ca="1" si="165"/>
        <v>#NUM!</v>
      </c>
      <c r="AB1035" s="1" t="e">
        <f t="shared" ca="1" si="166"/>
        <v>#NUM!</v>
      </c>
      <c r="AC1035" s="1" t="e">
        <f t="shared" ca="1" si="167"/>
        <v>#NUM!</v>
      </c>
      <c r="AD1035" s="1">
        <f t="shared" si="168"/>
        <v>3428371</v>
      </c>
      <c r="AE1035" t="str">
        <f>IFERROR(VLOOKUP(D1035,Bas!A:B,2,0),"")</f>
        <v/>
      </c>
      <c r="AF1035" t="str">
        <f t="shared" si="169"/>
        <v>INVERSIONES JAY MORRIS SASFP-011389-01</v>
      </c>
      <c r="AG1035" s="14" t="str">
        <f>(IFERROR(VLOOKUP(AF1035,Bas!A:B,2,0),"CXP"))</f>
        <v>CXP</v>
      </c>
    </row>
    <row r="1036" spans="1:33" x14ac:dyDescent="0.25">
      <c r="A1036" t="s">
        <v>41</v>
      </c>
      <c r="B1036">
        <v>901</v>
      </c>
      <c r="C1036">
        <v>900425750</v>
      </c>
      <c r="D1036" t="s">
        <v>2999</v>
      </c>
      <c r="E1036" t="s">
        <v>5163</v>
      </c>
      <c r="F1036">
        <v>7447638</v>
      </c>
      <c r="G1036">
        <v>16925001</v>
      </c>
      <c r="H1036">
        <v>65018</v>
      </c>
      <c r="I1036" t="s">
        <v>5180</v>
      </c>
      <c r="J1036" t="s">
        <v>5181</v>
      </c>
      <c r="K1036" s="2">
        <v>45378</v>
      </c>
      <c r="L1036" s="2">
        <v>45378</v>
      </c>
      <c r="M1036" s="2">
        <v>45439</v>
      </c>
      <c r="N1036">
        <v>-7</v>
      </c>
      <c r="O1036">
        <v>3738995</v>
      </c>
      <c r="P1036">
        <v>20240604</v>
      </c>
      <c r="Q1036">
        <v>202406</v>
      </c>
      <c r="R1036" t="s">
        <v>6382</v>
      </c>
      <c r="S1036">
        <v>73</v>
      </c>
      <c r="T1036" t="s">
        <v>31</v>
      </c>
      <c r="U1036" t="s">
        <v>3359</v>
      </c>
      <c r="V1036" s="57" t="e">
        <f t="shared" ca="1" si="160"/>
        <v>#NUM!</v>
      </c>
      <c r="W1036" s="1" t="e">
        <f t="shared" ca="1" si="161"/>
        <v>#NUM!</v>
      </c>
      <c r="X1036" s="1" t="e">
        <f t="shared" ca="1" si="162"/>
        <v>#NUM!</v>
      </c>
      <c r="Y1036" s="1" t="e">
        <f t="shared" ca="1" si="163"/>
        <v>#NUM!</v>
      </c>
      <c r="Z1036" s="32" t="e">
        <f t="shared" ca="1" si="164"/>
        <v>#NUM!</v>
      </c>
      <c r="AA1036" s="1" t="e">
        <f t="shared" ca="1" si="165"/>
        <v>#NUM!</v>
      </c>
      <c r="AB1036" s="1" t="e">
        <f t="shared" ca="1" si="166"/>
        <v>#NUM!</v>
      </c>
      <c r="AC1036" s="1" t="e">
        <f t="shared" ca="1" si="167"/>
        <v>#NUM!</v>
      </c>
      <c r="AD1036" s="1">
        <f t="shared" si="168"/>
        <v>3738995</v>
      </c>
      <c r="AE1036" t="str">
        <f>IFERROR(VLOOKUP(D1036,Bas!A:B,2,0),"")</f>
        <v/>
      </c>
      <c r="AF1036" t="str">
        <f t="shared" si="169"/>
        <v>INVERSIONES JAY MORRIS SASFP-011481-01</v>
      </c>
      <c r="AG1036" s="14" t="str">
        <f>(IFERROR(VLOOKUP(AF1036,Bas!A:B,2,0),"CXP"))</f>
        <v>CXP</v>
      </c>
    </row>
    <row r="1037" spans="1:33" x14ac:dyDescent="0.25">
      <c r="A1037" t="s">
        <v>41</v>
      </c>
      <c r="B1037">
        <v>901</v>
      </c>
      <c r="C1037">
        <v>900425750</v>
      </c>
      <c r="D1037" t="s">
        <v>2999</v>
      </c>
      <c r="E1037" t="s">
        <v>5163</v>
      </c>
      <c r="F1037">
        <v>7447638</v>
      </c>
      <c r="G1037">
        <v>16925001</v>
      </c>
      <c r="H1037">
        <v>65718</v>
      </c>
      <c r="I1037" t="s">
        <v>5182</v>
      </c>
      <c r="J1037" t="s">
        <v>5183</v>
      </c>
      <c r="K1037" s="2">
        <v>45394</v>
      </c>
      <c r="L1037" s="2">
        <v>45394</v>
      </c>
      <c r="M1037" s="2">
        <v>45455</v>
      </c>
      <c r="N1037">
        <v>8</v>
      </c>
      <c r="O1037">
        <v>2968187</v>
      </c>
      <c r="P1037">
        <v>20240604</v>
      </c>
      <c r="Q1037">
        <v>202406</v>
      </c>
      <c r="R1037" t="s">
        <v>6382</v>
      </c>
      <c r="S1037">
        <v>57</v>
      </c>
      <c r="T1037" t="s">
        <v>35</v>
      </c>
      <c r="U1037" t="s">
        <v>3359</v>
      </c>
      <c r="V1037" s="57" t="e">
        <f t="shared" ca="1" si="160"/>
        <v>#NUM!</v>
      </c>
      <c r="W1037" s="1" t="e">
        <f t="shared" ca="1" si="161"/>
        <v>#NUM!</v>
      </c>
      <c r="X1037" s="1" t="e">
        <f t="shared" ca="1" si="162"/>
        <v>#NUM!</v>
      </c>
      <c r="Y1037" s="1" t="e">
        <f t="shared" ca="1" si="163"/>
        <v>#NUM!</v>
      </c>
      <c r="Z1037" s="32" t="e">
        <f t="shared" ca="1" si="164"/>
        <v>#NUM!</v>
      </c>
      <c r="AA1037" s="1" t="e">
        <f t="shared" ca="1" si="165"/>
        <v>#NUM!</v>
      </c>
      <c r="AB1037" s="1" t="e">
        <f t="shared" ca="1" si="166"/>
        <v>#NUM!</v>
      </c>
      <c r="AC1037" s="1" t="e">
        <f t="shared" ca="1" si="167"/>
        <v>#NUM!</v>
      </c>
      <c r="AD1037" s="1">
        <f t="shared" si="168"/>
        <v>2968187</v>
      </c>
      <c r="AE1037" t="str">
        <f>IFERROR(VLOOKUP(D1037,Bas!A:B,2,0),"")</f>
        <v/>
      </c>
      <c r="AF1037" t="str">
        <f t="shared" si="169"/>
        <v>INVERSIONES JAY MORRIS SASFP-011718-01</v>
      </c>
      <c r="AG1037" s="14" t="str">
        <f>(IFERROR(VLOOKUP(AF1037,Bas!A:B,2,0),"CXP"))</f>
        <v>CXP</v>
      </c>
    </row>
    <row r="1038" spans="1:33" x14ac:dyDescent="0.25">
      <c r="A1038" t="s">
        <v>41</v>
      </c>
      <c r="B1038">
        <v>901</v>
      </c>
      <c r="C1038">
        <v>900425750</v>
      </c>
      <c r="D1038" t="s">
        <v>2999</v>
      </c>
      <c r="E1038" t="s">
        <v>5163</v>
      </c>
      <c r="F1038">
        <v>7447638</v>
      </c>
      <c r="G1038">
        <v>16925001</v>
      </c>
      <c r="H1038">
        <v>65681</v>
      </c>
      <c r="I1038" t="s">
        <v>5184</v>
      </c>
      <c r="J1038" t="s">
        <v>5185</v>
      </c>
      <c r="K1038" s="2">
        <v>45394</v>
      </c>
      <c r="L1038" s="2">
        <v>45394</v>
      </c>
      <c r="M1038" s="2">
        <v>45455</v>
      </c>
      <c r="N1038">
        <v>8</v>
      </c>
      <c r="O1038">
        <v>448679</v>
      </c>
      <c r="P1038">
        <v>20240604</v>
      </c>
      <c r="Q1038">
        <v>202406</v>
      </c>
      <c r="R1038" t="s">
        <v>6382</v>
      </c>
      <c r="S1038">
        <v>57</v>
      </c>
      <c r="T1038" t="s">
        <v>35</v>
      </c>
      <c r="U1038" t="s">
        <v>3359</v>
      </c>
      <c r="V1038" s="57" t="e">
        <f t="shared" ca="1" si="160"/>
        <v>#NUM!</v>
      </c>
      <c r="W1038" s="1" t="e">
        <f t="shared" ca="1" si="161"/>
        <v>#NUM!</v>
      </c>
      <c r="X1038" s="1" t="e">
        <f t="shared" ca="1" si="162"/>
        <v>#NUM!</v>
      </c>
      <c r="Y1038" s="1" t="e">
        <f t="shared" ca="1" si="163"/>
        <v>#NUM!</v>
      </c>
      <c r="Z1038" s="32" t="e">
        <f t="shared" ca="1" si="164"/>
        <v>#NUM!</v>
      </c>
      <c r="AA1038" s="1" t="e">
        <f t="shared" ca="1" si="165"/>
        <v>#NUM!</v>
      </c>
      <c r="AB1038" s="1" t="e">
        <f t="shared" ca="1" si="166"/>
        <v>#NUM!</v>
      </c>
      <c r="AC1038" s="1" t="e">
        <f t="shared" ca="1" si="167"/>
        <v>#NUM!</v>
      </c>
      <c r="AD1038" s="1">
        <f t="shared" si="168"/>
        <v>448679</v>
      </c>
      <c r="AE1038" t="str">
        <f>IFERROR(VLOOKUP(D1038,Bas!A:B,2,0),"")</f>
        <v/>
      </c>
      <c r="AF1038" t="str">
        <f t="shared" si="169"/>
        <v>INVERSIONES JAY MORRIS SASFP-011719-01</v>
      </c>
      <c r="AG1038" s="14" t="str">
        <f>(IFERROR(VLOOKUP(AF1038,Bas!A:B,2,0),"CXP"))</f>
        <v>CXP</v>
      </c>
    </row>
    <row r="1039" spans="1:33" x14ac:dyDescent="0.25">
      <c r="A1039" t="s">
        <v>41</v>
      </c>
      <c r="B1039">
        <v>901</v>
      </c>
      <c r="C1039">
        <v>900425750</v>
      </c>
      <c r="D1039" t="s">
        <v>2999</v>
      </c>
      <c r="E1039" t="s">
        <v>5163</v>
      </c>
      <c r="F1039">
        <v>7447638</v>
      </c>
      <c r="G1039">
        <v>16925001</v>
      </c>
      <c r="H1039">
        <v>65680</v>
      </c>
      <c r="I1039" t="s">
        <v>5186</v>
      </c>
      <c r="J1039" t="s">
        <v>5187</v>
      </c>
      <c r="K1039" s="2">
        <v>45394</v>
      </c>
      <c r="L1039" s="2">
        <v>45394</v>
      </c>
      <c r="M1039" s="2">
        <v>45455</v>
      </c>
      <c r="N1039">
        <v>8</v>
      </c>
      <c r="O1039">
        <v>135754</v>
      </c>
      <c r="P1039">
        <v>20240604</v>
      </c>
      <c r="Q1039">
        <v>202406</v>
      </c>
      <c r="R1039" t="s">
        <v>6382</v>
      </c>
      <c r="S1039">
        <v>57</v>
      </c>
      <c r="T1039" t="s">
        <v>35</v>
      </c>
      <c r="U1039" t="s">
        <v>3359</v>
      </c>
      <c r="V1039" s="57" t="e">
        <f t="shared" ca="1" si="160"/>
        <v>#NUM!</v>
      </c>
      <c r="W1039" s="1" t="e">
        <f t="shared" ca="1" si="161"/>
        <v>#NUM!</v>
      </c>
      <c r="X1039" s="1" t="e">
        <f t="shared" ca="1" si="162"/>
        <v>#NUM!</v>
      </c>
      <c r="Y1039" s="1" t="e">
        <f t="shared" ca="1" si="163"/>
        <v>#NUM!</v>
      </c>
      <c r="Z1039" s="32" t="e">
        <f t="shared" ca="1" si="164"/>
        <v>#NUM!</v>
      </c>
      <c r="AA1039" s="1" t="e">
        <f t="shared" ca="1" si="165"/>
        <v>#NUM!</v>
      </c>
      <c r="AB1039" s="1" t="e">
        <f t="shared" ca="1" si="166"/>
        <v>#NUM!</v>
      </c>
      <c r="AC1039" s="1" t="e">
        <f t="shared" ca="1" si="167"/>
        <v>#NUM!</v>
      </c>
      <c r="AD1039" s="1">
        <f t="shared" si="168"/>
        <v>135754</v>
      </c>
      <c r="AE1039" t="str">
        <f>IFERROR(VLOOKUP(D1039,Bas!A:B,2,0),"")</f>
        <v/>
      </c>
      <c r="AF1039" t="str">
        <f t="shared" si="169"/>
        <v>INVERSIONES JAY MORRIS SASFP-011720-01</v>
      </c>
      <c r="AG1039" s="14" t="str">
        <f>(IFERROR(VLOOKUP(AF1039,Bas!A:B,2,0),"CXP"))</f>
        <v>CXP</v>
      </c>
    </row>
    <row r="1040" spans="1:33" x14ac:dyDescent="0.25">
      <c r="A1040" t="s">
        <v>41</v>
      </c>
      <c r="B1040">
        <v>901</v>
      </c>
      <c r="C1040">
        <v>900425750</v>
      </c>
      <c r="D1040" t="s">
        <v>2999</v>
      </c>
      <c r="E1040" t="s">
        <v>5163</v>
      </c>
      <c r="F1040">
        <v>7447638</v>
      </c>
      <c r="G1040">
        <v>16925001</v>
      </c>
      <c r="H1040">
        <v>66230</v>
      </c>
      <c r="I1040" t="s">
        <v>5188</v>
      </c>
      <c r="J1040" t="s">
        <v>5189</v>
      </c>
      <c r="K1040" s="2">
        <v>45404</v>
      </c>
      <c r="L1040" s="2">
        <v>45404</v>
      </c>
      <c r="M1040" s="2">
        <v>45462</v>
      </c>
      <c r="N1040">
        <v>15</v>
      </c>
      <c r="O1040">
        <v>3106242</v>
      </c>
      <c r="P1040">
        <v>20240604</v>
      </c>
      <c r="Q1040">
        <v>202406</v>
      </c>
      <c r="R1040" t="s">
        <v>6382</v>
      </c>
      <c r="S1040">
        <v>47</v>
      </c>
      <c r="T1040" t="s">
        <v>35</v>
      </c>
      <c r="U1040" t="s">
        <v>3359</v>
      </c>
      <c r="V1040" s="57" t="e">
        <f t="shared" ca="1" si="160"/>
        <v>#NUM!</v>
      </c>
      <c r="W1040" s="1" t="e">
        <f t="shared" ca="1" si="161"/>
        <v>#NUM!</v>
      </c>
      <c r="X1040" s="1" t="e">
        <f t="shared" ca="1" si="162"/>
        <v>#NUM!</v>
      </c>
      <c r="Y1040" s="1" t="e">
        <f t="shared" ca="1" si="163"/>
        <v>#NUM!</v>
      </c>
      <c r="Z1040" s="32" t="e">
        <f t="shared" ca="1" si="164"/>
        <v>#NUM!</v>
      </c>
      <c r="AA1040" s="1" t="e">
        <f t="shared" ca="1" si="165"/>
        <v>#NUM!</v>
      </c>
      <c r="AB1040" s="1" t="e">
        <f t="shared" ca="1" si="166"/>
        <v>#NUM!</v>
      </c>
      <c r="AC1040" s="1" t="e">
        <f t="shared" ca="1" si="167"/>
        <v>#NUM!</v>
      </c>
      <c r="AD1040" s="1">
        <f t="shared" si="168"/>
        <v>3106242</v>
      </c>
      <c r="AE1040" t="str">
        <f>IFERROR(VLOOKUP(D1040,Bas!A:B,2,0),"")</f>
        <v/>
      </c>
      <c r="AF1040" t="str">
        <f t="shared" si="169"/>
        <v>INVERSIONES JAY MORRIS SASFP-011840-01</v>
      </c>
      <c r="AG1040" s="14" t="str">
        <f>(IFERROR(VLOOKUP(AF1040,Bas!A:B,2,0),"CXP"))</f>
        <v>CXP</v>
      </c>
    </row>
    <row r="1041" spans="1:33" x14ac:dyDescent="0.25">
      <c r="A1041" t="s">
        <v>41</v>
      </c>
      <c r="B1041">
        <v>901</v>
      </c>
      <c r="C1041">
        <v>900425750</v>
      </c>
      <c r="D1041" t="s">
        <v>2999</v>
      </c>
      <c r="E1041" t="s">
        <v>5163</v>
      </c>
      <c r="F1041">
        <v>7447638</v>
      </c>
      <c r="G1041">
        <v>16925001</v>
      </c>
      <c r="H1041">
        <v>66229</v>
      </c>
      <c r="I1041" t="s">
        <v>5190</v>
      </c>
      <c r="J1041" t="s">
        <v>5191</v>
      </c>
      <c r="K1041" s="2">
        <v>45404</v>
      </c>
      <c r="L1041" s="2">
        <v>45404</v>
      </c>
      <c r="M1041" s="2">
        <v>45462</v>
      </c>
      <c r="N1041">
        <v>15</v>
      </c>
      <c r="O1041">
        <v>3738995</v>
      </c>
      <c r="P1041">
        <v>20240604</v>
      </c>
      <c r="Q1041">
        <v>202406</v>
      </c>
      <c r="R1041" t="s">
        <v>6382</v>
      </c>
      <c r="S1041">
        <v>47</v>
      </c>
      <c r="T1041" t="s">
        <v>35</v>
      </c>
      <c r="U1041" t="s">
        <v>3359</v>
      </c>
      <c r="V1041" s="57" t="e">
        <f t="shared" ca="1" si="160"/>
        <v>#NUM!</v>
      </c>
      <c r="W1041" s="1" t="e">
        <f t="shared" ca="1" si="161"/>
        <v>#NUM!</v>
      </c>
      <c r="X1041" s="1" t="e">
        <f t="shared" ca="1" si="162"/>
        <v>#NUM!</v>
      </c>
      <c r="Y1041" s="1" t="e">
        <f t="shared" ca="1" si="163"/>
        <v>#NUM!</v>
      </c>
      <c r="Z1041" s="32" t="e">
        <f t="shared" ca="1" si="164"/>
        <v>#NUM!</v>
      </c>
      <c r="AA1041" s="1" t="e">
        <f t="shared" ca="1" si="165"/>
        <v>#NUM!</v>
      </c>
      <c r="AB1041" s="1" t="e">
        <f t="shared" ca="1" si="166"/>
        <v>#NUM!</v>
      </c>
      <c r="AC1041" s="1" t="e">
        <f t="shared" ca="1" si="167"/>
        <v>#NUM!</v>
      </c>
      <c r="AD1041" s="1">
        <f t="shared" si="168"/>
        <v>3738995</v>
      </c>
      <c r="AE1041" t="str">
        <f>IFERROR(VLOOKUP(D1041,Bas!A:B,2,0),"")</f>
        <v/>
      </c>
      <c r="AF1041" t="str">
        <f t="shared" si="169"/>
        <v>INVERSIONES JAY MORRIS SASFP-011841-01</v>
      </c>
      <c r="AG1041" s="14" t="str">
        <f>(IFERROR(VLOOKUP(AF1041,Bas!A:B,2,0),"CXP"))</f>
        <v>CXP</v>
      </c>
    </row>
    <row r="1042" spans="1:33" x14ac:dyDescent="0.25">
      <c r="A1042" t="s">
        <v>41</v>
      </c>
      <c r="B1042">
        <v>901</v>
      </c>
      <c r="C1042">
        <v>900425750</v>
      </c>
      <c r="D1042" t="s">
        <v>2999</v>
      </c>
      <c r="E1042" t="s">
        <v>5163</v>
      </c>
      <c r="F1042">
        <v>7447638</v>
      </c>
      <c r="G1042">
        <v>16925001</v>
      </c>
      <c r="H1042">
        <v>66306</v>
      </c>
      <c r="I1042" t="s">
        <v>5192</v>
      </c>
      <c r="J1042" t="s">
        <v>5193</v>
      </c>
      <c r="K1042" s="2">
        <v>45404</v>
      </c>
      <c r="L1042" s="2">
        <v>45404</v>
      </c>
      <c r="M1042" s="2">
        <v>45463</v>
      </c>
      <c r="N1042">
        <v>16</v>
      </c>
      <c r="O1042">
        <v>3738995</v>
      </c>
      <c r="P1042">
        <v>20240604</v>
      </c>
      <c r="Q1042">
        <v>202406</v>
      </c>
      <c r="R1042" t="s">
        <v>6382</v>
      </c>
      <c r="S1042">
        <v>47</v>
      </c>
      <c r="T1042" t="s">
        <v>35</v>
      </c>
      <c r="U1042" t="s">
        <v>3359</v>
      </c>
      <c r="V1042" s="57" t="e">
        <f t="shared" ca="1" si="160"/>
        <v>#NUM!</v>
      </c>
      <c r="W1042" s="1" t="e">
        <f t="shared" ca="1" si="161"/>
        <v>#NUM!</v>
      </c>
      <c r="X1042" s="1" t="e">
        <f t="shared" ca="1" si="162"/>
        <v>#NUM!</v>
      </c>
      <c r="Y1042" s="1" t="e">
        <f t="shared" ca="1" si="163"/>
        <v>#NUM!</v>
      </c>
      <c r="Z1042" s="32" t="e">
        <f t="shared" ca="1" si="164"/>
        <v>#NUM!</v>
      </c>
      <c r="AA1042" s="1" t="e">
        <f t="shared" ca="1" si="165"/>
        <v>#NUM!</v>
      </c>
      <c r="AB1042" s="1" t="e">
        <f t="shared" ca="1" si="166"/>
        <v>#NUM!</v>
      </c>
      <c r="AC1042" s="1" t="e">
        <f t="shared" ca="1" si="167"/>
        <v>#NUM!</v>
      </c>
      <c r="AD1042" s="1">
        <f t="shared" si="168"/>
        <v>3738995</v>
      </c>
      <c r="AE1042" t="str">
        <f>IFERROR(VLOOKUP(D1042,Bas!A:B,2,0),"")</f>
        <v/>
      </c>
      <c r="AF1042" t="str">
        <f t="shared" si="169"/>
        <v>INVERSIONES JAY MORRIS SASFP-011842-01</v>
      </c>
      <c r="AG1042" s="14" t="str">
        <f>(IFERROR(VLOOKUP(AF1042,Bas!A:B,2,0),"CXP"))</f>
        <v>CXP</v>
      </c>
    </row>
    <row r="1043" spans="1:33" x14ac:dyDescent="0.25">
      <c r="A1043" t="s">
        <v>41</v>
      </c>
      <c r="B1043">
        <v>901</v>
      </c>
      <c r="C1043">
        <v>900425750</v>
      </c>
      <c r="D1043" t="s">
        <v>2999</v>
      </c>
      <c r="E1043" t="s">
        <v>5163</v>
      </c>
      <c r="F1043">
        <v>7447638</v>
      </c>
      <c r="G1043">
        <v>16925001</v>
      </c>
      <c r="H1043">
        <v>66578</v>
      </c>
      <c r="I1043" t="s">
        <v>5194</v>
      </c>
      <c r="J1043" t="s">
        <v>5195</v>
      </c>
      <c r="K1043" s="2">
        <v>45408</v>
      </c>
      <c r="L1043" s="2">
        <v>45408</v>
      </c>
      <c r="M1043" s="2">
        <v>45468</v>
      </c>
      <c r="N1043">
        <v>21</v>
      </c>
      <c r="O1043">
        <v>3106242</v>
      </c>
      <c r="P1043">
        <v>20240604</v>
      </c>
      <c r="Q1043">
        <v>202406</v>
      </c>
      <c r="R1043" t="s">
        <v>6382</v>
      </c>
      <c r="S1043">
        <v>43</v>
      </c>
      <c r="T1043" t="s">
        <v>35</v>
      </c>
      <c r="U1043" t="s">
        <v>3359</v>
      </c>
      <c r="V1043" s="57" t="e">
        <f t="shared" ca="1" si="160"/>
        <v>#NUM!</v>
      </c>
      <c r="W1043" s="1" t="e">
        <f t="shared" ca="1" si="161"/>
        <v>#NUM!</v>
      </c>
      <c r="X1043" s="1" t="e">
        <f t="shared" ca="1" si="162"/>
        <v>#NUM!</v>
      </c>
      <c r="Y1043" s="1" t="e">
        <f t="shared" ca="1" si="163"/>
        <v>#NUM!</v>
      </c>
      <c r="Z1043" s="32" t="e">
        <f t="shared" ca="1" si="164"/>
        <v>#NUM!</v>
      </c>
      <c r="AA1043" s="1" t="e">
        <f t="shared" ca="1" si="165"/>
        <v>#NUM!</v>
      </c>
      <c r="AB1043" s="1" t="e">
        <f t="shared" ca="1" si="166"/>
        <v>#NUM!</v>
      </c>
      <c r="AC1043" s="1" t="e">
        <f t="shared" ca="1" si="167"/>
        <v>#NUM!</v>
      </c>
      <c r="AD1043" s="1">
        <f t="shared" si="168"/>
        <v>3106242</v>
      </c>
      <c r="AE1043" t="str">
        <f>IFERROR(VLOOKUP(D1043,Bas!A:B,2,0),"")</f>
        <v/>
      </c>
      <c r="AF1043" t="str">
        <f t="shared" si="169"/>
        <v>INVERSIONES JAY MORRIS SASFP-011936-01</v>
      </c>
      <c r="AG1043" s="14" t="str">
        <f>(IFERROR(VLOOKUP(AF1043,Bas!A:B,2,0),"CXP"))</f>
        <v>CXP</v>
      </c>
    </row>
    <row r="1044" spans="1:33" x14ac:dyDescent="0.25">
      <c r="A1044" t="s">
        <v>41</v>
      </c>
      <c r="B1044">
        <v>901</v>
      </c>
      <c r="C1044">
        <v>900425750</v>
      </c>
      <c r="D1044" t="s">
        <v>2999</v>
      </c>
      <c r="E1044" t="s">
        <v>5163</v>
      </c>
      <c r="F1044">
        <v>7447638</v>
      </c>
      <c r="G1044">
        <v>16925001</v>
      </c>
      <c r="H1044">
        <v>66577</v>
      </c>
      <c r="I1044" t="s">
        <v>5196</v>
      </c>
      <c r="J1044" t="s">
        <v>5197</v>
      </c>
      <c r="K1044" s="2">
        <v>45408</v>
      </c>
      <c r="L1044" s="2">
        <v>45408</v>
      </c>
      <c r="M1044" s="2">
        <v>45468</v>
      </c>
      <c r="N1044">
        <v>21</v>
      </c>
      <c r="O1044">
        <v>2968187</v>
      </c>
      <c r="P1044">
        <v>20240604</v>
      </c>
      <c r="Q1044">
        <v>202406</v>
      </c>
      <c r="R1044" t="s">
        <v>6382</v>
      </c>
      <c r="S1044">
        <v>43</v>
      </c>
      <c r="T1044" t="s">
        <v>35</v>
      </c>
      <c r="U1044" t="s">
        <v>3359</v>
      </c>
      <c r="V1044" s="57" t="e">
        <f t="shared" ca="1" si="160"/>
        <v>#NUM!</v>
      </c>
      <c r="W1044" s="1" t="e">
        <f t="shared" ca="1" si="161"/>
        <v>#NUM!</v>
      </c>
      <c r="X1044" s="1" t="e">
        <f t="shared" ca="1" si="162"/>
        <v>#NUM!</v>
      </c>
      <c r="Y1044" s="1" t="e">
        <f t="shared" ca="1" si="163"/>
        <v>#NUM!</v>
      </c>
      <c r="Z1044" s="32" t="e">
        <f t="shared" ca="1" si="164"/>
        <v>#NUM!</v>
      </c>
      <c r="AA1044" s="1" t="e">
        <f t="shared" ca="1" si="165"/>
        <v>#NUM!</v>
      </c>
      <c r="AB1044" s="1" t="e">
        <f t="shared" ca="1" si="166"/>
        <v>#NUM!</v>
      </c>
      <c r="AC1044" s="1" t="e">
        <f t="shared" ca="1" si="167"/>
        <v>#NUM!</v>
      </c>
      <c r="AD1044" s="1">
        <f t="shared" si="168"/>
        <v>2968187</v>
      </c>
      <c r="AE1044" t="str">
        <f>IFERROR(VLOOKUP(D1044,Bas!A:B,2,0),"")</f>
        <v/>
      </c>
      <c r="AF1044" t="str">
        <f t="shared" si="169"/>
        <v>INVERSIONES JAY MORRIS SASFP-011937-01</v>
      </c>
      <c r="AG1044" s="14" t="str">
        <f>(IFERROR(VLOOKUP(AF1044,Bas!A:B,2,0),"CXP"))</f>
        <v>CXP</v>
      </c>
    </row>
    <row r="1045" spans="1:33" x14ac:dyDescent="0.25">
      <c r="A1045" t="s">
        <v>41</v>
      </c>
      <c r="B1045">
        <v>901</v>
      </c>
      <c r="C1045">
        <v>900425750</v>
      </c>
      <c r="D1045" t="s">
        <v>2999</v>
      </c>
      <c r="E1045" t="s">
        <v>5163</v>
      </c>
      <c r="F1045">
        <v>7447638</v>
      </c>
      <c r="G1045">
        <v>16925001</v>
      </c>
      <c r="H1045">
        <v>66585</v>
      </c>
      <c r="I1045" t="s">
        <v>5198</v>
      </c>
      <c r="J1045" t="s">
        <v>5199</v>
      </c>
      <c r="K1045" s="2">
        <v>45408</v>
      </c>
      <c r="L1045" s="2">
        <v>45408</v>
      </c>
      <c r="M1045" s="2">
        <v>45468</v>
      </c>
      <c r="N1045">
        <v>21</v>
      </c>
      <c r="O1045">
        <v>3738995</v>
      </c>
      <c r="P1045">
        <v>20240604</v>
      </c>
      <c r="Q1045">
        <v>202406</v>
      </c>
      <c r="R1045" t="s">
        <v>6382</v>
      </c>
      <c r="S1045">
        <v>43</v>
      </c>
      <c r="T1045" t="s">
        <v>35</v>
      </c>
      <c r="U1045" t="s">
        <v>3359</v>
      </c>
      <c r="V1045" s="57" t="e">
        <f t="shared" ca="1" si="160"/>
        <v>#NUM!</v>
      </c>
      <c r="W1045" s="1" t="e">
        <f t="shared" ca="1" si="161"/>
        <v>#NUM!</v>
      </c>
      <c r="X1045" s="1" t="e">
        <f t="shared" ca="1" si="162"/>
        <v>#NUM!</v>
      </c>
      <c r="Y1045" s="1" t="e">
        <f t="shared" ca="1" si="163"/>
        <v>#NUM!</v>
      </c>
      <c r="Z1045" s="32" t="e">
        <f t="shared" ca="1" si="164"/>
        <v>#NUM!</v>
      </c>
      <c r="AA1045" s="1" t="e">
        <f t="shared" ca="1" si="165"/>
        <v>#NUM!</v>
      </c>
      <c r="AB1045" s="1" t="e">
        <f t="shared" ca="1" si="166"/>
        <v>#NUM!</v>
      </c>
      <c r="AC1045" s="1" t="e">
        <f t="shared" ca="1" si="167"/>
        <v>#NUM!</v>
      </c>
      <c r="AD1045" s="1">
        <f t="shared" si="168"/>
        <v>3738995</v>
      </c>
      <c r="AE1045" t="str">
        <f>IFERROR(VLOOKUP(D1045,Bas!A:B,2,0),"")</f>
        <v/>
      </c>
      <c r="AF1045" t="str">
        <f t="shared" si="169"/>
        <v>INVERSIONES JAY MORRIS SASFP-011938-01</v>
      </c>
      <c r="AG1045" s="14" t="str">
        <f>(IFERROR(VLOOKUP(AF1045,Bas!A:B,2,0),"CXP"))</f>
        <v>CXP</v>
      </c>
    </row>
    <row r="1046" spans="1:33" x14ac:dyDescent="0.25">
      <c r="A1046" t="s">
        <v>41</v>
      </c>
      <c r="B1046">
        <v>901</v>
      </c>
      <c r="C1046">
        <v>900425750</v>
      </c>
      <c r="D1046" t="s">
        <v>2999</v>
      </c>
      <c r="E1046" t="s">
        <v>5163</v>
      </c>
      <c r="F1046">
        <v>7447638</v>
      </c>
      <c r="G1046">
        <v>16925001</v>
      </c>
      <c r="H1046">
        <v>66720</v>
      </c>
      <c r="I1046" t="s">
        <v>5200</v>
      </c>
      <c r="J1046" t="s">
        <v>5201</v>
      </c>
      <c r="K1046" s="2">
        <v>45411</v>
      </c>
      <c r="L1046" s="2">
        <v>45411</v>
      </c>
      <c r="M1046" s="2">
        <v>45469</v>
      </c>
      <c r="N1046">
        <v>22</v>
      </c>
      <c r="O1046">
        <v>3106242</v>
      </c>
      <c r="P1046">
        <v>20240604</v>
      </c>
      <c r="Q1046">
        <v>202406</v>
      </c>
      <c r="R1046" t="s">
        <v>6382</v>
      </c>
      <c r="S1046">
        <v>40</v>
      </c>
      <c r="T1046" t="s">
        <v>35</v>
      </c>
      <c r="U1046" t="s">
        <v>3359</v>
      </c>
      <c r="V1046" s="57" t="e">
        <f t="shared" ca="1" si="160"/>
        <v>#NUM!</v>
      </c>
      <c r="W1046" s="1" t="e">
        <f t="shared" ca="1" si="161"/>
        <v>#NUM!</v>
      </c>
      <c r="X1046" s="1" t="e">
        <f t="shared" ca="1" si="162"/>
        <v>#NUM!</v>
      </c>
      <c r="Y1046" s="1" t="e">
        <f t="shared" ca="1" si="163"/>
        <v>#NUM!</v>
      </c>
      <c r="Z1046" s="32" t="e">
        <f t="shared" ca="1" si="164"/>
        <v>#NUM!</v>
      </c>
      <c r="AA1046" s="1" t="e">
        <f t="shared" ca="1" si="165"/>
        <v>#NUM!</v>
      </c>
      <c r="AB1046" s="1" t="e">
        <f t="shared" ca="1" si="166"/>
        <v>#NUM!</v>
      </c>
      <c r="AC1046" s="1" t="e">
        <f t="shared" ca="1" si="167"/>
        <v>#NUM!</v>
      </c>
      <c r="AD1046" s="1">
        <f t="shared" si="168"/>
        <v>3106242</v>
      </c>
      <c r="AE1046" t="str">
        <f>IFERROR(VLOOKUP(D1046,Bas!A:B,2,0),"")</f>
        <v/>
      </c>
      <c r="AF1046" t="str">
        <f t="shared" si="169"/>
        <v>INVERSIONES JAY MORRIS SASFP-012004-01</v>
      </c>
      <c r="AG1046" s="14" t="str">
        <f>(IFERROR(VLOOKUP(AF1046,Bas!A:B,2,0),"CXP"))</f>
        <v>CXP</v>
      </c>
    </row>
    <row r="1047" spans="1:33" x14ac:dyDescent="0.25">
      <c r="A1047" t="s">
        <v>41</v>
      </c>
      <c r="B1047">
        <v>901</v>
      </c>
      <c r="C1047">
        <v>900425750</v>
      </c>
      <c r="D1047" t="s">
        <v>2999</v>
      </c>
      <c r="E1047" t="s">
        <v>5163</v>
      </c>
      <c r="F1047">
        <v>7447638</v>
      </c>
      <c r="G1047">
        <v>16925001</v>
      </c>
      <c r="H1047">
        <v>66707</v>
      </c>
      <c r="I1047" t="s">
        <v>5202</v>
      </c>
      <c r="J1047" t="s">
        <v>5203</v>
      </c>
      <c r="K1047" s="2">
        <v>45411</v>
      </c>
      <c r="L1047" s="2">
        <v>45411</v>
      </c>
      <c r="M1047" s="2">
        <v>45469</v>
      </c>
      <c r="N1047">
        <v>22</v>
      </c>
      <c r="O1047">
        <v>3738995</v>
      </c>
      <c r="P1047">
        <v>20240604</v>
      </c>
      <c r="Q1047">
        <v>202406</v>
      </c>
      <c r="R1047" t="s">
        <v>6382</v>
      </c>
      <c r="S1047">
        <v>40</v>
      </c>
      <c r="T1047" t="s">
        <v>35</v>
      </c>
      <c r="U1047" t="s">
        <v>3359</v>
      </c>
      <c r="V1047" s="57" t="e">
        <f t="shared" ca="1" si="160"/>
        <v>#NUM!</v>
      </c>
      <c r="W1047" s="1" t="e">
        <f t="shared" ca="1" si="161"/>
        <v>#NUM!</v>
      </c>
      <c r="X1047" s="1" t="e">
        <f t="shared" ca="1" si="162"/>
        <v>#NUM!</v>
      </c>
      <c r="Y1047" s="1" t="e">
        <f t="shared" ca="1" si="163"/>
        <v>#NUM!</v>
      </c>
      <c r="Z1047" s="32" t="e">
        <f t="shared" ca="1" si="164"/>
        <v>#NUM!</v>
      </c>
      <c r="AA1047" s="1" t="e">
        <f t="shared" ca="1" si="165"/>
        <v>#NUM!</v>
      </c>
      <c r="AB1047" s="1" t="e">
        <f t="shared" ca="1" si="166"/>
        <v>#NUM!</v>
      </c>
      <c r="AC1047" s="1" t="e">
        <f t="shared" ca="1" si="167"/>
        <v>#NUM!</v>
      </c>
      <c r="AD1047" s="1">
        <f t="shared" si="168"/>
        <v>3738995</v>
      </c>
      <c r="AE1047" t="str">
        <f>IFERROR(VLOOKUP(D1047,Bas!A:B,2,0),"")</f>
        <v/>
      </c>
      <c r="AF1047" t="str">
        <f t="shared" si="169"/>
        <v>INVERSIONES JAY MORRIS SASFP-012005-01</v>
      </c>
      <c r="AG1047" s="14" t="str">
        <f>(IFERROR(VLOOKUP(AF1047,Bas!A:B,2,0),"CXP"))</f>
        <v>CXP</v>
      </c>
    </row>
    <row r="1048" spans="1:33" x14ac:dyDescent="0.25">
      <c r="A1048" t="s">
        <v>41</v>
      </c>
      <c r="B1048">
        <v>901</v>
      </c>
      <c r="C1048">
        <v>830090321</v>
      </c>
      <c r="D1048" t="s">
        <v>3000</v>
      </c>
      <c r="E1048" t="s">
        <v>5204</v>
      </c>
      <c r="F1048">
        <v>7447638</v>
      </c>
      <c r="G1048">
        <v>16925001</v>
      </c>
      <c r="H1048">
        <v>17952</v>
      </c>
      <c r="I1048" t="s">
        <v>5205</v>
      </c>
      <c r="J1048" t="s">
        <v>5206</v>
      </c>
      <c r="K1048" s="2">
        <v>45387</v>
      </c>
      <c r="L1048" s="2">
        <v>45387</v>
      </c>
      <c r="M1048" s="2">
        <v>45447</v>
      </c>
      <c r="N1048">
        <v>0</v>
      </c>
      <c r="O1048">
        <v>28241</v>
      </c>
      <c r="P1048">
        <v>20240604</v>
      </c>
      <c r="Q1048">
        <v>202406</v>
      </c>
      <c r="R1048" t="s">
        <v>6382</v>
      </c>
      <c r="S1048">
        <v>64</v>
      </c>
      <c r="T1048" t="s">
        <v>31</v>
      </c>
      <c r="U1048" t="s">
        <v>3359</v>
      </c>
      <c r="V1048" s="57" t="e">
        <f t="shared" ca="1" si="160"/>
        <v>#NUM!</v>
      </c>
      <c r="W1048" s="1" t="e">
        <f t="shared" ca="1" si="161"/>
        <v>#NUM!</v>
      </c>
      <c r="X1048" s="1" t="e">
        <f t="shared" ca="1" si="162"/>
        <v>#NUM!</v>
      </c>
      <c r="Y1048" s="1" t="e">
        <f t="shared" ca="1" si="163"/>
        <v>#NUM!</v>
      </c>
      <c r="Z1048" s="32" t="e">
        <f t="shared" ca="1" si="164"/>
        <v>#NUM!</v>
      </c>
      <c r="AA1048" s="1" t="e">
        <f t="shared" ca="1" si="165"/>
        <v>#NUM!</v>
      </c>
      <c r="AB1048" s="1" t="e">
        <f t="shared" ca="1" si="166"/>
        <v>#NUM!</v>
      </c>
      <c r="AC1048" s="1" t="e">
        <f t="shared" ca="1" si="167"/>
        <v>#NUM!</v>
      </c>
      <c r="AD1048" s="1">
        <f t="shared" si="168"/>
        <v>28241</v>
      </c>
      <c r="AE1048" t="str">
        <f>IFERROR(VLOOKUP(D1048,Bas!A:B,2,0),"")</f>
        <v/>
      </c>
      <c r="AF1048" t="str">
        <f t="shared" si="169"/>
        <v>INVERSIONES N H EL TRIUNFO LIMITADAFP-011548-01</v>
      </c>
      <c r="AG1048" s="14" t="str">
        <f>(IFERROR(VLOOKUP(AF1048,Bas!A:B,2,0),"CXP"))</f>
        <v>CXP</v>
      </c>
    </row>
    <row r="1049" spans="1:33" x14ac:dyDescent="0.25">
      <c r="A1049" t="s">
        <v>41</v>
      </c>
      <c r="B1049">
        <v>901</v>
      </c>
      <c r="C1049">
        <v>830090321</v>
      </c>
      <c r="D1049" t="s">
        <v>3000</v>
      </c>
      <c r="E1049" t="s">
        <v>5204</v>
      </c>
      <c r="F1049">
        <v>7447638</v>
      </c>
      <c r="G1049">
        <v>16925001</v>
      </c>
      <c r="H1049">
        <v>17966</v>
      </c>
      <c r="I1049" t="s">
        <v>5207</v>
      </c>
      <c r="J1049" t="s">
        <v>5208</v>
      </c>
      <c r="K1049" s="2">
        <v>45397</v>
      </c>
      <c r="L1049" s="2">
        <v>45397</v>
      </c>
      <c r="M1049" s="2">
        <v>45458</v>
      </c>
      <c r="N1049">
        <v>11</v>
      </c>
      <c r="O1049">
        <v>823207</v>
      </c>
      <c r="P1049">
        <v>20240604</v>
      </c>
      <c r="Q1049">
        <v>202406</v>
      </c>
      <c r="R1049" t="s">
        <v>6382</v>
      </c>
      <c r="S1049">
        <v>54</v>
      </c>
      <c r="T1049" t="s">
        <v>35</v>
      </c>
      <c r="U1049" t="s">
        <v>3359</v>
      </c>
      <c r="V1049" s="57" t="e">
        <f t="shared" ca="1" si="160"/>
        <v>#NUM!</v>
      </c>
      <c r="W1049" s="1" t="e">
        <f t="shared" ca="1" si="161"/>
        <v>#NUM!</v>
      </c>
      <c r="X1049" s="1" t="e">
        <f t="shared" ca="1" si="162"/>
        <v>#NUM!</v>
      </c>
      <c r="Y1049" s="1" t="e">
        <f t="shared" ca="1" si="163"/>
        <v>#NUM!</v>
      </c>
      <c r="Z1049" s="32" t="e">
        <f t="shared" ca="1" si="164"/>
        <v>#NUM!</v>
      </c>
      <c r="AA1049" s="1" t="e">
        <f t="shared" ca="1" si="165"/>
        <v>#NUM!</v>
      </c>
      <c r="AB1049" s="1" t="e">
        <f t="shared" ca="1" si="166"/>
        <v>#NUM!</v>
      </c>
      <c r="AC1049" s="1" t="e">
        <f t="shared" ca="1" si="167"/>
        <v>#NUM!</v>
      </c>
      <c r="AD1049" s="1">
        <f t="shared" si="168"/>
        <v>823207</v>
      </c>
      <c r="AE1049" t="str">
        <f>IFERROR(VLOOKUP(D1049,Bas!A:B,2,0),"")</f>
        <v/>
      </c>
      <c r="AF1049" t="str">
        <f t="shared" si="169"/>
        <v>INVERSIONES N H EL TRIUNFO LIMITADAFP-011734-01</v>
      </c>
      <c r="AG1049" s="14" t="str">
        <f>(IFERROR(VLOOKUP(AF1049,Bas!A:B,2,0),"CXP"))</f>
        <v>CXP</v>
      </c>
    </row>
    <row r="1050" spans="1:33" x14ac:dyDescent="0.25">
      <c r="A1050" t="s">
        <v>41</v>
      </c>
      <c r="B1050">
        <v>901</v>
      </c>
      <c r="C1050">
        <v>830090321</v>
      </c>
      <c r="D1050" t="s">
        <v>3000</v>
      </c>
      <c r="E1050" t="s">
        <v>5204</v>
      </c>
      <c r="F1050">
        <v>7447638</v>
      </c>
      <c r="G1050">
        <v>16925001</v>
      </c>
      <c r="H1050">
        <v>17965</v>
      </c>
      <c r="I1050" t="s">
        <v>5209</v>
      </c>
      <c r="J1050" t="s">
        <v>5210</v>
      </c>
      <c r="K1050" s="2">
        <v>45397</v>
      </c>
      <c r="L1050" s="2">
        <v>45397</v>
      </c>
      <c r="M1050" s="2">
        <v>45458</v>
      </c>
      <c r="N1050">
        <v>11</v>
      </c>
      <c r="O1050">
        <v>244075</v>
      </c>
      <c r="P1050">
        <v>20240604</v>
      </c>
      <c r="Q1050">
        <v>202406</v>
      </c>
      <c r="R1050" t="s">
        <v>6382</v>
      </c>
      <c r="S1050">
        <v>54</v>
      </c>
      <c r="T1050" t="s">
        <v>35</v>
      </c>
      <c r="U1050" t="s">
        <v>3359</v>
      </c>
      <c r="V1050" s="57" t="e">
        <f t="shared" ca="1" si="160"/>
        <v>#NUM!</v>
      </c>
      <c r="W1050" s="1" t="e">
        <f t="shared" ca="1" si="161"/>
        <v>#NUM!</v>
      </c>
      <c r="X1050" s="1" t="e">
        <f t="shared" ca="1" si="162"/>
        <v>#NUM!</v>
      </c>
      <c r="Y1050" s="1" t="e">
        <f t="shared" ca="1" si="163"/>
        <v>#NUM!</v>
      </c>
      <c r="Z1050" s="32" t="e">
        <f t="shared" ca="1" si="164"/>
        <v>#NUM!</v>
      </c>
      <c r="AA1050" s="1" t="e">
        <f t="shared" ca="1" si="165"/>
        <v>#NUM!</v>
      </c>
      <c r="AB1050" s="1" t="e">
        <f t="shared" ca="1" si="166"/>
        <v>#NUM!</v>
      </c>
      <c r="AC1050" s="1" t="e">
        <f t="shared" ca="1" si="167"/>
        <v>#NUM!</v>
      </c>
      <c r="AD1050" s="1">
        <f t="shared" si="168"/>
        <v>244075</v>
      </c>
      <c r="AE1050" t="str">
        <f>IFERROR(VLOOKUP(D1050,Bas!A:B,2,0),"")</f>
        <v/>
      </c>
      <c r="AF1050" t="str">
        <f t="shared" si="169"/>
        <v>INVERSIONES N H EL TRIUNFO LIMITADAFP-011737-01</v>
      </c>
      <c r="AG1050" s="14" t="str">
        <f>(IFERROR(VLOOKUP(AF1050,Bas!A:B,2,0),"CXP"))</f>
        <v>CXP</v>
      </c>
    </row>
    <row r="1051" spans="1:33" x14ac:dyDescent="0.25">
      <c r="A1051" t="s">
        <v>41</v>
      </c>
      <c r="B1051">
        <v>901</v>
      </c>
      <c r="C1051">
        <v>830090321</v>
      </c>
      <c r="D1051" t="s">
        <v>3000</v>
      </c>
      <c r="E1051" t="s">
        <v>5204</v>
      </c>
      <c r="F1051">
        <v>7447638</v>
      </c>
      <c r="G1051">
        <v>16925001</v>
      </c>
      <c r="H1051">
        <v>18009</v>
      </c>
      <c r="I1051" t="s">
        <v>5211</v>
      </c>
      <c r="J1051" t="s">
        <v>5212</v>
      </c>
      <c r="K1051" s="2">
        <v>45427</v>
      </c>
      <c r="L1051" s="2">
        <v>45427</v>
      </c>
      <c r="M1051" s="2">
        <v>45475</v>
      </c>
      <c r="N1051">
        <v>28</v>
      </c>
      <c r="O1051">
        <v>705352</v>
      </c>
      <c r="P1051">
        <v>20240604</v>
      </c>
      <c r="Q1051">
        <v>202406</v>
      </c>
      <c r="R1051" t="s">
        <v>6382</v>
      </c>
      <c r="S1051">
        <v>24</v>
      </c>
      <c r="T1051" t="s">
        <v>22</v>
      </c>
      <c r="U1051" t="s">
        <v>3359</v>
      </c>
      <c r="V1051" s="57" t="e">
        <f t="shared" ca="1" si="160"/>
        <v>#NUM!</v>
      </c>
      <c r="W1051" s="1" t="e">
        <f t="shared" ca="1" si="161"/>
        <v>#NUM!</v>
      </c>
      <c r="X1051" s="1" t="e">
        <f t="shared" ca="1" si="162"/>
        <v>#NUM!</v>
      </c>
      <c r="Y1051" s="1" t="e">
        <f t="shared" ca="1" si="163"/>
        <v>#NUM!</v>
      </c>
      <c r="Z1051" s="32" t="e">
        <f t="shared" ca="1" si="164"/>
        <v>#NUM!</v>
      </c>
      <c r="AA1051" s="1" t="e">
        <f t="shared" ca="1" si="165"/>
        <v>#NUM!</v>
      </c>
      <c r="AB1051" s="1" t="e">
        <f t="shared" ca="1" si="166"/>
        <v>#NUM!</v>
      </c>
      <c r="AC1051" s="1" t="e">
        <f t="shared" ca="1" si="167"/>
        <v>#NUM!</v>
      </c>
      <c r="AD1051" s="1">
        <f t="shared" si="168"/>
        <v>705352</v>
      </c>
      <c r="AE1051" t="str">
        <f>IFERROR(VLOOKUP(D1051,Bas!A:B,2,0),"")</f>
        <v/>
      </c>
      <c r="AF1051" t="str">
        <f t="shared" si="169"/>
        <v>INVERSIONES N H EL TRIUNFO LIMITADAFP-012289-01</v>
      </c>
      <c r="AG1051" s="14" t="str">
        <f>(IFERROR(VLOOKUP(AF1051,Bas!A:B,2,0),"CXP"))</f>
        <v>CXP</v>
      </c>
    </row>
    <row r="1052" spans="1:33" x14ac:dyDescent="0.25">
      <c r="A1052" t="s">
        <v>41</v>
      </c>
      <c r="B1052">
        <v>901</v>
      </c>
      <c r="C1052">
        <v>830090321</v>
      </c>
      <c r="D1052" t="s">
        <v>3000</v>
      </c>
      <c r="E1052" t="s">
        <v>5204</v>
      </c>
      <c r="F1052">
        <v>7447638</v>
      </c>
      <c r="G1052">
        <v>16925001</v>
      </c>
      <c r="H1052">
        <v>18073</v>
      </c>
      <c r="I1052" t="s">
        <v>6626</v>
      </c>
      <c r="J1052" t="s">
        <v>6627</v>
      </c>
      <c r="K1052" s="2">
        <v>45441</v>
      </c>
      <c r="L1052" s="2">
        <v>45441</v>
      </c>
      <c r="M1052" s="2">
        <v>45495</v>
      </c>
      <c r="N1052">
        <v>48</v>
      </c>
      <c r="O1052">
        <v>753291</v>
      </c>
      <c r="P1052">
        <v>20240604</v>
      </c>
      <c r="Q1052">
        <v>202406</v>
      </c>
      <c r="R1052" t="s">
        <v>6382</v>
      </c>
      <c r="S1052">
        <v>10</v>
      </c>
      <c r="T1052" t="s">
        <v>22</v>
      </c>
      <c r="U1052" t="s">
        <v>3359</v>
      </c>
      <c r="V1052" s="57" t="e">
        <f t="shared" ca="1" si="160"/>
        <v>#NUM!</v>
      </c>
      <c r="W1052" s="1" t="e">
        <f t="shared" ca="1" si="161"/>
        <v>#NUM!</v>
      </c>
      <c r="X1052" s="1" t="e">
        <f t="shared" ca="1" si="162"/>
        <v>#NUM!</v>
      </c>
      <c r="Y1052" s="1" t="e">
        <f t="shared" ca="1" si="163"/>
        <v>#NUM!</v>
      </c>
      <c r="Z1052" s="32" t="e">
        <f t="shared" ca="1" si="164"/>
        <v>#NUM!</v>
      </c>
      <c r="AA1052" s="1" t="e">
        <f t="shared" ca="1" si="165"/>
        <v>#NUM!</v>
      </c>
      <c r="AB1052" s="1" t="e">
        <f t="shared" ca="1" si="166"/>
        <v>#NUM!</v>
      </c>
      <c r="AC1052" s="1" t="e">
        <f t="shared" ca="1" si="167"/>
        <v>#NUM!</v>
      </c>
      <c r="AD1052" s="1">
        <f t="shared" si="168"/>
        <v>753291</v>
      </c>
      <c r="AE1052" t="str">
        <f>IFERROR(VLOOKUP(D1052,Bas!A:B,2,0),"")</f>
        <v/>
      </c>
      <c r="AF1052" t="str">
        <f t="shared" si="169"/>
        <v>INVERSIONES N H EL TRIUNFO LIMITADAFP-012582-01</v>
      </c>
      <c r="AG1052" s="14" t="str">
        <f>(IFERROR(VLOOKUP(AF1052,Bas!A:B,2,0),"CXP"))</f>
        <v>CXP</v>
      </c>
    </row>
    <row r="1053" spans="1:33" x14ac:dyDescent="0.25">
      <c r="A1053" t="s">
        <v>41</v>
      </c>
      <c r="B1053">
        <v>901</v>
      </c>
      <c r="C1053">
        <v>79451077</v>
      </c>
      <c r="D1053" t="s">
        <v>3001</v>
      </c>
      <c r="E1053" t="s">
        <v>5213</v>
      </c>
      <c r="F1053">
        <v>7447638</v>
      </c>
      <c r="G1053">
        <v>16925001</v>
      </c>
      <c r="H1053">
        <v>2161</v>
      </c>
      <c r="I1053" t="s">
        <v>5214</v>
      </c>
      <c r="J1053" t="s">
        <v>5215</v>
      </c>
      <c r="K1053" s="2">
        <v>45358</v>
      </c>
      <c r="L1053" s="2">
        <v>45358</v>
      </c>
      <c r="M1053" s="2">
        <v>45413</v>
      </c>
      <c r="N1053">
        <v>-33</v>
      </c>
      <c r="O1053">
        <v>91162</v>
      </c>
      <c r="P1053">
        <v>20240604</v>
      </c>
      <c r="Q1053">
        <v>202406</v>
      </c>
      <c r="R1053" t="s">
        <v>6382</v>
      </c>
      <c r="S1053">
        <v>93</v>
      </c>
      <c r="T1053" t="s">
        <v>52</v>
      </c>
      <c r="U1053" t="s">
        <v>3359</v>
      </c>
      <c r="V1053" s="57" t="e">
        <f t="shared" ca="1" si="160"/>
        <v>#NUM!</v>
      </c>
      <c r="W1053" s="1" t="e">
        <f t="shared" ca="1" si="161"/>
        <v>#NUM!</v>
      </c>
      <c r="X1053" s="1" t="e">
        <f t="shared" ca="1" si="162"/>
        <v>#NUM!</v>
      </c>
      <c r="Y1053" s="1" t="e">
        <f t="shared" ca="1" si="163"/>
        <v>#NUM!</v>
      </c>
      <c r="Z1053" s="32" t="e">
        <f t="shared" ca="1" si="164"/>
        <v>#NUM!</v>
      </c>
      <c r="AA1053" s="1" t="e">
        <f t="shared" ca="1" si="165"/>
        <v>#NUM!</v>
      </c>
      <c r="AB1053" s="1" t="e">
        <f t="shared" ca="1" si="166"/>
        <v>#NUM!</v>
      </c>
      <c r="AC1053" s="1" t="e">
        <f t="shared" ca="1" si="167"/>
        <v>#NUM!</v>
      </c>
      <c r="AD1053" s="1">
        <f t="shared" si="168"/>
        <v>91162</v>
      </c>
      <c r="AE1053" t="str">
        <f>IFERROR(VLOOKUP(D1053,Bas!A:B,2,0),"")</f>
        <v/>
      </c>
      <c r="AF1053" t="str">
        <f t="shared" si="169"/>
        <v>JIMENEZ MALAGON RICHARDFP-011083-01</v>
      </c>
      <c r="AG1053" s="14" t="str">
        <f>(IFERROR(VLOOKUP(AF1053,Bas!A:B,2,0),"CXP"))</f>
        <v>CXP</v>
      </c>
    </row>
    <row r="1054" spans="1:33" x14ac:dyDescent="0.25">
      <c r="A1054" t="s">
        <v>41</v>
      </c>
      <c r="B1054">
        <v>901</v>
      </c>
      <c r="C1054">
        <v>79451077</v>
      </c>
      <c r="D1054" t="s">
        <v>3001</v>
      </c>
      <c r="E1054" t="s">
        <v>5213</v>
      </c>
      <c r="F1054">
        <v>7447638</v>
      </c>
      <c r="G1054">
        <v>16925001</v>
      </c>
      <c r="H1054">
        <v>2160</v>
      </c>
      <c r="I1054" t="s">
        <v>5216</v>
      </c>
      <c r="J1054" t="s">
        <v>5217</v>
      </c>
      <c r="K1054" s="2">
        <v>45358</v>
      </c>
      <c r="L1054" s="2">
        <v>45358</v>
      </c>
      <c r="M1054" s="2">
        <v>45413</v>
      </c>
      <c r="N1054">
        <v>-33</v>
      </c>
      <c r="O1054">
        <v>71183</v>
      </c>
      <c r="P1054">
        <v>20240604</v>
      </c>
      <c r="Q1054">
        <v>202406</v>
      </c>
      <c r="R1054" t="s">
        <v>6382</v>
      </c>
      <c r="S1054">
        <v>93</v>
      </c>
      <c r="T1054" t="s">
        <v>52</v>
      </c>
      <c r="U1054" t="s">
        <v>3359</v>
      </c>
      <c r="V1054" s="57" t="e">
        <f t="shared" ca="1" si="160"/>
        <v>#NUM!</v>
      </c>
      <c r="W1054" s="1" t="e">
        <f t="shared" ca="1" si="161"/>
        <v>#NUM!</v>
      </c>
      <c r="X1054" s="1" t="e">
        <f t="shared" ca="1" si="162"/>
        <v>#NUM!</v>
      </c>
      <c r="Y1054" s="1" t="e">
        <f t="shared" ca="1" si="163"/>
        <v>#NUM!</v>
      </c>
      <c r="Z1054" s="32" t="e">
        <f t="shared" ca="1" si="164"/>
        <v>#NUM!</v>
      </c>
      <c r="AA1054" s="1" t="e">
        <f t="shared" ca="1" si="165"/>
        <v>#NUM!</v>
      </c>
      <c r="AB1054" s="1" t="e">
        <f t="shared" ca="1" si="166"/>
        <v>#NUM!</v>
      </c>
      <c r="AC1054" s="1" t="e">
        <f t="shared" ca="1" si="167"/>
        <v>#NUM!</v>
      </c>
      <c r="AD1054" s="1">
        <f t="shared" si="168"/>
        <v>71183</v>
      </c>
      <c r="AE1054" t="str">
        <f>IFERROR(VLOOKUP(D1054,Bas!A:B,2,0),"")</f>
        <v/>
      </c>
      <c r="AF1054" t="str">
        <f t="shared" si="169"/>
        <v>JIMENEZ MALAGON RICHARDFP-011084-01</v>
      </c>
      <c r="AG1054" s="14" t="str">
        <f>(IFERROR(VLOOKUP(AF1054,Bas!A:B,2,0),"CXP"))</f>
        <v>CXP</v>
      </c>
    </row>
    <row r="1055" spans="1:33" x14ac:dyDescent="0.25">
      <c r="A1055" t="s">
        <v>41</v>
      </c>
      <c r="B1055">
        <v>901</v>
      </c>
      <c r="C1055">
        <v>79451077</v>
      </c>
      <c r="D1055" t="s">
        <v>3001</v>
      </c>
      <c r="E1055" t="s">
        <v>5213</v>
      </c>
      <c r="F1055">
        <v>7447638</v>
      </c>
      <c r="G1055">
        <v>16925001</v>
      </c>
      <c r="H1055">
        <v>2176</v>
      </c>
      <c r="I1055" t="s">
        <v>5218</v>
      </c>
      <c r="J1055" t="s">
        <v>5219</v>
      </c>
      <c r="K1055" s="2">
        <v>45364</v>
      </c>
      <c r="L1055" s="2">
        <v>45364</v>
      </c>
      <c r="M1055" s="2">
        <v>45424</v>
      </c>
      <c r="N1055">
        <v>-22</v>
      </c>
      <c r="O1055">
        <v>30387</v>
      </c>
      <c r="P1055">
        <v>20240604</v>
      </c>
      <c r="Q1055">
        <v>202406</v>
      </c>
      <c r="R1055" t="s">
        <v>6382</v>
      </c>
      <c r="S1055">
        <v>87</v>
      </c>
      <c r="T1055" t="s">
        <v>31</v>
      </c>
      <c r="U1055" t="s">
        <v>3359</v>
      </c>
      <c r="V1055" s="57" t="e">
        <f t="shared" ca="1" si="160"/>
        <v>#NUM!</v>
      </c>
      <c r="W1055" s="1" t="e">
        <f t="shared" ca="1" si="161"/>
        <v>#NUM!</v>
      </c>
      <c r="X1055" s="1" t="e">
        <f t="shared" ca="1" si="162"/>
        <v>#NUM!</v>
      </c>
      <c r="Y1055" s="1" t="e">
        <f t="shared" ca="1" si="163"/>
        <v>#NUM!</v>
      </c>
      <c r="Z1055" s="32" t="e">
        <f t="shared" ca="1" si="164"/>
        <v>#NUM!</v>
      </c>
      <c r="AA1055" s="1" t="e">
        <f t="shared" ca="1" si="165"/>
        <v>#NUM!</v>
      </c>
      <c r="AB1055" s="1" t="e">
        <f t="shared" ca="1" si="166"/>
        <v>#NUM!</v>
      </c>
      <c r="AC1055" s="1" t="e">
        <f t="shared" ca="1" si="167"/>
        <v>#NUM!</v>
      </c>
      <c r="AD1055" s="1">
        <f t="shared" si="168"/>
        <v>30387</v>
      </c>
      <c r="AE1055" t="str">
        <f>IFERROR(VLOOKUP(D1055,Bas!A:B,2,0),"")</f>
        <v/>
      </c>
      <c r="AF1055" t="str">
        <f t="shared" si="169"/>
        <v>JIMENEZ MALAGON RICHARDFP-011171-01</v>
      </c>
      <c r="AG1055" s="14" t="str">
        <f>(IFERROR(VLOOKUP(AF1055,Bas!A:B,2,0),"CXP"))</f>
        <v>CXP</v>
      </c>
    </row>
    <row r="1056" spans="1:33" x14ac:dyDescent="0.25">
      <c r="A1056" t="s">
        <v>41</v>
      </c>
      <c r="B1056">
        <v>901</v>
      </c>
      <c r="C1056">
        <v>79451077</v>
      </c>
      <c r="D1056" t="s">
        <v>3001</v>
      </c>
      <c r="E1056" t="s">
        <v>5213</v>
      </c>
      <c r="F1056">
        <v>7447638</v>
      </c>
      <c r="G1056">
        <v>16925001</v>
      </c>
      <c r="H1056">
        <v>2175</v>
      </c>
      <c r="I1056" t="s">
        <v>5220</v>
      </c>
      <c r="J1056" t="s">
        <v>5221</v>
      </c>
      <c r="K1056" s="2">
        <v>45364</v>
      </c>
      <c r="L1056" s="2">
        <v>45364</v>
      </c>
      <c r="M1056" s="2">
        <v>45424</v>
      </c>
      <c r="N1056">
        <v>-22</v>
      </c>
      <c r="O1056">
        <v>144509</v>
      </c>
      <c r="P1056">
        <v>20240604</v>
      </c>
      <c r="Q1056">
        <v>202406</v>
      </c>
      <c r="R1056" t="s">
        <v>6382</v>
      </c>
      <c r="S1056">
        <v>87</v>
      </c>
      <c r="T1056" t="s">
        <v>31</v>
      </c>
      <c r="U1056" t="s">
        <v>3359</v>
      </c>
      <c r="V1056" s="57" t="e">
        <f t="shared" ca="1" si="160"/>
        <v>#NUM!</v>
      </c>
      <c r="W1056" s="1" t="e">
        <f t="shared" ca="1" si="161"/>
        <v>#NUM!</v>
      </c>
      <c r="X1056" s="1" t="e">
        <f t="shared" ca="1" si="162"/>
        <v>#NUM!</v>
      </c>
      <c r="Y1056" s="1" t="e">
        <f t="shared" ca="1" si="163"/>
        <v>#NUM!</v>
      </c>
      <c r="Z1056" s="32" t="e">
        <f t="shared" ca="1" si="164"/>
        <v>#NUM!</v>
      </c>
      <c r="AA1056" s="1" t="e">
        <f t="shared" ca="1" si="165"/>
        <v>#NUM!</v>
      </c>
      <c r="AB1056" s="1" t="e">
        <f t="shared" ca="1" si="166"/>
        <v>#NUM!</v>
      </c>
      <c r="AC1056" s="1" t="e">
        <f t="shared" ca="1" si="167"/>
        <v>#NUM!</v>
      </c>
      <c r="AD1056" s="1">
        <f t="shared" si="168"/>
        <v>144509</v>
      </c>
      <c r="AE1056" t="str">
        <f>IFERROR(VLOOKUP(D1056,Bas!A:B,2,0),"")</f>
        <v/>
      </c>
      <c r="AF1056" t="str">
        <f t="shared" si="169"/>
        <v>JIMENEZ MALAGON RICHARDFP-011172-01</v>
      </c>
      <c r="AG1056" s="14" t="str">
        <f>(IFERROR(VLOOKUP(AF1056,Bas!A:B,2,0),"CXP"))</f>
        <v>CXP</v>
      </c>
    </row>
    <row r="1057" spans="1:33" x14ac:dyDescent="0.25">
      <c r="A1057" t="s">
        <v>41</v>
      </c>
      <c r="B1057">
        <v>901</v>
      </c>
      <c r="C1057">
        <v>79451077</v>
      </c>
      <c r="D1057" t="s">
        <v>3001</v>
      </c>
      <c r="E1057" t="s">
        <v>5213</v>
      </c>
      <c r="F1057">
        <v>7447638</v>
      </c>
      <c r="G1057">
        <v>16925001</v>
      </c>
      <c r="H1057">
        <v>2174</v>
      </c>
      <c r="I1057" t="s">
        <v>5222</v>
      </c>
      <c r="J1057" t="s">
        <v>5223</v>
      </c>
      <c r="K1057" s="2">
        <v>45364</v>
      </c>
      <c r="L1057" s="2">
        <v>45364</v>
      </c>
      <c r="M1057" s="2">
        <v>45424</v>
      </c>
      <c r="N1057">
        <v>-22</v>
      </c>
      <c r="O1057">
        <v>121774</v>
      </c>
      <c r="P1057">
        <v>20240604</v>
      </c>
      <c r="Q1057">
        <v>202406</v>
      </c>
      <c r="R1057" t="s">
        <v>6382</v>
      </c>
      <c r="S1057">
        <v>87</v>
      </c>
      <c r="T1057" t="s">
        <v>31</v>
      </c>
      <c r="U1057" t="s">
        <v>3359</v>
      </c>
      <c r="V1057" s="57" t="e">
        <f t="shared" ca="1" si="160"/>
        <v>#NUM!</v>
      </c>
      <c r="W1057" s="1" t="e">
        <f t="shared" ca="1" si="161"/>
        <v>#NUM!</v>
      </c>
      <c r="X1057" s="1" t="e">
        <f t="shared" ca="1" si="162"/>
        <v>#NUM!</v>
      </c>
      <c r="Y1057" s="1" t="e">
        <f t="shared" ca="1" si="163"/>
        <v>#NUM!</v>
      </c>
      <c r="Z1057" s="32" t="e">
        <f t="shared" ca="1" si="164"/>
        <v>#NUM!</v>
      </c>
      <c r="AA1057" s="1" t="e">
        <f t="shared" ca="1" si="165"/>
        <v>#NUM!</v>
      </c>
      <c r="AB1057" s="1" t="e">
        <f t="shared" ca="1" si="166"/>
        <v>#NUM!</v>
      </c>
      <c r="AC1057" s="1" t="e">
        <f t="shared" ca="1" si="167"/>
        <v>#NUM!</v>
      </c>
      <c r="AD1057" s="1">
        <f t="shared" si="168"/>
        <v>121774</v>
      </c>
      <c r="AE1057" t="str">
        <f>IFERROR(VLOOKUP(D1057,Bas!A:B,2,0),"")</f>
        <v/>
      </c>
      <c r="AF1057" t="str">
        <f t="shared" si="169"/>
        <v>JIMENEZ MALAGON RICHARDFP-011173-01</v>
      </c>
      <c r="AG1057" s="14" t="str">
        <f>(IFERROR(VLOOKUP(AF1057,Bas!A:B,2,0),"CXP"))</f>
        <v>CXP</v>
      </c>
    </row>
    <row r="1058" spans="1:33" x14ac:dyDescent="0.25">
      <c r="A1058" t="s">
        <v>41</v>
      </c>
      <c r="B1058">
        <v>901</v>
      </c>
      <c r="C1058">
        <v>79451077</v>
      </c>
      <c r="D1058" t="s">
        <v>3001</v>
      </c>
      <c r="E1058" t="s">
        <v>5213</v>
      </c>
      <c r="F1058">
        <v>7447638</v>
      </c>
      <c r="G1058">
        <v>16925001</v>
      </c>
      <c r="H1058">
        <v>2173</v>
      </c>
      <c r="I1058" t="s">
        <v>5224</v>
      </c>
      <c r="J1058" t="s">
        <v>5225</v>
      </c>
      <c r="K1058" s="2">
        <v>45364</v>
      </c>
      <c r="L1058" s="2">
        <v>45364</v>
      </c>
      <c r="M1058" s="2">
        <v>45423</v>
      </c>
      <c r="N1058">
        <v>-23</v>
      </c>
      <c r="O1058">
        <v>1283024</v>
      </c>
      <c r="P1058">
        <v>20240604</v>
      </c>
      <c r="Q1058">
        <v>202406</v>
      </c>
      <c r="R1058" t="s">
        <v>6382</v>
      </c>
      <c r="S1058">
        <v>87</v>
      </c>
      <c r="T1058" t="s">
        <v>31</v>
      </c>
      <c r="U1058" t="s">
        <v>3359</v>
      </c>
      <c r="V1058" s="57" t="e">
        <f t="shared" ca="1" si="160"/>
        <v>#NUM!</v>
      </c>
      <c r="W1058" s="1" t="e">
        <f t="shared" ca="1" si="161"/>
        <v>#NUM!</v>
      </c>
      <c r="X1058" s="1" t="e">
        <f t="shared" ca="1" si="162"/>
        <v>#NUM!</v>
      </c>
      <c r="Y1058" s="1" t="e">
        <f t="shared" ca="1" si="163"/>
        <v>#NUM!</v>
      </c>
      <c r="Z1058" s="32" t="e">
        <f t="shared" ca="1" si="164"/>
        <v>#NUM!</v>
      </c>
      <c r="AA1058" s="1" t="e">
        <f t="shared" ca="1" si="165"/>
        <v>#NUM!</v>
      </c>
      <c r="AB1058" s="1" t="e">
        <f t="shared" ca="1" si="166"/>
        <v>#NUM!</v>
      </c>
      <c r="AC1058" s="1" t="e">
        <f t="shared" ca="1" si="167"/>
        <v>#NUM!</v>
      </c>
      <c r="AD1058" s="1">
        <f t="shared" si="168"/>
        <v>1283024</v>
      </c>
      <c r="AE1058" t="str">
        <f>IFERROR(VLOOKUP(D1058,Bas!A:B,2,0),"")</f>
        <v/>
      </c>
      <c r="AF1058" t="str">
        <f t="shared" si="169"/>
        <v>JIMENEZ MALAGON RICHARDFP-011175-01</v>
      </c>
      <c r="AG1058" s="14" t="str">
        <f>(IFERROR(VLOOKUP(AF1058,Bas!A:B,2,0),"CXP"))</f>
        <v>CXP</v>
      </c>
    </row>
    <row r="1059" spans="1:33" x14ac:dyDescent="0.25">
      <c r="A1059" t="s">
        <v>41</v>
      </c>
      <c r="B1059">
        <v>901</v>
      </c>
      <c r="C1059">
        <v>79451077</v>
      </c>
      <c r="D1059" t="s">
        <v>3001</v>
      </c>
      <c r="E1059" t="s">
        <v>5213</v>
      </c>
      <c r="F1059">
        <v>7447638</v>
      </c>
      <c r="G1059">
        <v>16925001</v>
      </c>
      <c r="H1059">
        <v>2171</v>
      </c>
      <c r="I1059" t="s">
        <v>5226</v>
      </c>
      <c r="J1059" t="s">
        <v>5227</v>
      </c>
      <c r="K1059" s="2">
        <v>45364</v>
      </c>
      <c r="L1059" s="2">
        <v>45364</v>
      </c>
      <c r="M1059" s="2">
        <v>45423</v>
      </c>
      <c r="N1059">
        <v>-23</v>
      </c>
      <c r="O1059">
        <v>7878</v>
      </c>
      <c r="P1059">
        <v>20240604</v>
      </c>
      <c r="Q1059">
        <v>202406</v>
      </c>
      <c r="R1059" t="s">
        <v>6382</v>
      </c>
      <c r="S1059">
        <v>87</v>
      </c>
      <c r="T1059" t="s">
        <v>31</v>
      </c>
      <c r="U1059" t="s">
        <v>3359</v>
      </c>
      <c r="V1059" s="57" t="e">
        <f t="shared" ca="1" si="160"/>
        <v>#NUM!</v>
      </c>
      <c r="W1059" s="1" t="e">
        <f t="shared" ca="1" si="161"/>
        <v>#NUM!</v>
      </c>
      <c r="X1059" s="1" t="e">
        <f t="shared" ca="1" si="162"/>
        <v>#NUM!</v>
      </c>
      <c r="Y1059" s="1" t="e">
        <f t="shared" ca="1" si="163"/>
        <v>#NUM!</v>
      </c>
      <c r="Z1059" s="32" t="e">
        <f t="shared" ca="1" si="164"/>
        <v>#NUM!</v>
      </c>
      <c r="AA1059" s="1" t="e">
        <f t="shared" ca="1" si="165"/>
        <v>#NUM!</v>
      </c>
      <c r="AB1059" s="1" t="e">
        <f t="shared" ca="1" si="166"/>
        <v>#NUM!</v>
      </c>
      <c r="AC1059" s="1" t="e">
        <f t="shared" ca="1" si="167"/>
        <v>#NUM!</v>
      </c>
      <c r="AD1059" s="1">
        <f t="shared" si="168"/>
        <v>7878</v>
      </c>
      <c r="AE1059" t="str">
        <f>IFERROR(VLOOKUP(D1059,Bas!A:B,2,0),"")</f>
        <v/>
      </c>
      <c r="AF1059" t="str">
        <f t="shared" si="169"/>
        <v>JIMENEZ MALAGON RICHARDFP-011177-01</v>
      </c>
      <c r="AG1059" s="14" t="str">
        <f>(IFERROR(VLOOKUP(AF1059,Bas!A:B,2,0),"CXP"))</f>
        <v>CXP</v>
      </c>
    </row>
    <row r="1060" spans="1:33" x14ac:dyDescent="0.25">
      <c r="A1060" t="s">
        <v>41</v>
      </c>
      <c r="B1060">
        <v>901</v>
      </c>
      <c r="C1060">
        <v>79451077</v>
      </c>
      <c r="D1060" t="s">
        <v>3001</v>
      </c>
      <c r="E1060" t="s">
        <v>5213</v>
      </c>
      <c r="F1060">
        <v>7447638</v>
      </c>
      <c r="G1060">
        <v>16925001</v>
      </c>
      <c r="H1060">
        <v>2172</v>
      </c>
      <c r="I1060" t="s">
        <v>5228</v>
      </c>
      <c r="J1060" t="s">
        <v>5229</v>
      </c>
      <c r="K1060" s="2">
        <v>45364</v>
      </c>
      <c r="L1060" s="2">
        <v>45364</v>
      </c>
      <c r="M1060" s="2">
        <v>45423</v>
      </c>
      <c r="N1060">
        <v>-23</v>
      </c>
      <c r="O1060">
        <v>5888407</v>
      </c>
      <c r="P1060">
        <v>20240604</v>
      </c>
      <c r="Q1060">
        <v>202406</v>
      </c>
      <c r="R1060" t="s">
        <v>6382</v>
      </c>
      <c r="S1060">
        <v>87</v>
      </c>
      <c r="T1060" t="s">
        <v>31</v>
      </c>
      <c r="U1060" t="s">
        <v>3359</v>
      </c>
      <c r="V1060" s="57" t="e">
        <f t="shared" ca="1" si="160"/>
        <v>#NUM!</v>
      </c>
      <c r="W1060" s="1" t="e">
        <f t="shared" ca="1" si="161"/>
        <v>#NUM!</v>
      </c>
      <c r="X1060" s="1" t="e">
        <f t="shared" ca="1" si="162"/>
        <v>#NUM!</v>
      </c>
      <c r="Y1060" s="1" t="e">
        <f t="shared" ca="1" si="163"/>
        <v>#NUM!</v>
      </c>
      <c r="Z1060" s="32" t="e">
        <f t="shared" ca="1" si="164"/>
        <v>#NUM!</v>
      </c>
      <c r="AA1060" s="1" t="e">
        <f t="shared" ca="1" si="165"/>
        <v>#NUM!</v>
      </c>
      <c r="AB1060" s="1" t="e">
        <f t="shared" ca="1" si="166"/>
        <v>#NUM!</v>
      </c>
      <c r="AC1060" s="1" t="e">
        <f t="shared" ca="1" si="167"/>
        <v>#NUM!</v>
      </c>
      <c r="AD1060" s="1">
        <f t="shared" si="168"/>
        <v>5888407</v>
      </c>
      <c r="AE1060" t="str">
        <f>IFERROR(VLOOKUP(D1060,Bas!A:B,2,0),"")</f>
        <v/>
      </c>
      <c r="AF1060" t="str">
        <f t="shared" si="169"/>
        <v>JIMENEZ MALAGON RICHARDFP-011178-01</v>
      </c>
      <c r="AG1060" s="14" t="str">
        <f>(IFERROR(VLOOKUP(AF1060,Bas!A:B,2,0),"CXP"))</f>
        <v>CXP</v>
      </c>
    </row>
    <row r="1061" spans="1:33" x14ac:dyDescent="0.25">
      <c r="A1061" t="s">
        <v>41</v>
      </c>
      <c r="B1061">
        <v>901</v>
      </c>
      <c r="C1061">
        <v>79451077</v>
      </c>
      <c r="D1061" t="s">
        <v>3001</v>
      </c>
      <c r="E1061" t="s">
        <v>5213</v>
      </c>
      <c r="F1061">
        <v>7447638</v>
      </c>
      <c r="G1061">
        <v>16925001</v>
      </c>
      <c r="H1061">
        <v>2189</v>
      </c>
      <c r="I1061" t="s">
        <v>5230</v>
      </c>
      <c r="J1061" t="s">
        <v>5231</v>
      </c>
      <c r="K1061" s="2">
        <v>45373</v>
      </c>
      <c r="L1061" s="2">
        <v>45373</v>
      </c>
      <c r="M1061" s="2">
        <v>45431</v>
      </c>
      <c r="N1061">
        <v>-15</v>
      </c>
      <c r="O1061">
        <v>1607157</v>
      </c>
      <c r="P1061">
        <v>20240604</v>
      </c>
      <c r="Q1061">
        <v>202406</v>
      </c>
      <c r="R1061" t="s">
        <v>6382</v>
      </c>
      <c r="S1061">
        <v>78</v>
      </c>
      <c r="T1061" t="s">
        <v>31</v>
      </c>
      <c r="U1061" t="s">
        <v>3359</v>
      </c>
      <c r="V1061" s="57" t="e">
        <f t="shared" ca="1" si="160"/>
        <v>#NUM!</v>
      </c>
      <c r="W1061" s="1" t="e">
        <f t="shared" ca="1" si="161"/>
        <v>#NUM!</v>
      </c>
      <c r="X1061" s="1" t="e">
        <f t="shared" ca="1" si="162"/>
        <v>#NUM!</v>
      </c>
      <c r="Y1061" s="1" t="e">
        <f t="shared" ca="1" si="163"/>
        <v>#NUM!</v>
      </c>
      <c r="Z1061" s="32" t="e">
        <f t="shared" ca="1" si="164"/>
        <v>#NUM!</v>
      </c>
      <c r="AA1061" s="1" t="e">
        <f t="shared" ca="1" si="165"/>
        <v>#NUM!</v>
      </c>
      <c r="AB1061" s="1" t="e">
        <f t="shared" ca="1" si="166"/>
        <v>#NUM!</v>
      </c>
      <c r="AC1061" s="1" t="e">
        <f t="shared" ca="1" si="167"/>
        <v>#NUM!</v>
      </c>
      <c r="AD1061" s="1">
        <f t="shared" si="168"/>
        <v>1607157</v>
      </c>
      <c r="AE1061" t="str">
        <f>IFERROR(VLOOKUP(D1061,Bas!A:B,2,0),"")</f>
        <v/>
      </c>
      <c r="AF1061" t="str">
        <f t="shared" si="169"/>
        <v>JIMENEZ MALAGON RICHARDFP-011273-01</v>
      </c>
      <c r="AG1061" s="14" t="str">
        <f>(IFERROR(VLOOKUP(AF1061,Bas!A:B,2,0),"CXP"))</f>
        <v>CXP</v>
      </c>
    </row>
    <row r="1062" spans="1:33" x14ac:dyDescent="0.25">
      <c r="A1062" t="s">
        <v>41</v>
      </c>
      <c r="B1062">
        <v>901</v>
      </c>
      <c r="C1062">
        <v>79451077</v>
      </c>
      <c r="D1062" t="s">
        <v>3001</v>
      </c>
      <c r="E1062" t="s">
        <v>5213</v>
      </c>
      <c r="F1062">
        <v>7447638</v>
      </c>
      <c r="G1062">
        <v>16925001</v>
      </c>
      <c r="H1062">
        <v>2190</v>
      </c>
      <c r="I1062" t="s">
        <v>5232</v>
      </c>
      <c r="J1062" t="s">
        <v>5233</v>
      </c>
      <c r="K1062" s="2">
        <v>45373</v>
      </c>
      <c r="L1062" s="2">
        <v>45373</v>
      </c>
      <c r="M1062" s="2">
        <v>45432</v>
      </c>
      <c r="N1062">
        <v>-14</v>
      </c>
      <c r="O1062">
        <v>448496</v>
      </c>
      <c r="P1062">
        <v>20240604</v>
      </c>
      <c r="Q1062">
        <v>202406</v>
      </c>
      <c r="R1062" t="s">
        <v>6382</v>
      </c>
      <c r="S1062">
        <v>78</v>
      </c>
      <c r="T1062" t="s">
        <v>31</v>
      </c>
      <c r="U1062" t="s">
        <v>3359</v>
      </c>
      <c r="V1062" s="57" t="e">
        <f t="shared" ca="1" si="160"/>
        <v>#NUM!</v>
      </c>
      <c r="W1062" s="1" t="e">
        <f t="shared" ca="1" si="161"/>
        <v>#NUM!</v>
      </c>
      <c r="X1062" s="1" t="e">
        <f t="shared" ca="1" si="162"/>
        <v>#NUM!</v>
      </c>
      <c r="Y1062" s="1" t="e">
        <f t="shared" ca="1" si="163"/>
        <v>#NUM!</v>
      </c>
      <c r="Z1062" s="32" t="e">
        <f t="shared" ca="1" si="164"/>
        <v>#NUM!</v>
      </c>
      <c r="AA1062" s="1" t="e">
        <f t="shared" ca="1" si="165"/>
        <v>#NUM!</v>
      </c>
      <c r="AB1062" s="1" t="e">
        <f t="shared" ca="1" si="166"/>
        <v>#NUM!</v>
      </c>
      <c r="AC1062" s="1" t="e">
        <f t="shared" ca="1" si="167"/>
        <v>#NUM!</v>
      </c>
      <c r="AD1062" s="1">
        <f t="shared" si="168"/>
        <v>448496</v>
      </c>
      <c r="AE1062" t="str">
        <f>IFERROR(VLOOKUP(D1062,Bas!A:B,2,0),"")</f>
        <v/>
      </c>
      <c r="AF1062" t="str">
        <f t="shared" si="169"/>
        <v>JIMENEZ MALAGON RICHARDFP-011274-01</v>
      </c>
      <c r="AG1062" s="14" t="str">
        <f>(IFERROR(VLOOKUP(AF1062,Bas!A:B,2,0),"CXP"))</f>
        <v>CXP</v>
      </c>
    </row>
    <row r="1063" spans="1:33" x14ac:dyDescent="0.25">
      <c r="A1063" t="s">
        <v>41</v>
      </c>
      <c r="B1063">
        <v>901</v>
      </c>
      <c r="C1063">
        <v>79451077</v>
      </c>
      <c r="D1063" t="s">
        <v>3001</v>
      </c>
      <c r="E1063" t="s">
        <v>5213</v>
      </c>
      <c r="F1063">
        <v>7447638</v>
      </c>
      <c r="G1063">
        <v>16925001</v>
      </c>
      <c r="H1063">
        <v>2191</v>
      </c>
      <c r="I1063" t="s">
        <v>5234</v>
      </c>
      <c r="J1063" t="s">
        <v>5235</v>
      </c>
      <c r="K1063" s="2">
        <v>45373</v>
      </c>
      <c r="L1063" s="2">
        <v>45373</v>
      </c>
      <c r="M1063" s="2">
        <v>45432</v>
      </c>
      <c r="N1063">
        <v>-14</v>
      </c>
      <c r="O1063">
        <v>962268</v>
      </c>
      <c r="P1063">
        <v>20240604</v>
      </c>
      <c r="Q1063">
        <v>202406</v>
      </c>
      <c r="R1063" t="s">
        <v>6382</v>
      </c>
      <c r="S1063">
        <v>78</v>
      </c>
      <c r="T1063" t="s">
        <v>31</v>
      </c>
      <c r="U1063" t="s">
        <v>3359</v>
      </c>
      <c r="V1063" s="57" t="e">
        <f t="shared" ca="1" si="160"/>
        <v>#NUM!</v>
      </c>
      <c r="W1063" s="1" t="e">
        <f t="shared" ca="1" si="161"/>
        <v>#NUM!</v>
      </c>
      <c r="X1063" s="1" t="e">
        <f t="shared" ca="1" si="162"/>
        <v>#NUM!</v>
      </c>
      <c r="Y1063" s="1" t="e">
        <f t="shared" ca="1" si="163"/>
        <v>#NUM!</v>
      </c>
      <c r="Z1063" s="32" t="e">
        <f t="shared" ca="1" si="164"/>
        <v>#NUM!</v>
      </c>
      <c r="AA1063" s="1" t="e">
        <f t="shared" ca="1" si="165"/>
        <v>#NUM!</v>
      </c>
      <c r="AB1063" s="1" t="e">
        <f t="shared" ca="1" si="166"/>
        <v>#NUM!</v>
      </c>
      <c r="AC1063" s="1" t="e">
        <f t="shared" ca="1" si="167"/>
        <v>#NUM!</v>
      </c>
      <c r="AD1063" s="1">
        <f t="shared" si="168"/>
        <v>962268</v>
      </c>
      <c r="AE1063" t="str">
        <f>IFERROR(VLOOKUP(D1063,Bas!A:B,2,0),"")</f>
        <v/>
      </c>
      <c r="AF1063" t="str">
        <f t="shared" si="169"/>
        <v>JIMENEZ MALAGON RICHARDFP-011275-01</v>
      </c>
      <c r="AG1063" s="14" t="str">
        <f>(IFERROR(VLOOKUP(AF1063,Bas!A:B,2,0),"CXP"))</f>
        <v>CXP</v>
      </c>
    </row>
    <row r="1064" spans="1:33" x14ac:dyDescent="0.25">
      <c r="A1064" t="s">
        <v>41</v>
      </c>
      <c r="B1064">
        <v>901</v>
      </c>
      <c r="C1064">
        <v>79451077</v>
      </c>
      <c r="D1064" t="s">
        <v>3001</v>
      </c>
      <c r="E1064" t="s">
        <v>5213</v>
      </c>
      <c r="F1064">
        <v>7447638</v>
      </c>
      <c r="G1064">
        <v>16925001</v>
      </c>
      <c r="H1064">
        <v>2179</v>
      </c>
      <c r="I1064" t="s">
        <v>5236</v>
      </c>
      <c r="J1064" t="s">
        <v>5237</v>
      </c>
      <c r="K1064" s="2">
        <v>45373</v>
      </c>
      <c r="L1064" s="2">
        <v>45373</v>
      </c>
      <c r="M1064" s="2">
        <v>45427</v>
      </c>
      <c r="N1064">
        <v>-19</v>
      </c>
      <c r="O1064">
        <v>1301594</v>
      </c>
      <c r="P1064">
        <v>20240604</v>
      </c>
      <c r="Q1064">
        <v>202406</v>
      </c>
      <c r="R1064" t="s">
        <v>6382</v>
      </c>
      <c r="S1064">
        <v>78</v>
      </c>
      <c r="T1064" t="s">
        <v>31</v>
      </c>
      <c r="U1064" t="s">
        <v>3359</v>
      </c>
      <c r="V1064" s="57" t="e">
        <f t="shared" ca="1" si="160"/>
        <v>#NUM!</v>
      </c>
      <c r="W1064" s="1" t="e">
        <f t="shared" ca="1" si="161"/>
        <v>#NUM!</v>
      </c>
      <c r="X1064" s="1" t="e">
        <f t="shared" ca="1" si="162"/>
        <v>#NUM!</v>
      </c>
      <c r="Y1064" s="1" t="e">
        <f t="shared" ca="1" si="163"/>
        <v>#NUM!</v>
      </c>
      <c r="Z1064" s="32" t="e">
        <f t="shared" ca="1" si="164"/>
        <v>#NUM!</v>
      </c>
      <c r="AA1064" s="1" t="e">
        <f t="shared" ca="1" si="165"/>
        <v>#NUM!</v>
      </c>
      <c r="AB1064" s="1" t="e">
        <f t="shared" ca="1" si="166"/>
        <v>#NUM!</v>
      </c>
      <c r="AC1064" s="1" t="e">
        <f t="shared" ca="1" si="167"/>
        <v>#NUM!</v>
      </c>
      <c r="AD1064" s="1">
        <f t="shared" si="168"/>
        <v>1301594</v>
      </c>
      <c r="AE1064" t="str">
        <f>IFERROR(VLOOKUP(D1064,Bas!A:B,2,0),"")</f>
        <v/>
      </c>
      <c r="AF1064" t="str">
        <f t="shared" si="169"/>
        <v>JIMENEZ MALAGON RICHARDFP-011276-01</v>
      </c>
      <c r="AG1064" s="14" t="str">
        <f>(IFERROR(VLOOKUP(AF1064,Bas!A:B,2,0),"CXP"))</f>
        <v>CXP</v>
      </c>
    </row>
    <row r="1065" spans="1:33" x14ac:dyDescent="0.25">
      <c r="A1065" t="s">
        <v>41</v>
      </c>
      <c r="B1065">
        <v>901</v>
      </c>
      <c r="C1065">
        <v>79451077</v>
      </c>
      <c r="D1065" t="s">
        <v>3001</v>
      </c>
      <c r="E1065" t="s">
        <v>5213</v>
      </c>
      <c r="F1065">
        <v>7447638</v>
      </c>
      <c r="G1065">
        <v>16925001</v>
      </c>
      <c r="H1065">
        <v>2181</v>
      </c>
      <c r="I1065" t="s">
        <v>5238</v>
      </c>
      <c r="J1065" t="s">
        <v>5239</v>
      </c>
      <c r="K1065" s="2">
        <v>45373</v>
      </c>
      <c r="L1065" s="2">
        <v>45373</v>
      </c>
      <c r="M1065" s="2">
        <v>45427</v>
      </c>
      <c r="N1065">
        <v>-19</v>
      </c>
      <c r="O1065">
        <v>114233</v>
      </c>
      <c r="P1065">
        <v>20240604</v>
      </c>
      <c r="Q1065">
        <v>202406</v>
      </c>
      <c r="R1065" t="s">
        <v>6382</v>
      </c>
      <c r="S1065">
        <v>78</v>
      </c>
      <c r="T1065" t="s">
        <v>31</v>
      </c>
      <c r="U1065" t="s">
        <v>3359</v>
      </c>
      <c r="V1065" s="57" t="e">
        <f t="shared" ca="1" si="160"/>
        <v>#NUM!</v>
      </c>
      <c r="W1065" s="1" t="e">
        <f t="shared" ca="1" si="161"/>
        <v>#NUM!</v>
      </c>
      <c r="X1065" s="1" t="e">
        <f t="shared" ca="1" si="162"/>
        <v>#NUM!</v>
      </c>
      <c r="Y1065" s="1" t="e">
        <f t="shared" ca="1" si="163"/>
        <v>#NUM!</v>
      </c>
      <c r="Z1065" s="32" t="e">
        <f t="shared" ca="1" si="164"/>
        <v>#NUM!</v>
      </c>
      <c r="AA1065" s="1" t="e">
        <f t="shared" ca="1" si="165"/>
        <v>#NUM!</v>
      </c>
      <c r="AB1065" s="1" t="e">
        <f t="shared" ca="1" si="166"/>
        <v>#NUM!</v>
      </c>
      <c r="AC1065" s="1" t="e">
        <f t="shared" ca="1" si="167"/>
        <v>#NUM!</v>
      </c>
      <c r="AD1065" s="1">
        <f t="shared" si="168"/>
        <v>114233</v>
      </c>
      <c r="AE1065" t="str">
        <f>IFERROR(VLOOKUP(D1065,Bas!A:B,2,0),"")</f>
        <v/>
      </c>
      <c r="AF1065" t="str">
        <f t="shared" si="169"/>
        <v>JIMENEZ MALAGON RICHARDFP-011277-01</v>
      </c>
      <c r="AG1065" s="14" t="str">
        <f>(IFERROR(VLOOKUP(AF1065,Bas!A:B,2,0),"CXP"))</f>
        <v>CXP</v>
      </c>
    </row>
    <row r="1066" spans="1:33" x14ac:dyDescent="0.25">
      <c r="A1066" t="s">
        <v>41</v>
      </c>
      <c r="B1066">
        <v>901</v>
      </c>
      <c r="C1066">
        <v>79451077</v>
      </c>
      <c r="D1066" t="s">
        <v>3001</v>
      </c>
      <c r="E1066" t="s">
        <v>5213</v>
      </c>
      <c r="F1066">
        <v>7447638</v>
      </c>
      <c r="G1066">
        <v>16925001</v>
      </c>
      <c r="H1066">
        <v>2178</v>
      </c>
      <c r="I1066" t="s">
        <v>5240</v>
      </c>
      <c r="J1066" t="s">
        <v>5241</v>
      </c>
      <c r="K1066" s="2">
        <v>45373</v>
      </c>
      <c r="L1066" s="2">
        <v>45373</v>
      </c>
      <c r="M1066" s="2">
        <v>45427</v>
      </c>
      <c r="N1066">
        <v>-19</v>
      </c>
      <c r="O1066">
        <v>1605806</v>
      </c>
      <c r="P1066">
        <v>20240604</v>
      </c>
      <c r="Q1066">
        <v>202406</v>
      </c>
      <c r="R1066" t="s">
        <v>6382</v>
      </c>
      <c r="S1066">
        <v>78</v>
      </c>
      <c r="T1066" t="s">
        <v>31</v>
      </c>
      <c r="U1066" t="s">
        <v>3359</v>
      </c>
      <c r="V1066" s="57" t="e">
        <f t="shared" ca="1" si="160"/>
        <v>#NUM!</v>
      </c>
      <c r="W1066" s="1" t="e">
        <f t="shared" ca="1" si="161"/>
        <v>#NUM!</v>
      </c>
      <c r="X1066" s="1" t="e">
        <f t="shared" ca="1" si="162"/>
        <v>#NUM!</v>
      </c>
      <c r="Y1066" s="1" t="e">
        <f t="shared" ca="1" si="163"/>
        <v>#NUM!</v>
      </c>
      <c r="Z1066" s="32" t="e">
        <f t="shared" ca="1" si="164"/>
        <v>#NUM!</v>
      </c>
      <c r="AA1066" s="1" t="e">
        <f t="shared" ca="1" si="165"/>
        <v>#NUM!</v>
      </c>
      <c r="AB1066" s="1" t="e">
        <f t="shared" ca="1" si="166"/>
        <v>#NUM!</v>
      </c>
      <c r="AC1066" s="1" t="e">
        <f t="shared" ca="1" si="167"/>
        <v>#NUM!</v>
      </c>
      <c r="AD1066" s="1">
        <f t="shared" si="168"/>
        <v>1605806</v>
      </c>
      <c r="AE1066" t="str">
        <f>IFERROR(VLOOKUP(D1066,Bas!A:B,2,0),"")</f>
        <v/>
      </c>
      <c r="AF1066" t="str">
        <f t="shared" si="169"/>
        <v>JIMENEZ MALAGON RICHARDFP-011278-01</v>
      </c>
      <c r="AG1066" s="14" t="str">
        <f>(IFERROR(VLOOKUP(AF1066,Bas!A:B,2,0),"CXP"))</f>
        <v>CXP</v>
      </c>
    </row>
    <row r="1067" spans="1:33" x14ac:dyDescent="0.25">
      <c r="A1067" t="s">
        <v>41</v>
      </c>
      <c r="B1067">
        <v>901</v>
      </c>
      <c r="C1067">
        <v>79451077</v>
      </c>
      <c r="D1067" t="s">
        <v>3001</v>
      </c>
      <c r="E1067" t="s">
        <v>5213</v>
      </c>
      <c r="F1067">
        <v>7447638</v>
      </c>
      <c r="G1067">
        <v>16925001</v>
      </c>
      <c r="H1067">
        <v>2180</v>
      </c>
      <c r="I1067" t="s">
        <v>5242</v>
      </c>
      <c r="J1067" t="s">
        <v>5243</v>
      </c>
      <c r="K1067" s="2">
        <v>45373</v>
      </c>
      <c r="L1067" s="2">
        <v>45373</v>
      </c>
      <c r="M1067" s="2">
        <v>45427</v>
      </c>
      <c r="N1067">
        <v>-19</v>
      </c>
      <c r="O1067">
        <v>830139</v>
      </c>
      <c r="P1067">
        <v>20240604</v>
      </c>
      <c r="Q1067">
        <v>202406</v>
      </c>
      <c r="R1067" t="s">
        <v>6382</v>
      </c>
      <c r="S1067">
        <v>78</v>
      </c>
      <c r="T1067" t="s">
        <v>31</v>
      </c>
      <c r="U1067" t="s">
        <v>3359</v>
      </c>
      <c r="V1067" s="57" t="e">
        <f t="shared" ca="1" si="160"/>
        <v>#NUM!</v>
      </c>
      <c r="W1067" s="1" t="e">
        <f t="shared" ca="1" si="161"/>
        <v>#NUM!</v>
      </c>
      <c r="X1067" s="1" t="e">
        <f t="shared" ca="1" si="162"/>
        <v>#NUM!</v>
      </c>
      <c r="Y1067" s="1" t="e">
        <f t="shared" ca="1" si="163"/>
        <v>#NUM!</v>
      </c>
      <c r="Z1067" s="32" t="e">
        <f t="shared" ca="1" si="164"/>
        <v>#NUM!</v>
      </c>
      <c r="AA1067" s="1" t="e">
        <f t="shared" ca="1" si="165"/>
        <v>#NUM!</v>
      </c>
      <c r="AB1067" s="1" t="e">
        <f t="shared" ca="1" si="166"/>
        <v>#NUM!</v>
      </c>
      <c r="AC1067" s="1" t="e">
        <f t="shared" ca="1" si="167"/>
        <v>#NUM!</v>
      </c>
      <c r="AD1067" s="1">
        <f t="shared" si="168"/>
        <v>830139</v>
      </c>
      <c r="AE1067" t="str">
        <f>IFERROR(VLOOKUP(D1067,Bas!A:B,2,0),"")</f>
        <v/>
      </c>
      <c r="AF1067" t="str">
        <f t="shared" si="169"/>
        <v>JIMENEZ MALAGON RICHARDFP-011279-01</v>
      </c>
      <c r="AG1067" s="14" t="str">
        <f>(IFERROR(VLOOKUP(AF1067,Bas!A:B,2,0),"CXP"))</f>
        <v>CXP</v>
      </c>
    </row>
    <row r="1068" spans="1:33" x14ac:dyDescent="0.25">
      <c r="A1068" t="s">
        <v>41</v>
      </c>
      <c r="B1068">
        <v>901</v>
      </c>
      <c r="C1068">
        <v>79451077</v>
      </c>
      <c r="D1068" t="s">
        <v>3001</v>
      </c>
      <c r="E1068" t="s">
        <v>5213</v>
      </c>
      <c r="F1068">
        <v>7447638</v>
      </c>
      <c r="G1068">
        <v>16925001</v>
      </c>
      <c r="H1068">
        <v>2202</v>
      </c>
      <c r="I1068" t="s">
        <v>5244</v>
      </c>
      <c r="J1068" t="s">
        <v>5245</v>
      </c>
      <c r="K1068" s="2">
        <v>45378</v>
      </c>
      <c r="L1068" s="2">
        <v>45378</v>
      </c>
      <c r="M1068" s="2">
        <v>45438</v>
      </c>
      <c r="N1068">
        <v>-8</v>
      </c>
      <c r="O1068">
        <v>405166</v>
      </c>
      <c r="P1068">
        <v>20240604</v>
      </c>
      <c r="Q1068">
        <v>202406</v>
      </c>
      <c r="R1068" t="s">
        <v>6382</v>
      </c>
      <c r="S1068">
        <v>73</v>
      </c>
      <c r="T1068" t="s">
        <v>31</v>
      </c>
      <c r="U1068" t="s">
        <v>3359</v>
      </c>
      <c r="V1068" s="57" t="e">
        <f t="shared" ca="1" si="160"/>
        <v>#NUM!</v>
      </c>
      <c r="W1068" s="1" t="e">
        <f t="shared" ca="1" si="161"/>
        <v>#NUM!</v>
      </c>
      <c r="X1068" s="1" t="e">
        <f t="shared" ca="1" si="162"/>
        <v>#NUM!</v>
      </c>
      <c r="Y1068" s="1" t="e">
        <f t="shared" ca="1" si="163"/>
        <v>#NUM!</v>
      </c>
      <c r="Z1068" s="32" t="e">
        <f t="shared" ca="1" si="164"/>
        <v>#NUM!</v>
      </c>
      <c r="AA1068" s="1" t="e">
        <f t="shared" ca="1" si="165"/>
        <v>#NUM!</v>
      </c>
      <c r="AB1068" s="1" t="e">
        <f t="shared" ca="1" si="166"/>
        <v>#NUM!</v>
      </c>
      <c r="AC1068" s="1" t="e">
        <f t="shared" ca="1" si="167"/>
        <v>#NUM!</v>
      </c>
      <c r="AD1068" s="1">
        <f t="shared" si="168"/>
        <v>405166</v>
      </c>
      <c r="AE1068" t="str">
        <f>IFERROR(VLOOKUP(D1068,Bas!A:B,2,0),"")</f>
        <v/>
      </c>
      <c r="AF1068" t="str">
        <f t="shared" si="169"/>
        <v>JIMENEZ MALAGON RICHARDFP-011424-01</v>
      </c>
      <c r="AG1068" s="14" t="str">
        <f>(IFERROR(VLOOKUP(AF1068,Bas!A:B,2,0),"CXP"))</f>
        <v>CXP</v>
      </c>
    </row>
    <row r="1069" spans="1:33" x14ac:dyDescent="0.25">
      <c r="A1069" t="s">
        <v>41</v>
      </c>
      <c r="B1069">
        <v>901</v>
      </c>
      <c r="C1069">
        <v>79451077</v>
      </c>
      <c r="D1069" t="s">
        <v>3001</v>
      </c>
      <c r="E1069" t="s">
        <v>5213</v>
      </c>
      <c r="F1069">
        <v>7447638</v>
      </c>
      <c r="G1069">
        <v>16925001</v>
      </c>
      <c r="H1069">
        <v>2201</v>
      </c>
      <c r="I1069" t="s">
        <v>5246</v>
      </c>
      <c r="J1069" t="s">
        <v>5247</v>
      </c>
      <c r="K1069" s="2">
        <v>45378</v>
      </c>
      <c r="L1069" s="2">
        <v>45378</v>
      </c>
      <c r="M1069" s="2">
        <v>45438</v>
      </c>
      <c r="N1069">
        <v>-8</v>
      </c>
      <c r="O1069">
        <v>39616</v>
      </c>
      <c r="P1069">
        <v>20240604</v>
      </c>
      <c r="Q1069">
        <v>202406</v>
      </c>
      <c r="R1069" t="s">
        <v>6382</v>
      </c>
      <c r="S1069">
        <v>73</v>
      </c>
      <c r="T1069" t="s">
        <v>31</v>
      </c>
      <c r="U1069" t="s">
        <v>3359</v>
      </c>
      <c r="V1069" s="57" t="e">
        <f t="shared" ca="1" si="160"/>
        <v>#NUM!</v>
      </c>
      <c r="W1069" s="1" t="e">
        <f t="shared" ca="1" si="161"/>
        <v>#NUM!</v>
      </c>
      <c r="X1069" s="1" t="e">
        <f t="shared" ca="1" si="162"/>
        <v>#NUM!</v>
      </c>
      <c r="Y1069" s="1" t="e">
        <f t="shared" ca="1" si="163"/>
        <v>#NUM!</v>
      </c>
      <c r="Z1069" s="32" t="e">
        <f t="shared" ca="1" si="164"/>
        <v>#NUM!</v>
      </c>
      <c r="AA1069" s="1" t="e">
        <f t="shared" ca="1" si="165"/>
        <v>#NUM!</v>
      </c>
      <c r="AB1069" s="1" t="e">
        <f t="shared" ca="1" si="166"/>
        <v>#NUM!</v>
      </c>
      <c r="AC1069" s="1" t="e">
        <f t="shared" ca="1" si="167"/>
        <v>#NUM!</v>
      </c>
      <c r="AD1069" s="1">
        <f t="shared" si="168"/>
        <v>39616</v>
      </c>
      <c r="AE1069" t="str">
        <f>IFERROR(VLOOKUP(D1069,Bas!A:B,2,0),"")</f>
        <v/>
      </c>
      <c r="AF1069" t="str">
        <f t="shared" si="169"/>
        <v>JIMENEZ MALAGON RICHARDFP-011425-01</v>
      </c>
      <c r="AG1069" s="14" t="str">
        <f>(IFERROR(VLOOKUP(AF1069,Bas!A:B,2,0),"CXP"))</f>
        <v>CXP</v>
      </c>
    </row>
    <row r="1070" spans="1:33" x14ac:dyDescent="0.25">
      <c r="A1070" t="s">
        <v>41</v>
      </c>
      <c r="B1070">
        <v>901</v>
      </c>
      <c r="C1070">
        <v>79451077</v>
      </c>
      <c r="D1070" t="s">
        <v>3001</v>
      </c>
      <c r="E1070" t="s">
        <v>5213</v>
      </c>
      <c r="F1070">
        <v>7447638</v>
      </c>
      <c r="G1070">
        <v>16925001</v>
      </c>
      <c r="H1070">
        <v>2200</v>
      </c>
      <c r="I1070" t="s">
        <v>5248</v>
      </c>
      <c r="J1070" t="s">
        <v>5249</v>
      </c>
      <c r="K1070" s="2">
        <v>45378</v>
      </c>
      <c r="L1070" s="2">
        <v>45378</v>
      </c>
      <c r="M1070" s="2">
        <v>45438</v>
      </c>
      <c r="N1070">
        <v>-8</v>
      </c>
      <c r="O1070">
        <v>1062710</v>
      </c>
      <c r="P1070">
        <v>20240604</v>
      </c>
      <c r="Q1070">
        <v>202406</v>
      </c>
      <c r="R1070" t="s">
        <v>6382</v>
      </c>
      <c r="S1070">
        <v>73</v>
      </c>
      <c r="T1070" t="s">
        <v>31</v>
      </c>
      <c r="U1070" t="s">
        <v>3359</v>
      </c>
      <c r="V1070" s="57" t="e">
        <f t="shared" ca="1" si="160"/>
        <v>#NUM!</v>
      </c>
      <c r="W1070" s="1" t="e">
        <f t="shared" ca="1" si="161"/>
        <v>#NUM!</v>
      </c>
      <c r="X1070" s="1" t="e">
        <f t="shared" ca="1" si="162"/>
        <v>#NUM!</v>
      </c>
      <c r="Y1070" s="1" t="e">
        <f t="shared" ca="1" si="163"/>
        <v>#NUM!</v>
      </c>
      <c r="Z1070" s="32" t="e">
        <f t="shared" ca="1" si="164"/>
        <v>#NUM!</v>
      </c>
      <c r="AA1070" s="1" t="e">
        <f t="shared" ca="1" si="165"/>
        <v>#NUM!</v>
      </c>
      <c r="AB1070" s="1" t="e">
        <f t="shared" ca="1" si="166"/>
        <v>#NUM!</v>
      </c>
      <c r="AC1070" s="1" t="e">
        <f t="shared" ca="1" si="167"/>
        <v>#NUM!</v>
      </c>
      <c r="AD1070" s="1">
        <f t="shared" si="168"/>
        <v>1062710</v>
      </c>
      <c r="AE1070" t="str">
        <f>IFERROR(VLOOKUP(D1070,Bas!A:B,2,0),"")</f>
        <v/>
      </c>
      <c r="AF1070" t="str">
        <f t="shared" si="169"/>
        <v>JIMENEZ MALAGON RICHARDFP-011441-01</v>
      </c>
      <c r="AG1070" s="14" t="str">
        <f>(IFERROR(VLOOKUP(AF1070,Bas!A:B,2,0),"CXP"))</f>
        <v>CXP</v>
      </c>
    </row>
    <row r="1071" spans="1:33" x14ac:dyDescent="0.25">
      <c r="A1071" t="s">
        <v>41</v>
      </c>
      <c r="B1071">
        <v>901</v>
      </c>
      <c r="C1071">
        <v>79451077</v>
      </c>
      <c r="D1071" t="s">
        <v>3001</v>
      </c>
      <c r="E1071" t="s">
        <v>5213</v>
      </c>
      <c r="F1071">
        <v>7447638</v>
      </c>
      <c r="G1071">
        <v>16925001</v>
      </c>
      <c r="H1071">
        <v>2207</v>
      </c>
      <c r="I1071" t="s">
        <v>5250</v>
      </c>
      <c r="J1071" t="s">
        <v>5251</v>
      </c>
      <c r="K1071" s="2">
        <v>45386</v>
      </c>
      <c r="L1071" s="2">
        <v>45386</v>
      </c>
      <c r="M1071" s="2">
        <v>45446</v>
      </c>
      <c r="N1071">
        <v>-1</v>
      </c>
      <c r="O1071">
        <v>15532</v>
      </c>
      <c r="P1071">
        <v>20240604</v>
      </c>
      <c r="Q1071">
        <v>202406</v>
      </c>
      <c r="R1071" t="s">
        <v>6382</v>
      </c>
      <c r="S1071">
        <v>65</v>
      </c>
      <c r="T1071" t="s">
        <v>31</v>
      </c>
      <c r="U1071" t="s">
        <v>3359</v>
      </c>
      <c r="V1071" s="57" t="e">
        <f t="shared" ca="1" si="160"/>
        <v>#NUM!</v>
      </c>
      <c r="W1071" s="1" t="e">
        <f t="shared" ca="1" si="161"/>
        <v>#NUM!</v>
      </c>
      <c r="X1071" s="1" t="e">
        <f t="shared" ca="1" si="162"/>
        <v>#NUM!</v>
      </c>
      <c r="Y1071" s="1" t="e">
        <f t="shared" ca="1" si="163"/>
        <v>#NUM!</v>
      </c>
      <c r="Z1071" s="32" t="e">
        <f t="shared" ca="1" si="164"/>
        <v>#NUM!</v>
      </c>
      <c r="AA1071" s="1" t="e">
        <f t="shared" ca="1" si="165"/>
        <v>#NUM!</v>
      </c>
      <c r="AB1071" s="1" t="e">
        <f t="shared" ca="1" si="166"/>
        <v>#NUM!</v>
      </c>
      <c r="AC1071" s="1" t="e">
        <f t="shared" ca="1" si="167"/>
        <v>#NUM!</v>
      </c>
      <c r="AD1071" s="1">
        <f t="shared" si="168"/>
        <v>15532</v>
      </c>
      <c r="AE1071" t="str">
        <f>IFERROR(VLOOKUP(D1071,Bas!A:B,2,0),"")</f>
        <v/>
      </c>
      <c r="AF1071" t="str">
        <f t="shared" si="169"/>
        <v>JIMENEZ MALAGON RICHARDFP-011519-01</v>
      </c>
      <c r="AG1071" s="14" t="str">
        <f>(IFERROR(VLOOKUP(AF1071,Bas!A:B,2,0),"CXP"))</f>
        <v>CXP</v>
      </c>
    </row>
    <row r="1072" spans="1:33" x14ac:dyDescent="0.25">
      <c r="A1072" t="s">
        <v>41</v>
      </c>
      <c r="B1072">
        <v>901</v>
      </c>
      <c r="C1072">
        <v>79451077</v>
      </c>
      <c r="D1072" t="s">
        <v>3001</v>
      </c>
      <c r="E1072" t="s">
        <v>5213</v>
      </c>
      <c r="F1072">
        <v>7447638</v>
      </c>
      <c r="G1072">
        <v>16925001</v>
      </c>
      <c r="H1072">
        <v>2219</v>
      </c>
      <c r="I1072" t="s">
        <v>5252</v>
      </c>
      <c r="J1072" t="s">
        <v>5253</v>
      </c>
      <c r="K1072" s="2">
        <v>45393</v>
      </c>
      <c r="L1072" s="2">
        <v>45393</v>
      </c>
      <c r="M1072" s="2">
        <v>45452</v>
      </c>
      <c r="N1072">
        <v>5</v>
      </c>
      <c r="O1072">
        <v>798041</v>
      </c>
      <c r="P1072">
        <v>20240604</v>
      </c>
      <c r="Q1072">
        <v>202406</v>
      </c>
      <c r="R1072" t="s">
        <v>6382</v>
      </c>
      <c r="S1072">
        <v>58</v>
      </c>
      <c r="T1072" t="s">
        <v>35</v>
      </c>
      <c r="U1072" t="s">
        <v>3359</v>
      </c>
      <c r="V1072" s="57" t="e">
        <f t="shared" ca="1" si="160"/>
        <v>#NUM!</v>
      </c>
      <c r="W1072" s="1" t="e">
        <f t="shared" ca="1" si="161"/>
        <v>#NUM!</v>
      </c>
      <c r="X1072" s="1" t="e">
        <f t="shared" ca="1" si="162"/>
        <v>#NUM!</v>
      </c>
      <c r="Y1072" s="1" t="e">
        <f t="shared" ca="1" si="163"/>
        <v>#NUM!</v>
      </c>
      <c r="Z1072" s="32" t="e">
        <f t="shared" ca="1" si="164"/>
        <v>#NUM!</v>
      </c>
      <c r="AA1072" s="1" t="e">
        <f t="shared" ca="1" si="165"/>
        <v>#NUM!</v>
      </c>
      <c r="AB1072" s="1" t="e">
        <f t="shared" ca="1" si="166"/>
        <v>#NUM!</v>
      </c>
      <c r="AC1072" s="1" t="e">
        <f t="shared" ca="1" si="167"/>
        <v>#NUM!</v>
      </c>
      <c r="AD1072" s="1">
        <f t="shared" si="168"/>
        <v>798041</v>
      </c>
      <c r="AE1072" t="str">
        <f>IFERROR(VLOOKUP(D1072,Bas!A:B,2,0),"")</f>
        <v/>
      </c>
      <c r="AF1072" t="str">
        <f t="shared" si="169"/>
        <v>JIMENEZ MALAGON RICHARDFP-011664-01</v>
      </c>
      <c r="AG1072" s="14" t="str">
        <f>(IFERROR(VLOOKUP(AF1072,Bas!A:B,2,0),"CXP"))</f>
        <v>CXP</v>
      </c>
    </row>
    <row r="1073" spans="1:33" x14ac:dyDescent="0.25">
      <c r="A1073" t="s">
        <v>41</v>
      </c>
      <c r="B1073">
        <v>901</v>
      </c>
      <c r="C1073">
        <v>79451077</v>
      </c>
      <c r="D1073" t="s">
        <v>3001</v>
      </c>
      <c r="E1073" t="s">
        <v>5213</v>
      </c>
      <c r="F1073">
        <v>7447638</v>
      </c>
      <c r="G1073">
        <v>16925001</v>
      </c>
      <c r="H1073">
        <v>2220</v>
      </c>
      <c r="I1073" t="s">
        <v>5254</v>
      </c>
      <c r="J1073" t="s">
        <v>5255</v>
      </c>
      <c r="K1073" s="2">
        <v>45393</v>
      </c>
      <c r="L1073" s="2">
        <v>45393</v>
      </c>
      <c r="M1073" s="2">
        <v>45452</v>
      </c>
      <c r="N1073">
        <v>5</v>
      </c>
      <c r="O1073">
        <v>461439</v>
      </c>
      <c r="P1073">
        <v>20240604</v>
      </c>
      <c r="Q1073">
        <v>202406</v>
      </c>
      <c r="R1073" t="s">
        <v>6382</v>
      </c>
      <c r="S1073">
        <v>58</v>
      </c>
      <c r="T1073" t="s">
        <v>35</v>
      </c>
      <c r="U1073" t="s">
        <v>3359</v>
      </c>
      <c r="V1073" s="57" t="e">
        <f t="shared" ca="1" si="160"/>
        <v>#NUM!</v>
      </c>
      <c r="W1073" s="1" t="e">
        <f t="shared" ca="1" si="161"/>
        <v>#NUM!</v>
      </c>
      <c r="X1073" s="1" t="e">
        <f t="shared" ca="1" si="162"/>
        <v>#NUM!</v>
      </c>
      <c r="Y1073" s="1" t="e">
        <f t="shared" ca="1" si="163"/>
        <v>#NUM!</v>
      </c>
      <c r="Z1073" s="32" t="e">
        <f t="shared" ca="1" si="164"/>
        <v>#NUM!</v>
      </c>
      <c r="AA1073" s="1" t="e">
        <f t="shared" ca="1" si="165"/>
        <v>#NUM!</v>
      </c>
      <c r="AB1073" s="1" t="e">
        <f t="shared" ca="1" si="166"/>
        <v>#NUM!</v>
      </c>
      <c r="AC1073" s="1" t="e">
        <f t="shared" ca="1" si="167"/>
        <v>#NUM!</v>
      </c>
      <c r="AD1073" s="1">
        <f t="shared" si="168"/>
        <v>461439</v>
      </c>
      <c r="AE1073" t="str">
        <f>IFERROR(VLOOKUP(D1073,Bas!A:B,2,0),"")</f>
        <v/>
      </c>
      <c r="AF1073" t="str">
        <f t="shared" si="169"/>
        <v>JIMENEZ MALAGON RICHARDFP-011665-01</v>
      </c>
      <c r="AG1073" s="14" t="str">
        <f>(IFERROR(VLOOKUP(AF1073,Bas!A:B,2,0),"CXP"))</f>
        <v>CXP</v>
      </c>
    </row>
    <row r="1074" spans="1:33" x14ac:dyDescent="0.25">
      <c r="A1074" t="s">
        <v>41</v>
      </c>
      <c r="B1074">
        <v>901</v>
      </c>
      <c r="C1074">
        <v>79451077</v>
      </c>
      <c r="D1074" t="s">
        <v>3001</v>
      </c>
      <c r="E1074" t="s">
        <v>5213</v>
      </c>
      <c r="F1074">
        <v>7447638</v>
      </c>
      <c r="G1074">
        <v>16925001</v>
      </c>
      <c r="H1074">
        <v>2218</v>
      </c>
      <c r="I1074" t="s">
        <v>5256</v>
      </c>
      <c r="J1074" t="s">
        <v>5257</v>
      </c>
      <c r="K1074" s="2">
        <v>45393</v>
      </c>
      <c r="L1074" s="2">
        <v>45393</v>
      </c>
      <c r="M1074" s="2">
        <v>45452</v>
      </c>
      <c r="N1074">
        <v>5</v>
      </c>
      <c r="O1074">
        <v>1188486</v>
      </c>
      <c r="P1074">
        <v>20240604</v>
      </c>
      <c r="Q1074">
        <v>202406</v>
      </c>
      <c r="R1074" t="s">
        <v>6382</v>
      </c>
      <c r="S1074">
        <v>58</v>
      </c>
      <c r="T1074" t="s">
        <v>35</v>
      </c>
      <c r="U1074" t="s">
        <v>3359</v>
      </c>
      <c r="V1074" s="57" t="e">
        <f t="shared" ca="1" si="160"/>
        <v>#NUM!</v>
      </c>
      <c r="W1074" s="1" t="e">
        <f t="shared" ca="1" si="161"/>
        <v>#NUM!</v>
      </c>
      <c r="X1074" s="1" t="e">
        <f t="shared" ca="1" si="162"/>
        <v>#NUM!</v>
      </c>
      <c r="Y1074" s="1" t="e">
        <f t="shared" ca="1" si="163"/>
        <v>#NUM!</v>
      </c>
      <c r="Z1074" s="32" t="e">
        <f t="shared" ca="1" si="164"/>
        <v>#NUM!</v>
      </c>
      <c r="AA1074" s="1" t="e">
        <f t="shared" ca="1" si="165"/>
        <v>#NUM!</v>
      </c>
      <c r="AB1074" s="1" t="e">
        <f t="shared" ca="1" si="166"/>
        <v>#NUM!</v>
      </c>
      <c r="AC1074" s="1" t="e">
        <f t="shared" ca="1" si="167"/>
        <v>#NUM!</v>
      </c>
      <c r="AD1074" s="1">
        <f t="shared" si="168"/>
        <v>1188486</v>
      </c>
      <c r="AE1074" t="str">
        <f>IFERROR(VLOOKUP(D1074,Bas!A:B,2,0),"")</f>
        <v/>
      </c>
      <c r="AF1074" t="str">
        <f t="shared" si="169"/>
        <v>JIMENEZ MALAGON RICHARDFP-011666-01</v>
      </c>
      <c r="AG1074" s="14" t="str">
        <f>(IFERROR(VLOOKUP(AF1074,Bas!A:B,2,0),"CXP"))</f>
        <v>CXP</v>
      </c>
    </row>
    <row r="1075" spans="1:33" x14ac:dyDescent="0.25">
      <c r="A1075" t="s">
        <v>41</v>
      </c>
      <c r="B1075">
        <v>901</v>
      </c>
      <c r="C1075">
        <v>79451077</v>
      </c>
      <c r="D1075" t="s">
        <v>3001</v>
      </c>
      <c r="E1075" t="s">
        <v>5213</v>
      </c>
      <c r="F1075">
        <v>7447638</v>
      </c>
      <c r="G1075">
        <v>16925001</v>
      </c>
      <c r="H1075">
        <v>2217</v>
      </c>
      <c r="I1075" t="s">
        <v>5258</v>
      </c>
      <c r="J1075" t="s">
        <v>5259</v>
      </c>
      <c r="K1075" s="2">
        <v>45393</v>
      </c>
      <c r="L1075" s="2">
        <v>45393</v>
      </c>
      <c r="M1075" s="2">
        <v>45451</v>
      </c>
      <c r="N1075">
        <v>4</v>
      </c>
      <c r="O1075">
        <v>1581017</v>
      </c>
      <c r="P1075">
        <v>20240604</v>
      </c>
      <c r="Q1075">
        <v>202406</v>
      </c>
      <c r="R1075" t="s">
        <v>6382</v>
      </c>
      <c r="S1075">
        <v>58</v>
      </c>
      <c r="T1075" t="s">
        <v>35</v>
      </c>
      <c r="U1075" t="s">
        <v>3359</v>
      </c>
      <c r="V1075" s="57" t="e">
        <f t="shared" ca="1" si="160"/>
        <v>#NUM!</v>
      </c>
      <c r="W1075" s="1" t="e">
        <f t="shared" ca="1" si="161"/>
        <v>#NUM!</v>
      </c>
      <c r="X1075" s="1" t="e">
        <f t="shared" ca="1" si="162"/>
        <v>#NUM!</v>
      </c>
      <c r="Y1075" s="1" t="e">
        <f t="shared" ca="1" si="163"/>
        <v>#NUM!</v>
      </c>
      <c r="Z1075" s="32" t="e">
        <f t="shared" ca="1" si="164"/>
        <v>#NUM!</v>
      </c>
      <c r="AA1075" s="1" t="e">
        <f t="shared" ca="1" si="165"/>
        <v>#NUM!</v>
      </c>
      <c r="AB1075" s="1" t="e">
        <f t="shared" ca="1" si="166"/>
        <v>#NUM!</v>
      </c>
      <c r="AC1075" s="1" t="e">
        <f t="shared" ca="1" si="167"/>
        <v>#NUM!</v>
      </c>
      <c r="AD1075" s="1">
        <f t="shared" si="168"/>
        <v>1581017</v>
      </c>
      <c r="AE1075" t="str">
        <f>IFERROR(VLOOKUP(D1075,Bas!A:B,2,0),"")</f>
        <v/>
      </c>
      <c r="AF1075" t="str">
        <f t="shared" si="169"/>
        <v>JIMENEZ MALAGON RICHARDFP-011668-01</v>
      </c>
      <c r="AG1075" s="14" t="str">
        <f>(IFERROR(VLOOKUP(AF1075,Bas!A:B,2,0),"CXP"))</f>
        <v>CXP</v>
      </c>
    </row>
    <row r="1076" spans="1:33" x14ac:dyDescent="0.25">
      <c r="A1076" t="s">
        <v>41</v>
      </c>
      <c r="B1076">
        <v>901</v>
      </c>
      <c r="C1076">
        <v>79451077</v>
      </c>
      <c r="D1076" t="s">
        <v>3001</v>
      </c>
      <c r="E1076" t="s">
        <v>5213</v>
      </c>
      <c r="F1076">
        <v>7447638</v>
      </c>
      <c r="G1076">
        <v>16925001</v>
      </c>
      <c r="H1076">
        <v>2212</v>
      </c>
      <c r="I1076" t="s">
        <v>5260</v>
      </c>
      <c r="J1076" t="s">
        <v>5261</v>
      </c>
      <c r="K1076" s="2">
        <v>45393</v>
      </c>
      <c r="L1076" s="2">
        <v>45393</v>
      </c>
      <c r="M1076" s="2">
        <v>45448</v>
      </c>
      <c r="N1076">
        <v>1</v>
      </c>
      <c r="O1076">
        <v>234096</v>
      </c>
      <c r="P1076">
        <v>20240604</v>
      </c>
      <c r="Q1076">
        <v>202406</v>
      </c>
      <c r="R1076" t="s">
        <v>6382</v>
      </c>
      <c r="S1076">
        <v>58</v>
      </c>
      <c r="T1076" t="s">
        <v>35</v>
      </c>
      <c r="U1076" t="s">
        <v>3359</v>
      </c>
      <c r="V1076" s="57" t="e">
        <f t="shared" ca="1" si="160"/>
        <v>#NUM!</v>
      </c>
      <c r="W1076" s="1" t="e">
        <f t="shared" ca="1" si="161"/>
        <v>#NUM!</v>
      </c>
      <c r="X1076" s="1" t="e">
        <f t="shared" ca="1" si="162"/>
        <v>#NUM!</v>
      </c>
      <c r="Y1076" s="1" t="e">
        <f t="shared" ca="1" si="163"/>
        <v>#NUM!</v>
      </c>
      <c r="Z1076" s="32" t="e">
        <f t="shared" ca="1" si="164"/>
        <v>#NUM!</v>
      </c>
      <c r="AA1076" s="1" t="e">
        <f t="shared" ca="1" si="165"/>
        <v>#NUM!</v>
      </c>
      <c r="AB1076" s="1" t="e">
        <f t="shared" ca="1" si="166"/>
        <v>#NUM!</v>
      </c>
      <c r="AC1076" s="1" t="e">
        <f t="shared" ca="1" si="167"/>
        <v>#NUM!</v>
      </c>
      <c r="AD1076" s="1">
        <f t="shared" si="168"/>
        <v>234096</v>
      </c>
      <c r="AE1076" t="str">
        <f>IFERROR(VLOOKUP(D1076,Bas!A:B,2,0),"")</f>
        <v/>
      </c>
      <c r="AF1076" t="str">
        <f t="shared" si="169"/>
        <v>JIMENEZ MALAGON RICHARDFP-011670-01</v>
      </c>
      <c r="AG1076" s="14" t="str">
        <f>(IFERROR(VLOOKUP(AF1076,Bas!A:B,2,0),"CXP"))</f>
        <v>CXP</v>
      </c>
    </row>
    <row r="1077" spans="1:33" x14ac:dyDescent="0.25">
      <c r="A1077" t="s">
        <v>41</v>
      </c>
      <c r="B1077">
        <v>901</v>
      </c>
      <c r="C1077">
        <v>79451077</v>
      </c>
      <c r="D1077" t="s">
        <v>3001</v>
      </c>
      <c r="E1077" t="s">
        <v>5213</v>
      </c>
      <c r="F1077">
        <v>7447638</v>
      </c>
      <c r="G1077">
        <v>16925001</v>
      </c>
      <c r="H1077">
        <v>2223</v>
      </c>
      <c r="I1077" t="s">
        <v>5262</v>
      </c>
      <c r="J1077" t="s">
        <v>5263</v>
      </c>
      <c r="K1077" s="2">
        <v>45397</v>
      </c>
      <c r="L1077" s="2">
        <v>45397</v>
      </c>
      <c r="M1077" s="2">
        <v>45455</v>
      </c>
      <c r="N1077">
        <v>8</v>
      </c>
      <c r="O1077">
        <v>127176</v>
      </c>
      <c r="P1077">
        <v>20240604</v>
      </c>
      <c r="Q1077">
        <v>202406</v>
      </c>
      <c r="R1077" t="s">
        <v>6382</v>
      </c>
      <c r="S1077">
        <v>54</v>
      </c>
      <c r="T1077" t="s">
        <v>35</v>
      </c>
      <c r="U1077" t="s">
        <v>3359</v>
      </c>
      <c r="V1077" s="57" t="e">
        <f t="shared" ca="1" si="160"/>
        <v>#NUM!</v>
      </c>
      <c r="W1077" s="1" t="e">
        <f t="shared" ca="1" si="161"/>
        <v>#NUM!</v>
      </c>
      <c r="X1077" s="1" t="e">
        <f t="shared" ca="1" si="162"/>
        <v>#NUM!</v>
      </c>
      <c r="Y1077" s="1" t="e">
        <f t="shared" ca="1" si="163"/>
        <v>#NUM!</v>
      </c>
      <c r="Z1077" s="32" t="e">
        <f t="shared" ca="1" si="164"/>
        <v>#NUM!</v>
      </c>
      <c r="AA1077" s="1" t="e">
        <f t="shared" ca="1" si="165"/>
        <v>#NUM!</v>
      </c>
      <c r="AB1077" s="1" t="e">
        <f t="shared" ca="1" si="166"/>
        <v>#NUM!</v>
      </c>
      <c r="AC1077" s="1" t="e">
        <f t="shared" ca="1" si="167"/>
        <v>#NUM!</v>
      </c>
      <c r="AD1077" s="1">
        <f t="shared" si="168"/>
        <v>127176</v>
      </c>
      <c r="AE1077" t="str">
        <f>IFERROR(VLOOKUP(D1077,Bas!A:B,2,0),"")</f>
        <v/>
      </c>
      <c r="AF1077" t="str">
        <f t="shared" si="169"/>
        <v>JIMENEZ MALAGON RICHARDFP-011738-01</v>
      </c>
      <c r="AG1077" s="14" t="str">
        <f>(IFERROR(VLOOKUP(AF1077,Bas!A:B,2,0),"CXP"))</f>
        <v>CXP</v>
      </c>
    </row>
    <row r="1078" spans="1:33" x14ac:dyDescent="0.25">
      <c r="A1078" t="s">
        <v>41</v>
      </c>
      <c r="B1078">
        <v>901</v>
      </c>
      <c r="C1078">
        <v>79451077</v>
      </c>
      <c r="D1078" t="s">
        <v>3001</v>
      </c>
      <c r="E1078" t="s">
        <v>5213</v>
      </c>
      <c r="F1078">
        <v>7447638</v>
      </c>
      <c r="G1078">
        <v>16925001</v>
      </c>
      <c r="H1078">
        <v>2224</v>
      </c>
      <c r="I1078" t="s">
        <v>5264</v>
      </c>
      <c r="J1078" t="s">
        <v>5265</v>
      </c>
      <c r="K1078" s="2">
        <v>45397</v>
      </c>
      <c r="L1078" s="2">
        <v>45397</v>
      </c>
      <c r="M1078" s="2">
        <v>45455</v>
      </c>
      <c r="N1078">
        <v>8</v>
      </c>
      <c r="O1078">
        <v>144059</v>
      </c>
      <c r="P1078">
        <v>20240604</v>
      </c>
      <c r="Q1078">
        <v>202406</v>
      </c>
      <c r="R1078" t="s">
        <v>6382</v>
      </c>
      <c r="S1078">
        <v>54</v>
      </c>
      <c r="T1078" t="s">
        <v>35</v>
      </c>
      <c r="U1078" t="s">
        <v>3359</v>
      </c>
      <c r="V1078" s="57" t="e">
        <f t="shared" ca="1" si="160"/>
        <v>#NUM!</v>
      </c>
      <c r="W1078" s="1" t="e">
        <f t="shared" ca="1" si="161"/>
        <v>#NUM!</v>
      </c>
      <c r="X1078" s="1" t="e">
        <f t="shared" ca="1" si="162"/>
        <v>#NUM!</v>
      </c>
      <c r="Y1078" s="1" t="e">
        <f t="shared" ca="1" si="163"/>
        <v>#NUM!</v>
      </c>
      <c r="Z1078" s="32" t="e">
        <f t="shared" ca="1" si="164"/>
        <v>#NUM!</v>
      </c>
      <c r="AA1078" s="1" t="e">
        <f t="shared" ca="1" si="165"/>
        <v>#NUM!</v>
      </c>
      <c r="AB1078" s="1" t="e">
        <f t="shared" ca="1" si="166"/>
        <v>#NUM!</v>
      </c>
      <c r="AC1078" s="1" t="e">
        <f t="shared" ca="1" si="167"/>
        <v>#NUM!</v>
      </c>
      <c r="AD1078" s="1">
        <f t="shared" si="168"/>
        <v>144059</v>
      </c>
      <c r="AE1078" t="str">
        <f>IFERROR(VLOOKUP(D1078,Bas!A:B,2,0),"")</f>
        <v/>
      </c>
      <c r="AF1078" t="str">
        <f t="shared" si="169"/>
        <v>JIMENEZ MALAGON RICHARDFP-011739-01</v>
      </c>
      <c r="AG1078" s="14" t="str">
        <f>(IFERROR(VLOOKUP(AF1078,Bas!A:B,2,0),"CXP"))</f>
        <v>CXP</v>
      </c>
    </row>
    <row r="1079" spans="1:33" x14ac:dyDescent="0.25">
      <c r="A1079" t="s">
        <v>41</v>
      </c>
      <c r="B1079">
        <v>901</v>
      </c>
      <c r="C1079">
        <v>79451077</v>
      </c>
      <c r="D1079" t="s">
        <v>3001</v>
      </c>
      <c r="E1079" t="s">
        <v>5213</v>
      </c>
      <c r="F1079">
        <v>7447638</v>
      </c>
      <c r="G1079">
        <v>16925001</v>
      </c>
      <c r="H1079">
        <v>2232</v>
      </c>
      <c r="I1079" t="s">
        <v>5266</v>
      </c>
      <c r="J1079" t="s">
        <v>5267</v>
      </c>
      <c r="K1079" s="2">
        <v>45404</v>
      </c>
      <c r="L1079" s="2">
        <v>45404</v>
      </c>
      <c r="M1079" s="2">
        <v>45462</v>
      </c>
      <c r="N1079">
        <v>15</v>
      </c>
      <c r="O1079">
        <v>7878</v>
      </c>
      <c r="P1079">
        <v>20240604</v>
      </c>
      <c r="Q1079">
        <v>202406</v>
      </c>
      <c r="R1079" t="s">
        <v>6382</v>
      </c>
      <c r="S1079">
        <v>47</v>
      </c>
      <c r="T1079" t="s">
        <v>35</v>
      </c>
      <c r="U1079" t="s">
        <v>3359</v>
      </c>
      <c r="V1079" s="57" t="e">
        <f t="shared" ca="1" si="160"/>
        <v>#NUM!</v>
      </c>
      <c r="W1079" s="1" t="e">
        <f t="shared" ca="1" si="161"/>
        <v>#NUM!</v>
      </c>
      <c r="X1079" s="1" t="e">
        <f t="shared" ca="1" si="162"/>
        <v>#NUM!</v>
      </c>
      <c r="Y1079" s="1" t="e">
        <f t="shared" ca="1" si="163"/>
        <v>#NUM!</v>
      </c>
      <c r="Z1079" s="32" t="e">
        <f t="shared" ca="1" si="164"/>
        <v>#NUM!</v>
      </c>
      <c r="AA1079" s="1" t="e">
        <f t="shared" ca="1" si="165"/>
        <v>#NUM!</v>
      </c>
      <c r="AB1079" s="1" t="e">
        <f t="shared" ca="1" si="166"/>
        <v>#NUM!</v>
      </c>
      <c r="AC1079" s="1" t="e">
        <f t="shared" ca="1" si="167"/>
        <v>#NUM!</v>
      </c>
      <c r="AD1079" s="1">
        <f t="shared" si="168"/>
        <v>7878</v>
      </c>
      <c r="AE1079" t="str">
        <f>IFERROR(VLOOKUP(D1079,Bas!A:B,2,0),"")</f>
        <v/>
      </c>
      <c r="AF1079" t="str">
        <f t="shared" si="169"/>
        <v>JIMENEZ MALAGON RICHARDFP-011843-01</v>
      </c>
      <c r="AG1079" s="14" t="str">
        <f>(IFERROR(VLOOKUP(AF1079,Bas!A:B,2,0),"CXP"))</f>
        <v>CXP</v>
      </c>
    </row>
    <row r="1080" spans="1:33" x14ac:dyDescent="0.25">
      <c r="A1080" t="s">
        <v>41</v>
      </c>
      <c r="B1080">
        <v>901</v>
      </c>
      <c r="C1080">
        <v>79451077</v>
      </c>
      <c r="D1080" t="s">
        <v>3001</v>
      </c>
      <c r="E1080" t="s">
        <v>5213</v>
      </c>
      <c r="F1080">
        <v>7447638</v>
      </c>
      <c r="G1080">
        <v>16925001</v>
      </c>
      <c r="H1080">
        <v>2233</v>
      </c>
      <c r="I1080" t="s">
        <v>5268</v>
      </c>
      <c r="J1080" t="s">
        <v>5269</v>
      </c>
      <c r="K1080" s="2">
        <v>45404</v>
      </c>
      <c r="L1080" s="2">
        <v>45404</v>
      </c>
      <c r="M1080" s="2">
        <v>45462</v>
      </c>
      <c r="N1080">
        <v>15</v>
      </c>
      <c r="O1080">
        <v>29824</v>
      </c>
      <c r="P1080">
        <v>20240604</v>
      </c>
      <c r="Q1080">
        <v>202406</v>
      </c>
      <c r="R1080" t="s">
        <v>6382</v>
      </c>
      <c r="S1080">
        <v>47</v>
      </c>
      <c r="T1080" t="s">
        <v>35</v>
      </c>
      <c r="U1080" t="s">
        <v>3359</v>
      </c>
      <c r="V1080" s="57" t="e">
        <f t="shared" ca="1" si="160"/>
        <v>#NUM!</v>
      </c>
      <c r="W1080" s="1" t="e">
        <f t="shared" ca="1" si="161"/>
        <v>#NUM!</v>
      </c>
      <c r="X1080" s="1" t="e">
        <f t="shared" ca="1" si="162"/>
        <v>#NUM!</v>
      </c>
      <c r="Y1080" s="1" t="e">
        <f t="shared" ca="1" si="163"/>
        <v>#NUM!</v>
      </c>
      <c r="Z1080" s="32" t="e">
        <f t="shared" ca="1" si="164"/>
        <v>#NUM!</v>
      </c>
      <c r="AA1080" s="1" t="e">
        <f t="shared" ca="1" si="165"/>
        <v>#NUM!</v>
      </c>
      <c r="AB1080" s="1" t="e">
        <f t="shared" ca="1" si="166"/>
        <v>#NUM!</v>
      </c>
      <c r="AC1080" s="1" t="e">
        <f t="shared" ca="1" si="167"/>
        <v>#NUM!</v>
      </c>
      <c r="AD1080" s="1">
        <f t="shared" si="168"/>
        <v>29824</v>
      </c>
      <c r="AE1080" t="str">
        <f>IFERROR(VLOOKUP(D1080,Bas!A:B,2,0),"")</f>
        <v/>
      </c>
      <c r="AF1080" t="str">
        <f t="shared" si="169"/>
        <v>JIMENEZ MALAGON RICHARDFP-011844-01</v>
      </c>
      <c r="AG1080" s="14" t="str">
        <f>(IFERROR(VLOOKUP(AF1080,Bas!A:B,2,0),"CXP"))</f>
        <v>CXP</v>
      </c>
    </row>
    <row r="1081" spans="1:33" x14ac:dyDescent="0.25">
      <c r="A1081" t="s">
        <v>41</v>
      </c>
      <c r="B1081">
        <v>901</v>
      </c>
      <c r="C1081">
        <v>79451077</v>
      </c>
      <c r="D1081" t="s">
        <v>3001</v>
      </c>
      <c r="E1081" t="s">
        <v>5213</v>
      </c>
      <c r="F1081">
        <v>7447638</v>
      </c>
      <c r="G1081">
        <v>16925001</v>
      </c>
      <c r="H1081">
        <v>2237</v>
      </c>
      <c r="I1081" t="s">
        <v>5270</v>
      </c>
      <c r="J1081" t="s">
        <v>5271</v>
      </c>
      <c r="K1081" s="2">
        <v>45408</v>
      </c>
      <c r="L1081" s="2">
        <v>45408</v>
      </c>
      <c r="M1081" s="2">
        <v>45468</v>
      </c>
      <c r="N1081">
        <v>21</v>
      </c>
      <c r="O1081">
        <v>1208744</v>
      </c>
      <c r="P1081">
        <v>20240604</v>
      </c>
      <c r="Q1081">
        <v>202406</v>
      </c>
      <c r="R1081" t="s">
        <v>6382</v>
      </c>
      <c r="S1081">
        <v>43</v>
      </c>
      <c r="T1081" t="s">
        <v>35</v>
      </c>
      <c r="U1081" t="s">
        <v>3359</v>
      </c>
      <c r="V1081" s="57" t="e">
        <f t="shared" ref="V1081:V1144" ca="1" si="170">+_xlfn.DAYS($V$8,L1081)</f>
        <v>#NUM!</v>
      </c>
      <c r="W1081" s="1" t="e">
        <f t="shared" ref="W1081:W1144" ca="1" si="171">+IF(AND(V1081&gt;=0,V1081&lt;=30),AD1081,0)</f>
        <v>#NUM!</v>
      </c>
      <c r="X1081" s="1" t="e">
        <f t="shared" ref="X1081:X1144" ca="1" si="172">+IF(AND(V1081&gt;=31,V1081&lt;=60),AD1081,0)</f>
        <v>#NUM!</v>
      </c>
      <c r="Y1081" s="1" t="e">
        <f t="shared" ref="Y1081:Y1144" ca="1" si="173">+IF(AND(V1081&gt;=61,V1081&lt;=90),AD1081,0)</f>
        <v>#NUM!</v>
      </c>
      <c r="Z1081" s="32" t="e">
        <f t="shared" ref="Z1081:Z1144" ca="1" si="174">+IF(AND(V1081&gt;=91,V1081&lt;=120),AD1081,0)</f>
        <v>#NUM!</v>
      </c>
      <c r="AA1081" s="1" t="e">
        <f t="shared" ref="AA1081:AA1144" ca="1" si="175">+IF(AND(V1081&gt;=121,V1081&lt;=180),AD1081,0)</f>
        <v>#NUM!</v>
      </c>
      <c r="AB1081" s="1" t="e">
        <f t="shared" ref="AB1081:AB1144" ca="1" si="176">+IF(AND(V1081&gt;=181,V1081&lt;=360),AD1081,0)</f>
        <v>#NUM!</v>
      </c>
      <c r="AC1081" s="1" t="e">
        <f t="shared" ref="AC1081:AC1144" ca="1" si="177">+IF(AND(V1081&gt;360),AD1081,0)</f>
        <v>#NUM!</v>
      </c>
      <c r="AD1081" s="1">
        <f t="shared" ref="AD1081:AD1144" si="178">+O1081</f>
        <v>1208744</v>
      </c>
      <c r="AE1081" t="str">
        <f>IFERROR(VLOOKUP(D1081,Bas!A:B,2,0),"")</f>
        <v/>
      </c>
      <c r="AF1081" t="str">
        <f t="shared" si="169"/>
        <v>JIMENEZ MALAGON RICHARDFP-011939-01</v>
      </c>
      <c r="AG1081" s="14" t="str">
        <f>(IFERROR(VLOOKUP(AF1081,Bas!A:B,2,0),"CXP"))</f>
        <v>CXP</v>
      </c>
    </row>
    <row r="1082" spans="1:33" x14ac:dyDescent="0.25">
      <c r="A1082" t="s">
        <v>41</v>
      </c>
      <c r="B1082">
        <v>901</v>
      </c>
      <c r="C1082">
        <v>79451077</v>
      </c>
      <c r="D1082" t="s">
        <v>3001</v>
      </c>
      <c r="E1082" t="s">
        <v>5213</v>
      </c>
      <c r="F1082">
        <v>7447638</v>
      </c>
      <c r="G1082">
        <v>16925001</v>
      </c>
      <c r="H1082">
        <v>2240</v>
      </c>
      <c r="I1082" t="s">
        <v>5272</v>
      </c>
      <c r="J1082" t="s">
        <v>5273</v>
      </c>
      <c r="K1082" s="2">
        <v>45411</v>
      </c>
      <c r="L1082" s="2">
        <v>45411</v>
      </c>
      <c r="M1082" s="2">
        <v>45469</v>
      </c>
      <c r="N1082">
        <v>22</v>
      </c>
      <c r="O1082">
        <v>643763</v>
      </c>
      <c r="P1082">
        <v>20240604</v>
      </c>
      <c r="Q1082">
        <v>202406</v>
      </c>
      <c r="R1082" t="s">
        <v>6382</v>
      </c>
      <c r="S1082">
        <v>40</v>
      </c>
      <c r="T1082" t="s">
        <v>35</v>
      </c>
      <c r="U1082" t="s">
        <v>3359</v>
      </c>
      <c r="V1082" s="57" t="e">
        <f t="shared" ca="1" si="170"/>
        <v>#NUM!</v>
      </c>
      <c r="W1082" s="1" t="e">
        <f t="shared" ca="1" si="171"/>
        <v>#NUM!</v>
      </c>
      <c r="X1082" s="1" t="e">
        <f t="shared" ca="1" si="172"/>
        <v>#NUM!</v>
      </c>
      <c r="Y1082" s="1" t="e">
        <f t="shared" ca="1" si="173"/>
        <v>#NUM!</v>
      </c>
      <c r="Z1082" s="32" t="e">
        <f t="shared" ca="1" si="174"/>
        <v>#NUM!</v>
      </c>
      <c r="AA1082" s="1" t="e">
        <f t="shared" ca="1" si="175"/>
        <v>#NUM!</v>
      </c>
      <c r="AB1082" s="1" t="e">
        <f t="shared" ca="1" si="176"/>
        <v>#NUM!</v>
      </c>
      <c r="AC1082" s="1" t="e">
        <f t="shared" ca="1" si="177"/>
        <v>#NUM!</v>
      </c>
      <c r="AD1082" s="1">
        <f t="shared" si="178"/>
        <v>643763</v>
      </c>
      <c r="AE1082" t="str">
        <f>IFERROR(VLOOKUP(D1082,Bas!A:B,2,0),"")</f>
        <v/>
      </c>
      <c r="AF1082" t="str">
        <f t="shared" ref="AF1082:AF1145" si="179">+CONCATENATE(D1082,I1082)</f>
        <v>JIMENEZ MALAGON RICHARDFP-012006-01</v>
      </c>
      <c r="AG1082" s="14" t="str">
        <f>(IFERROR(VLOOKUP(AF1082,Bas!A:B,2,0),"CXP"))</f>
        <v>CXP</v>
      </c>
    </row>
    <row r="1083" spans="1:33" x14ac:dyDescent="0.25">
      <c r="A1083" t="s">
        <v>41</v>
      </c>
      <c r="B1083">
        <v>901</v>
      </c>
      <c r="C1083">
        <v>79451077</v>
      </c>
      <c r="D1083" t="s">
        <v>3001</v>
      </c>
      <c r="E1083" t="s">
        <v>5213</v>
      </c>
      <c r="F1083">
        <v>7447638</v>
      </c>
      <c r="G1083">
        <v>16925001</v>
      </c>
      <c r="H1083">
        <v>2239</v>
      </c>
      <c r="I1083" t="s">
        <v>5274</v>
      </c>
      <c r="J1083" t="s">
        <v>5275</v>
      </c>
      <c r="K1083" s="2">
        <v>45411</v>
      </c>
      <c r="L1083" s="2">
        <v>45411</v>
      </c>
      <c r="M1083" s="2">
        <v>45469</v>
      </c>
      <c r="N1083">
        <v>22</v>
      </c>
      <c r="O1083">
        <v>472693</v>
      </c>
      <c r="P1083">
        <v>20240604</v>
      </c>
      <c r="Q1083">
        <v>202406</v>
      </c>
      <c r="R1083" t="s">
        <v>6382</v>
      </c>
      <c r="S1083">
        <v>40</v>
      </c>
      <c r="T1083" t="s">
        <v>35</v>
      </c>
      <c r="U1083" t="s">
        <v>3359</v>
      </c>
      <c r="V1083" s="57" t="e">
        <f t="shared" ca="1" si="170"/>
        <v>#NUM!</v>
      </c>
      <c r="W1083" s="1" t="e">
        <f t="shared" ca="1" si="171"/>
        <v>#NUM!</v>
      </c>
      <c r="X1083" s="1" t="e">
        <f t="shared" ca="1" si="172"/>
        <v>#NUM!</v>
      </c>
      <c r="Y1083" s="1" t="e">
        <f t="shared" ca="1" si="173"/>
        <v>#NUM!</v>
      </c>
      <c r="Z1083" s="32" t="e">
        <f t="shared" ca="1" si="174"/>
        <v>#NUM!</v>
      </c>
      <c r="AA1083" s="1" t="e">
        <f t="shared" ca="1" si="175"/>
        <v>#NUM!</v>
      </c>
      <c r="AB1083" s="1" t="e">
        <f t="shared" ca="1" si="176"/>
        <v>#NUM!</v>
      </c>
      <c r="AC1083" s="1" t="e">
        <f t="shared" ca="1" si="177"/>
        <v>#NUM!</v>
      </c>
      <c r="AD1083" s="1">
        <f t="shared" si="178"/>
        <v>472693</v>
      </c>
      <c r="AE1083" t="str">
        <f>IFERROR(VLOOKUP(D1083,Bas!A:B,2,0),"")</f>
        <v/>
      </c>
      <c r="AF1083" t="str">
        <f t="shared" si="179"/>
        <v>JIMENEZ MALAGON RICHARDFP-012007-01</v>
      </c>
      <c r="AG1083" s="14" t="str">
        <f>(IFERROR(VLOOKUP(AF1083,Bas!A:B,2,0),"CXP"))</f>
        <v>CXP</v>
      </c>
    </row>
    <row r="1084" spans="1:33" x14ac:dyDescent="0.25">
      <c r="A1084" t="s">
        <v>41</v>
      </c>
      <c r="B1084">
        <v>901</v>
      </c>
      <c r="C1084">
        <v>79451077</v>
      </c>
      <c r="D1084" t="s">
        <v>3001</v>
      </c>
      <c r="E1084" t="s">
        <v>5213</v>
      </c>
      <c r="F1084">
        <v>7447638</v>
      </c>
      <c r="G1084">
        <v>16925001</v>
      </c>
      <c r="H1084">
        <v>2256</v>
      </c>
      <c r="I1084" t="s">
        <v>5276</v>
      </c>
      <c r="J1084" t="s">
        <v>5277</v>
      </c>
      <c r="K1084" s="2">
        <v>45422</v>
      </c>
      <c r="L1084" s="2">
        <v>45422</v>
      </c>
      <c r="M1084" s="2">
        <v>45482</v>
      </c>
      <c r="N1084">
        <v>35</v>
      </c>
      <c r="O1084">
        <v>263358</v>
      </c>
      <c r="P1084">
        <v>20240604</v>
      </c>
      <c r="Q1084">
        <v>202406</v>
      </c>
      <c r="R1084" t="s">
        <v>6382</v>
      </c>
      <c r="S1084">
        <v>29</v>
      </c>
      <c r="T1084" t="s">
        <v>22</v>
      </c>
      <c r="U1084" t="s">
        <v>3359</v>
      </c>
      <c r="V1084" s="57" t="e">
        <f t="shared" ca="1" si="170"/>
        <v>#NUM!</v>
      </c>
      <c r="W1084" s="1" t="e">
        <f t="shared" ca="1" si="171"/>
        <v>#NUM!</v>
      </c>
      <c r="X1084" s="1" t="e">
        <f t="shared" ca="1" si="172"/>
        <v>#NUM!</v>
      </c>
      <c r="Y1084" s="1" t="e">
        <f t="shared" ca="1" si="173"/>
        <v>#NUM!</v>
      </c>
      <c r="Z1084" s="32" t="e">
        <f t="shared" ca="1" si="174"/>
        <v>#NUM!</v>
      </c>
      <c r="AA1084" s="1" t="e">
        <f t="shared" ca="1" si="175"/>
        <v>#NUM!</v>
      </c>
      <c r="AB1084" s="1" t="e">
        <f t="shared" ca="1" si="176"/>
        <v>#NUM!</v>
      </c>
      <c r="AC1084" s="1" t="e">
        <f t="shared" ca="1" si="177"/>
        <v>#NUM!</v>
      </c>
      <c r="AD1084" s="1">
        <f t="shared" si="178"/>
        <v>263358</v>
      </c>
      <c r="AE1084" t="str">
        <f>IFERROR(VLOOKUP(D1084,Bas!A:B,2,0),"")</f>
        <v/>
      </c>
      <c r="AF1084" t="str">
        <f t="shared" si="179"/>
        <v>JIMENEZ MALAGON RICHARDFP-012196-01</v>
      </c>
      <c r="AG1084" s="14" t="str">
        <f>(IFERROR(VLOOKUP(AF1084,Bas!A:B,2,0),"CXP"))</f>
        <v>CXP</v>
      </c>
    </row>
    <row r="1085" spans="1:33" x14ac:dyDescent="0.25">
      <c r="A1085" t="s">
        <v>41</v>
      </c>
      <c r="B1085">
        <v>901</v>
      </c>
      <c r="C1085">
        <v>79451077</v>
      </c>
      <c r="D1085" t="s">
        <v>3001</v>
      </c>
      <c r="E1085" t="s">
        <v>5213</v>
      </c>
      <c r="F1085">
        <v>7447638</v>
      </c>
      <c r="G1085">
        <v>16925001</v>
      </c>
      <c r="H1085">
        <v>2243</v>
      </c>
      <c r="I1085" t="s">
        <v>5278</v>
      </c>
      <c r="J1085" t="s">
        <v>5279</v>
      </c>
      <c r="K1085" s="2">
        <v>45422</v>
      </c>
      <c r="L1085" s="2">
        <v>45422</v>
      </c>
      <c r="M1085" s="2">
        <v>45475</v>
      </c>
      <c r="N1085">
        <v>28</v>
      </c>
      <c r="O1085">
        <v>218902</v>
      </c>
      <c r="P1085">
        <v>20240604</v>
      </c>
      <c r="Q1085">
        <v>202406</v>
      </c>
      <c r="R1085" t="s">
        <v>6382</v>
      </c>
      <c r="S1085">
        <v>29</v>
      </c>
      <c r="T1085" t="s">
        <v>22</v>
      </c>
      <c r="U1085" t="s">
        <v>3359</v>
      </c>
      <c r="V1085" s="57" t="e">
        <f t="shared" ca="1" si="170"/>
        <v>#NUM!</v>
      </c>
      <c r="W1085" s="1" t="e">
        <f t="shared" ca="1" si="171"/>
        <v>#NUM!</v>
      </c>
      <c r="X1085" s="1" t="e">
        <f t="shared" ca="1" si="172"/>
        <v>#NUM!</v>
      </c>
      <c r="Y1085" s="1" t="e">
        <f t="shared" ca="1" si="173"/>
        <v>#NUM!</v>
      </c>
      <c r="Z1085" s="32" t="e">
        <f t="shared" ca="1" si="174"/>
        <v>#NUM!</v>
      </c>
      <c r="AA1085" s="1" t="e">
        <f t="shared" ca="1" si="175"/>
        <v>#NUM!</v>
      </c>
      <c r="AB1085" s="1" t="e">
        <f t="shared" ca="1" si="176"/>
        <v>#NUM!</v>
      </c>
      <c r="AC1085" s="1" t="e">
        <f t="shared" ca="1" si="177"/>
        <v>#NUM!</v>
      </c>
      <c r="AD1085" s="1">
        <f t="shared" si="178"/>
        <v>218902</v>
      </c>
      <c r="AE1085" t="str">
        <f>IFERROR(VLOOKUP(D1085,Bas!A:B,2,0),"")</f>
        <v/>
      </c>
      <c r="AF1085" t="str">
        <f t="shared" si="179"/>
        <v>JIMENEZ MALAGON RICHARDFP-012201-01</v>
      </c>
      <c r="AG1085" s="14" t="str">
        <f>(IFERROR(VLOOKUP(AF1085,Bas!A:B,2,0),"CXP"))</f>
        <v>CXP</v>
      </c>
    </row>
    <row r="1086" spans="1:33" x14ac:dyDescent="0.25">
      <c r="A1086" t="s">
        <v>41</v>
      </c>
      <c r="B1086">
        <v>901</v>
      </c>
      <c r="C1086">
        <v>79451077</v>
      </c>
      <c r="D1086" t="s">
        <v>3001</v>
      </c>
      <c r="E1086" t="s">
        <v>5213</v>
      </c>
      <c r="F1086">
        <v>7447638</v>
      </c>
      <c r="G1086">
        <v>16925001</v>
      </c>
      <c r="H1086">
        <v>2250</v>
      </c>
      <c r="I1086" t="s">
        <v>5280</v>
      </c>
      <c r="J1086" t="s">
        <v>5281</v>
      </c>
      <c r="K1086" s="2">
        <v>45422</v>
      </c>
      <c r="L1086" s="2">
        <v>45422</v>
      </c>
      <c r="M1086" s="2">
        <v>45479</v>
      </c>
      <c r="N1086">
        <v>32</v>
      </c>
      <c r="O1086">
        <v>189077</v>
      </c>
      <c r="P1086">
        <v>20240604</v>
      </c>
      <c r="Q1086">
        <v>202406</v>
      </c>
      <c r="R1086" t="s">
        <v>6382</v>
      </c>
      <c r="S1086">
        <v>29</v>
      </c>
      <c r="T1086" t="s">
        <v>22</v>
      </c>
      <c r="U1086" t="s">
        <v>3359</v>
      </c>
      <c r="V1086" s="57" t="e">
        <f t="shared" ca="1" si="170"/>
        <v>#NUM!</v>
      </c>
      <c r="W1086" s="1" t="e">
        <f t="shared" ca="1" si="171"/>
        <v>#NUM!</v>
      </c>
      <c r="X1086" s="1" t="e">
        <f t="shared" ca="1" si="172"/>
        <v>#NUM!</v>
      </c>
      <c r="Y1086" s="1" t="e">
        <f t="shared" ca="1" si="173"/>
        <v>#NUM!</v>
      </c>
      <c r="Z1086" s="32" t="e">
        <f t="shared" ca="1" si="174"/>
        <v>#NUM!</v>
      </c>
      <c r="AA1086" s="1" t="e">
        <f t="shared" ca="1" si="175"/>
        <v>#NUM!</v>
      </c>
      <c r="AB1086" s="1" t="e">
        <f t="shared" ca="1" si="176"/>
        <v>#NUM!</v>
      </c>
      <c r="AC1086" s="1" t="e">
        <f t="shared" ca="1" si="177"/>
        <v>#NUM!</v>
      </c>
      <c r="AD1086" s="1">
        <f t="shared" si="178"/>
        <v>189077</v>
      </c>
      <c r="AE1086" t="str">
        <f>IFERROR(VLOOKUP(D1086,Bas!A:B,2,0),"")</f>
        <v/>
      </c>
      <c r="AF1086" t="str">
        <f t="shared" si="179"/>
        <v>JIMENEZ MALAGON RICHARDFP-012202-01</v>
      </c>
      <c r="AG1086" s="14" t="str">
        <f>(IFERROR(VLOOKUP(AF1086,Bas!A:B,2,0),"CXP"))</f>
        <v>CXP</v>
      </c>
    </row>
    <row r="1087" spans="1:33" x14ac:dyDescent="0.25">
      <c r="A1087" t="s">
        <v>41</v>
      </c>
      <c r="B1087">
        <v>901</v>
      </c>
      <c r="C1087">
        <v>79451077</v>
      </c>
      <c r="D1087" t="s">
        <v>3001</v>
      </c>
      <c r="E1087" t="s">
        <v>5213</v>
      </c>
      <c r="F1087">
        <v>7447638</v>
      </c>
      <c r="G1087">
        <v>16925001</v>
      </c>
      <c r="H1087">
        <v>2248</v>
      </c>
      <c r="I1087" t="s">
        <v>5282</v>
      </c>
      <c r="J1087" t="s">
        <v>5283</v>
      </c>
      <c r="K1087" s="2">
        <v>45422</v>
      </c>
      <c r="L1087" s="2">
        <v>45422</v>
      </c>
      <c r="M1087" s="2">
        <v>45476</v>
      </c>
      <c r="N1087">
        <v>29</v>
      </c>
      <c r="O1087">
        <v>1685039</v>
      </c>
      <c r="P1087">
        <v>20240604</v>
      </c>
      <c r="Q1087">
        <v>202406</v>
      </c>
      <c r="R1087" t="s">
        <v>6382</v>
      </c>
      <c r="S1087">
        <v>29</v>
      </c>
      <c r="T1087" t="s">
        <v>22</v>
      </c>
      <c r="U1087" t="s">
        <v>3359</v>
      </c>
      <c r="V1087" s="57" t="e">
        <f t="shared" ca="1" si="170"/>
        <v>#NUM!</v>
      </c>
      <c r="W1087" s="1" t="e">
        <f t="shared" ca="1" si="171"/>
        <v>#NUM!</v>
      </c>
      <c r="X1087" s="1" t="e">
        <f t="shared" ca="1" si="172"/>
        <v>#NUM!</v>
      </c>
      <c r="Y1087" s="1" t="e">
        <f t="shared" ca="1" si="173"/>
        <v>#NUM!</v>
      </c>
      <c r="Z1087" s="32" t="e">
        <f t="shared" ca="1" si="174"/>
        <v>#NUM!</v>
      </c>
      <c r="AA1087" s="1" t="e">
        <f t="shared" ca="1" si="175"/>
        <v>#NUM!</v>
      </c>
      <c r="AB1087" s="1" t="e">
        <f t="shared" ca="1" si="176"/>
        <v>#NUM!</v>
      </c>
      <c r="AC1087" s="1" t="e">
        <f t="shared" ca="1" si="177"/>
        <v>#NUM!</v>
      </c>
      <c r="AD1087" s="1">
        <f t="shared" si="178"/>
        <v>1685039</v>
      </c>
      <c r="AE1087" t="str">
        <f>IFERROR(VLOOKUP(D1087,Bas!A:B,2,0),"")</f>
        <v/>
      </c>
      <c r="AF1087" t="str">
        <f t="shared" si="179"/>
        <v>JIMENEZ MALAGON RICHARDFP-012203-01</v>
      </c>
      <c r="AG1087" s="14" t="str">
        <f>(IFERROR(VLOOKUP(AF1087,Bas!A:B,2,0),"CXP"))</f>
        <v>CXP</v>
      </c>
    </row>
    <row r="1088" spans="1:33" x14ac:dyDescent="0.25">
      <c r="A1088" t="s">
        <v>41</v>
      </c>
      <c r="B1088">
        <v>901</v>
      </c>
      <c r="C1088">
        <v>79451077</v>
      </c>
      <c r="D1088" t="s">
        <v>3001</v>
      </c>
      <c r="E1088" t="s">
        <v>5213</v>
      </c>
      <c r="F1088">
        <v>7447638</v>
      </c>
      <c r="G1088">
        <v>16925001</v>
      </c>
      <c r="H1088">
        <v>2258</v>
      </c>
      <c r="I1088" t="s">
        <v>5284</v>
      </c>
      <c r="J1088" t="s">
        <v>5285</v>
      </c>
      <c r="K1088" s="2">
        <v>45427</v>
      </c>
      <c r="L1088" s="2">
        <v>45427</v>
      </c>
      <c r="M1088" s="2">
        <v>45487</v>
      </c>
      <c r="N1088">
        <v>40</v>
      </c>
      <c r="O1088">
        <v>826088</v>
      </c>
      <c r="P1088">
        <v>20240604</v>
      </c>
      <c r="Q1088">
        <v>202406</v>
      </c>
      <c r="R1088" t="s">
        <v>6382</v>
      </c>
      <c r="S1088">
        <v>24</v>
      </c>
      <c r="T1088" t="s">
        <v>22</v>
      </c>
      <c r="U1088" t="s">
        <v>3359</v>
      </c>
      <c r="V1088" s="57" t="e">
        <f t="shared" ca="1" si="170"/>
        <v>#NUM!</v>
      </c>
      <c r="W1088" s="1" t="e">
        <f t="shared" ca="1" si="171"/>
        <v>#NUM!</v>
      </c>
      <c r="X1088" s="1" t="e">
        <f t="shared" ca="1" si="172"/>
        <v>#NUM!</v>
      </c>
      <c r="Y1088" s="1" t="e">
        <f t="shared" ca="1" si="173"/>
        <v>#NUM!</v>
      </c>
      <c r="Z1088" s="32" t="e">
        <f t="shared" ca="1" si="174"/>
        <v>#NUM!</v>
      </c>
      <c r="AA1088" s="1" t="e">
        <f t="shared" ca="1" si="175"/>
        <v>#NUM!</v>
      </c>
      <c r="AB1088" s="1" t="e">
        <f t="shared" ca="1" si="176"/>
        <v>#NUM!</v>
      </c>
      <c r="AC1088" s="1" t="e">
        <f t="shared" ca="1" si="177"/>
        <v>#NUM!</v>
      </c>
      <c r="AD1088" s="1">
        <f t="shared" si="178"/>
        <v>826088</v>
      </c>
      <c r="AE1088" t="str">
        <f>IFERROR(VLOOKUP(D1088,Bas!A:B,2,0),"")</f>
        <v/>
      </c>
      <c r="AF1088" t="str">
        <f t="shared" si="179"/>
        <v>JIMENEZ MALAGON RICHARDFP-012291-01</v>
      </c>
      <c r="AG1088" s="14" t="str">
        <f>(IFERROR(VLOOKUP(AF1088,Bas!A:B,2,0),"CXP"))</f>
        <v>CXP</v>
      </c>
    </row>
    <row r="1089" spans="1:33" x14ac:dyDescent="0.25">
      <c r="A1089" t="s">
        <v>41</v>
      </c>
      <c r="B1089">
        <v>901</v>
      </c>
      <c r="C1089">
        <v>79451077</v>
      </c>
      <c r="D1089" t="s">
        <v>3001</v>
      </c>
      <c r="E1089" t="s">
        <v>5213</v>
      </c>
      <c r="F1089">
        <v>7447638</v>
      </c>
      <c r="G1089">
        <v>16925001</v>
      </c>
      <c r="H1089">
        <v>2259</v>
      </c>
      <c r="I1089" t="s">
        <v>5286</v>
      </c>
      <c r="J1089" t="s">
        <v>5287</v>
      </c>
      <c r="K1089" s="2">
        <v>45428</v>
      </c>
      <c r="L1089" s="2">
        <v>45428</v>
      </c>
      <c r="M1089" s="2">
        <v>45488</v>
      </c>
      <c r="N1089">
        <v>41</v>
      </c>
      <c r="O1089">
        <v>146872</v>
      </c>
      <c r="P1089">
        <v>20240604</v>
      </c>
      <c r="Q1089">
        <v>202406</v>
      </c>
      <c r="R1089" t="s">
        <v>6382</v>
      </c>
      <c r="S1089">
        <v>23</v>
      </c>
      <c r="T1089" t="s">
        <v>22</v>
      </c>
      <c r="U1089" t="s">
        <v>3359</v>
      </c>
      <c r="V1089" s="57" t="e">
        <f t="shared" ca="1" si="170"/>
        <v>#NUM!</v>
      </c>
      <c r="W1089" s="1" t="e">
        <f t="shared" ca="1" si="171"/>
        <v>#NUM!</v>
      </c>
      <c r="X1089" s="1" t="e">
        <f t="shared" ca="1" si="172"/>
        <v>#NUM!</v>
      </c>
      <c r="Y1089" s="1" t="e">
        <f t="shared" ca="1" si="173"/>
        <v>#NUM!</v>
      </c>
      <c r="Z1089" s="32" t="e">
        <f t="shared" ca="1" si="174"/>
        <v>#NUM!</v>
      </c>
      <c r="AA1089" s="1" t="e">
        <f t="shared" ca="1" si="175"/>
        <v>#NUM!</v>
      </c>
      <c r="AB1089" s="1" t="e">
        <f t="shared" ca="1" si="176"/>
        <v>#NUM!</v>
      </c>
      <c r="AC1089" s="1" t="e">
        <f t="shared" ca="1" si="177"/>
        <v>#NUM!</v>
      </c>
      <c r="AD1089" s="1">
        <f t="shared" si="178"/>
        <v>146872</v>
      </c>
      <c r="AE1089" t="str">
        <f>IFERROR(VLOOKUP(D1089,Bas!A:B,2,0),"")</f>
        <v/>
      </c>
      <c r="AF1089" t="str">
        <f t="shared" si="179"/>
        <v>JIMENEZ MALAGON RICHARDFP-012327-01</v>
      </c>
      <c r="AG1089" s="14" t="str">
        <f>(IFERROR(VLOOKUP(AF1089,Bas!A:B,2,0),"CXP"))</f>
        <v>CXP</v>
      </c>
    </row>
    <row r="1090" spans="1:33" x14ac:dyDescent="0.25">
      <c r="A1090" t="s">
        <v>41</v>
      </c>
      <c r="B1090">
        <v>901</v>
      </c>
      <c r="C1090">
        <v>79451077</v>
      </c>
      <c r="D1090" t="s">
        <v>3001</v>
      </c>
      <c r="E1090" t="s">
        <v>5213</v>
      </c>
      <c r="F1090">
        <v>7447638</v>
      </c>
      <c r="G1090">
        <v>16925001</v>
      </c>
      <c r="H1090">
        <v>2270</v>
      </c>
      <c r="I1090" t="s">
        <v>6347</v>
      </c>
      <c r="J1090" t="s">
        <v>6348</v>
      </c>
      <c r="K1090" s="2">
        <v>45435</v>
      </c>
      <c r="L1090" s="2">
        <v>45435</v>
      </c>
      <c r="M1090" s="2">
        <v>45494</v>
      </c>
      <c r="N1090">
        <v>47</v>
      </c>
      <c r="O1090">
        <v>506457</v>
      </c>
      <c r="P1090">
        <v>20240604</v>
      </c>
      <c r="Q1090">
        <v>202406</v>
      </c>
      <c r="R1090" t="s">
        <v>6382</v>
      </c>
      <c r="S1090">
        <v>16</v>
      </c>
      <c r="T1090" t="s">
        <v>22</v>
      </c>
      <c r="U1090" t="s">
        <v>3359</v>
      </c>
      <c r="V1090" s="57" t="e">
        <f t="shared" ca="1" si="170"/>
        <v>#NUM!</v>
      </c>
      <c r="W1090" s="1" t="e">
        <f t="shared" ca="1" si="171"/>
        <v>#NUM!</v>
      </c>
      <c r="X1090" s="1" t="e">
        <f t="shared" ca="1" si="172"/>
        <v>#NUM!</v>
      </c>
      <c r="Y1090" s="1" t="e">
        <f t="shared" ca="1" si="173"/>
        <v>#NUM!</v>
      </c>
      <c r="Z1090" s="32" t="e">
        <f t="shared" ca="1" si="174"/>
        <v>#NUM!</v>
      </c>
      <c r="AA1090" s="1" t="e">
        <f t="shared" ca="1" si="175"/>
        <v>#NUM!</v>
      </c>
      <c r="AB1090" s="1" t="e">
        <f t="shared" ca="1" si="176"/>
        <v>#NUM!</v>
      </c>
      <c r="AC1090" s="1" t="e">
        <f t="shared" ca="1" si="177"/>
        <v>#NUM!</v>
      </c>
      <c r="AD1090" s="1">
        <f t="shared" si="178"/>
        <v>506457</v>
      </c>
      <c r="AE1090" t="str">
        <f>IFERROR(VLOOKUP(D1090,Bas!A:B,2,0),"")</f>
        <v/>
      </c>
      <c r="AF1090" t="str">
        <f t="shared" si="179"/>
        <v>JIMENEZ MALAGON RICHARDFP-012435-01</v>
      </c>
      <c r="AG1090" s="14" t="str">
        <f>(IFERROR(VLOOKUP(AF1090,Bas!A:B,2,0),"CXP"))</f>
        <v>CXP</v>
      </c>
    </row>
    <row r="1091" spans="1:33" x14ac:dyDescent="0.25">
      <c r="A1091" t="s">
        <v>41</v>
      </c>
      <c r="B1091">
        <v>901</v>
      </c>
      <c r="C1091">
        <v>79451077</v>
      </c>
      <c r="D1091" t="s">
        <v>3001</v>
      </c>
      <c r="E1091" t="s">
        <v>5213</v>
      </c>
      <c r="F1091">
        <v>7447638</v>
      </c>
      <c r="G1091">
        <v>16925001</v>
      </c>
      <c r="H1091">
        <v>2271</v>
      </c>
      <c r="I1091" t="s">
        <v>6349</v>
      </c>
      <c r="J1091" t="s">
        <v>6350</v>
      </c>
      <c r="K1091" s="2">
        <v>45435</v>
      </c>
      <c r="L1091" s="2">
        <v>45435</v>
      </c>
      <c r="M1091" s="2">
        <v>45494</v>
      </c>
      <c r="N1091">
        <v>47</v>
      </c>
      <c r="O1091">
        <v>1584648</v>
      </c>
      <c r="P1091">
        <v>20240604</v>
      </c>
      <c r="Q1091">
        <v>202406</v>
      </c>
      <c r="R1091" t="s">
        <v>6382</v>
      </c>
      <c r="S1091">
        <v>16</v>
      </c>
      <c r="T1091" t="s">
        <v>22</v>
      </c>
      <c r="U1091" t="s">
        <v>3359</v>
      </c>
      <c r="V1091" s="57" t="e">
        <f t="shared" ca="1" si="170"/>
        <v>#NUM!</v>
      </c>
      <c r="W1091" s="1" t="e">
        <f t="shared" ca="1" si="171"/>
        <v>#NUM!</v>
      </c>
      <c r="X1091" s="1" t="e">
        <f t="shared" ca="1" si="172"/>
        <v>#NUM!</v>
      </c>
      <c r="Y1091" s="1" t="e">
        <f t="shared" ca="1" si="173"/>
        <v>#NUM!</v>
      </c>
      <c r="Z1091" s="32" t="e">
        <f t="shared" ca="1" si="174"/>
        <v>#NUM!</v>
      </c>
      <c r="AA1091" s="1" t="e">
        <f t="shared" ca="1" si="175"/>
        <v>#NUM!</v>
      </c>
      <c r="AB1091" s="1" t="e">
        <f t="shared" ca="1" si="176"/>
        <v>#NUM!</v>
      </c>
      <c r="AC1091" s="1" t="e">
        <f t="shared" ca="1" si="177"/>
        <v>#NUM!</v>
      </c>
      <c r="AD1091" s="1">
        <f t="shared" si="178"/>
        <v>1584648</v>
      </c>
      <c r="AE1091" t="str">
        <f>IFERROR(VLOOKUP(D1091,Bas!A:B,2,0),"")</f>
        <v/>
      </c>
      <c r="AF1091" t="str">
        <f t="shared" si="179"/>
        <v>JIMENEZ MALAGON RICHARDFP-012436-01</v>
      </c>
      <c r="AG1091" s="14" t="str">
        <f>(IFERROR(VLOOKUP(AF1091,Bas!A:B,2,0),"CXP"))</f>
        <v>CXP</v>
      </c>
    </row>
    <row r="1092" spans="1:33" x14ac:dyDescent="0.25">
      <c r="A1092" t="s">
        <v>41</v>
      </c>
      <c r="B1092">
        <v>901</v>
      </c>
      <c r="C1092">
        <v>79451077</v>
      </c>
      <c r="D1092" t="s">
        <v>3001</v>
      </c>
      <c r="E1092" t="s">
        <v>5213</v>
      </c>
      <c r="F1092">
        <v>7447638</v>
      </c>
      <c r="G1092">
        <v>16925001</v>
      </c>
      <c r="H1092">
        <v>2282</v>
      </c>
      <c r="I1092" t="s">
        <v>6628</v>
      </c>
      <c r="J1092" t="s">
        <v>6629</v>
      </c>
      <c r="K1092" s="2">
        <v>45440</v>
      </c>
      <c r="L1092" s="2">
        <v>45440</v>
      </c>
      <c r="M1092" s="2">
        <v>45497</v>
      </c>
      <c r="N1092">
        <v>50</v>
      </c>
      <c r="O1092">
        <v>365774</v>
      </c>
      <c r="P1092">
        <v>20240604</v>
      </c>
      <c r="Q1092">
        <v>202406</v>
      </c>
      <c r="R1092" t="s">
        <v>6382</v>
      </c>
      <c r="S1092">
        <v>11</v>
      </c>
      <c r="T1092" t="s">
        <v>22</v>
      </c>
      <c r="U1092" t="s">
        <v>3359</v>
      </c>
      <c r="V1092" s="57" t="e">
        <f t="shared" ca="1" si="170"/>
        <v>#NUM!</v>
      </c>
      <c r="W1092" s="1" t="e">
        <f t="shared" ca="1" si="171"/>
        <v>#NUM!</v>
      </c>
      <c r="X1092" s="1" t="e">
        <f t="shared" ca="1" si="172"/>
        <v>#NUM!</v>
      </c>
      <c r="Y1092" s="1" t="e">
        <f t="shared" ca="1" si="173"/>
        <v>#NUM!</v>
      </c>
      <c r="Z1092" s="32" t="e">
        <f t="shared" ca="1" si="174"/>
        <v>#NUM!</v>
      </c>
      <c r="AA1092" s="1" t="e">
        <f t="shared" ca="1" si="175"/>
        <v>#NUM!</v>
      </c>
      <c r="AB1092" s="1" t="e">
        <f t="shared" ca="1" si="176"/>
        <v>#NUM!</v>
      </c>
      <c r="AC1092" s="1" t="e">
        <f t="shared" ca="1" si="177"/>
        <v>#NUM!</v>
      </c>
      <c r="AD1092" s="1">
        <f t="shared" si="178"/>
        <v>365774</v>
      </c>
      <c r="AE1092" t="str">
        <f>IFERROR(VLOOKUP(D1092,Bas!A:B,2,0),"")</f>
        <v/>
      </c>
      <c r="AF1092" t="str">
        <f t="shared" si="179"/>
        <v>JIMENEZ MALAGON RICHARDFP-012491-01</v>
      </c>
      <c r="AG1092" s="14" t="str">
        <f>(IFERROR(VLOOKUP(AF1092,Bas!A:B,2,0),"CXP"))</f>
        <v>CXP</v>
      </c>
    </row>
    <row r="1093" spans="1:33" x14ac:dyDescent="0.25">
      <c r="A1093" t="s">
        <v>41</v>
      </c>
      <c r="B1093">
        <v>901</v>
      </c>
      <c r="C1093">
        <v>79451077</v>
      </c>
      <c r="D1093" t="s">
        <v>3001</v>
      </c>
      <c r="E1093" t="s">
        <v>5213</v>
      </c>
      <c r="F1093">
        <v>7447638</v>
      </c>
      <c r="G1093">
        <v>16925001</v>
      </c>
      <c r="H1093">
        <v>2279</v>
      </c>
      <c r="I1093" t="s">
        <v>6630</v>
      </c>
      <c r="J1093" t="s">
        <v>6631</v>
      </c>
      <c r="K1093" s="2">
        <v>45440</v>
      </c>
      <c r="L1093" s="2">
        <v>45440</v>
      </c>
      <c r="M1093" s="2">
        <v>45496</v>
      </c>
      <c r="N1093">
        <v>49</v>
      </c>
      <c r="O1093">
        <v>359456</v>
      </c>
      <c r="P1093">
        <v>20240604</v>
      </c>
      <c r="Q1093">
        <v>202406</v>
      </c>
      <c r="R1093" t="s">
        <v>6382</v>
      </c>
      <c r="S1093">
        <v>11</v>
      </c>
      <c r="T1093" t="s">
        <v>22</v>
      </c>
      <c r="U1093" t="s">
        <v>3359</v>
      </c>
      <c r="V1093" s="57" t="e">
        <f t="shared" ca="1" si="170"/>
        <v>#NUM!</v>
      </c>
      <c r="W1093" s="1" t="e">
        <f t="shared" ca="1" si="171"/>
        <v>#NUM!</v>
      </c>
      <c r="X1093" s="1" t="e">
        <f t="shared" ca="1" si="172"/>
        <v>#NUM!</v>
      </c>
      <c r="Y1093" s="1" t="e">
        <f t="shared" ca="1" si="173"/>
        <v>#NUM!</v>
      </c>
      <c r="Z1093" s="32" t="e">
        <f t="shared" ca="1" si="174"/>
        <v>#NUM!</v>
      </c>
      <c r="AA1093" s="1" t="e">
        <f t="shared" ca="1" si="175"/>
        <v>#NUM!</v>
      </c>
      <c r="AB1093" s="1" t="e">
        <f t="shared" ca="1" si="176"/>
        <v>#NUM!</v>
      </c>
      <c r="AC1093" s="1" t="e">
        <f t="shared" ca="1" si="177"/>
        <v>#NUM!</v>
      </c>
      <c r="AD1093" s="1">
        <f t="shared" si="178"/>
        <v>359456</v>
      </c>
      <c r="AE1093" t="str">
        <f>IFERROR(VLOOKUP(D1093,Bas!A:B,2,0),"")</f>
        <v/>
      </c>
      <c r="AF1093" t="str">
        <f t="shared" si="179"/>
        <v>JIMENEZ MALAGON RICHARDFP-012492-01</v>
      </c>
      <c r="AG1093" s="14" t="str">
        <f>(IFERROR(VLOOKUP(AF1093,Bas!A:B,2,0),"CXP"))</f>
        <v>CXP</v>
      </c>
    </row>
    <row r="1094" spans="1:33" x14ac:dyDescent="0.25">
      <c r="A1094" t="s">
        <v>41</v>
      </c>
      <c r="B1094">
        <v>901</v>
      </c>
      <c r="C1094">
        <v>79451077</v>
      </c>
      <c r="D1094" t="s">
        <v>3001</v>
      </c>
      <c r="E1094" t="s">
        <v>5213</v>
      </c>
      <c r="F1094">
        <v>7447638</v>
      </c>
      <c r="G1094">
        <v>16925001</v>
      </c>
      <c r="H1094">
        <v>2278</v>
      </c>
      <c r="I1094" t="s">
        <v>6632</v>
      </c>
      <c r="J1094" t="s">
        <v>6633</v>
      </c>
      <c r="K1094" s="2">
        <v>45440</v>
      </c>
      <c r="L1094" s="2">
        <v>45440</v>
      </c>
      <c r="M1094" s="2">
        <v>45496</v>
      </c>
      <c r="N1094">
        <v>49</v>
      </c>
      <c r="O1094">
        <v>1239718</v>
      </c>
      <c r="P1094">
        <v>20240604</v>
      </c>
      <c r="Q1094">
        <v>202406</v>
      </c>
      <c r="R1094" t="s">
        <v>6382</v>
      </c>
      <c r="S1094">
        <v>11</v>
      </c>
      <c r="T1094" t="s">
        <v>22</v>
      </c>
      <c r="U1094" t="s">
        <v>3359</v>
      </c>
      <c r="V1094" s="57" t="e">
        <f t="shared" ca="1" si="170"/>
        <v>#NUM!</v>
      </c>
      <c r="W1094" s="1" t="e">
        <f t="shared" ca="1" si="171"/>
        <v>#NUM!</v>
      </c>
      <c r="X1094" s="1" t="e">
        <f t="shared" ca="1" si="172"/>
        <v>#NUM!</v>
      </c>
      <c r="Y1094" s="1" t="e">
        <f t="shared" ca="1" si="173"/>
        <v>#NUM!</v>
      </c>
      <c r="Z1094" s="32" t="e">
        <f t="shared" ca="1" si="174"/>
        <v>#NUM!</v>
      </c>
      <c r="AA1094" s="1" t="e">
        <f t="shared" ca="1" si="175"/>
        <v>#NUM!</v>
      </c>
      <c r="AB1094" s="1" t="e">
        <f t="shared" ca="1" si="176"/>
        <v>#NUM!</v>
      </c>
      <c r="AC1094" s="1" t="e">
        <f t="shared" ca="1" si="177"/>
        <v>#NUM!</v>
      </c>
      <c r="AD1094" s="1">
        <f t="shared" si="178"/>
        <v>1239718</v>
      </c>
      <c r="AE1094" t="str">
        <f>IFERROR(VLOOKUP(D1094,Bas!A:B,2,0),"")</f>
        <v/>
      </c>
      <c r="AF1094" t="str">
        <f t="shared" si="179"/>
        <v>JIMENEZ MALAGON RICHARDFP-012494-01</v>
      </c>
      <c r="AG1094" s="14" t="str">
        <f>(IFERROR(VLOOKUP(AF1094,Bas!A:B,2,0),"CXP"))</f>
        <v>CXP</v>
      </c>
    </row>
    <row r="1095" spans="1:33" x14ac:dyDescent="0.25">
      <c r="A1095" t="s">
        <v>41</v>
      </c>
      <c r="B1095">
        <v>901</v>
      </c>
      <c r="C1095">
        <v>79451077</v>
      </c>
      <c r="D1095" t="s">
        <v>3001</v>
      </c>
      <c r="E1095" t="s">
        <v>5213</v>
      </c>
      <c r="F1095">
        <v>7447638</v>
      </c>
      <c r="G1095">
        <v>16925001</v>
      </c>
      <c r="H1095">
        <v>2277</v>
      </c>
      <c r="I1095" t="s">
        <v>6634</v>
      </c>
      <c r="J1095" t="s">
        <v>6635</v>
      </c>
      <c r="K1095" s="2">
        <v>45440</v>
      </c>
      <c r="L1095" s="2">
        <v>45440</v>
      </c>
      <c r="M1095" s="2">
        <v>45496</v>
      </c>
      <c r="N1095">
        <v>49</v>
      </c>
      <c r="O1095">
        <v>239160</v>
      </c>
      <c r="P1095">
        <v>20240604</v>
      </c>
      <c r="Q1095">
        <v>202406</v>
      </c>
      <c r="R1095" t="s">
        <v>6382</v>
      </c>
      <c r="S1095">
        <v>11</v>
      </c>
      <c r="T1095" t="s">
        <v>22</v>
      </c>
      <c r="U1095" t="s">
        <v>3359</v>
      </c>
      <c r="V1095" s="57" t="e">
        <f t="shared" ca="1" si="170"/>
        <v>#NUM!</v>
      </c>
      <c r="W1095" s="1" t="e">
        <f t="shared" ca="1" si="171"/>
        <v>#NUM!</v>
      </c>
      <c r="X1095" s="1" t="e">
        <f t="shared" ca="1" si="172"/>
        <v>#NUM!</v>
      </c>
      <c r="Y1095" s="1" t="e">
        <f t="shared" ca="1" si="173"/>
        <v>#NUM!</v>
      </c>
      <c r="Z1095" s="32" t="e">
        <f t="shared" ca="1" si="174"/>
        <v>#NUM!</v>
      </c>
      <c r="AA1095" s="1" t="e">
        <f t="shared" ca="1" si="175"/>
        <v>#NUM!</v>
      </c>
      <c r="AB1095" s="1" t="e">
        <f t="shared" ca="1" si="176"/>
        <v>#NUM!</v>
      </c>
      <c r="AC1095" s="1" t="e">
        <f t="shared" ca="1" si="177"/>
        <v>#NUM!</v>
      </c>
      <c r="AD1095" s="1">
        <f t="shared" si="178"/>
        <v>239160</v>
      </c>
      <c r="AE1095" t="str">
        <f>IFERROR(VLOOKUP(D1095,Bas!A:B,2,0),"")</f>
        <v/>
      </c>
      <c r="AF1095" t="str">
        <f t="shared" si="179"/>
        <v>JIMENEZ MALAGON RICHARDFP-012495-01</v>
      </c>
      <c r="AG1095" s="14" t="str">
        <f>(IFERROR(VLOOKUP(AF1095,Bas!A:B,2,0),"CXP"))</f>
        <v>CXP</v>
      </c>
    </row>
    <row r="1096" spans="1:33" x14ac:dyDescent="0.25">
      <c r="A1096" t="s">
        <v>41</v>
      </c>
      <c r="B1096">
        <v>901</v>
      </c>
      <c r="C1096">
        <v>79451077</v>
      </c>
      <c r="D1096" t="s">
        <v>3001</v>
      </c>
      <c r="E1096" t="s">
        <v>5213</v>
      </c>
      <c r="F1096">
        <v>7447638</v>
      </c>
      <c r="G1096">
        <v>16925001</v>
      </c>
      <c r="H1096">
        <v>2287</v>
      </c>
      <c r="I1096" t="s">
        <v>6636</v>
      </c>
      <c r="J1096" t="s">
        <v>6637</v>
      </c>
      <c r="K1096" s="2">
        <v>45442</v>
      </c>
      <c r="L1096" s="2">
        <v>45442</v>
      </c>
      <c r="M1096" s="2">
        <v>45501</v>
      </c>
      <c r="N1096">
        <v>54</v>
      </c>
      <c r="O1096">
        <v>506457</v>
      </c>
      <c r="P1096">
        <v>20240604</v>
      </c>
      <c r="Q1096">
        <v>202406</v>
      </c>
      <c r="R1096" t="s">
        <v>6382</v>
      </c>
      <c r="S1096">
        <v>9</v>
      </c>
      <c r="T1096" t="s">
        <v>22</v>
      </c>
      <c r="U1096" t="s">
        <v>3359</v>
      </c>
      <c r="V1096" s="57" t="e">
        <f t="shared" ca="1" si="170"/>
        <v>#NUM!</v>
      </c>
      <c r="W1096" s="1" t="e">
        <f t="shared" ca="1" si="171"/>
        <v>#NUM!</v>
      </c>
      <c r="X1096" s="1" t="e">
        <f t="shared" ca="1" si="172"/>
        <v>#NUM!</v>
      </c>
      <c r="Y1096" s="1" t="e">
        <f t="shared" ca="1" si="173"/>
        <v>#NUM!</v>
      </c>
      <c r="Z1096" s="32" t="e">
        <f t="shared" ca="1" si="174"/>
        <v>#NUM!</v>
      </c>
      <c r="AA1096" s="1" t="e">
        <f t="shared" ca="1" si="175"/>
        <v>#NUM!</v>
      </c>
      <c r="AB1096" s="1" t="e">
        <f t="shared" ca="1" si="176"/>
        <v>#NUM!</v>
      </c>
      <c r="AC1096" s="1" t="e">
        <f t="shared" ca="1" si="177"/>
        <v>#NUM!</v>
      </c>
      <c r="AD1096" s="1">
        <f t="shared" si="178"/>
        <v>506457</v>
      </c>
      <c r="AE1096" t="str">
        <f>IFERROR(VLOOKUP(D1096,Bas!A:B,2,0),"")</f>
        <v/>
      </c>
      <c r="AF1096" t="str">
        <f t="shared" si="179"/>
        <v>JIMENEZ MALAGON RICHARDFP-012596-01</v>
      </c>
      <c r="AG1096" s="14" t="str">
        <f>(IFERROR(VLOOKUP(AF1096,Bas!A:B,2,0),"CXP"))</f>
        <v>CXP</v>
      </c>
    </row>
    <row r="1097" spans="1:33" x14ac:dyDescent="0.25">
      <c r="A1097" t="s">
        <v>41</v>
      </c>
      <c r="B1097">
        <v>901</v>
      </c>
      <c r="C1097">
        <v>79451077</v>
      </c>
      <c r="D1097" t="s">
        <v>3001</v>
      </c>
      <c r="E1097" t="s">
        <v>5213</v>
      </c>
      <c r="F1097">
        <v>7447638</v>
      </c>
      <c r="G1097">
        <v>16925001</v>
      </c>
      <c r="H1097">
        <v>2290</v>
      </c>
      <c r="I1097" t="s">
        <v>6638</v>
      </c>
      <c r="J1097" t="s">
        <v>6639</v>
      </c>
      <c r="K1097" s="2">
        <v>45443</v>
      </c>
      <c r="L1097" s="2">
        <v>45443</v>
      </c>
      <c r="M1097" s="2">
        <v>45505</v>
      </c>
      <c r="N1097">
        <v>57</v>
      </c>
      <c r="O1097">
        <v>920626</v>
      </c>
      <c r="P1097">
        <v>20240604</v>
      </c>
      <c r="Q1097">
        <v>202406</v>
      </c>
      <c r="R1097" t="s">
        <v>6382</v>
      </c>
      <c r="S1097">
        <v>8</v>
      </c>
      <c r="T1097" t="s">
        <v>22</v>
      </c>
      <c r="U1097" t="s">
        <v>3359</v>
      </c>
      <c r="V1097" s="57" t="e">
        <f t="shared" ca="1" si="170"/>
        <v>#NUM!</v>
      </c>
      <c r="W1097" s="1" t="e">
        <f t="shared" ca="1" si="171"/>
        <v>#NUM!</v>
      </c>
      <c r="X1097" s="1" t="e">
        <f t="shared" ca="1" si="172"/>
        <v>#NUM!</v>
      </c>
      <c r="Y1097" s="1" t="e">
        <f t="shared" ca="1" si="173"/>
        <v>#NUM!</v>
      </c>
      <c r="Z1097" s="32" t="e">
        <f t="shared" ca="1" si="174"/>
        <v>#NUM!</v>
      </c>
      <c r="AA1097" s="1" t="e">
        <f t="shared" ca="1" si="175"/>
        <v>#NUM!</v>
      </c>
      <c r="AB1097" s="1" t="e">
        <f t="shared" ca="1" si="176"/>
        <v>#NUM!</v>
      </c>
      <c r="AC1097" s="1" t="e">
        <f t="shared" ca="1" si="177"/>
        <v>#NUM!</v>
      </c>
      <c r="AD1097" s="1">
        <f t="shared" si="178"/>
        <v>920626</v>
      </c>
      <c r="AE1097" t="str">
        <f>IFERROR(VLOOKUP(D1097,Bas!A:B,2,0),"")</f>
        <v/>
      </c>
      <c r="AF1097" t="str">
        <f t="shared" si="179"/>
        <v>JIMENEZ MALAGON RICHARDFP-012628-01</v>
      </c>
      <c r="AG1097" s="14" t="str">
        <f>(IFERROR(VLOOKUP(AF1097,Bas!A:B,2,0),"CXP"))</f>
        <v>CXP</v>
      </c>
    </row>
    <row r="1098" spans="1:33" x14ac:dyDescent="0.25">
      <c r="A1098" t="s">
        <v>41</v>
      </c>
      <c r="B1098">
        <v>901</v>
      </c>
      <c r="C1098">
        <v>79451077</v>
      </c>
      <c r="D1098" t="s">
        <v>3001</v>
      </c>
      <c r="E1098" t="s">
        <v>5213</v>
      </c>
      <c r="F1098">
        <v>7447638</v>
      </c>
      <c r="G1098">
        <v>16925001</v>
      </c>
      <c r="H1098">
        <v>2289</v>
      </c>
      <c r="I1098" t="s">
        <v>6640</v>
      </c>
      <c r="J1098" t="s">
        <v>6641</v>
      </c>
      <c r="K1098" s="2">
        <v>45443</v>
      </c>
      <c r="L1098" s="2">
        <v>45443</v>
      </c>
      <c r="M1098" s="2">
        <v>45505</v>
      </c>
      <c r="N1098">
        <v>57</v>
      </c>
      <c r="O1098">
        <v>378155</v>
      </c>
      <c r="P1098">
        <v>20240604</v>
      </c>
      <c r="Q1098">
        <v>202406</v>
      </c>
      <c r="R1098" t="s">
        <v>6382</v>
      </c>
      <c r="S1098">
        <v>8</v>
      </c>
      <c r="T1098" t="s">
        <v>22</v>
      </c>
      <c r="U1098" t="s">
        <v>3359</v>
      </c>
      <c r="V1098" s="57" t="e">
        <f t="shared" ca="1" si="170"/>
        <v>#NUM!</v>
      </c>
      <c r="W1098" s="1" t="e">
        <f t="shared" ca="1" si="171"/>
        <v>#NUM!</v>
      </c>
      <c r="X1098" s="1" t="e">
        <f t="shared" ca="1" si="172"/>
        <v>#NUM!</v>
      </c>
      <c r="Y1098" s="1" t="e">
        <f t="shared" ca="1" si="173"/>
        <v>#NUM!</v>
      </c>
      <c r="Z1098" s="32" t="e">
        <f t="shared" ca="1" si="174"/>
        <v>#NUM!</v>
      </c>
      <c r="AA1098" s="1" t="e">
        <f t="shared" ca="1" si="175"/>
        <v>#NUM!</v>
      </c>
      <c r="AB1098" s="1" t="e">
        <f t="shared" ca="1" si="176"/>
        <v>#NUM!</v>
      </c>
      <c r="AC1098" s="1" t="e">
        <f t="shared" ca="1" si="177"/>
        <v>#NUM!</v>
      </c>
      <c r="AD1098" s="1">
        <f t="shared" si="178"/>
        <v>378155</v>
      </c>
      <c r="AE1098" t="str">
        <f>IFERROR(VLOOKUP(D1098,Bas!A:B,2,0),"")</f>
        <v/>
      </c>
      <c r="AF1098" t="str">
        <f t="shared" si="179"/>
        <v>JIMENEZ MALAGON RICHARDFP-012630-01</v>
      </c>
      <c r="AG1098" s="14" t="str">
        <f>(IFERROR(VLOOKUP(AF1098,Bas!A:B,2,0),"CXP"))</f>
        <v>CXP</v>
      </c>
    </row>
    <row r="1099" spans="1:33" x14ac:dyDescent="0.25">
      <c r="A1099" t="s">
        <v>41</v>
      </c>
      <c r="B1099">
        <v>901</v>
      </c>
      <c r="C1099">
        <v>79451077</v>
      </c>
      <c r="D1099" t="s">
        <v>3001</v>
      </c>
      <c r="E1099" t="s">
        <v>5213</v>
      </c>
      <c r="F1099">
        <v>7447638</v>
      </c>
      <c r="G1099">
        <v>16925001</v>
      </c>
      <c r="H1099">
        <v>2288</v>
      </c>
      <c r="I1099" t="s">
        <v>6642</v>
      </c>
      <c r="J1099" t="s">
        <v>6643</v>
      </c>
      <c r="K1099" s="2">
        <v>45443</v>
      </c>
      <c r="L1099" s="2">
        <v>45443</v>
      </c>
      <c r="M1099" s="2">
        <v>45505</v>
      </c>
      <c r="N1099">
        <v>57</v>
      </c>
      <c r="O1099">
        <v>30049</v>
      </c>
      <c r="P1099">
        <v>20240604</v>
      </c>
      <c r="Q1099">
        <v>202406</v>
      </c>
      <c r="R1099" t="s">
        <v>6382</v>
      </c>
      <c r="S1099">
        <v>8</v>
      </c>
      <c r="T1099" t="s">
        <v>22</v>
      </c>
      <c r="U1099" t="s">
        <v>3359</v>
      </c>
      <c r="V1099" s="57" t="e">
        <f t="shared" ca="1" si="170"/>
        <v>#NUM!</v>
      </c>
      <c r="W1099" s="1" t="e">
        <f t="shared" ca="1" si="171"/>
        <v>#NUM!</v>
      </c>
      <c r="X1099" s="1" t="e">
        <f t="shared" ca="1" si="172"/>
        <v>#NUM!</v>
      </c>
      <c r="Y1099" s="1" t="e">
        <f t="shared" ca="1" si="173"/>
        <v>#NUM!</v>
      </c>
      <c r="Z1099" s="32" t="e">
        <f t="shared" ca="1" si="174"/>
        <v>#NUM!</v>
      </c>
      <c r="AA1099" s="1" t="e">
        <f t="shared" ca="1" si="175"/>
        <v>#NUM!</v>
      </c>
      <c r="AB1099" s="1" t="e">
        <f t="shared" ca="1" si="176"/>
        <v>#NUM!</v>
      </c>
      <c r="AC1099" s="1" t="e">
        <f t="shared" ca="1" si="177"/>
        <v>#NUM!</v>
      </c>
      <c r="AD1099" s="1">
        <f t="shared" si="178"/>
        <v>30049</v>
      </c>
      <c r="AE1099" t="str">
        <f>IFERROR(VLOOKUP(D1099,Bas!A:B,2,0),"")</f>
        <v/>
      </c>
      <c r="AF1099" t="str">
        <f t="shared" si="179"/>
        <v>JIMENEZ MALAGON RICHARDFP-012631-01</v>
      </c>
      <c r="AG1099" s="14" t="str">
        <f>(IFERROR(VLOOKUP(AF1099,Bas!A:B,2,0),"CXP"))</f>
        <v>CXP</v>
      </c>
    </row>
    <row r="1100" spans="1:33" x14ac:dyDescent="0.25">
      <c r="A1100" t="s">
        <v>41</v>
      </c>
      <c r="B1100">
        <v>901</v>
      </c>
      <c r="C1100">
        <v>800125639</v>
      </c>
      <c r="D1100" t="s">
        <v>336</v>
      </c>
      <c r="E1100" t="s">
        <v>5288</v>
      </c>
      <c r="F1100">
        <v>7447638</v>
      </c>
      <c r="G1100">
        <v>16925001</v>
      </c>
      <c r="H1100">
        <v>52813</v>
      </c>
      <c r="I1100" t="s">
        <v>5289</v>
      </c>
      <c r="J1100" t="s">
        <v>5290</v>
      </c>
      <c r="K1100" s="2">
        <v>45358</v>
      </c>
      <c r="L1100" s="2">
        <v>45358</v>
      </c>
      <c r="M1100" s="2">
        <v>45413</v>
      </c>
      <c r="N1100">
        <v>-33</v>
      </c>
      <c r="O1100">
        <v>2775676</v>
      </c>
      <c r="P1100">
        <v>20240604</v>
      </c>
      <c r="Q1100">
        <v>202406</v>
      </c>
      <c r="R1100" t="s">
        <v>6382</v>
      </c>
      <c r="S1100">
        <v>93</v>
      </c>
      <c r="T1100" t="s">
        <v>52</v>
      </c>
      <c r="U1100" t="s">
        <v>3359</v>
      </c>
      <c r="V1100" s="57" t="e">
        <f t="shared" ca="1" si="170"/>
        <v>#NUM!</v>
      </c>
      <c r="W1100" s="1" t="e">
        <f t="shared" ca="1" si="171"/>
        <v>#NUM!</v>
      </c>
      <c r="X1100" s="1" t="e">
        <f t="shared" ca="1" si="172"/>
        <v>#NUM!</v>
      </c>
      <c r="Y1100" s="1" t="e">
        <f t="shared" ca="1" si="173"/>
        <v>#NUM!</v>
      </c>
      <c r="Z1100" s="32" t="e">
        <f t="shared" ca="1" si="174"/>
        <v>#NUM!</v>
      </c>
      <c r="AA1100" s="1" t="e">
        <f t="shared" ca="1" si="175"/>
        <v>#NUM!</v>
      </c>
      <c r="AB1100" s="1" t="e">
        <f t="shared" ca="1" si="176"/>
        <v>#NUM!</v>
      </c>
      <c r="AC1100" s="1" t="e">
        <f t="shared" ca="1" si="177"/>
        <v>#NUM!</v>
      </c>
      <c r="AD1100" s="1">
        <f t="shared" si="178"/>
        <v>2775676</v>
      </c>
      <c r="AE1100" t="str">
        <f>IFERROR(VLOOKUP(D1100,Bas!A:B,2,0),"")</f>
        <v/>
      </c>
      <c r="AF1100" t="str">
        <f t="shared" si="179"/>
        <v>KENWORTH DE LA MONTANA S A SFP-011088-01</v>
      </c>
      <c r="AG1100" s="14" t="str">
        <f>(IFERROR(VLOOKUP(AF1100,Bas!A:B,2,0),"CXP"))</f>
        <v>CXP</v>
      </c>
    </row>
    <row r="1101" spans="1:33" x14ac:dyDescent="0.25">
      <c r="A1101" t="s">
        <v>41</v>
      </c>
      <c r="B1101">
        <v>901</v>
      </c>
      <c r="C1101">
        <v>800125639</v>
      </c>
      <c r="D1101" t="s">
        <v>336</v>
      </c>
      <c r="E1101" t="s">
        <v>5288</v>
      </c>
      <c r="F1101">
        <v>7447638</v>
      </c>
      <c r="G1101">
        <v>16925001</v>
      </c>
      <c r="H1101">
        <v>53103</v>
      </c>
      <c r="I1101" t="s">
        <v>5291</v>
      </c>
      <c r="J1101" t="s">
        <v>5292</v>
      </c>
      <c r="K1101" s="2">
        <v>45373</v>
      </c>
      <c r="L1101" s="2">
        <v>45373</v>
      </c>
      <c r="M1101" s="2">
        <v>45427</v>
      </c>
      <c r="N1101">
        <v>-19</v>
      </c>
      <c r="O1101">
        <v>1770365</v>
      </c>
      <c r="P1101">
        <v>20240604</v>
      </c>
      <c r="Q1101">
        <v>202406</v>
      </c>
      <c r="R1101" t="s">
        <v>6382</v>
      </c>
      <c r="S1101">
        <v>78</v>
      </c>
      <c r="T1101" t="s">
        <v>31</v>
      </c>
      <c r="U1101" t="s">
        <v>3359</v>
      </c>
      <c r="V1101" s="57" t="e">
        <f t="shared" ca="1" si="170"/>
        <v>#NUM!</v>
      </c>
      <c r="W1101" s="1" t="e">
        <f t="shared" ca="1" si="171"/>
        <v>#NUM!</v>
      </c>
      <c r="X1101" s="1" t="e">
        <f t="shared" ca="1" si="172"/>
        <v>#NUM!</v>
      </c>
      <c r="Y1101" s="1" t="e">
        <f t="shared" ca="1" si="173"/>
        <v>#NUM!</v>
      </c>
      <c r="Z1101" s="32" t="e">
        <f t="shared" ca="1" si="174"/>
        <v>#NUM!</v>
      </c>
      <c r="AA1101" s="1" t="e">
        <f t="shared" ca="1" si="175"/>
        <v>#NUM!</v>
      </c>
      <c r="AB1101" s="1" t="e">
        <f t="shared" ca="1" si="176"/>
        <v>#NUM!</v>
      </c>
      <c r="AC1101" s="1" t="e">
        <f t="shared" ca="1" si="177"/>
        <v>#NUM!</v>
      </c>
      <c r="AD1101" s="1">
        <f t="shared" si="178"/>
        <v>1770365</v>
      </c>
      <c r="AE1101" t="str">
        <f>IFERROR(VLOOKUP(D1101,Bas!A:B,2,0),"")</f>
        <v/>
      </c>
      <c r="AF1101" t="str">
        <f t="shared" si="179"/>
        <v>KENWORTH DE LA MONTANA S A SFP-011298-01</v>
      </c>
      <c r="AG1101" s="14" t="str">
        <f>(IFERROR(VLOOKUP(AF1101,Bas!A:B,2,0),"CXP"))</f>
        <v>CXP</v>
      </c>
    </row>
    <row r="1102" spans="1:33" x14ac:dyDescent="0.25">
      <c r="A1102" t="s">
        <v>41</v>
      </c>
      <c r="B1102">
        <v>901</v>
      </c>
      <c r="C1102">
        <v>800125639</v>
      </c>
      <c r="D1102" t="s">
        <v>336</v>
      </c>
      <c r="E1102" t="s">
        <v>5288</v>
      </c>
      <c r="F1102">
        <v>7447638</v>
      </c>
      <c r="G1102">
        <v>16925001</v>
      </c>
      <c r="H1102">
        <v>53075</v>
      </c>
      <c r="I1102" t="s">
        <v>5293</v>
      </c>
      <c r="J1102" t="s">
        <v>5294</v>
      </c>
      <c r="K1102" s="2">
        <v>45373</v>
      </c>
      <c r="L1102" s="2">
        <v>45373</v>
      </c>
      <c r="M1102" s="2">
        <v>45426</v>
      </c>
      <c r="N1102">
        <v>-20</v>
      </c>
      <c r="O1102">
        <v>252827</v>
      </c>
      <c r="P1102">
        <v>20240604</v>
      </c>
      <c r="Q1102">
        <v>202406</v>
      </c>
      <c r="R1102" t="s">
        <v>6382</v>
      </c>
      <c r="S1102">
        <v>78</v>
      </c>
      <c r="T1102" t="s">
        <v>31</v>
      </c>
      <c r="U1102" t="s">
        <v>3359</v>
      </c>
      <c r="V1102" s="57" t="e">
        <f t="shared" ca="1" si="170"/>
        <v>#NUM!</v>
      </c>
      <c r="W1102" s="1" t="e">
        <f t="shared" ca="1" si="171"/>
        <v>#NUM!</v>
      </c>
      <c r="X1102" s="1" t="e">
        <f t="shared" ca="1" si="172"/>
        <v>#NUM!</v>
      </c>
      <c r="Y1102" s="1" t="e">
        <f t="shared" ca="1" si="173"/>
        <v>#NUM!</v>
      </c>
      <c r="Z1102" s="32" t="e">
        <f t="shared" ca="1" si="174"/>
        <v>#NUM!</v>
      </c>
      <c r="AA1102" s="1" t="e">
        <f t="shared" ca="1" si="175"/>
        <v>#NUM!</v>
      </c>
      <c r="AB1102" s="1" t="e">
        <f t="shared" ca="1" si="176"/>
        <v>#NUM!</v>
      </c>
      <c r="AC1102" s="1" t="e">
        <f t="shared" ca="1" si="177"/>
        <v>#NUM!</v>
      </c>
      <c r="AD1102" s="1">
        <f t="shared" si="178"/>
        <v>252827</v>
      </c>
      <c r="AE1102" t="str">
        <f>IFERROR(VLOOKUP(D1102,Bas!A:B,2,0),"")</f>
        <v/>
      </c>
      <c r="AF1102" t="str">
        <f t="shared" si="179"/>
        <v>KENWORTH DE LA MONTANA S A SFP-011300-01</v>
      </c>
      <c r="AG1102" s="14" t="str">
        <f>(IFERROR(VLOOKUP(AF1102,Bas!A:B,2,0),"CXP"))</f>
        <v>CXP</v>
      </c>
    </row>
    <row r="1103" spans="1:33" x14ac:dyDescent="0.25">
      <c r="A1103" t="s">
        <v>41</v>
      </c>
      <c r="B1103">
        <v>901</v>
      </c>
      <c r="C1103">
        <v>800125639</v>
      </c>
      <c r="D1103" t="s">
        <v>336</v>
      </c>
      <c r="E1103" t="s">
        <v>5288</v>
      </c>
      <c r="F1103">
        <v>7447638</v>
      </c>
      <c r="G1103">
        <v>16925001</v>
      </c>
      <c r="H1103">
        <v>53247</v>
      </c>
      <c r="I1103" t="s">
        <v>5295</v>
      </c>
      <c r="J1103" t="s">
        <v>5296</v>
      </c>
      <c r="K1103" s="2">
        <v>45377</v>
      </c>
      <c r="L1103" s="2">
        <v>45377</v>
      </c>
      <c r="M1103" s="2">
        <v>45434</v>
      </c>
      <c r="N1103">
        <v>-12</v>
      </c>
      <c r="O1103">
        <v>1529430</v>
      </c>
      <c r="P1103">
        <v>20240604</v>
      </c>
      <c r="Q1103">
        <v>202406</v>
      </c>
      <c r="R1103" t="s">
        <v>6382</v>
      </c>
      <c r="S1103">
        <v>74</v>
      </c>
      <c r="T1103" t="s">
        <v>31</v>
      </c>
      <c r="U1103" t="s">
        <v>3359</v>
      </c>
      <c r="V1103" s="57" t="e">
        <f t="shared" ca="1" si="170"/>
        <v>#NUM!</v>
      </c>
      <c r="W1103" s="1" t="e">
        <f t="shared" ca="1" si="171"/>
        <v>#NUM!</v>
      </c>
      <c r="X1103" s="1" t="e">
        <f t="shared" ca="1" si="172"/>
        <v>#NUM!</v>
      </c>
      <c r="Y1103" s="1" t="e">
        <f t="shared" ca="1" si="173"/>
        <v>#NUM!</v>
      </c>
      <c r="Z1103" s="32" t="e">
        <f t="shared" ca="1" si="174"/>
        <v>#NUM!</v>
      </c>
      <c r="AA1103" s="1" t="e">
        <f t="shared" ca="1" si="175"/>
        <v>#NUM!</v>
      </c>
      <c r="AB1103" s="1" t="e">
        <f t="shared" ca="1" si="176"/>
        <v>#NUM!</v>
      </c>
      <c r="AC1103" s="1" t="e">
        <f t="shared" ca="1" si="177"/>
        <v>#NUM!</v>
      </c>
      <c r="AD1103" s="1">
        <f t="shared" si="178"/>
        <v>1529430</v>
      </c>
      <c r="AE1103" t="str">
        <f>IFERROR(VLOOKUP(D1103,Bas!A:B,2,0),"")</f>
        <v/>
      </c>
      <c r="AF1103" t="str">
        <f t="shared" si="179"/>
        <v>KENWORTH DE LA MONTANA S A SFP-011417-01</v>
      </c>
      <c r="AG1103" s="14" t="str">
        <f>(IFERROR(VLOOKUP(AF1103,Bas!A:B,2,0),"CXP"))</f>
        <v>CXP</v>
      </c>
    </row>
    <row r="1104" spans="1:33" x14ac:dyDescent="0.25">
      <c r="A1104" t="s">
        <v>41</v>
      </c>
      <c r="B1104">
        <v>901</v>
      </c>
      <c r="C1104">
        <v>800125639</v>
      </c>
      <c r="D1104" t="s">
        <v>336</v>
      </c>
      <c r="E1104" t="s">
        <v>5288</v>
      </c>
      <c r="F1104">
        <v>7447638</v>
      </c>
      <c r="G1104">
        <v>16925001</v>
      </c>
      <c r="H1104">
        <v>53853</v>
      </c>
      <c r="I1104" t="s">
        <v>5297</v>
      </c>
      <c r="J1104" t="s">
        <v>5298</v>
      </c>
      <c r="K1104" s="2">
        <v>45408</v>
      </c>
      <c r="L1104" s="2">
        <v>45408</v>
      </c>
      <c r="M1104" s="2">
        <v>45468</v>
      </c>
      <c r="N1104">
        <v>21</v>
      </c>
      <c r="O1104">
        <v>40229</v>
      </c>
      <c r="P1104">
        <v>20240604</v>
      </c>
      <c r="Q1104">
        <v>202406</v>
      </c>
      <c r="R1104" t="s">
        <v>6382</v>
      </c>
      <c r="S1104">
        <v>43</v>
      </c>
      <c r="T1104" t="s">
        <v>35</v>
      </c>
      <c r="U1104" t="s">
        <v>3359</v>
      </c>
      <c r="V1104" s="57" t="e">
        <f t="shared" ca="1" si="170"/>
        <v>#NUM!</v>
      </c>
      <c r="W1104" s="1" t="e">
        <f t="shared" ca="1" si="171"/>
        <v>#NUM!</v>
      </c>
      <c r="X1104" s="1" t="e">
        <f t="shared" ca="1" si="172"/>
        <v>#NUM!</v>
      </c>
      <c r="Y1104" s="1" t="e">
        <f t="shared" ca="1" si="173"/>
        <v>#NUM!</v>
      </c>
      <c r="Z1104" s="32" t="e">
        <f t="shared" ca="1" si="174"/>
        <v>#NUM!</v>
      </c>
      <c r="AA1104" s="1" t="e">
        <f t="shared" ca="1" si="175"/>
        <v>#NUM!</v>
      </c>
      <c r="AB1104" s="1" t="e">
        <f t="shared" ca="1" si="176"/>
        <v>#NUM!</v>
      </c>
      <c r="AC1104" s="1" t="e">
        <f t="shared" ca="1" si="177"/>
        <v>#NUM!</v>
      </c>
      <c r="AD1104" s="1">
        <f t="shared" si="178"/>
        <v>40229</v>
      </c>
      <c r="AE1104" t="str">
        <f>IFERROR(VLOOKUP(D1104,Bas!A:B,2,0),"")</f>
        <v/>
      </c>
      <c r="AF1104" t="str">
        <f t="shared" si="179"/>
        <v>KENWORTH DE LA MONTANA S A SFP-011965-01</v>
      </c>
      <c r="AG1104" s="14" t="str">
        <f>(IFERROR(VLOOKUP(AF1104,Bas!A:B,2,0),"CXP"))</f>
        <v>CXP</v>
      </c>
    </row>
    <row r="1105" spans="1:33" x14ac:dyDescent="0.25">
      <c r="A1105" t="s">
        <v>41</v>
      </c>
      <c r="B1105">
        <v>901</v>
      </c>
      <c r="C1105">
        <v>800125639</v>
      </c>
      <c r="D1105" t="s">
        <v>336</v>
      </c>
      <c r="E1105" t="s">
        <v>5288</v>
      </c>
      <c r="F1105">
        <v>7447638</v>
      </c>
      <c r="G1105">
        <v>16925001</v>
      </c>
      <c r="H1105">
        <v>53854</v>
      </c>
      <c r="I1105" t="s">
        <v>5299</v>
      </c>
      <c r="J1105" t="s">
        <v>5300</v>
      </c>
      <c r="K1105" s="2">
        <v>45411</v>
      </c>
      <c r="L1105" s="2">
        <v>45411</v>
      </c>
      <c r="M1105" s="2">
        <v>45468</v>
      </c>
      <c r="N1105">
        <v>21</v>
      </c>
      <c r="O1105">
        <v>1770365</v>
      </c>
      <c r="P1105">
        <v>20240604</v>
      </c>
      <c r="Q1105">
        <v>202406</v>
      </c>
      <c r="R1105" t="s">
        <v>6382</v>
      </c>
      <c r="S1105">
        <v>40</v>
      </c>
      <c r="T1105" t="s">
        <v>35</v>
      </c>
      <c r="U1105" t="s">
        <v>3359</v>
      </c>
      <c r="V1105" s="57" t="e">
        <f t="shared" ca="1" si="170"/>
        <v>#NUM!</v>
      </c>
      <c r="W1105" s="1" t="e">
        <f t="shared" ca="1" si="171"/>
        <v>#NUM!</v>
      </c>
      <c r="X1105" s="1" t="e">
        <f t="shared" ca="1" si="172"/>
        <v>#NUM!</v>
      </c>
      <c r="Y1105" s="1" t="e">
        <f t="shared" ca="1" si="173"/>
        <v>#NUM!</v>
      </c>
      <c r="Z1105" s="32" t="e">
        <f t="shared" ca="1" si="174"/>
        <v>#NUM!</v>
      </c>
      <c r="AA1105" s="1" t="e">
        <f t="shared" ca="1" si="175"/>
        <v>#NUM!</v>
      </c>
      <c r="AB1105" s="1" t="e">
        <f t="shared" ca="1" si="176"/>
        <v>#NUM!</v>
      </c>
      <c r="AC1105" s="1" t="e">
        <f t="shared" ca="1" si="177"/>
        <v>#NUM!</v>
      </c>
      <c r="AD1105" s="1">
        <f t="shared" si="178"/>
        <v>1770365</v>
      </c>
      <c r="AE1105" t="str">
        <f>IFERROR(VLOOKUP(D1105,Bas!A:B,2,0),"")</f>
        <v/>
      </c>
      <c r="AF1105" t="str">
        <f t="shared" si="179"/>
        <v>KENWORTH DE LA MONTANA S A SFP-012008-01</v>
      </c>
      <c r="AG1105" s="14" t="str">
        <f>(IFERROR(VLOOKUP(AF1105,Bas!A:B,2,0),"CXP"))</f>
        <v>CXP</v>
      </c>
    </row>
    <row r="1106" spans="1:33" x14ac:dyDescent="0.25">
      <c r="A1106" t="s">
        <v>41</v>
      </c>
      <c r="B1106">
        <v>901</v>
      </c>
      <c r="C1106">
        <v>800125639</v>
      </c>
      <c r="D1106" t="s">
        <v>336</v>
      </c>
      <c r="E1106" t="s">
        <v>5288</v>
      </c>
      <c r="F1106">
        <v>7447638</v>
      </c>
      <c r="G1106">
        <v>16925001</v>
      </c>
      <c r="H1106">
        <v>53851</v>
      </c>
      <c r="I1106" t="s">
        <v>5301</v>
      </c>
      <c r="J1106" t="s">
        <v>5302</v>
      </c>
      <c r="K1106" s="2">
        <v>45412</v>
      </c>
      <c r="L1106" s="2">
        <v>45412</v>
      </c>
      <c r="M1106" s="2">
        <v>45468</v>
      </c>
      <c r="N1106">
        <v>21</v>
      </c>
      <c r="O1106">
        <v>2340778</v>
      </c>
      <c r="P1106">
        <v>20240604</v>
      </c>
      <c r="Q1106">
        <v>202406</v>
      </c>
      <c r="R1106" t="s">
        <v>6382</v>
      </c>
      <c r="S1106">
        <v>39</v>
      </c>
      <c r="T1106" t="s">
        <v>35</v>
      </c>
      <c r="U1106" t="s">
        <v>3359</v>
      </c>
      <c r="V1106" s="57" t="e">
        <f t="shared" ca="1" si="170"/>
        <v>#NUM!</v>
      </c>
      <c r="W1106" s="1" t="e">
        <f t="shared" ca="1" si="171"/>
        <v>#NUM!</v>
      </c>
      <c r="X1106" s="1" t="e">
        <f t="shared" ca="1" si="172"/>
        <v>#NUM!</v>
      </c>
      <c r="Y1106" s="1" t="e">
        <f t="shared" ca="1" si="173"/>
        <v>#NUM!</v>
      </c>
      <c r="Z1106" s="32" t="e">
        <f t="shared" ca="1" si="174"/>
        <v>#NUM!</v>
      </c>
      <c r="AA1106" s="1" t="e">
        <f t="shared" ca="1" si="175"/>
        <v>#NUM!</v>
      </c>
      <c r="AB1106" s="1" t="e">
        <f t="shared" ca="1" si="176"/>
        <v>#NUM!</v>
      </c>
      <c r="AC1106" s="1" t="e">
        <f t="shared" ca="1" si="177"/>
        <v>#NUM!</v>
      </c>
      <c r="AD1106" s="1">
        <f t="shared" si="178"/>
        <v>2340778</v>
      </c>
      <c r="AE1106" t="str">
        <f>IFERROR(VLOOKUP(D1106,Bas!A:B,2,0),"")</f>
        <v/>
      </c>
      <c r="AF1106" t="str">
        <f t="shared" si="179"/>
        <v>KENWORTH DE LA MONTANA S A SFP-012083-01</v>
      </c>
      <c r="AG1106" s="14" t="str">
        <f>(IFERROR(VLOOKUP(AF1106,Bas!A:B,2,0),"CXP"))</f>
        <v>CXP</v>
      </c>
    </row>
    <row r="1107" spans="1:33" x14ac:dyDescent="0.25">
      <c r="A1107" t="s">
        <v>41</v>
      </c>
      <c r="B1107">
        <v>901</v>
      </c>
      <c r="C1107">
        <v>800125639</v>
      </c>
      <c r="D1107" t="s">
        <v>336</v>
      </c>
      <c r="E1107" t="s">
        <v>5288</v>
      </c>
      <c r="F1107">
        <v>7447638</v>
      </c>
      <c r="G1107">
        <v>16925001</v>
      </c>
      <c r="H1107">
        <v>53967</v>
      </c>
      <c r="I1107" t="s">
        <v>5303</v>
      </c>
      <c r="J1107" t="s">
        <v>5304</v>
      </c>
      <c r="K1107" s="2">
        <v>45422</v>
      </c>
      <c r="L1107" s="2">
        <v>45422</v>
      </c>
      <c r="M1107" s="2">
        <v>45476</v>
      </c>
      <c r="N1107">
        <v>29</v>
      </c>
      <c r="O1107">
        <v>291426</v>
      </c>
      <c r="P1107">
        <v>20240604</v>
      </c>
      <c r="Q1107">
        <v>202406</v>
      </c>
      <c r="R1107" t="s">
        <v>6382</v>
      </c>
      <c r="S1107">
        <v>29</v>
      </c>
      <c r="T1107" t="s">
        <v>22</v>
      </c>
      <c r="U1107" t="s">
        <v>3359</v>
      </c>
      <c r="V1107" s="57" t="e">
        <f t="shared" ca="1" si="170"/>
        <v>#NUM!</v>
      </c>
      <c r="W1107" s="1" t="e">
        <f t="shared" ca="1" si="171"/>
        <v>#NUM!</v>
      </c>
      <c r="X1107" s="1" t="e">
        <f t="shared" ca="1" si="172"/>
        <v>#NUM!</v>
      </c>
      <c r="Y1107" s="1" t="e">
        <f t="shared" ca="1" si="173"/>
        <v>#NUM!</v>
      </c>
      <c r="Z1107" s="32" t="e">
        <f t="shared" ca="1" si="174"/>
        <v>#NUM!</v>
      </c>
      <c r="AA1107" s="1" t="e">
        <f t="shared" ca="1" si="175"/>
        <v>#NUM!</v>
      </c>
      <c r="AB1107" s="1" t="e">
        <f t="shared" ca="1" si="176"/>
        <v>#NUM!</v>
      </c>
      <c r="AC1107" s="1" t="e">
        <f t="shared" ca="1" si="177"/>
        <v>#NUM!</v>
      </c>
      <c r="AD1107" s="1">
        <f t="shared" si="178"/>
        <v>291426</v>
      </c>
      <c r="AE1107" t="str">
        <f>IFERROR(VLOOKUP(D1107,Bas!A:B,2,0),"")</f>
        <v/>
      </c>
      <c r="AF1107" t="str">
        <f t="shared" si="179"/>
        <v>KENWORTH DE LA MONTANA S A SFP-012205-01</v>
      </c>
      <c r="AG1107" s="14" t="str">
        <f>(IFERROR(VLOOKUP(AF1107,Bas!A:B,2,0),"CXP"))</f>
        <v>CXP</v>
      </c>
    </row>
    <row r="1108" spans="1:33" x14ac:dyDescent="0.25">
      <c r="A1108" t="s">
        <v>41</v>
      </c>
      <c r="B1108">
        <v>901</v>
      </c>
      <c r="C1108">
        <v>800125639</v>
      </c>
      <c r="D1108" t="s">
        <v>336</v>
      </c>
      <c r="E1108" t="s">
        <v>5288</v>
      </c>
      <c r="F1108">
        <v>7447638</v>
      </c>
      <c r="G1108">
        <v>16925001</v>
      </c>
      <c r="H1108">
        <v>54375</v>
      </c>
      <c r="I1108" t="s">
        <v>6644</v>
      </c>
      <c r="J1108" t="s">
        <v>6645</v>
      </c>
      <c r="K1108" s="2">
        <v>45440</v>
      </c>
      <c r="L1108" s="2">
        <v>45440</v>
      </c>
      <c r="M1108" s="2">
        <v>45496</v>
      </c>
      <c r="N1108">
        <v>49</v>
      </c>
      <c r="O1108">
        <v>846479</v>
      </c>
      <c r="P1108">
        <v>20240604</v>
      </c>
      <c r="Q1108">
        <v>202406</v>
      </c>
      <c r="R1108" t="s">
        <v>6382</v>
      </c>
      <c r="S1108">
        <v>11</v>
      </c>
      <c r="T1108" t="s">
        <v>22</v>
      </c>
      <c r="U1108" t="s">
        <v>3359</v>
      </c>
      <c r="V1108" s="57" t="e">
        <f t="shared" ca="1" si="170"/>
        <v>#NUM!</v>
      </c>
      <c r="W1108" s="1" t="e">
        <f t="shared" ca="1" si="171"/>
        <v>#NUM!</v>
      </c>
      <c r="X1108" s="1" t="e">
        <f t="shared" ca="1" si="172"/>
        <v>#NUM!</v>
      </c>
      <c r="Y1108" s="1" t="e">
        <f t="shared" ca="1" si="173"/>
        <v>#NUM!</v>
      </c>
      <c r="Z1108" s="32" t="e">
        <f t="shared" ca="1" si="174"/>
        <v>#NUM!</v>
      </c>
      <c r="AA1108" s="1" t="e">
        <f t="shared" ca="1" si="175"/>
        <v>#NUM!</v>
      </c>
      <c r="AB1108" s="1" t="e">
        <f t="shared" ca="1" si="176"/>
        <v>#NUM!</v>
      </c>
      <c r="AC1108" s="1" t="e">
        <f t="shared" ca="1" si="177"/>
        <v>#NUM!</v>
      </c>
      <c r="AD1108" s="1">
        <f t="shared" si="178"/>
        <v>846479</v>
      </c>
      <c r="AE1108" t="str">
        <f>IFERROR(VLOOKUP(D1108,Bas!A:B,2,0),"")</f>
        <v/>
      </c>
      <c r="AF1108" t="str">
        <f t="shared" si="179"/>
        <v>KENWORTH DE LA MONTANA S A SFP-012498-01</v>
      </c>
      <c r="AG1108" s="14" t="str">
        <f>(IFERROR(VLOOKUP(AF1108,Bas!A:B,2,0),"CXP"))</f>
        <v>CXP</v>
      </c>
    </row>
    <row r="1109" spans="1:33" x14ac:dyDescent="0.25">
      <c r="A1109" t="s">
        <v>41</v>
      </c>
      <c r="B1109">
        <v>901</v>
      </c>
      <c r="C1109">
        <v>800125639</v>
      </c>
      <c r="D1109" t="s">
        <v>336</v>
      </c>
      <c r="E1109" t="s">
        <v>5288</v>
      </c>
      <c r="F1109">
        <v>7447638</v>
      </c>
      <c r="G1109">
        <v>16925001</v>
      </c>
      <c r="H1109">
        <v>54374</v>
      </c>
      <c r="I1109" t="s">
        <v>6646</v>
      </c>
      <c r="J1109" t="s">
        <v>6647</v>
      </c>
      <c r="K1109" s="2">
        <v>45440</v>
      </c>
      <c r="L1109" s="2">
        <v>45440</v>
      </c>
      <c r="M1109" s="2">
        <v>45496</v>
      </c>
      <c r="N1109">
        <v>49</v>
      </c>
      <c r="O1109">
        <v>1709124</v>
      </c>
      <c r="P1109">
        <v>20240604</v>
      </c>
      <c r="Q1109">
        <v>202406</v>
      </c>
      <c r="R1109" t="s">
        <v>6382</v>
      </c>
      <c r="S1109">
        <v>11</v>
      </c>
      <c r="T1109" t="s">
        <v>22</v>
      </c>
      <c r="U1109" t="s">
        <v>3359</v>
      </c>
      <c r="V1109" s="57" t="e">
        <f t="shared" ca="1" si="170"/>
        <v>#NUM!</v>
      </c>
      <c r="W1109" s="1" t="e">
        <f t="shared" ca="1" si="171"/>
        <v>#NUM!</v>
      </c>
      <c r="X1109" s="1" t="e">
        <f t="shared" ca="1" si="172"/>
        <v>#NUM!</v>
      </c>
      <c r="Y1109" s="1" t="e">
        <f t="shared" ca="1" si="173"/>
        <v>#NUM!</v>
      </c>
      <c r="Z1109" s="32" t="e">
        <f t="shared" ca="1" si="174"/>
        <v>#NUM!</v>
      </c>
      <c r="AA1109" s="1" t="e">
        <f t="shared" ca="1" si="175"/>
        <v>#NUM!</v>
      </c>
      <c r="AB1109" s="1" t="e">
        <f t="shared" ca="1" si="176"/>
        <v>#NUM!</v>
      </c>
      <c r="AC1109" s="1" t="e">
        <f t="shared" ca="1" si="177"/>
        <v>#NUM!</v>
      </c>
      <c r="AD1109" s="1">
        <f t="shared" si="178"/>
        <v>1709124</v>
      </c>
      <c r="AE1109" t="str">
        <f>IFERROR(VLOOKUP(D1109,Bas!A:B,2,0),"")</f>
        <v/>
      </c>
      <c r="AF1109" t="str">
        <f t="shared" si="179"/>
        <v>KENWORTH DE LA MONTANA S A SFP-012499-01</v>
      </c>
      <c r="AG1109" s="14" t="str">
        <f>(IFERROR(VLOOKUP(AF1109,Bas!A:B,2,0),"CXP"))</f>
        <v>CXP</v>
      </c>
    </row>
    <row r="1110" spans="1:33" x14ac:dyDescent="0.25">
      <c r="A1110" t="s">
        <v>41</v>
      </c>
      <c r="B1110">
        <v>901</v>
      </c>
      <c r="C1110">
        <v>800125639</v>
      </c>
      <c r="D1110" t="s">
        <v>336</v>
      </c>
      <c r="E1110" t="s">
        <v>5288</v>
      </c>
      <c r="F1110">
        <v>7447638</v>
      </c>
      <c r="G1110">
        <v>16925001</v>
      </c>
      <c r="H1110">
        <v>54369</v>
      </c>
      <c r="I1110" t="s">
        <v>6648</v>
      </c>
      <c r="J1110" t="s">
        <v>6649</v>
      </c>
      <c r="K1110" s="2">
        <v>45440</v>
      </c>
      <c r="L1110" s="2">
        <v>45440</v>
      </c>
      <c r="M1110" s="2">
        <v>45496</v>
      </c>
      <c r="N1110">
        <v>49</v>
      </c>
      <c r="O1110">
        <v>2795724</v>
      </c>
      <c r="P1110">
        <v>20240604</v>
      </c>
      <c r="Q1110">
        <v>202406</v>
      </c>
      <c r="R1110" t="s">
        <v>6382</v>
      </c>
      <c r="S1110">
        <v>11</v>
      </c>
      <c r="T1110" t="s">
        <v>22</v>
      </c>
      <c r="U1110" t="s">
        <v>3359</v>
      </c>
      <c r="V1110" s="57" t="e">
        <f t="shared" ca="1" si="170"/>
        <v>#NUM!</v>
      </c>
      <c r="W1110" s="1" t="e">
        <f t="shared" ca="1" si="171"/>
        <v>#NUM!</v>
      </c>
      <c r="X1110" s="1" t="e">
        <f t="shared" ca="1" si="172"/>
        <v>#NUM!</v>
      </c>
      <c r="Y1110" s="1" t="e">
        <f t="shared" ca="1" si="173"/>
        <v>#NUM!</v>
      </c>
      <c r="Z1110" s="32" t="e">
        <f t="shared" ca="1" si="174"/>
        <v>#NUM!</v>
      </c>
      <c r="AA1110" s="1" t="e">
        <f t="shared" ca="1" si="175"/>
        <v>#NUM!</v>
      </c>
      <c r="AB1110" s="1" t="e">
        <f t="shared" ca="1" si="176"/>
        <v>#NUM!</v>
      </c>
      <c r="AC1110" s="1" t="e">
        <f t="shared" ca="1" si="177"/>
        <v>#NUM!</v>
      </c>
      <c r="AD1110" s="1">
        <f t="shared" si="178"/>
        <v>2795724</v>
      </c>
      <c r="AE1110" t="str">
        <f>IFERROR(VLOOKUP(D1110,Bas!A:B,2,0),"")</f>
        <v/>
      </c>
      <c r="AF1110" t="str">
        <f t="shared" si="179"/>
        <v>KENWORTH DE LA MONTANA S A SFP-012501-01</v>
      </c>
      <c r="AG1110" s="14" t="str">
        <f>(IFERROR(VLOOKUP(AF1110,Bas!A:B,2,0),"CXP"))</f>
        <v>CXP</v>
      </c>
    </row>
    <row r="1111" spans="1:33" x14ac:dyDescent="0.25">
      <c r="A1111" t="s">
        <v>41</v>
      </c>
      <c r="B1111">
        <v>901</v>
      </c>
      <c r="C1111">
        <v>900387294</v>
      </c>
      <c r="D1111" t="s">
        <v>3002</v>
      </c>
      <c r="E1111" t="s">
        <v>5305</v>
      </c>
      <c r="F1111">
        <v>7447638</v>
      </c>
      <c r="G1111">
        <v>16925001</v>
      </c>
      <c r="H1111">
        <v>17761</v>
      </c>
      <c r="I1111" t="s">
        <v>5306</v>
      </c>
      <c r="J1111" t="s">
        <v>5307</v>
      </c>
      <c r="K1111" s="2">
        <v>45358</v>
      </c>
      <c r="L1111" s="2">
        <v>45358</v>
      </c>
      <c r="M1111" s="2">
        <v>45417</v>
      </c>
      <c r="N1111">
        <v>-29</v>
      </c>
      <c r="O1111">
        <v>1778944</v>
      </c>
      <c r="P1111">
        <v>20240604</v>
      </c>
      <c r="Q1111">
        <v>202406</v>
      </c>
      <c r="R1111" t="s">
        <v>6382</v>
      </c>
      <c r="S1111">
        <v>93</v>
      </c>
      <c r="T1111" t="s">
        <v>52</v>
      </c>
      <c r="U1111" t="s">
        <v>3359</v>
      </c>
      <c r="V1111" s="57" t="e">
        <f t="shared" ca="1" si="170"/>
        <v>#NUM!</v>
      </c>
      <c r="W1111" s="1" t="e">
        <f t="shared" ca="1" si="171"/>
        <v>#NUM!</v>
      </c>
      <c r="X1111" s="1" t="e">
        <f t="shared" ca="1" si="172"/>
        <v>#NUM!</v>
      </c>
      <c r="Y1111" s="1" t="e">
        <f t="shared" ca="1" si="173"/>
        <v>#NUM!</v>
      </c>
      <c r="Z1111" s="32" t="e">
        <f t="shared" ca="1" si="174"/>
        <v>#NUM!</v>
      </c>
      <c r="AA1111" s="1" t="e">
        <f t="shared" ca="1" si="175"/>
        <v>#NUM!</v>
      </c>
      <c r="AB1111" s="1" t="e">
        <f t="shared" ca="1" si="176"/>
        <v>#NUM!</v>
      </c>
      <c r="AC1111" s="1" t="e">
        <f t="shared" ca="1" si="177"/>
        <v>#NUM!</v>
      </c>
      <c r="AD1111" s="1">
        <f t="shared" si="178"/>
        <v>1778944</v>
      </c>
      <c r="AE1111" t="str">
        <f>IFERROR(VLOOKUP(D1111,Bas!A:B,2,0),"")</f>
        <v/>
      </c>
      <c r="AF1111" t="str">
        <f t="shared" si="179"/>
        <v>L Y C INGENIERIA EN REFRIGERACION SASFP-011090-01</v>
      </c>
      <c r="AG1111" s="14" t="str">
        <f>(IFERROR(VLOOKUP(AF1111,Bas!A:B,2,0),"CXP"))</f>
        <v>CXP</v>
      </c>
    </row>
    <row r="1112" spans="1:33" x14ac:dyDescent="0.25">
      <c r="A1112" t="s">
        <v>41</v>
      </c>
      <c r="B1112">
        <v>901</v>
      </c>
      <c r="C1112">
        <v>900387294</v>
      </c>
      <c r="D1112" t="s">
        <v>3002</v>
      </c>
      <c r="E1112" t="s">
        <v>5305</v>
      </c>
      <c r="F1112">
        <v>7447638</v>
      </c>
      <c r="G1112">
        <v>16925001</v>
      </c>
      <c r="H1112">
        <v>17738</v>
      </c>
      <c r="I1112" t="s">
        <v>5308</v>
      </c>
      <c r="J1112" t="s">
        <v>5309</v>
      </c>
      <c r="K1112" s="2">
        <v>45362</v>
      </c>
      <c r="L1112" s="2">
        <v>45362</v>
      </c>
      <c r="M1112" s="2">
        <v>45413</v>
      </c>
      <c r="N1112">
        <v>-33</v>
      </c>
      <c r="O1112">
        <v>422499</v>
      </c>
      <c r="P1112">
        <v>20240604</v>
      </c>
      <c r="Q1112">
        <v>202406</v>
      </c>
      <c r="R1112" t="s">
        <v>6382</v>
      </c>
      <c r="S1112">
        <v>89</v>
      </c>
      <c r="T1112" t="s">
        <v>31</v>
      </c>
      <c r="U1112" t="s">
        <v>3359</v>
      </c>
      <c r="V1112" s="57" t="e">
        <f t="shared" ca="1" si="170"/>
        <v>#NUM!</v>
      </c>
      <c r="W1112" s="1" t="e">
        <f t="shared" ca="1" si="171"/>
        <v>#NUM!</v>
      </c>
      <c r="X1112" s="1" t="e">
        <f t="shared" ca="1" si="172"/>
        <v>#NUM!</v>
      </c>
      <c r="Y1112" s="1" t="e">
        <f t="shared" ca="1" si="173"/>
        <v>#NUM!</v>
      </c>
      <c r="Z1112" s="32" t="e">
        <f t="shared" ca="1" si="174"/>
        <v>#NUM!</v>
      </c>
      <c r="AA1112" s="1" t="e">
        <f t="shared" ca="1" si="175"/>
        <v>#NUM!</v>
      </c>
      <c r="AB1112" s="1" t="e">
        <f t="shared" ca="1" si="176"/>
        <v>#NUM!</v>
      </c>
      <c r="AC1112" s="1" t="e">
        <f t="shared" ca="1" si="177"/>
        <v>#NUM!</v>
      </c>
      <c r="AD1112" s="1">
        <f t="shared" si="178"/>
        <v>422499</v>
      </c>
      <c r="AE1112" t="str">
        <f>IFERROR(VLOOKUP(D1112,Bas!A:B,2,0),"")</f>
        <v/>
      </c>
      <c r="AF1112" t="str">
        <f t="shared" si="179"/>
        <v>L Y C INGENIERIA EN REFRIGERACION SASFP-011125-01</v>
      </c>
      <c r="AG1112" s="14" t="str">
        <f>(IFERROR(VLOOKUP(AF1112,Bas!A:B,2,0),"CXP"))</f>
        <v>CXP</v>
      </c>
    </row>
    <row r="1113" spans="1:33" x14ac:dyDescent="0.25">
      <c r="A1113" t="s">
        <v>41</v>
      </c>
      <c r="B1113">
        <v>901</v>
      </c>
      <c r="C1113">
        <v>900387294</v>
      </c>
      <c r="D1113" t="s">
        <v>3002</v>
      </c>
      <c r="E1113" t="s">
        <v>5305</v>
      </c>
      <c r="F1113">
        <v>7447638</v>
      </c>
      <c r="G1113">
        <v>16925001</v>
      </c>
      <c r="H1113">
        <v>17780</v>
      </c>
      <c r="I1113" t="s">
        <v>5310</v>
      </c>
      <c r="J1113" t="s">
        <v>5311</v>
      </c>
      <c r="K1113" s="2">
        <v>45370</v>
      </c>
      <c r="L1113" s="2">
        <v>45370</v>
      </c>
      <c r="M1113" s="2">
        <v>45430</v>
      </c>
      <c r="N1113">
        <v>-16</v>
      </c>
      <c r="O1113">
        <v>667104</v>
      </c>
      <c r="P1113">
        <v>20240604</v>
      </c>
      <c r="Q1113">
        <v>202406</v>
      </c>
      <c r="R1113" t="s">
        <v>6382</v>
      </c>
      <c r="S1113">
        <v>81</v>
      </c>
      <c r="T1113" t="s">
        <v>31</v>
      </c>
      <c r="U1113" t="s">
        <v>3359</v>
      </c>
      <c r="V1113" s="57" t="e">
        <f t="shared" ca="1" si="170"/>
        <v>#NUM!</v>
      </c>
      <c r="W1113" s="1" t="e">
        <f t="shared" ca="1" si="171"/>
        <v>#NUM!</v>
      </c>
      <c r="X1113" s="1" t="e">
        <f t="shared" ca="1" si="172"/>
        <v>#NUM!</v>
      </c>
      <c r="Y1113" s="1" t="e">
        <f t="shared" ca="1" si="173"/>
        <v>#NUM!</v>
      </c>
      <c r="Z1113" s="32" t="e">
        <f t="shared" ca="1" si="174"/>
        <v>#NUM!</v>
      </c>
      <c r="AA1113" s="1" t="e">
        <f t="shared" ca="1" si="175"/>
        <v>#NUM!</v>
      </c>
      <c r="AB1113" s="1" t="e">
        <f t="shared" ca="1" si="176"/>
        <v>#NUM!</v>
      </c>
      <c r="AC1113" s="1" t="e">
        <f t="shared" ca="1" si="177"/>
        <v>#NUM!</v>
      </c>
      <c r="AD1113" s="1">
        <f t="shared" si="178"/>
        <v>667104</v>
      </c>
      <c r="AE1113" t="str">
        <f>IFERROR(VLOOKUP(D1113,Bas!A:B,2,0),"")</f>
        <v/>
      </c>
      <c r="AF1113" t="str">
        <f t="shared" si="179"/>
        <v>L Y C INGENIERIA EN REFRIGERACION SASFP-011216-01</v>
      </c>
      <c r="AG1113" s="14" t="str">
        <f>(IFERROR(VLOOKUP(AF1113,Bas!A:B,2,0),"CXP"))</f>
        <v>CXP</v>
      </c>
    </row>
    <row r="1114" spans="1:33" x14ac:dyDescent="0.25">
      <c r="A1114" t="s">
        <v>41</v>
      </c>
      <c r="B1114">
        <v>901</v>
      </c>
      <c r="C1114">
        <v>900387294</v>
      </c>
      <c r="D1114" t="s">
        <v>3002</v>
      </c>
      <c r="E1114" t="s">
        <v>5305</v>
      </c>
      <c r="F1114">
        <v>7447638</v>
      </c>
      <c r="G1114">
        <v>16925001</v>
      </c>
      <c r="H1114">
        <v>17779</v>
      </c>
      <c r="I1114" t="s">
        <v>5312</v>
      </c>
      <c r="J1114" t="s">
        <v>5313</v>
      </c>
      <c r="K1114" s="2">
        <v>45370</v>
      </c>
      <c r="L1114" s="2">
        <v>45370</v>
      </c>
      <c r="M1114" s="2">
        <v>45427</v>
      </c>
      <c r="N1114">
        <v>-19</v>
      </c>
      <c r="O1114">
        <v>1334208</v>
      </c>
      <c r="P1114">
        <v>20240604</v>
      </c>
      <c r="Q1114">
        <v>202406</v>
      </c>
      <c r="R1114" t="s">
        <v>6382</v>
      </c>
      <c r="S1114">
        <v>81</v>
      </c>
      <c r="T1114" t="s">
        <v>31</v>
      </c>
      <c r="U1114" t="s">
        <v>3359</v>
      </c>
      <c r="V1114" s="57" t="e">
        <f t="shared" ca="1" si="170"/>
        <v>#NUM!</v>
      </c>
      <c r="W1114" s="1" t="e">
        <f t="shared" ca="1" si="171"/>
        <v>#NUM!</v>
      </c>
      <c r="X1114" s="1" t="e">
        <f t="shared" ca="1" si="172"/>
        <v>#NUM!</v>
      </c>
      <c r="Y1114" s="1" t="e">
        <f t="shared" ca="1" si="173"/>
        <v>#NUM!</v>
      </c>
      <c r="Z1114" s="32" t="e">
        <f t="shared" ca="1" si="174"/>
        <v>#NUM!</v>
      </c>
      <c r="AA1114" s="1" t="e">
        <f t="shared" ca="1" si="175"/>
        <v>#NUM!</v>
      </c>
      <c r="AB1114" s="1" t="e">
        <f t="shared" ca="1" si="176"/>
        <v>#NUM!</v>
      </c>
      <c r="AC1114" s="1" t="e">
        <f t="shared" ca="1" si="177"/>
        <v>#NUM!</v>
      </c>
      <c r="AD1114" s="1">
        <f t="shared" si="178"/>
        <v>1334208</v>
      </c>
      <c r="AE1114" t="str">
        <f>IFERROR(VLOOKUP(D1114,Bas!A:B,2,0),"")</f>
        <v/>
      </c>
      <c r="AF1114" t="str">
        <f t="shared" si="179"/>
        <v>L Y C INGENIERIA EN REFRIGERACION SASFP-011218-01</v>
      </c>
      <c r="AG1114" s="14" t="str">
        <f>(IFERROR(VLOOKUP(AF1114,Bas!A:B,2,0),"CXP"))</f>
        <v>CXP</v>
      </c>
    </row>
    <row r="1115" spans="1:33" x14ac:dyDescent="0.25">
      <c r="A1115" t="s">
        <v>41</v>
      </c>
      <c r="B1115">
        <v>901</v>
      </c>
      <c r="C1115">
        <v>900387294</v>
      </c>
      <c r="D1115" t="s">
        <v>3002</v>
      </c>
      <c r="E1115" t="s">
        <v>5305</v>
      </c>
      <c r="F1115">
        <v>7447638</v>
      </c>
      <c r="G1115">
        <v>16925001</v>
      </c>
      <c r="H1115">
        <v>17775</v>
      </c>
      <c r="I1115" t="s">
        <v>5314</v>
      </c>
      <c r="J1115" t="s">
        <v>5315</v>
      </c>
      <c r="K1115" s="2">
        <v>45370</v>
      </c>
      <c r="L1115" s="2">
        <v>45370</v>
      </c>
      <c r="M1115" s="2">
        <v>45426</v>
      </c>
      <c r="N1115">
        <v>-20</v>
      </c>
      <c r="O1115">
        <v>833880</v>
      </c>
      <c r="P1115">
        <v>20240604</v>
      </c>
      <c r="Q1115">
        <v>202406</v>
      </c>
      <c r="R1115" t="s">
        <v>6382</v>
      </c>
      <c r="S1115">
        <v>81</v>
      </c>
      <c r="T1115" t="s">
        <v>31</v>
      </c>
      <c r="U1115" t="s">
        <v>3359</v>
      </c>
      <c r="V1115" s="57" t="e">
        <f t="shared" ca="1" si="170"/>
        <v>#NUM!</v>
      </c>
      <c r="W1115" s="1" t="e">
        <f t="shared" ca="1" si="171"/>
        <v>#NUM!</v>
      </c>
      <c r="X1115" s="1" t="e">
        <f t="shared" ca="1" si="172"/>
        <v>#NUM!</v>
      </c>
      <c r="Y1115" s="1" t="e">
        <f t="shared" ca="1" si="173"/>
        <v>#NUM!</v>
      </c>
      <c r="Z1115" s="32" t="e">
        <f t="shared" ca="1" si="174"/>
        <v>#NUM!</v>
      </c>
      <c r="AA1115" s="1" t="e">
        <f t="shared" ca="1" si="175"/>
        <v>#NUM!</v>
      </c>
      <c r="AB1115" s="1" t="e">
        <f t="shared" ca="1" si="176"/>
        <v>#NUM!</v>
      </c>
      <c r="AC1115" s="1" t="e">
        <f t="shared" ca="1" si="177"/>
        <v>#NUM!</v>
      </c>
      <c r="AD1115" s="1">
        <f t="shared" si="178"/>
        <v>833880</v>
      </c>
      <c r="AE1115" t="str">
        <f>IFERROR(VLOOKUP(D1115,Bas!A:B,2,0),"")</f>
        <v/>
      </c>
      <c r="AF1115" t="str">
        <f t="shared" si="179"/>
        <v>L Y C INGENIERIA EN REFRIGERACION SASFP-011219-01</v>
      </c>
      <c r="AG1115" s="14" t="str">
        <f>(IFERROR(VLOOKUP(AF1115,Bas!A:B,2,0),"CXP"))</f>
        <v>CXP</v>
      </c>
    </row>
    <row r="1116" spans="1:33" x14ac:dyDescent="0.25">
      <c r="A1116" t="s">
        <v>41</v>
      </c>
      <c r="B1116">
        <v>901</v>
      </c>
      <c r="C1116">
        <v>900387294</v>
      </c>
      <c r="D1116" t="s">
        <v>3002</v>
      </c>
      <c r="E1116" t="s">
        <v>5305</v>
      </c>
      <c r="F1116">
        <v>7447638</v>
      </c>
      <c r="G1116">
        <v>16925001</v>
      </c>
      <c r="H1116">
        <v>17765</v>
      </c>
      <c r="I1116" t="s">
        <v>5316</v>
      </c>
      <c r="J1116" t="s">
        <v>5317</v>
      </c>
      <c r="K1116" s="2">
        <v>45370</v>
      </c>
      <c r="L1116" s="2">
        <v>45370</v>
      </c>
      <c r="M1116" s="2">
        <v>45420</v>
      </c>
      <c r="N1116">
        <v>-26</v>
      </c>
      <c r="O1116">
        <v>722696</v>
      </c>
      <c r="P1116">
        <v>20240604</v>
      </c>
      <c r="Q1116">
        <v>202406</v>
      </c>
      <c r="R1116" t="s">
        <v>6382</v>
      </c>
      <c r="S1116">
        <v>81</v>
      </c>
      <c r="T1116" t="s">
        <v>31</v>
      </c>
      <c r="U1116" t="s">
        <v>3359</v>
      </c>
      <c r="V1116" s="57" t="e">
        <f t="shared" ca="1" si="170"/>
        <v>#NUM!</v>
      </c>
      <c r="W1116" s="1" t="e">
        <f t="shared" ca="1" si="171"/>
        <v>#NUM!</v>
      </c>
      <c r="X1116" s="1" t="e">
        <f t="shared" ca="1" si="172"/>
        <v>#NUM!</v>
      </c>
      <c r="Y1116" s="1" t="e">
        <f t="shared" ca="1" si="173"/>
        <v>#NUM!</v>
      </c>
      <c r="Z1116" s="32" t="e">
        <f t="shared" ca="1" si="174"/>
        <v>#NUM!</v>
      </c>
      <c r="AA1116" s="1" t="e">
        <f t="shared" ca="1" si="175"/>
        <v>#NUM!</v>
      </c>
      <c r="AB1116" s="1" t="e">
        <f t="shared" ca="1" si="176"/>
        <v>#NUM!</v>
      </c>
      <c r="AC1116" s="1" t="e">
        <f t="shared" ca="1" si="177"/>
        <v>#NUM!</v>
      </c>
      <c r="AD1116" s="1">
        <f t="shared" si="178"/>
        <v>722696</v>
      </c>
      <c r="AE1116" t="str">
        <f>IFERROR(VLOOKUP(D1116,Bas!A:B,2,0),"")</f>
        <v/>
      </c>
      <c r="AF1116" t="str">
        <f t="shared" si="179"/>
        <v>L Y C INGENIERIA EN REFRIGERACION SASFP-011221-01</v>
      </c>
      <c r="AG1116" s="14" t="str">
        <f>(IFERROR(VLOOKUP(AF1116,Bas!A:B,2,0),"CXP"))</f>
        <v>CXP</v>
      </c>
    </row>
    <row r="1117" spans="1:33" x14ac:dyDescent="0.25">
      <c r="A1117" t="s">
        <v>41</v>
      </c>
      <c r="B1117">
        <v>901</v>
      </c>
      <c r="C1117">
        <v>900387294</v>
      </c>
      <c r="D1117" t="s">
        <v>3002</v>
      </c>
      <c r="E1117" t="s">
        <v>5305</v>
      </c>
      <c r="F1117">
        <v>7447638</v>
      </c>
      <c r="G1117">
        <v>16925001</v>
      </c>
      <c r="H1117">
        <v>17782</v>
      </c>
      <c r="I1117" t="s">
        <v>5318</v>
      </c>
      <c r="J1117" t="s">
        <v>5319</v>
      </c>
      <c r="K1117" s="2">
        <v>45373</v>
      </c>
      <c r="L1117" s="2">
        <v>45373</v>
      </c>
      <c r="M1117" s="2">
        <v>45433</v>
      </c>
      <c r="N1117">
        <v>-13</v>
      </c>
      <c r="O1117">
        <v>667104</v>
      </c>
      <c r="P1117">
        <v>20240604</v>
      </c>
      <c r="Q1117">
        <v>202406</v>
      </c>
      <c r="R1117" t="s">
        <v>6382</v>
      </c>
      <c r="S1117">
        <v>78</v>
      </c>
      <c r="T1117" t="s">
        <v>31</v>
      </c>
      <c r="U1117" t="s">
        <v>3359</v>
      </c>
      <c r="V1117" s="57" t="e">
        <f t="shared" ca="1" si="170"/>
        <v>#NUM!</v>
      </c>
      <c r="W1117" s="1" t="e">
        <f t="shared" ca="1" si="171"/>
        <v>#NUM!</v>
      </c>
      <c r="X1117" s="1" t="e">
        <f t="shared" ca="1" si="172"/>
        <v>#NUM!</v>
      </c>
      <c r="Y1117" s="1" t="e">
        <f t="shared" ca="1" si="173"/>
        <v>#NUM!</v>
      </c>
      <c r="Z1117" s="32" t="e">
        <f t="shared" ca="1" si="174"/>
        <v>#NUM!</v>
      </c>
      <c r="AA1117" s="1" t="e">
        <f t="shared" ca="1" si="175"/>
        <v>#NUM!</v>
      </c>
      <c r="AB1117" s="1" t="e">
        <f t="shared" ca="1" si="176"/>
        <v>#NUM!</v>
      </c>
      <c r="AC1117" s="1" t="e">
        <f t="shared" ca="1" si="177"/>
        <v>#NUM!</v>
      </c>
      <c r="AD1117" s="1">
        <f t="shared" si="178"/>
        <v>667104</v>
      </c>
      <c r="AE1117" t="str">
        <f>IFERROR(VLOOKUP(D1117,Bas!A:B,2,0),"")</f>
        <v/>
      </c>
      <c r="AF1117" t="str">
        <f t="shared" si="179"/>
        <v>L Y C INGENIERIA EN REFRIGERACION SASFP-011328-01</v>
      </c>
      <c r="AG1117" s="14" t="str">
        <f>(IFERROR(VLOOKUP(AF1117,Bas!A:B,2,0),"CXP"))</f>
        <v>CXP</v>
      </c>
    </row>
    <row r="1118" spans="1:33" x14ac:dyDescent="0.25">
      <c r="A1118" t="s">
        <v>41</v>
      </c>
      <c r="B1118">
        <v>901</v>
      </c>
      <c r="C1118">
        <v>900387294</v>
      </c>
      <c r="D1118" t="s">
        <v>3002</v>
      </c>
      <c r="E1118" t="s">
        <v>5305</v>
      </c>
      <c r="F1118">
        <v>7447638</v>
      </c>
      <c r="G1118">
        <v>16925001</v>
      </c>
      <c r="H1118">
        <v>17770</v>
      </c>
      <c r="I1118" t="s">
        <v>5320</v>
      </c>
      <c r="J1118" t="s">
        <v>5321</v>
      </c>
      <c r="K1118" s="2">
        <v>45373</v>
      </c>
      <c r="L1118" s="2">
        <v>45373</v>
      </c>
      <c r="M1118" s="2">
        <v>45423</v>
      </c>
      <c r="N1118">
        <v>-23</v>
      </c>
      <c r="O1118">
        <v>667104</v>
      </c>
      <c r="P1118">
        <v>20240604</v>
      </c>
      <c r="Q1118">
        <v>202406</v>
      </c>
      <c r="R1118" t="s">
        <v>6382</v>
      </c>
      <c r="S1118">
        <v>78</v>
      </c>
      <c r="T1118" t="s">
        <v>31</v>
      </c>
      <c r="U1118" t="s">
        <v>3359</v>
      </c>
      <c r="V1118" s="57" t="e">
        <f t="shared" ca="1" si="170"/>
        <v>#NUM!</v>
      </c>
      <c r="W1118" s="1" t="e">
        <f t="shared" ca="1" si="171"/>
        <v>#NUM!</v>
      </c>
      <c r="X1118" s="1" t="e">
        <f t="shared" ca="1" si="172"/>
        <v>#NUM!</v>
      </c>
      <c r="Y1118" s="1" t="e">
        <f t="shared" ca="1" si="173"/>
        <v>#NUM!</v>
      </c>
      <c r="Z1118" s="32" t="e">
        <f t="shared" ca="1" si="174"/>
        <v>#NUM!</v>
      </c>
      <c r="AA1118" s="1" t="e">
        <f t="shared" ca="1" si="175"/>
        <v>#NUM!</v>
      </c>
      <c r="AB1118" s="1" t="e">
        <f t="shared" ca="1" si="176"/>
        <v>#NUM!</v>
      </c>
      <c r="AC1118" s="1" t="e">
        <f t="shared" ca="1" si="177"/>
        <v>#NUM!</v>
      </c>
      <c r="AD1118" s="1">
        <f t="shared" si="178"/>
        <v>667104</v>
      </c>
      <c r="AE1118" t="str">
        <f>IFERROR(VLOOKUP(D1118,Bas!A:B,2,0),"")</f>
        <v/>
      </c>
      <c r="AF1118" t="str">
        <f t="shared" si="179"/>
        <v>L Y C INGENIERIA EN REFRIGERACION SASFP-011329-01</v>
      </c>
      <c r="AG1118" s="14" t="str">
        <f>(IFERROR(VLOOKUP(AF1118,Bas!A:B,2,0),"CXP"))</f>
        <v>CXP</v>
      </c>
    </row>
    <row r="1119" spans="1:33" x14ac:dyDescent="0.25">
      <c r="A1119" t="s">
        <v>41</v>
      </c>
      <c r="B1119">
        <v>901</v>
      </c>
      <c r="C1119">
        <v>900387294</v>
      </c>
      <c r="D1119" t="s">
        <v>3002</v>
      </c>
      <c r="E1119" t="s">
        <v>5305</v>
      </c>
      <c r="F1119">
        <v>7447638</v>
      </c>
      <c r="G1119">
        <v>16925001</v>
      </c>
      <c r="H1119">
        <v>17786</v>
      </c>
      <c r="I1119" t="s">
        <v>5322</v>
      </c>
      <c r="J1119" t="s">
        <v>5323</v>
      </c>
      <c r="K1119" s="2">
        <v>45377</v>
      </c>
      <c r="L1119" s="2">
        <v>45377</v>
      </c>
      <c r="M1119" s="2">
        <v>45435</v>
      </c>
      <c r="N1119">
        <v>-11</v>
      </c>
      <c r="O1119">
        <v>1723352</v>
      </c>
      <c r="P1119">
        <v>20240604</v>
      </c>
      <c r="Q1119">
        <v>202406</v>
      </c>
      <c r="R1119" t="s">
        <v>6382</v>
      </c>
      <c r="S1119">
        <v>74</v>
      </c>
      <c r="T1119" t="s">
        <v>31</v>
      </c>
      <c r="U1119" t="s">
        <v>3359</v>
      </c>
      <c r="V1119" s="57" t="e">
        <f t="shared" ca="1" si="170"/>
        <v>#NUM!</v>
      </c>
      <c r="W1119" s="1" t="e">
        <f t="shared" ca="1" si="171"/>
        <v>#NUM!</v>
      </c>
      <c r="X1119" s="1" t="e">
        <f t="shared" ca="1" si="172"/>
        <v>#NUM!</v>
      </c>
      <c r="Y1119" s="1" t="e">
        <f t="shared" ca="1" si="173"/>
        <v>#NUM!</v>
      </c>
      <c r="Z1119" s="32" t="e">
        <f t="shared" ca="1" si="174"/>
        <v>#NUM!</v>
      </c>
      <c r="AA1119" s="1" t="e">
        <f t="shared" ca="1" si="175"/>
        <v>#NUM!</v>
      </c>
      <c r="AB1119" s="1" t="e">
        <f t="shared" ca="1" si="176"/>
        <v>#NUM!</v>
      </c>
      <c r="AC1119" s="1" t="e">
        <f t="shared" ca="1" si="177"/>
        <v>#NUM!</v>
      </c>
      <c r="AD1119" s="1">
        <f t="shared" si="178"/>
        <v>1723352</v>
      </c>
      <c r="AE1119" t="str">
        <f>IFERROR(VLOOKUP(D1119,Bas!A:B,2,0),"")</f>
        <v/>
      </c>
      <c r="AF1119" t="str">
        <f t="shared" si="179"/>
        <v>L Y C INGENIERIA EN REFRIGERACION SASFP-011418-01</v>
      </c>
      <c r="AG1119" s="14" t="str">
        <f>(IFERROR(VLOOKUP(AF1119,Bas!A:B,2,0),"CXP"))</f>
        <v>CXP</v>
      </c>
    </row>
    <row r="1120" spans="1:33" x14ac:dyDescent="0.25">
      <c r="A1120" t="s">
        <v>41</v>
      </c>
      <c r="B1120">
        <v>901</v>
      </c>
      <c r="C1120">
        <v>900387294</v>
      </c>
      <c r="D1120" t="s">
        <v>3002</v>
      </c>
      <c r="E1120" t="s">
        <v>5305</v>
      </c>
      <c r="F1120">
        <v>7447638</v>
      </c>
      <c r="G1120">
        <v>16925001</v>
      </c>
      <c r="H1120">
        <v>17796</v>
      </c>
      <c r="I1120" t="s">
        <v>5324</v>
      </c>
      <c r="J1120" t="s">
        <v>5325</v>
      </c>
      <c r="K1120" s="2">
        <v>45393</v>
      </c>
      <c r="L1120" s="2">
        <v>45393</v>
      </c>
      <c r="M1120" s="2">
        <v>45449</v>
      </c>
      <c r="N1120">
        <v>2</v>
      </c>
      <c r="O1120">
        <v>1778944</v>
      </c>
      <c r="P1120">
        <v>20240604</v>
      </c>
      <c r="Q1120">
        <v>202406</v>
      </c>
      <c r="R1120" t="s">
        <v>6382</v>
      </c>
      <c r="S1120">
        <v>58</v>
      </c>
      <c r="T1120" t="s">
        <v>35</v>
      </c>
      <c r="U1120" t="s">
        <v>3359</v>
      </c>
      <c r="V1120" s="57" t="e">
        <f t="shared" ca="1" si="170"/>
        <v>#NUM!</v>
      </c>
      <c r="W1120" s="1" t="e">
        <f t="shared" ca="1" si="171"/>
        <v>#NUM!</v>
      </c>
      <c r="X1120" s="1" t="e">
        <f t="shared" ca="1" si="172"/>
        <v>#NUM!</v>
      </c>
      <c r="Y1120" s="1" t="e">
        <f t="shared" ca="1" si="173"/>
        <v>#NUM!</v>
      </c>
      <c r="Z1120" s="32" t="e">
        <f t="shared" ca="1" si="174"/>
        <v>#NUM!</v>
      </c>
      <c r="AA1120" s="1" t="e">
        <f t="shared" ca="1" si="175"/>
        <v>#NUM!</v>
      </c>
      <c r="AB1120" s="1" t="e">
        <f t="shared" ca="1" si="176"/>
        <v>#NUM!</v>
      </c>
      <c r="AC1120" s="1" t="e">
        <f t="shared" ca="1" si="177"/>
        <v>#NUM!</v>
      </c>
      <c r="AD1120" s="1">
        <f t="shared" si="178"/>
        <v>1778944</v>
      </c>
      <c r="AE1120" t="str">
        <f>IFERROR(VLOOKUP(D1120,Bas!A:B,2,0),"")</f>
        <v/>
      </c>
      <c r="AF1120" t="str">
        <f t="shared" si="179"/>
        <v>L Y C INGENIERIA EN REFRIGERACION SASFP-011685-01</v>
      </c>
      <c r="AG1120" s="14" t="str">
        <f>(IFERROR(VLOOKUP(AF1120,Bas!A:B,2,0),"CXP"))</f>
        <v>CXP</v>
      </c>
    </row>
    <row r="1121" spans="1:33" x14ac:dyDescent="0.25">
      <c r="A1121" t="s">
        <v>41</v>
      </c>
      <c r="B1121">
        <v>901</v>
      </c>
      <c r="C1121">
        <v>900387294</v>
      </c>
      <c r="D1121" t="s">
        <v>3002</v>
      </c>
      <c r="E1121" t="s">
        <v>5305</v>
      </c>
      <c r="F1121">
        <v>7447638</v>
      </c>
      <c r="G1121">
        <v>16925001</v>
      </c>
      <c r="H1121">
        <v>17799</v>
      </c>
      <c r="I1121" t="s">
        <v>5326</v>
      </c>
      <c r="J1121" t="s">
        <v>5327</v>
      </c>
      <c r="K1121" s="2">
        <v>45393</v>
      </c>
      <c r="L1121" s="2">
        <v>45393</v>
      </c>
      <c r="M1121" s="2">
        <v>45452</v>
      </c>
      <c r="N1121">
        <v>5</v>
      </c>
      <c r="O1121">
        <v>2668416</v>
      </c>
      <c r="P1121">
        <v>20240604</v>
      </c>
      <c r="Q1121">
        <v>202406</v>
      </c>
      <c r="R1121" t="s">
        <v>6382</v>
      </c>
      <c r="S1121">
        <v>58</v>
      </c>
      <c r="T1121" t="s">
        <v>35</v>
      </c>
      <c r="U1121" t="s">
        <v>3359</v>
      </c>
      <c r="V1121" s="57" t="e">
        <f t="shared" ca="1" si="170"/>
        <v>#NUM!</v>
      </c>
      <c r="W1121" s="1" t="e">
        <f t="shared" ca="1" si="171"/>
        <v>#NUM!</v>
      </c>
      <c r="X1121" s="1" t="e">
        <f t="shared" ca="1" si="172"/>
        <v>#NUM!</v>
      </c>
      <c r="Y1121" s="1" t="e">
        <f t="shared" ca="1" si="173"/>
        <v>#NUM!</v>
      </c>
      <c r="Z1121" s="32" t="e">
        <f t="shared" ca="1" si="174"/>
        <v>#NUM!</v>
      </c>
      <c r="AA1121" s="1" t="e">
        <f t="shared" ca="1" si="175"/>
        <v>#NUM!</v>
      </c>
      <c r="AB1121" s="1" t="e">
        <f t="shared" ca="1" si="176"/>
        <v>#NUM!</v>
      </c>
      <c r="AC1121" s="1" t="e">
        <f t="shared" ca="1" si="177"/>
        <v>#NUM!</v>
      </c>
      <c r="AD1121" s="1">
        <f t="shared" si="178"/>
        <v>2668416</v>
      </c>
      <c r="AE1121" t="str">
        <f>IFERROR(VLOOKUP(D1121,Bas!A:B,2,0),"")</f>
        <v/>
      </c>
      <c r="AF1121" t="str">
        <f t="shared" si="179"/>
        <v>L Y C INGENIERIA EN REFRIGERACION SASFP-011686-01</v>
      </c>
      <c r="AG1121" s="14" t="str">
        <f>(IFERROR(VLOOKUP(AF1121,Bas!A:B,2,0),"CXP"))</f>
        <v>CXP</v>
      </c>
    </row>
    <row r="1122" spans="1:33" x14ac:dyDescent="0.25">
      <c r="A1122" t="s">
        <v>41</v>
      </c>
      <c r="B1122">
        <v>901</v>
      </c>
      <c r="C1122">
        <v>900387294</v>
      </c>
      <c r="D1122" t="s">
        <v>3002</v>
      </c>
      <c r="E1122" t="s">
        <v>5305</v>
      </c>
      <c r="F1122">
        <v>7447638</v>
      </c>
      <c r="G1122">
        <v>16925001</v>
      </c>
      <c r="H1122">
        <v>17801</v>
      </c>
      <c r="I1122" t="s">
        <v>5328</v>
      </c>
      <c r="J1122" t="s">
        <v>5329</v>
      </c>
      <c r="K1122" s="2">
        <v>45393</v>
      </c>
      <c r="L1122" s="2">
        <v>45393</v>
      </c>
      <c r="M1122" s="2">
        <v>45453</v>
      </c>
      <c r="N1122">
        <v>6</v>
      </c>
      <c r="O1122">
        <v>2779600</v>
      </c>
      <c r="P1122">
        <v>20240604</v>
      </c>
      <c r="Q1122">
        <v>202406</v>
      </c>
      <c r="R1122" t="s">
        <v>6382</v>
      </c>
      <c r="S1122">
        <v>58</v>
      </c>
      <c r="T1122" t="s">
        <v>35</v>
      </c>
      <c r="U1122" t="s">
        <v>3359</v>
      </c>
      <c r="V1122" s="57" t="e">
        <f t="shared" ca="1" si="170"/>
        <v>#NUM!</v>
      </c>
      <c r="W1122" s="1" t="e">
        <f t="shared" ca="1" si="171"/>
        <v>#NUM!</v>
      </c>
      <c r="X1122" s="1" t="e">
        <f t="shared" ca="1" si="172"/>
        <v>#NUM!</v>
      </c>
      <c r="Y1122" s="1" t="e">
        <f t="shared" ca="1" si="173"/>
        <v>#NUM!</v>
      </c>
      <c r="Z1122" s="32" t="e">
        <f t="shared" ca="1" si="174"/>
        <v>#NUM!</v>
      </c>
      <c r="AA1122" s="1" t="e">
        <f t="shared" ca="1" si="175"/>
        <v>#NUM!</v>
      </c>
      <c r="AB1122" s="1" t="e">
        <f t="shared" ca="1" si="176"/>
        <v>#NUM!</v>
      </c>
      <c r="AC1122" s="1" t="e">
        <f t="shared" ca="1" si="177"/>
        <v>#NUM!</v>
      </c>
      <c r="AD1122" s="1">
        <f t="shared" si="178"/>
        <v>2779600</v>
      </c>
      <c r="AE1122" t="str">
        <f>IFERROR(VLOOKUP(D1122,Bas!A:B,2,0),"")</f>
        <v/>
      </c>
      <c r="AF1122" t="str">
        <f t="shared" si="179"/>
        <v>L Y C INGENIERIA EN REFRIGERACION SASFP-011687-01</v>
      </c>
      <c r="AG1122" s="14" t="str">
        <f>(IFERROR(VLOOKUP(AF1122,Bas!A:B,2,0),"CXP"))</f>
        <v>CXP</v>
      </c>
    </row>
    <row r="1123" spans="1:33" x14ac:dyDescent="0.25">
      <c r="A1123" t="s">
        <v>41</v>
      </c>
      <c r="B1123">
        <v>901</v>
      </c>
      <c r="C1123">
        <v>900387294</v>
      </c>
      <c r="D1123" t="s">
        <v>3002</v>
      </c>
      <c r="E1123" t="s">
        <v>5305</v>
      </c>
      <c r="F1123">
        <v>7447638</v>
      </c>
      <c r="G1123">
        <v>16925001</v>
      </c>
      <c r="H1123">
        <v>17804</v>
      </c>
      <c r="I1123" t="s">
        <v>5330</v>
      </c>
      <c r="J1123" t="s">
        <v>5331</v>
      </c>
      <c r="K1123" s="2">
        <v>45394</v>
      </c>
      <c r="L1123" s="2">
        <v>45394</v>
      </c>
      <c r="M1123" s="2">
        <v>45455</v>
      </c>
      <c r="N1123">
        <v>8</v>
      </c>
      <c r="O1123">
        <v>2724008</v>
      </c>
      <c r="P1123">
        <v>20240604</v>
      </c>
      <c r="Q1123">
        <v>202406</v>
      </c>
      <c r="R1123" t="s">
        <v>6382</v>
      </c>
      <c r="S1123">
        <v>57</v>
      </c>
      <c r="T1123" t="s">
        <v>35</v>
      </c>
      <c r="U1123" t="s">
        <v>3359</v>
      </c>
      <c r="V1123" s="57" t="e">
        <f t="shared" ca="1" si="170"/>
        <v>#NUM!</v>
      </c>
      <c r="W1123" s="1" t="e">
        <f t="shared" ca="1" si="171"/>
        <v>#NUM!</v>
      </c>
      <c r="X1123" s="1" t="e">
        <f t="shared" ca="1" si="172"/>
        <v>#NUM!</v>
      </c>
      <c r="Y1123" s="1" t="e">
        <f t="shared" ca="1" si="173"/>
        <v>#NUM!</v>
      </c>
      <c r="Z1123" s="32" t="e">
        <f t="shared" ca="1" si="174"/>
        <v>#NUM!</v>
      </c>
      <c r="AA1123" s="1" t="e">
        <f t="shared" ca="1" si="175"/>
        <v>#NUM!</v>
      </c>
      <c r="AB1123" s="1" t="e">
        <f t="shared" ca="1" si="176"/>
        <v>#NUM!</v>
      </c>
      <c r="AC1123" s="1" t="e">
        <f t="shared" ca="1" si="177"/>
        <v>#NUM!</v>
      </c>
      <c r="AD1123" s="1">
        <f t="shared" si="178"/>
        <v>2724008</v>
      </c>
      <c r="AE1123" t="str">
        <f>IFERROR(VLOOKUP(D1123,Bas!A:B,2,0),"")</f>
        <v/>
      </c>
      <c r="AF1123" t="str">
        <f t="shared" si="179"/>
        <v>L Y C INGENIERIA EN REFRIGERACION SASFP-011716-01</v>
      </c>
      <c r="AG1123" s="14" t="str">
        <f>(IFERROR(VLOOKUP(AF1123,Bas!A:B,2,0),"CXP"))</f>
        <v>CXP</v>
      </c>
    </row>
    <row r="1124" spans="1:33" x14ac:dyDescent="0.25">
      <c r="A1124" t="s">
        <v>41</v>
      </c>
      <c r="B1124">
        <v>901</v>
      </c>
      <c r="C1124">
        <v>900387294</v>
      </c>
      <c r="D1124" t="s">
        <v>3002</v>
      </c>
      <c r="E1124" t="s">
        <v>5305</v>
      </c>
      <c r="F1124">
        <v>7447638</v>
      </c>
      <c r="G1124">
        <v>16925001</v>
      </c>
      <c r="H1124">
        <v>17808</v>
      </c>
      <c r="I1124" t="s">
        <v>5332</v>
      </c>
      <c r="J1124" t="s">
        <v>5333</v>
      </c>
      <c r="K1124" s="2">
        <v>45398</v>
      </c>
      <c r="L1124" s="2">
        <v>45398</v>
      </c>
      <c r="M1124" s="2">
        <v>45458</v>
      </c>
      <c r="N1124">
        <v>11</v>
      </c>
      <c r="O1124">
        <v>333552</v>
      </c>
      <c r="P1124">
        <v>20240604</v>
      </c>
      <c r="Q1124">
        <v>202406</v>
      </c>
      <c r="R1124" t="s">
        <v>6382</v>
      </c>
      <c r="S1124">
        <v>53</v>
      </c>
      <c r="T1124" t="s">
        <v>35</v>
      </c>
      <c r="U1124" t="s">
        <v>3359</v>
      </c>
      <c r="V1124" s="57" t="e">
        <f t="shared" ca="1" si="170"/>
        <v>#NUM!</v>
      </c>
      <c r="W1124" s="1" t="e">
        <f t="shared" ca="1" si="171"/>
        <v>#NUM!</v>
      </c>
      <c r="X1124" s="1" t="e">
        <f t="shared" ca="1" si="172"/>
        <v>#NUM!</v>
      </c>
      <c r="Y1124" s="1" t="e">
        <f t="shared" ca="1" si="173"/>
        <v>#NUM!</v>
      </c>
      <c r="Z1124" s="32" t="e">
        <f t="shared" ca="1" si="174"/>
        <v>#NUM!</v>
      </c>
      <c r="AA1124" s="1" t="e">
        <f t="shared" ca="1" si="175"/>
        <v>#NUM!</v>
      </c>
      <c r="AB1124" s="1" t="e">
        <f t="shared" ca="1" si="176"/>
        <v>#NUM!</v>
      </c>
      <c r="AC1124" s="1" t="e">
        <f t="shared" ca="1" si="177"/>
        <v>#NUM!</v>
      </c>
      <c r="AD1124" s="1">
        <f t="shared" si="178"/>
        <v>333552</v>
      </c>
      <c r="AE1124" t="str">
        <f>IFERROR(VLOOKUP(D1124,Bas!A:B,2,0),"")</f>
        <v/>
      </c>
      <c r="AF1124" t="str">
        <f t="shared" si="179"/>
        <v>L Y C INGENIERIA EN REFRIGERACION SASFP-011758-01</v>
      </c>
      <c r="AG1124" s="14" t="str">
        <f>(IFERROR(VLOOKUP(AF1124,Bas!A:B,2,0),"CXP"))</f>
        <v>CXP</v>
      </c>
    </row>
    <row r="1125" spans="1:33" x14ac:dyDescent="0.25">
      <c r="A1125" t="s">
        <v>41</v>
      </c>
      <c r="B1125">
        <v>901</v>
      </c>
      <c r="C1125">
        <v>900387294</v>
      </c>
      <c r="D1125" t="s">
        <v>3002</v>
      </c>
      <c r="E1125" t="s">
        <v>5305</v>
      </c>
      <c r="F1125">
        <v>7447638</v>
      </c>
      <c r="G1125">
        <v>16925001</v>
      </c>
      <c r="H1125">
        <v>17819</v>
      </c>
      <c r="I1125" t="s">
        <v>5334</v>
      </c>
      <c r="J1125" t="s">
        <v>5335</v>
      </c>
      <c r="K1125" s="2">
        <v>45408</v>
      </c>
      <c r="L1125" s="2">
        <v>45408</v>
      </c>
      <c r="M1125" s="2">
        <v>45468</v>
      </c>
      <c r="N1125">
        <v>21</v>
      </c>
      <c r="O1125">
        <v>1445392</v>
      </c>
      <c r="P1125">
        <v>20240604</v>
      </c>
      <c r="Q1125">
        <v>202406</v>
      </c>
      <c r="R1125" t="s">
        <v>6382</v>
      </c>
      <c r="S1125">
        <v>43</v>
      </c>
      <c r="T1125" t="s">
        <v>35</v>
      </c>
      <c r="U1125" t="s">
        <v>3359</v>
      </c>
      <c r="V1125" s="57" t="e">
        <f t="shared" ca="1" si="170"/>
        <v>#NUM!</v>
      </c>
      <c r="W1125" s="1" t="e">
        <f t="shared" ca="1" si="171"/>
        <v>#NUM!</v>
      </c>
      <c r="X1125" s="1" t="e">
        <f t="shared" ca="1" si="172"/>
        <v>#NUM!</v>
      </c>
      <c r="Y1125" s="1" t="e">
        <f t="shared" ca="1" si="173"/>
        <v>#NUM!</v>
      </c>
      <c r="Z1125" s="32" t="e">
        <f t="shared" ca="1" si="174"/>
        <v>#NUM!</v>
      </c>
      <c r="AA1125" s="1" t="e">
        <f t="shared" ca="1" si="175"/>
        <v>#NUM!</v>
      </c>
      <c r="AB1125" s="1" t="e">
        <f t="shared" ca="1" si="176"/>
        <v>#NUM!</v>
      </c>
      <c r="AC1125" s="1" t="e">
        <f t="shared" ca="1" si="177"/>
        <v>#NUM!</v>
      </c>
      <c r="AD1125" s="1">
        <f t="shared" si="178"/>
        <v>1445392</v>
      </c>
      <c r="AE1125" t="str">
        <f>IFERROR(VLOOKUP(D1125,Bas!A:B,2,0),"")</f>
        <v/>
      </c>
      <c r="AF1125" t="str">
        <f t="shared" si="179"/>
        <v>L Y C INGENIERIA EN REFRIGERACION SASFP-011941-01</v>
      </c>
      <c r="AG1125" s="14" t="str">
        <f>(IFERROR(VLOOKUP(AF1125,Bas!A:B,2,0),"CXP"))</f>
        <v>CXP</v>
      </c>
    </row>
    <row r="1126" spans="1:33" x14ac:dyDescent="0.25">
      <c r="A1126" t="s">
        <v>41</v>
      </c>
      <c r="B1126">
        <v>901</v>
      </c>
      <c r="C1126">
        <v>900387294</v>
      </c>
      <c r="D1126" t="s">
        <v>3002</v>
      </c>
      <c r="E1126" t="s">
        <v>5305</v>
      </c>
      <c r="F1126">
        <v>7447638</v>
      </c>
      <c r="G1126">
        <v>16925001</v>
      </c>
      <c r="H1126">
        <v>17823</v>
      </c>
      <c r="I1126" t="s">
        <v>5336</v>
      </c>
      <c r="J1126" t="s">
        <v>5337</v>
      </c>
      <c r="K1126" s="2">
        <v>45412</v>
      </c>
      <c r="L1126" s="2">
        <v>45412</v>
      </c>
      <c r="M1126" s="2">
        <v>45473</v>
      </c>
      <c r="N1126">
        <v>26</v>
      </c>
      <c r="O1126">
        <v>1667760</v>
      </c>
      <c r="P1126">
        <v>20240604</v>
      </c>
      <c r="Q1126">
        <v>202406</v>
      </c>
      <c r="R1126" t="s">
        <v>6382</v>
      </c>
      <c r="S1126">
        <v>39</v>
      </c>
      <c r="T1126" t="s">
        <v>35</v>
      </c>
      <c r="U1126" t="s">
        <v>3359</v>
      </c>
      <c r="V1126" s="57" t="e">
        <f t="shared" ca="1" si="170"/>
        <v>#NUM!</v>
      </c>
      <c r="W1126" s="1" t="e">
        <f t="shared" ca="1" si="171"/>
        <v>#NUM!</v>
      </c>
      <c r="X1126" s="1" t="e">
        <f t="shared" ca="1" si="172"/>
        <v>#NUM!</v>
      </c>
      <c r="Y1126" s="1" t="e">
        <f t="shared" ca="1" si="173"/>
        <v>#NUM!</v>
      </c>
      <c r="Z1126" s="32" t="e">
        <f t="shared" ca="1" si="174"/>
        <v>#NUM!</v>
      </c>
      <c r="AA1126" s="1" t="e">
        <f t="shared" ca="1" si="175"/>
        <v>#NUM!</v>
      </c>
      <c r="AB1126" s="1" t="e">
        <f t="shared" ca="1" si="176"/>
        <v>#NUM!</v>
      </c>
      <c r="AC1126" s="1" t="e">
        <f t="shared" ca="1" si="177"/>
        <v>#NUM!</v>
      </c>
      <c r="AD1126" s="1">
        <f t="shared" si="178"/>
        <v>1667760</v>
      </c>
      <c r="AE1126" t="str">
        <f>IFERROR(VLOOKUP(D1126,Bas!A:B,2,0),"")</f>
        <v/>
      </c>
      <c r="AF1126" t="str">
        <f t="shared" si="179"/>
        <v>L Y C INGENIERIA EN REFRIGERACION SASFP-012073-01</v>
      </c>
      <c r="AG1126" s="14" t="str">
        <f>(IFERROR(VLOOKUP(AF1126,Bas!A:B,2,0),"CXP"))</f>
        <v>CXP</v>
      </c>
    </row>
    <row r="1127" spans="1:33" x14ac:dyDescent="0.25">
      <c r="A1127" t="s">
        <v>41</v>
      </c>
      <c r="B1127">
        <v>901</v>
      </c>
      <c r="C1127">
        <v>900387294</v>
      </c>
      <c r="D1127" t="s">
        <v>3002</v>
      </c>
      <c r="E1127" t="s">
        <v>5305</v>
      </c>
      <c r="F1127">
        <v>7447638</v>
      </c>
      <c r="G1127">
        <v>16925001</v>
      </c>
      <c r="H1127">
        <v>17850</v>
      </c>
      <c r="I1127" t="s">
        <v>5338</v>
      </c>
      <c r="J1127" t="s">
        <v>5339</v>
      </c>
      <c r="K1127" s="2">
        <v>45427</v>
      </c>
      <c r="L1127" s="2">
        <v>45427</v>
      </c>
      <c r="M1127" s="2">
        <v>45488</v>
      </c>
      <c r="N1127">
        <v>41</v>
      </c>
      <c r="O1127">
        <v>1067366</v>
      </c>
      <c r="P1127">
        <v>20240604</v>
      </c>
      <c r="Q1127">
        <v>202406</v>
      </c>
      <c r="R1127" t="s">
        <v>6382</v>
      </c>
      <c r="S1127">
        <v>24</v>
      </c>
      <c r="T1127" t="s">
        <v>22</v>
      </c>
      <c r="U1127" t="s">
        <v>3359</v>
      </c>
      <c r="V1127" s="57" t="e">
        <f t="shared" ca="1" si="170"/>
        <v>#NUM!</v>
      </c>
      <c r="W1127" s="1" t="e">
        <f t="shared" ca="1" si="171"/>
        <v>#NUM!</v>
      </c>
      <c r="X1127" s="1" t="e">
        <f t="shared" ca="1" si="172"/>
        <v>#NUM!</v>
      </c>
      <c r="Y1127" s="1" t="e">
        <f t="shared" ca="1" si="173"/>
        <v>#NUM!</v>
      </c>
      <c r="Z1127" s="32" t="e">
        <f t="shared" ca="1" si="174"/>
        <v>#NUM!</v>
      </c>
      <c r="AA1127" s="1" t="e">
        <f t="shared" ca="1" si="175"/>
        <v>#NUM!</v>
      </c>
      <c r="AB1127" s="1" t="e">
        <f t="shared" ca="1" si="176"/>
        <v>#NUM!</v>
      </c>
      <c r="AC1127" s="1" t="e">
        <f t="shared" ca="1" si="177"/>
        <v>#NUM!</v>
      </c>
      <c r="AD1127" s="1">
        <f t="shared" si="178"/>
        <v>1067366</v>
      </c>
      <c r="AE1127" t="str">
        <f>IFERROR(VLOOKUP(D1127,Bas!A:B,2,0),"")</f>
        <v/>
      </c>
      <c r="AF1127" t="str">
        <f t="shared" si="179"/>
        <v>L Y C INGENIERIA EN REFRIGERACION SASFP-012296-01</v>
      </c>
      <c r="AG1127" s="14" t="str">
        <f>(IFERROR(VLOOKUP(AF1127,Bas!A:B,2,0),"CXP"))</f>
        <v>CXP</v>
      </c>
    </row>
    <row r="1128" spans="1:33" x14ac:dyDescent="0.25">
      <c r="A1128" t="s">
        <v>41</v>
      </c>
      <c r="B1128">
        <v>901</v>
      </c>
      <c r="C1128">
        <v>900387294</v>
      </c>
      <c r="D1128" t="s">
        <v>3002</v>
      </c>
      <c r="E1128" t="s">
        <v>5305</v>
      </c>
      <c r="F1128">
        <v>7447638</v>
      </c>
      <c r="G1128">
        <v>16925001</v>
      </c>
      <c r="H1128">
        <v>17853</v>
      </c>
      <c r="I1128" t="s">
        <v>5340</v>
      </c>
      <c r="J1128" t="s">
        <v>5341</v>
      </c>
      <c r="K1128" s="2">
        <v>45432</v>
      </c>
      <c r="L1128" s="2">
        <v>45432</v>
      </c>
      <c r="M1128" s="2">
        <v>45489</v>
      </c>
      <c r="N1128">
        <v>42</v>
      </c>
      <c r="O1128">
        <v>667104</v>
      </c>
      <c r="P1128">
        <v>20240604</v>
      </c>
      <c r="Q1128">
        <v>202406</v>
      </c>
      <c r="R1128" t="s">
        <v>6382</v>
      </c>
      <c r="S1128">
        <v>19</v>
      </c>
      <c r="T1128" t="s">
        <v>22</v>
      </c>
      <c r="U1128" t="s">
        <v>3359</v>
      </c>
      <c r="V1128" s="57" t="e">
        <f t="shared" ca="1" si="170"/>
        <v>#NUM!</v>
      </c>
      <c r="W1128" s="1" t="e">
        <f t="shared" ca="1" si="171"/>
        <v>#NUM!</v>
      </c>
      <c r="X1128" s="1" t="e">
        <f t="shared" ca="1" si="172"/>
        <v>#NUM!</v>
      </c>
      <c r="Y1128" s="1" t="e">
        <f t="shared" ca="1" si="173"/>
        <v>#NUM!</v>
      </c>
      <c r="Z1128" s="32" t="e">
        <f t="shared" ca="1" si="174"/>
        <v>#NUM!</v>
      </c>
      <c r="AA1128" s="1" t="e">
        <f t="shared" ca="1" si="175"/>
        <v>#NUM!</v>
      </c>
      <c r="AB1128" s="1" t="e">
        <f t="shared" ca="1" si="176"/>
        <v>#NUM!</v>
      </c>
      <c r="AC1128" s="1" t="e">
        <f t="shared" ca="1" si="177"/>
        <v>#NUM!</v>
      </c>
      <c r="AD1128" s="1">
        <f t="shared" si="178"/>
        <v>667104</v>
      </c>
      <c r="AE1128" t="str">
        <f>IFERROR(VLOOKUP(D1128,Bas!A:B,2,0),"")</f>
        <v/>
      </c>
      <c r="AF1128" t="str">
        <f t="shared" si="179"/>
        <v>L Y C INGENIERIA EN REFRIGERACION SASFP-012380-01</v>
      </c>
      <c r="AG1128" s="14" t="str">
        <f>(IFERROR(VLOOKUP(AF1128,Bas!A:B,2,0),"CXP"))</f>
        <v>CXP</v>
      </c>
    </row>
    <row r="1129" spans="1:33" x14ac:dyDescent="0.25">
      <c r="A1129" t="s">
        <v>41</v>
      </c>
      <c r="B1129">
        <v>901</v>
      </c>
      <c r="C1129">
        <v>900387294</v>
      </c>
      <c r="D1129" t="s">
        <v>3002</v>
      </c>
      <c r="E1129" t="s">
        <v>5305</v>
      </c>
      <c r="F1129">
        <v>7447638</v>
      </c>
      <c r="G1129">
        <v>16925001</v>
      </c>
      <c r="H1129">
        <v>17856</v>
      </c>
      <c r="I1129" t="s">
        <v>5342</v>
      </c>
      <c r="J1129" t="s">
        <v>5343</v>
      </c>
      <c r="K1129" s="2">
        <v>45432</v>
      </c>
      <c r="L1129" s="2">
        <v>45432</v>
      </c>
      <c r="M1129" s="2">
        <v>45490</v>
      </c>
      <c r="N1129">
        <v>43</v>
      </c>
      <c r="O1129">
        <v>2390456</v>
      </c>
      <c r="P1129">
        <v>20240604</v>
      </c>
      <c r="Q1129">
        <v>202406</v>
      </c>
      <c r="R1129" t="s">
        <v>6382</v>
      </c>
      <c r="S1129">
        <v>19</v>
      </c>
      <c r="T1129" t="s">
        <v>22</v>
      </c>
      <c r="U1129" t="s">
        <v>3359</v>
      </c>
      <c r="V1129" s="57" t="e">
        <f t="shared" ca="1" si="170"/>
        <v>#NUM!</v>
      </c>
      <c r="W1129" s="1" t="e">
        <f t="shared" ca="1" si="171"/>
        <v>#NUM!</v>
      </c>
      <c r="X1129" s="1" t="e">
        <f t="shared" ca="1" si="172"/>
        <v>#NUM!</v>
      </c>
      <c r="Y1129" s="1" t="e">
        <f t="shared" ca="1" si="173"/>
        <v>#NUM!</v>
      </c>
      <c r="Z1129" s="32" t="e">
        <f t="shared" ca="1" si="174"/>
        <v>#NUM!</v>
      </c>
      <c r="AA1129" s="1" t="e">
        <f t="shared" ca="1" si="175"/>
        <v>#NUM!</v>
      </c>
      <c r="AB1129" s="1" t="e">
        <f t="shared" ca="1" si="176"/>
        <v>#NUM!</v>
      </c>
      <c r="AC1129" s="1" t="e">
        <f t="shared" ca="1" si="177"/>
        <v>#NUM!</v>
      </c>
      <c r="AD1129" s="1">
        <f t="shared" si="178"/>
        <v>2390456</v>
      </c>
      <c r="AE1129" t="str">
        <f>IFERROR(VLOOKUP(D1129,Bas!A:B,2,0),"")</f>
        <v/>
      </c>
      <c r="AF1129" t="str">
        <f t="shared" si="179"/>
        <v>L Y C INGENIERIA EN REFRIGERACION SASFP-012381-01</v>
      </c>
      <c r="AG1129" s="14" t="str">
        <f>(IFERROR(VLOOKUP(AF1129,Bas!A:B,2,0),"CXP"))</f>
        <v>CXP</v>
      </c>
    </row>
    <row r="1130" spans="1:33" x14ac:dyDescent="0.25">
      <c r="A1130" t="s">
        <v>41</v>
      </c>
      <c r="B1130">
        <v>901</v>
      </c>
      <c r="C1130">
        <v>900387294</v>
      </c>
      <c r="D1130" t="s">
        <v>3002</v>
      </c>
      <c r="E1130" t="s">
        <v>5305</v>
      </c>
      <c r="F1130">
        <v>7447638</v>
      </c>
      <c r="G1130">
        <v>16925001</v>
      </c>
      <c r="H1130">
        <v>17859</v>
      </c>
      <c r="I1130" t="s">
        <v>6650</v>
      </c>
      <c r="J1130" t="s">
        <v>6651</v>
      </c>
      <c r="K1130" s="2">
        <v>45441</v>
      </c>
      <c r="L1130" s="2">
        <v>45441</v>
      </c>
      <c r="M1130" s="2">
        <v>45496</v>
      </c>
      <c r="N1130">
        <v>49</v>
      </c>
      <c r="O1130">
        <v>722696</v>
      </c>
      <c r="P1130">
        <v>20240604</v>
      </c>
      <c r="Q1130">
        <v>202406</v>
      </c>
      <c r="R1130" t="s">
        <v>6382</v>
      </c>
      <c r="S1130">
        <v>10</v>
      </c>
      <c r="T1130" t="s">
        <v>22</v>
      </c>
      <c r="U1130" t="s">
        <v>3359</v>
      </c>
      <c r="V1130" s="57" t="e">
        <f t="shared" ca="1" si="170"/>
        <v>#NUM!</v>
      </c>
      <c r="W1130" s="1" t="e">
        <f t="shared" ca="1" si="171"/>
        <v>#NUM!</v>
      </c>
      <c r="X1130" s="1" t="e">
        <f t="shared" ca="1" si="172"/>
        <v>#NUM!</v>
      </c>
      <c r="Y1130" s="1" t="e">
        <f t="shared" ca="1" si="173"/>
        <v>#NUM!</v>
      </c>
      <c r="Z1130" s="32" t="e">
        <f t="shared" ca="1" si="174"/>
        <v>#NUM!</v>
      </c>
      <c r="AA1130" s="1" t="e">
        <f t="shared" ca="1" si="175"/>
        <v>#NUM!</v>
      </c>
      <c r="AB1130" s="1" t="e">
        <f t="shared" ca="1" si="176"/>
        <v>#NUM!</v>
      </c>
      <c r="AC1130" s="1" t="e">
        <f t="shared" ca="1" si="177"/>
        <v>#NUM!</v>
      </c>
      <c r="AD1130" s="1">
        <f t="shared" si="178"/>
        <v>722696</v>
      </c>
      <c r="AE1130" t="str">
        <f>IFERROR(VLOOKUP(D1130,Bas!A:B,2,0),"")</f>
        <v/>
      </c>
      <c r="AF1130" t="str">
        <f t="shared" si="179"/>
        <v>L Y C INGENIERIA EN REFRIGERACION SASFP-012581-01</v>
      </c>
      <c r="AG1130" s="14" t="str">
        <f>(IFERROR(VLOOKUP(AF1130,Bas!A:B,2,0),"CXP"))</f>
        <v>CXP</v>
      </c>
    </row>
    <row r="1131" spans="1:33" x14ac:dyDescent="0.25">
      <c r="A1131" t="s">
        <v>41</v>
      </c>
      <c r="B1131">
        <v>901</v>
      </c>
      <c r="C1131">
        <v>900387294</v>
      </c>
      <c r="D1131" t="s">
        <v>3002</v>
      </c>
      <c r="E1131" t="s">
        <v>5305</v>
      </c>
      <c r="F1131">
        <v>7447638</v>
      </c>
      <c r="G1131">
        <v>16925001</v>
      </c>
      <c r="H1131">
        <v>17861</v>
      </c>
      <c r="I1131" t="s">
        <v>6652</v>
      </c>
      <c r="J1131" t="s">
        <v>6653</v>
      </c>
      <c r="K1131" s="2">
        <v>45443</v>
      </c>
      <c r="L1131" s="2">
        <v>45443</v>
      </c>
      <c r="M1131" s="2">
        <v>45503</v>
      </c>
      <c r="N1131">
        <v>56</v>
      </c>
      <c r="O1131">
        <v>833880</v>
      </c>
      <c r="P1131">
        <v>20240604</v>
      </c>
      <c r="Q1131">
        <v>202406</v>
      </c>
      <c r="R1131" t="s">
        <v>6382</v>
      </c>
      <c r="S1131">
        <v>8</v>
      </c>
      <c r="T1131" t="s">
        <v>22</v>
      </c>
      <c r="U1131" t="s">
        <v>3359</v>
      </c>
      <c r="V1131" s="57" t="e">
        <f t="shared" ca="1" si="170"/>
        <v>#NUM!</v>
      </c>
      <c r="W1131" s="1" t="e">
        <f t="shared" ca="1" si="171"/>
        <v>#NUM!</v>
      </c>
      <c r="X1131" s="1" t="e">
        <f t="shared" ca="1" si="172"/>
        <v>#NUM!</v>
      </c>
      <c r="Y1131" s="1" t="e">
        <f t="shared" ca="1" si="173"/>
        <v>#NUM!</v>
      </c>
      <c r="Z1131" s="32" t="e">
        <f t="shared" ca="1" si="174"/>
        <v>#NUM!</v>
      </c>
      <c r="AA1131" s="1" t="e">
        <f t="shared" ca="1" si="175"/>
        <v>#NUM!</v>
      </c>
      <c r="AB1131" s="1" t="e">
        <f t="shared" ca="1" si="176"/>
        <v>#NUM!</v>
      </c>
      <c r="AC1131" s="1" t="e">
        <f t="shared" ca="1" si="177"/>
        <v>#NUM!</v>
      </c>
      <c r="AD1131" s="1">
        <f t="shared" si="178"/>
        <v>833880</v>
      </c>
      <c r="AE1131" t="str">
        <f>IFERROR(VLOOKUP(D1131,Bas!A:B,2,0),"")</f>
        <v/>
      </c>
      <c r="AF1131" t="str">
        <f t="shared" si="179"/>
        <v>L Y C INGENIERIA EN REFRIGERACION SASFP-012615-01</v>
      </c>
      <c r="AG1131" s="14" t="str">
        <f>(IFERROR(VLOOKUP(AF1131,Bas!A:B,2,0),"CXP"))</f>
        <v>CXP</v>
      </c>
    </row>
    <row r="1132" spans="1:33" x14ac:dyDescent="0.25">
      <c r="A1132" t="s">
        <v>41</v>
      </c>
      <c r="B1132">
        <v>901</v>
      </c>
      <c r="C1132">
        <v>900434629</v>
      </c>
      <c r="D1132" t="s">
        <v>3003</v>
      </c>
      <c r="E1132" t="s">
        <v>5344</v>
      </c>
      <c r="F1132">
        <v>7447638</v>
      </c>
      <c r="G1132">
        <v>16925001</v>
      </c>
      <c r="H1132">
        <v>21658</v>
      </c>
      <c r="I1132" t="s">
        <v>5345</v>
      </c>
      <c r="J1132" t="s">
        <v>5346</v>
      </c>
      <c r="K1132" s="2">
        <v>45378</v>
      </c>
      <c r="L1132" s="2">
        <v>45378</v>
      </c>
      <c r="M1132" s="2">
        <v>45433</v>
      </c>
      <c r="N1132">
        <v>-13</v>
      </c>
      <c r="O1132">
        <v>3251609</v>
      </c>
      <c r="P1132">
        <v>20240604</v>
      </c>
      <c r="Q1132">
        <v>202406</v>
      </c>
      <c r="R1132" t="s">
        <v>6382</v>
      </c>
      <c r="S1132">
        <v>73</v>
      </c>
      <c r="T1132" t="s">
        <v>31</v>
      </c>
      <c r="U1132" t="s">
        <v>3359</v>
      </c>
      <c r="V1132" s="57" t="e">
        <f t="shared" ca="1" si="170"/>
        <v>#NUM!</v>
      </c>
      <c r="W1132" s="1" t="e">
        <f t="shared" ca="1" si="171"/>
        <v>#NUM!</v>
      </c>
      <c r="X1132" s="1" t="e">
        <f t="shared" ca="1" si="172"/>
        <v>#NUM!</v>
      </c>
      <c r="Y1132" s="1" t="e">
        <f t="shared" ca="1" si="173"/>
        <v>#NUM!</v>
      </c>
      <c r="Z1132" s="32" t="e">
        <f t="shared" ca="1" si="174"/>
        <v>#NUM!</v>
      </c>
      <c r="AA1132" s="1" t="e">
        <f t="shared" ca="1" si="175"/>
        <v>#NUM!</v>
      </c>
      <c r="AB1132" s="1" t="e">
        <f t="shared" ca="1" si="176"/>
        <v>#NUM!</v>
      </c>
      <c r="AC1132" s="1" t="e">
        <f t="shared" ca="1" si="177"/>
        <v>#NUM!</v>
      </c>
      <c r="AD1132" s="1">
        <f t="shared" si="178"/>
        <v>3251609</v>
      </c>
      <c r="AE1132" t="str">
        <f>IFERROR(VLOOKUP(D1132,Bas!A:B,2,0),"")</f>
        <v/>
      </c>
      <c r="AF1132" t="str">
        <f t="shared" si="179"/>
        <v>LABORATORIO CLINICO PROTEGER IPS PROFESIONALES ENFP-011435-01</v>
      </c>
      <c r="AG1132" s="14" t="str">
        <f>(IFERROR(VLOOKUP(AF1132,Bas!A:B,2,0),"CXP"))</f>
        <v>CXP</v>
      </c>
    </row>
    <row r="1133" spans="1:33" x14ac:dyDescent="0.25">
      <c r="A1133" t="s">
        <v>41</v>
      </c>
      <c r="B1133">
        <v>901</v>
      </c>
      <c r="C1133">
        <v>900434629</v>
      </c>
      <c r="D1133" t="s">
        <v>3003</v>
      </c>
      <c r="E1133" t="s">
        <v>5344</v>
      </c>
      <c r="F1133">
        <v>7447638</v>
      </c>
      <c r="G1133">
        <v>16925001</v>
      </c>
      <c r="H1133">
        <v>21673</v>
      </c>
      <c r="I1133" t="s">
        <v>5347</v>
      </c>
      <c r="J1133" t="s">
        <v>5348</v>
      </c>
      <c r="K1133" s="2">
        <v>45378</v>
      </c>
      <c r="L1133" s="2">
        <v>45378</v>
      </c>
      <c r="M1133" s="2">
        <v>45433</v>
      </c>
      <c r="N1133">
        <v>-13</v>
      </c>
      <c r="O1133">
        <v>3802859</v>
      </c>
      <c r="P1133">
        <v>20240604</v>
      </c>
      <c r="Q1133">
        <v>202406</v>
      </c>
      <c r="R1133" t="s">
        <v>6382</v>
      </c>
      <c r="S1133">
        <v>73</v>
      </c>
      <c r="T1133" t="s">
        <v>31</v>
      </c>
      <c r="U1133" t="s">
        <v>3359</v>
      </c>
      <c r="V1133" s="57" t="e">
        <f t="shared" ca="1" si="170"/>
        <v>#NUM!</v>
      </c>
      <c r="W1133" s="1" t="e">
        <f t="shared" ca="1" si="171"/>
        <v>#NUM!</v>
      </c>
      <c r="X1133" s="1" t="e">
        <f t="shared" ca="1" si="172"/>
        <v>#NUM!</v>
      </c>
      <c r="Y1133" s="1" t="e">
        <f t="shared" ca="1" si="173"/>
        <v>#NUM!</v>
      </c>
      <c r="Z1133" s="32" t="e">
        <f t="shared" ca="1" si="174"/>
        <v>#NUM!</v>
      </c>
      <c r="AA1133" s="1" t="e">
        <f t="shared" ca="1" si="175"/>
        <v>#NUM!</v>
      </c>
      <c r="AB1133" s="1" t="e">
        <f t="shared" ca="1" si="176"/>
        <v>#NUM!</v>
      </c>
      <c r="AC1133" s="1" t="e">
        <f t="shared" ca="1" si="177"/>
        <v>#NUM!</v>
      </c>
      <c r="AD1133" s="1">
        <f t="shared" si="178"/>
        <v>3802859</v>
      </c>
      <c r="AE1133" t="str">
        <f>IFERROR(VLOOKUP(D1133,Bas!A:B,2,0),"")</f>
        <v/>
      </c>
      <c r="AF1133" t="str">
        <f t="shared" si="179"/>
        <v>LABORATORIO CLINICO PROTEGER IPS PROFESIONALES ENFP-011463-01</v>
      </c>
      <c r="AG1133" s="14" t="str">
        <f>(IFERROR(VLOOKUP(AF1133,Bas!A:B,2,0),"CXP"))</f>
        <v>CXP</v>
      </c>
    </row>
    <row r="1134" spans="1:33" x14ac:dyDescent="0.25">
      <c r="A1134" t="s">
        <v>41</v>
      </c>
      <c r="B1134">
        <v>901</v>
      </c>
      <c r="C1134">
        <v>900434629</v>
      </c>
      <c r="D1134" t="s">
        <v>3003</v>
      </c>
      <c r="E1134" t="s">
        <v>5344</v>
      </c>
      <c r="F1134">
        <v>7447638</v>
      </c>
      <c r="G1134">
        <v>16925001</v>
      </c>
      <c r="H1134">
        <v>22579</v>
      </c>
      <c r="I1134" t="s">
        <v>5349</v>
      </c>
      <c r="J1134" t="s">
        <v>5350</v>
      </c>
      <c r="K1134" s="2">
        <v>45411</v>
      </c>
      <c r="L1134" s="2">
        <v>45411</v>
      </c>
      <c r="M1134" s="2">
        <v>45467</v>
      </c>
      <c r="N1134">
        <v>20</v>
      </c>
      <c r="O1134">
        <v>5554614</v>
      </c>
      <c r="P1134">
        <v>20240604</v>
      </c>
      <c r="Q1134">
        <v>202406</v>
      </c>
      <c r="R1134" t="s">
        <v>6382</v>
      </c>
      <c r="S1134">
        <v>40</v>
      </c>
      <c r="T1134" t="s">
        <v>35</v>
      </c>
      <c r="U1134" t="s">
        <v>3359</v>
      </c>
      <c r="V1134" s="57" t="e">
        <f t="shared" ca="1" si="170"/>
        <v>#NUM!</v>
      </c>
      <c r="W1134" s="1" t="e">
        <f t="shared" ca="1" si="171"/>
        <v>#NUM!</v>
      </c>
      <c r="X1134" s="1" t="e">
        <f t="shared" ca="1" si="172"/>
        <v>#NUM!</v>
      </c>
      <c r="Y1134" s="1" t="e">
        <f t="shared" ca="1" si="173"/>
        <v>#NUM!</v>
      </c>
      <c r="Z1134" s="32" t="e">
        <f t="shared" ca="1" si="174"/>
        <v>#NUM!</v>
      </c>
      <c r="AA1134" s="1" t="e">
        <f t="shared" ca="1" si="175"/>
        <v>#NUM!</v>
      </c>
      <c r="AB1134" s="1" t="e">
        <f t="shared" ca="1" si="176"/>
        <v>#NUM!</v>
      </c>
      <c r="AC1134" s="1" t="e">
        <f t="shared" ca="1" si="177"/>
        <v>#NUM!</v>
      </c>
      <c r="AD1134" s="1">
        <f t="shared" si="178"/>
        <v>5554614</v>
      </c>
      <c r="AE1134" t="str">
        <f>IFERROR(VLOOKUP(D1134,Bas!A:B,2,0),"")</f>
        <v/>
      </c>
      <c r="AF1134" t="str">
        <f t="shared" si="179"/>
        <v>LABORATORIO CLINICO PROTEGER IPS PROFESIONALES ENFP-012009-01</v>
      </c>
      <c r="AG1134" s="14" t="str">
        <f>(IFERROR(VLOOKUP(AF1134,Bas!A:B,2,0),"CXP"))</f>
        <v>CXP</v>
      </c>
    </row>
    <row r="1135" spans="1:33" x14ac:dyDescent="0.25">
      <c r="A1135" t="s">
        <v>41</v>
      </c>
      <c r="B1135">
        <v>901</v>
      </c>
      <c r="C1135">
        <v>900434629</v>
      </c>
      <c r="D1135" t="s">
        <v>3003</v>
      </c>
      <c r="E1135" t="s">
        <v>5344</v>
      </c>
      <c r="F1135">
        <v>7447638</v>
      </c>
      <c r="G1135">
        <v>16925001</v>
      </c>
      <c r="H1135">
        <v>22600</v>
      </c>
      <c r="I1135" t="s">
        <v>5351</v>
      </c>
      <c r="J1135" t="s">
        <v>5352</v>
      </c>
      <c r="K1135" s="2">
        <v>45411</v>
      </c>
      <c r="L1135" s="2">
        <v>45411</v>
      </c>
      <c r="M1135" s="2">
        <v>45469</v>
      </c>
      <c r="N1135">
        <v>22</v>
      </c>
      <c r="O1135">
        <v>8305140</v>
      </c>
      <c r="P1135">
        <v>20240604</v>
      </c>
      <c r="Q1135">
        <v>202406</v>
      </c>
      <c r="R1135" t="s">
        <v>6382</v>
      </c>
      <c r="S1135">
        <v>40</v>
      </c>
      <c r="T1135" t="s">
        <v>35</v>
      </c>
      <c r="U1135" t="s">
        <v>3359</v>
      </c>
      <c r="V1135" s="57" t="e">
        <f t="shared" ca="1" si="170"/>
        <v>#NUM!</v>
      </c>
      <c r="W1135" s="1" t="e">
        <f t="shared" ca="1" si="171"/>
        <v>#NUM!</v>
      </c>
      <c r="X1135" s="1" t="e">
        <f t="shared" ca="1" si="172"/>
        <v>#NUM!</v>
      </c>
      <c r="Y1135" s="1" t="e">
        <f t="shared" ca="1" si="173"/>
        <v>#NUM!</v>
      </c>
      <c r="Z1135" s="32" t="e">
        <f t="shared" ca="1" si="174"/>
        <v>#NUM!</v>
      </c>
      <c r="AA1135" s="1" t="e">
        <f t="shared" ca="1" si="175"/>
        <v>#NUM!</v>
      </c>
      <c r="AB1135" s="1" t="e">
        <f t="shared" ca="1" si="176"/>
        <v>#NUM!</v>
      </c>
      <c r="AC1135" s="1" t="e">
        <f t="shared" ca="1" si="177"/>
        <v>#NUM!</v>
      </c>
      <c r="AD1135" s="1">
        <f t="shared" si="178"/>
        <v>8305140</v>
      </c>
      <c r="AE1135" t="str">
        <f>IFERROR(VLOOKUP(D1135,Bas!A:B,2,0),"")</f>
        <v/>
      </c>
      <c r="AF1135" t="str">
        <f t="shared" si="179"/>
        <v>LABORATORIO CLINICO PROTEGER IPS PROFESIONALES ENFP-012027-01</v>
      </c>
      <c r="AG1135" s="14" t="str">
        <f>(IFERROR(VLOOKUP(AF1135,Bas!A:B,2,0),"CXP"))</f>
        <v>CXP</v>
      </c>
    </row>
    <row r="1136" spans="1:33" x14ac:dyDescent="0.25">
      <c r="A1136" t="s">
        <v>41</v>
      </c>
      <c r="B1136">
        <v>901</v>
      </c>
      <c r="C1136">
        <v>900434629</v>
      </c>
      <c r="D1136" t="s">
        <v>3003</v>
      </c>
      <c r="E1136" t="s">
        <v>5344</v>
      </c>
      <c r="F1136">
        <v>7447638</v>
      </c>
      <c r="G1136">
        <v>16925001</v>
      </c>
      <c r="H1136">
        <v>23205</v>
      </c>
      <c r="I1136" t="s">
        <v>6654</v>
      </c>
      <c r="J1136" t="s">
        <v>6655</v>
      </c>
      <c r="K1136" s="2">
        <v>45443</v>
      </c>
      <c r="L1136" s="2">
        <v>45443</v>
      </c>
      <c r="M1136" s="2">
        <v>45505</v>
      </c>
      <c r="N1136">
        <v>57</v>
      </c>
      <c r="O1136">
        <v>6454508</v>
      </c>
      <c r="P1136">
        <v>20240604</v>
      </c>
      <c r="Q1136">
        <v>202406</v>
      </c>
      <c r="R1136" t="s">
        <v>6382</v>
      </c>
      <c r="S1136">
        <v>8</v>
      </c>
      <c r="T1136" t="s">
        <v>22</v>
      </c>
      <c r="U1136" t="s">
        <v>3359</v>
      </c>
      <c r="V1136" s="57" t="e">
        <f t="shared" ca="1" si="170"/>
        <v>#NUM!</v>
      </c>
      <c r="W1136" s="1" t="e">
        <f t="shared" ca="1" si="171"/>
        <v>#NUM!</v>
      </c>
      <c r="X1136" s="1" t="e">
        <f t="shared" ca="1" si="172"/>
        <v>#NUM!</v>
      </c>
      <c r="Y1136" s="1" t="e">
        <f t="shared" ca="1" si="173"/>
        <v>#NUM!</v>
      </c>
      <c r="Z1136" s="32" t="e">
        <f t="shared" ca="1" si="174"/>
        <v>#NUM!</v>
      </c>
      <c r="AA1136" s="1" t="e">
        <f t="shared" ca="1" si="175"/>
        <v>#NUM!</v>
      </c>
      <c r="AB1136" s="1" t="e">
        <f t="shared" ca="1" si="176"/>
        <v>#NUM!</v>
      </c>
      <c r="AC1136" s="1" t="e">
        <f t="shared" ca="1" si="177"/>
        <v>#NUM!</v>
      </c>
      <c r="AD1136" s="1">
        <f t="shared" si="178"/>
        <v>6454508</v>
      </c>
      <c r="AE1136" t="str">
        <f>IFERROR(VLOOKUP(D1136,Bas!A:B,2,0),"")</f>
        <v/>
      </c>
      <c r="AF1136" t="str">
        <f t="shared" si="179"/>
        <v>LABORATORIO CLINICO PROTEGER IPS PROFESIONALES ENFP-012627-01</v>
      </c>
      <c r="AG1136" s="14" t="str">
        <f>(IFERROR(VLOOKUP(AF1136,Bas!A:B,2,0),"CXP"))</f>
        <v>CXP</v>
      </c>
    </row>
    <row r="1137" spans="1:33" x14ac:dyDescent="0.25">
      <c r="A1137" t="s">
        <v>41</v>
      </c>
      <c r="B1137">
        <v>901</v>
      </c>
      <c r="C1137">
        <v>900434629</v>
      </c>
      <c r="D1137" t="s">
        <v>3003</v>
      </c>
      <c r="E1137" t="s">
        <v>5344</v>
      </c>
      <c r="F1137">
        <v>7447638</v>
      </c>
      <c r="G1137">
        <v>16925001</v>
      </c>
      <c r="H1137">
        <v>23217</v>
      </c>
      <c r="I1137" t="s">
        <v>6656</v>
      </c>
      <c r="J1137" t="s">
        <v>6657</v>
      </c>
      <c r="K1137" s="2">
        <v>45443</v>
      </c>
      <c r="L1137" s="2">
        <v>45443</v>
      </c>
      <c r="M1137" s="2">
        <v>45505</v>
      </c>
      <c r="N1137">
        <v>57</v>
      </c>
      <c r="O1137">
        <v>5638646</v>
      </c>
      <c r="P1137">
        <v>20240604</v>
      </c>
      <c r="Q1137">
        <v>202406</v>
      </c>
      <c r="R1137" t="s">
        <v>6382</v>
      </c>
      <c r="S1137">
        <v>8</v>
      </c>
      <c r="T1137" t="s">
        <v>22</v>
      </c>
      <c r="U1137" t="s">
        <v>3359</v>
      </c>
      <c r="V1137" s="57" t="e">
        <f t="shared" ca="1" si="170"/>
        <v>#NUM!</v>
      </c>
      <c r="W1137" s="1" t="e">
        <f t="shared" ca="1" si="171"/>
        <v>#NUM!</v>
      </c>
      <c r="X1137" s="1" t="e">
        <f t="shared" ca="1" si="172"/>
        <v>#NUM!</v>
      </c>
      <c r="Y1137" s="1" t="e">
        <f t="shared" ca="1" si="173"/>
        <v>#NUM!</v>
      </c>
      <c r="Z1137" s="32" t="e">
        <f t="shared" ca="1" si="174"/>
        <v>#NUM!</v>
      </c>
      <c r="AA1137" s="1" t="e">
        <f t="shared" ca="1" si="175"/>
        <v>#NUM!</v>
      </c>
      <c r="AB1137" s="1" t="e">
        <f t="shared" ca="1" si="176"/>
        <v>#NUM!</v>
      </c>
      <c r="AC1137" s="1" t="e">
        <f t="shared" ca="1" si="177"/>
        <v>#NUM!</v>
      </c>
      <c r="AD1137" s="1">
        <f t="shared" si="178"/>
        <v>5638646</v>
      </c>
      <c r="AE1137" t="str">
        <f>IFERROR(VLOOKUP(D1137,Bas!A:B,2,0),"")</f>
        <v/>
      </c>
      <c r="AF1137" t="str">
        <f t="shared" si="179"/>
        <v>LABORATORIO CLINICO PROTEGER IPS PROFESIONALES ENFP-012629-01</v>
      </c>
      <c r="AG1137" s="14" t="str">
        <f>(IFERROR(VLOOKUP(AF1137,Bas!A:B,2,0),"CXP"))</f>
        <v>CXP</v>
      </c>
    </row>
    <row r="1138" spans="1:33" x14ac:dyDescent="0.25">
      <c r="A1138" t="s">
        <v>41</v>
      </c>
      <c r="B1138">
        <v>901</v>
      </c>
      <c r="C1138">
        <v>860042209</v>
      </c>
      <c r="D1138" t="s">
        <v>6658</v>
      </c>
      <c r="E1138" t="s">
        <v>6659</v>
      </c>
      <c r="F1138">
        <v>7447638</v>
      </c>
      <c r="G1138">
        <v>16925001</v>
      </c>
      <c r="H1138">
        <v>54945</v>
      </c>
      <c r="I1138" t="s">
        <v>6660</v>
      </c>
      <c r="J1138" t="s">
        <v>6661</v>
      </c>
      <c r="K1138" s="2">
        <v>45441</v>
      </c>
      <c r="L1138" s="2">
        <v>45441</v>
      </c>
      <c r="M1138" s="2">
        <v>45475</v>
      </c>
      <c r="N1138">
        <v>28</v>
      </c>
      <c r="O1138">
        <v>3540800</v>
      </c>
      <c r="P1138">
        <v>20240604</v>
      </c>
      <c r="Q1138">
        <v>202406</v>
      </c>
      <c r="R1138" t="s">
        <v>6382</v>
      </c>
      <c r="S1138">
        <v>10</v>
      </c>
      <c r="T1138" t="s">
        <v>22</v>
      </c>
      <c r="U1138" t="s">
        <v>3359</v>
      </c>
      <c r="V1138" s="57" t="e">
        <f t="shared" ca="1" si="170"/>
        <v>#NUM!</v>
      </c>
      <c r="W1138" s="1" t="e">
        <f t="shared" ca="1" si="171"/>
        <v>#NUM!</v>
      </c>
      <c r="X1138" s="1" t="e">
        <f t="shared" ca="1" si="172"/>
        <v>#NUM!</v>
      </c>
      <c r="Y1138" s="1" t="e">
        <f t="shared" ca="1" si="173"/>
        <v>#NUM!</v>
      </c>
      <c r="Z1138" s="32" t="e">
        <f t="shared" ca="1" si="174"/>
        <v>#NUM!</v>
      </c>
      <c r="AA1138" s="1" t="e">
        <f t="shared" ca="1" si="175"/>
        <v>#NUM!</v>
      </c>
      <c r="AB1138" s="1" t="e">
        <f t="shared" ca="1" si="176"/>
        <v>#NUM!</v>
      </c>
      <c r="AC1138" s="1" t="e">
        <f t="shared" ca="1" si="177"/>
        <v>#NUM!</v>
      </c>
      <c r="AD1138" s="1">
        <f t="shared" si="178"/>
        <v>3540800</v>
      </c>
      <c r="AE1138" t="str">
        <f>IFERROR(VLOOKUP(D1138,Bas!A:B,2,0),"")</f>
        <v/>
      </c>
      <c r="AF1138" t="str">
        <f t="shared" si="179"/>
        <v>LEGIS EDITORES SAFP-012586-01</v>
      </c>
      <c r="AG1138" s="14" t="str">
        <f>(IFERROR(VLOOKUP(AF1138,Bas!A:B,2,0),"CXP"))</f>
        <v>CXP</v>
      </c>
    </row>
    <row r="1139" spans="1:33" x14ac:dyDescent="0.25">
      <c r="A1139" t="s">
        <v>41</v>
      </c>
      <c r="B1139">
        <v>901</v>
      </c>
      <c r="C1139">
        <v>900372820</v>
      </c>
      <c r="D1139" t="s">
        <v>192</v>
      </c>
      <c r="E1139" t="s">
        <v>5353</v>
      </c>
      <c r="F1139">
        <v>7447638</v>
      </c>
      <c r="G1139">
        <v>16925001</v>
      </c>
      <c r="H1139">
        <v>2695</v>
      </c>
      <c r="I1139" t="s">
        <v>5354</v>
      </c>
      <c r="J1139" t="s">
        <v>5355</v>
      </c>
      <c r="K1139" s="2">
        <v>45394</v>
      </c>
      <c r="L1139" s="2">
        <v>45394</v>
      </c>
      <c r="M1139" s="2">
        <v>45446</v>
      </c>
      <c r="N1139">
        <v>-1</v>
      </c>
      <c r="O1139">
        <v>8864140</v>
      </c>
      <c r="P1139">
        <v>20240604</v>
      </c>
      <c r="Q1139">
        <v>202406</v>
      </c>
      <c r="R1139" t="s">
        <v>6382</v>
      </c>
      <c r="S1139">
        <v>57</v>
      </c>
      <c r="T1139" t="s">
        <v>35</v>
      </c>
      <c r="U1139" t="s">
        <v>3359</v>
      </c>
      <c r="V1139" s="57" t="e">
        <f t="shared" ca="1" si="170"/>
        <v>#NUM!</v>
      </c>
      <c r="W1139" s="1" t="e">
        <f t="shared" ca="1" si="171"/>
        <v>#NUM!</v>
      </c>
      <c r="X1139" s="1" t="e">
        <f t="shared" ca="1" si="172"/>
        <v>#NUM!</v>
      </c>
      <c r="Y1139" s="1" t="e">
        <f t="shared" ca="1" si="173"/>
        <v>#NUM!</v>
      </c>
      <c r="Z1139" s="32" t="e">
        <f t="shared" ca="1" si="174"/>
        <v>#NUM!</v>
      </c>
      <c r="AA1139" s="1" t="e">
        <f t="shared" ca="1" si="175"/>
        <v>#NUM!</v>
      </c>
      <c r="AB1139" s="1" t="e">
        <f t="shared" ca="1" si="176"/>
        <v>#NUM!</v>
      </c>
      <c r="AC1139" s="1" t="e">
        <f t="shared" ca="1" si="177"/>
        <v>#NUM!</v>
      </c>
      <c r="AD1139" s="1">
        <f t="shared" si="178"/>
        <v>8864140</v>
      </c>
      <c r="AE1139" t="str">
        <f>IFERROR(VLOOKUP(D1139,Bas!A:B,2,0),"")</f>
        <v/>
      </c>
      <c r="AF1139" t="str">
        <f t="shared" si="179"/>
        <v>LIBRETA PERSONAL SASFP-011706-01</v>
      </c>
      <c r="AG1139" s="14" t="str">
        <f>(IFERROR(VLOOKUP(AF1139,Bas!A:B,2,0),"CXP"))</f>
        <v>CXP</v>
      </c>
    </row>
    <row r="1140" spans="1:33" x14ac:dyDescent="0.25">
      <c r="A1140" t="s">
        <v>41</v>
      </c>
      <c r="B1140">
        <v>901</v>
      </c>
      <c r="C1140">
        <v>900372820</v>
      </c>
      <c r="D1140" t="s">
        <v>192</v>
      </c>
      <c r="E1140" t="s">
        <v>5353</v>
      </c>
      <c r="F1140">
        <v>7447638</v>
      </c>
      <c r="G1140">
        <v>16925001</v>
      </c>
      <c r="H1140">
        <v>2723</v>
      </c>
      <c r="I1140" t="s">
        <v>5356</v>
      </c>
      <c r="J1140" t="s">
        <v>5357</v>
      </c>
      <c r="K1140" s="2">
        <v>45407</v>
      </c>
      <c r="L1140" s="2">
        <v>45407</v>
      </c>
      <c r="M1140" s="2">
        <v>45467</v>
      </c>
      <c r="N1140">
        <v>20</v>
      </c>
      <c r="O1140">
        <v>16922265</v>
      </c>
      <c r="P1140">
        <v>20240604</v>
      </c>
      <c r="Q1140">
        <v>202406</v>
      </c>
      <c r="R1140" t="s">
        <v>6382</v>
      </c>
      <c r="S1140">
        <v>44</v>
      </c>
      <c r="T1140" t="s">
        <v>35</v>
      </c>
      <c r="U1140" t="s">
        <v>3359</v>
      </c>
      <c r="V1140" s="57" t="e">
        <f t="shared" ca="1" si="170"/>
        <v>#NUM!</v>
      </c>
      <c r="W1140" s="1" t="e">
        <f t="shared" ca="1" si="171"/>
        <v>#NUM!</v>
      </c>
      <c r="X1140" s="1" t="e">
        <f t="shared" ca="1" si="172"/>
        <v>#NUM!</v>
      </c>
      <c r="Y1140" s="1" t="e">
        <f t="shared" ca="1" si="173"/>
        <v>#NUM!</v>
      </c>
      <c r="Z1140" s="32" t="e">
        <f t="shared" ca="1" si="174"/>
        <v>#NUM!</v>
      </c>
      <c r="AA1140" s="1" t="e">
        <f t="shared" ca="1" si="175"/>
        <v>#NUM!</v>
      </c>
      <c r="AB1140" s="1" t="e">
        <f t="shared" ca="1" si="176"/>
        <v>#NUM!</v>
      </c>
      <c r="AC1140" s="1" t="e">
        <f t="shared" ca="1" si="177"/>
        <v>#NUM!</v>
      </c>
      <c r="AD1140" s="1">
        <f t="shared" si="178"/>
        <v>16922265</v>
      </c>
      <c r="AE1140" t="str">
        <f>IFERROR(VLOOKUP(D1140,Bas!A:B,2,0),"")</f>
        <v/>
      </c>
      <c r="AF1140" t="str">
        <f t="shared" si="179"/>
        <v>LIBRETA PERSONAL SASFP-011893-01</v>
      </c>
      <c r="AG1140" s="14" t="str">
        <f>(IFERROR(VLOOKUP(AF1140,Bas!A:B,2,0),"CXP"))</f>
        <v>CXP</v>
      </c>
    </row>
    <row r="1141" spans="1:33" x14ac:dyDescent="0.25">
      <c r="A1141" t="s">
        <v>41</v>
      </c>
      <c r="B1141">
        <v>901</v>
      </c>
      <c r="C1141">
        <v>900372820</v>
      </c>
      <c r="D1141" t="s">
        <v>192</v>
      </c>
      <c r="E1141" t="s">
        <v>5353</v>
      </c>
      <c r="F1141">
        <v>7447638</v>
      </c>
      <c r="G1141">
        <v>16925001</v>
      </c>
      <c r="H1141">
        <v>2774</v>
      </c>
      <c r="I1141" t="s">
        <v>6351</v>
      </c>
      <c r="J1141" t="s">
        <v>6352</v>
      </c>
      <c r="K1141" s="2">
        <v>45435</v>
      </c>
      <c r="L1141" s="2">
        <v>45435</v>
      </c>
      <c r="M1141" s="2">
        <v>45493</v>
      </c>
      <c r="N1141">
        <v>46</v>
      </c>
      <c r="O1141">
        <v>16922265</v>
      </c>
      <c r="P1141">
        <v>20240604</v>
      </c>
      <c r="Q1141">
        <v>202406</v>
      </c>
      <c r="R1141" t="s">
        <v>6382</v>
      </c>
      <c r="S1141">
        <v>16</v>
      </c>
      <c r="T1141" t="s">
        <v>22</v>
      </c>
      <c r="U1141" t="s">
        <v>3359</v>
      </c>
      <c r="V1141" s="57" t="e">
        <f t="shared" ca="1" si="170"/>
        <v>#NUM!</v>
      </c>
      <c r="W1141" s="1" t="e">
        <f t="shared" ca="1" si="171"/>
        <v>#NUM!</v>
      </c>
      <c r="X1141" s="1" t="e">
        <f t="shared" ca="1" si="172"/>
        <v>#NUM!</v>
      </c>
      <c r="Y1141" s="1" t="e">
        <f t="shared" ca="1" si="173"/>
        <v>#NUM!</v>
      </c>
      <c r="Z1141" s="32" t="e">
        <f t="shared" ca="1" si="174"/>
        <v>#NUM!</v>
      </c>
      <c r="AA1141" s="1" t="e">
        <f t="shared" ca="1" si="175"/>
        <v>#NUM!</v>
      </c>
      <c r="AB1141" s="1" t="e">
        <f t="shared" ca="1" si="176"/>
        <v>#NUM!</v>
      </c>
      <c r="AC1141" s="1" t="e">
        <f t="shared" ca="1" si="177"/>
        <v>#NUM!</v>
      </c>
      <c r="AD1141" s="1">
        <f t="shared" si="178"/>
        <v>16922265</v>
      </c>
      <c r="AE1141" t="str">
        <f>IFERROR(VLOOKUP(D1141,Bas!A:B,2,0),"")</f>
        <v/>
      </c>
      <c r="AF1141" t="str">
        <f t="shared" si="179"/>
        <v>LIBRETA PERSONAL SASFP-012431-01</v>
      </c>
      <c r="AG1141" s="14" t="str">
        <f>(IFERROR(VLOOKUP(AF1141,Bas!A:B,2,0),"CXP"))</f>
        <v>CXP</v>
      </c>
    </row>
    <row r="1142" spans="1:33" x14ac:dyDescent="0.25">
      <c r="A1142" t="s">
        <v>41</v>
      </c>
      <c r="B1142">
        <v>901</v>
      </c>
      <c r="C1142">
        <v>901406497</v>
      </c>
      <c r="D1142" t="s">
        <v>53</v>
      </c>
      <c r="E1142" t="s">
        <v>5358</v>
      </c>
      <c r="F1142">
        <v>7447638</v>
      </c>
      <c r="G1142">
        <v>16925001</v>
      </c>
      <c r="H1142">
        <v>2852</v>
      </c>
      <c r="I1142" t="s">
        <v>5359</v>
      </c>
      <c r="J1142" t="s">
        <v>5360</v>
      </c>
      <c r="K1142" s="2">
        <v>45373</v>
      </c>
      <c r="L1142" s="2">
        <v>45373</v>
      </c>
      <c r="M1142" s="2">
        <v>45431</v>
      </c>
      <c r="N1142">
        <v>-15</v>
      </c>
      <c r="O1142">
        <v>10328512</v>
      </c>
      <c r="P1142">
        <v>20240604</v>
      </c>
      <c r="Q1142">
        <v>202406</v>
      </c>
      <c r="R1142" t="s">
        <v>6382</v>
      </c>
      <c r="S1142">
        <v>78</v>
      </c>
      <c r="T1142" t="s">
        <v>31</v>
      </c>
      <c r="U1142" t="s">
        <v>3359</v>
      </c>
      <c r="V1142" s="57" t="e">
        <f t="shared" ca="1" si="170"/>
        <v>#NUM!</v>
      </c>
      <c r="W1142" s="1" t="e">
        <f t="shared" ca="1" si="171"/>
        <v>#NUM!</v>
      </c>
      <c r="X1142" s="1" t="e">
        <f t="shared" ca="1" si="172"/>
        <v>#NUM!</v>
      </c>
      <c r="Y1142" s="1" t="e">
        <f t="shared" ca="1" si="173"/>
        <v>#NUM!</v>
      </c>
      <c r="Z1142" s="32" t="e">
        <f t="shared" ca="1" si="174"/>
        <v>#NUM!</v>
      </c>
      <c r="AA1142" s="1" t="e">
        <f t="shared" ca="1" si="175"/>
        <v>#NUM!</v>
      </c>
      <c r="AB1142" s="1" t="e">
        <f t="shared" ca="1" si="176"/>
        <v>#NUM!</v>
      </c>
      <c r="AC1142" s="1" t="e">
        <f t="shared" ca="1" si="177"/>
        <v>#NUM!</v>
      </c>
      <c r="AD1142" s="1">
        <f t="shared" si="178"/>
        <v>10328512</v>
      </c>
      <c r="AE1142" t="str">
        <f>IFERROR(VLOOKUP(D1142,Bas!A:B,2,0),"")</f>
        <v/>
      </c>
      <c r="AF1142" t="str">
        <f t="shared" si="179"/>
        <v>LOPEZ DISTRIBUIDORA Y COMERCIALIZADORA SASFP-011323-01</v>
      </c>
      <c r="AG1142" s="14" t="str">
        <f>(IFERROR(VLOOKUP(AF1142,Bas!A:B,2,0),"CXP"))</f>
        <v>CXP</v>
      </c>
    </row>
    <row r="1143" spans="1:33" x14ac:dyDescent="0.25">
      <c r="A1143" t="s">
        <v>41</v>
      </c>
      <c r="B1143">
        <v>901</v>
      </c>
      <c r="C1143">
        <v>901406497</v>
      </c>
      <c r="D1143" t="s">
        <v>53</v>
      </c>
      <c r="E1143" t="s">
        <v>5358</v>
      </c>
      <c r="F1143">
        <v>7447638</v>
      </c>
      <c r="G1143">
        <v>16925001</v>
      </c>
      <c r="H1143">
        <v>2851</v>
      </c>
      <c r="I1143" t="s">
        <v>5361</v>
      </c>
      <c r="J1143" t="s">
        <v>5362</v>
      </c>
      <c r="K1143" s="2">
        <v>45373</v>
      </c>
      <c r="L1143" s="2">
        <v>45373</v>
      </c>
      <c r="M1143" s="2">
        <v>45431</v>
      </c>
      <c r="N1143">
        <v>-15</v>
      </c>
      <c r="O1143">
        <v>4591317</v>
      </c>
      <c r="P1143">
        <v>20240604</v>
      </c>
      <c r="Q1143">
        <v>202406</v>
      </c>
      <c r="R1143" t="s">
        <v>6382</v>
      </c>
      <c r="S1143">
        <v>78</v>
      </c>
      <c r="T1143" t="s">
        <v>31</v>
      </c>
      <c r="U1143" t="s">
        <v>3359</v>
      </c>
      <c r="V1143" s="57" t="e">
        <f t="shared" ca="1" si="170"/>
        <v>#NUM!</v>
      </c>
      <c r="W1143" s="1" t="e">
        <f t="shared" ca="1" si="171"/>
        <v>#NUM!</v>
      </c>
      <c r="X1143" s="1" t="e">
        <f t="shared" ca="1" si="172"/>
        <v>#NUM!</v>
      </c>
      <c r="Y1143" s="1" t="e">
        <f t="shared" ca="1" si="173"/>
        <v>#NUM!</v>
      </c>
      <c r="Z1143" s="32" t="e">
        <f t="shared" ca="1" si="174"/>
        <v>#NUM!</v>
      </c>
      <c r="AA1143" s="1" t="e">
        <f t="shared" ca="1" si="175"/>
        <v>#NUM!</v>
      </c>
      <c r="AB1143" s="1" t="e">
        <f t="shared" ca="1" si="176"/>
        <v>#NUM!</v>
      </c>
      <c r="AC1143" s="1" t="e">
        <f t="shared" ca="1" si="177"/>
        <v>#NUM!</v>
      </c>
      <c r="AD1143" s="1">
        <f t="shared" si="178"/>
        <v>4591317</v>
      </c>
      <c r="AE1143" t="str">
        <f>IFERROR(VLOOKUP(D1143,Bas!A:B,2,0),"")</f>
        <v/>
      </c>
      <c r="AF1143" t="str">
        <f t="shared" si="179"/>
        <v>LOPEZ DISTRIBUIDORA Y COMERCIALIZADORA SASFP-011324-01</v>
      </c>
      <c r="AG1143" s="14" t="str">
        <f>(IFERROR(VLOOKUP(AF1143,Bas!A:B,2,0),"CXP"))</f>
        <v>CXP</v>
      </c>
    </row>
    <row r="1144" spans="1:33" x14ac:dyDescent="0.25">
      <c r="A1144" t="s">
        <v>41</v>
      </c>
      <c r="B1144">
        <v>901</v>
      </c>
      <c r="C1144">
        <v>901406497</v>
      </c>
      <c r="D1144" t="s">
        <v>53</v>
      </c>
      <c r="E1144" t="s">
        <v>5358</v>
      </c>
      <c r="F1144">
        <v>7447638</v>
      </c>
      <c r="G1144">
        <v>16925001</v>
      </c>
      <c r="H1144">
        <v>2904</v>
      </c>
      <c r="I1144" t="s">
        <v>5363</v>
      </c>
      <c r="J1144" t="s">
        <v>5364</v>
      </c>
      <c r="K1144" s="2">
        <v>45391</v>
      </c>
      <c r="L1144" s="2">
        <v>45391</v>
      </c>
      <c r="M1144" s="2">
        <v>45451</v>
      </c>
      <c r="N1144">
        <v>4</v>
      </c>
      <c r="O1144">
        <v>1626181</v>
      </c>
      <c r="P1144">
        <v>20240604</v>
      </c>
      <c r="Q1144">
        <v>202406</v>
      </c>
      <c r="R1144" t="s">
        <v>6382</v>
      </c>
      <c r="S1144">
        <v>60</v>
      </c>
      <c r="T1144" t="s">
        <v>35</v>
      </c>
      <c r="U1144" t="s">
        <v>3359</v>
      </c>
      <c r="V1144" s="57" t="e">
        <f t="shared" ca="1" si="170"/>
        <v>#NUM!</v>
      </c>
      <c r="W1144" s="1" t="e">
        <f t="shared" ca="1" si="171"/>
        <v>#NUM!</v>
      </c>
      <c r="X1144" s="1" t="e">
        <f t="shared" ca="1" si="172"/>
        <v>#NUM!</v>
      </c>
      <c r="Y1144" s="1" t="e">
        <f t="shared" ca="1" si="173"/>
        <v>#NUM!</v>
      </c>
      <c r="Z1144" s="32" t="e">
        <f t="shared" ca="1" si="174"/>
        <v>#NUM!</v>
      </c>
      <c r="AA1144" s="1" t="e">
        <f t="shared" ca="1" si="175"/>
        <v>#NUM!</v>
      </c>
      <c r="AB1144" s="1" t="e">
        <f t="shared" ca="1" si="176"/>
        <v>#NUM!</v>
      </c>
      <c r="AC1144" s="1" t="e">
        <f t="shared" ca="1" si="177"/>
        <v>#NUM!</v>
      </c>
      <c r="AD1144" s="1">
        <f t="shared" si="178"/>
        <v>1626181</v>
      </c>
      <c r="AE1144" t="str">
        <f>IFERROR(VLOOKUP(D1144,Bas!A:B,2,0),"")</f>
        <v/>
      </c>
      <c r="AF1144" t="str">
        <f t="shared" si="179"/>
        <v>LOPEZ DISTRIBUIDORA Y COMERCIALIZADORA SASFP-011597-01</v>
      </c>
      <c r="AG1144" s="14" t="str">
        <f>(IFERROR(VLOOKUP(AF1144,Bas!A:B,2,0),"CXP"))</f>
        <v>CXP</v>
      </c>
    </row>
    <row r="1145" spans="1:33" x14ac:dyDescent="0.25">
      <c r="A1145" t="s">
        <v>41</v>
      </c>
      <c r="B1145">
        <v>901</v>
      </c>
      <c r="C1145">
        <v>901406497</v>
      </c>
      <c r="D1145" t="s">
        <v>53</v>
      </c>
      <c r="E1145" t="s">
        <v>5358</v>
      </c>
      <c r="F1145">
        <v>7447638</v>
      </c>
      <c r="G1145">
        <v>16925001</v>
      </c>
      <c r="H1145">
        <v>2896</v>
      </c>
      <c r="I1145" t="s">
        <v>5365</v>
      </c>
      <c r="J1145" t="s">
        <v>5366</v>
      </c>
      <c r="K1145" s="2">
        <v>45391</v>
      </c>
      <c r="L1145" s="2">
        <v>45391</v>
      </c>
      <c r="M1145" s="2">
        <v>45447</v>
      </c>
      <c r="N1145">
        <v>0</v>
      </c>
      <c r="O1145">
        <v>8268719</v>
      </c>
      <c r="P1145">
        <v>20240604</v>
      </c>
      <c r="Q1145">
        <v>202406</v>
      </c>
      <c r="R1145" t="s">
        <v>6382</v>
      </c>
      <c r="S1145">
        <v>60</v>
      </c>
      <c r="T1145" t="s">
        <v>35</v>
      </c>
      <c r="U1145" t="s">
        <v>3359</v>
      </c>
      <c r="V1145" s="57" t="e">
        <f t="shared" ref="V1145:V1208" ca="1" si="180">+_xlfn.DAYS($V$8,L1145)</f>
        <v>#NUM!</v>
      </c>
      <c r="W1145" s="1" t="e">
        <f t="shared" ref="W1145:W1208" ca="1" si="181">+IF(AND(V1145&gt;=0,V1145&lt;=30),AD1145,0)</f>
        <v>#NUM!</v>
      </c>
      <c r="X1145" s="1" t="e">
        <f t="shared" ref="X1145:X1208" ca="1" si="182">+IF(AND(V1145&gt;=31,V1145&lt;=60),AD1145,0)</f>
        <v>#NUM!</v>
      </c>
      <c r="Y1145" s="1" t="e">
        <f t="shared" ref="Y1145:Y1208" ca="1" si="183">+IF(AND(V1145&gt;=61,V1145&lt;=90),AD1145,0)</f>
        <v>#NUM!</v>
      </c>
      <c r="Z1145" s="32" t="e">
        <f t="shared" ref="Z1145:Z1208" ca="1" si="184">+IF(AND(V1145&gt;=91,V1145&lt;=120),AD1145,0)</f>
        <v>#NUM!</v>
      </c>
      <c r="AA1145" s="1" t="e">
        <f t="shared" ref="AA1145:AA1208" ca="1" si="185">+IF(AND(V1145&gt;=121,V1145&lt;=180),AD1145,0)</f>
        <v>#NUM!</v>
      </c>
      <c r="AB1145" s="1" t="e">
        <f t="shared" ref="AB1145:AB1208" ca="1" si="186">+IF(AND(V1145&gt;=181,V1145&lt;=360),AD1145,0)</f>
        <v>#NUM!</v>
      </c>
      <c r="AC1145" s="1" t="e">
        <f t="shared" ref="AC1145:AC1208" ca="1" si="187">+IF(AND(V1145&gt;360),AD1145,0)</f>
        <v>#NUM!</v>
      </c>
      <c r="AD1145" s="1">
        <f t="shared" ref="AD1145:AD1208" si="188">+O1145</f>
        <v>8268719</v>
      </c>
      <c r="AE1145" t="str">
        <f>IFERROR(VLOOKUP(D1145,Bas!A:B,2,0),"")</f>
        <v/>
      </c>
      <c r="AF1145" t="str">
        <f t="shared" si="179"/>
        <v>LOPEZ DISTRIBUIDORA Y COMERCIALIZADORA SASFP-011598-01</v>
      </c>
      <c r="AG1145" s="14" t="str">
        <f>(IFERROR(VLOOKUP(AF1145,Bas!A:B,2,0),"CXP"))</f>
        <v>CXP</v>
      </c>
    </row>
    <row r="1146" spans="1:33" x14ac:dyDescent="0.25">
      <c r="A1146" t="s">
        <v>41</v>
      </c>
      <c r="B1146">
        <v>901</v>
      </c>
      <c r="C1146">
        <v>901406497</v>
      </c>
      <c r="D1146" t="s">
        <v>53</v>
      </c>
      <c r="E1146" t="s">
        <v>5358</v>
      </c>
      <c r="F1146">
        <v>7447638</v>
      </c>
      <c r="G1146">
        <v>16925001</v>
      </c>
      <c r="H1146">
        <v>2901</v>
      </c>
      <c r="I1146" t="s">
        <v>5367</v>
      </c>
      <c r="J1146" t="s">
        <v>5368</v>
      </c>
      <c r="K1146" s="2">
        <v>45391</v>
      </c>
      <c r="L1146" s="2">
        <v>45391</v>
      </c>
      <c r="M1146" s="2">
        <v>45448</v>
      </c>
      <c r="N1146">
        <v>1</v>
      </c>
      <c r="O1146">
        <v>10130306</v>
      </c>
      <c r="P1146">
        <v>20240604</v>
      </c>
      <c r="Q1146">
        <v>202406</v>
      </c>
      <c r="R1146" t="s">
        <v>6382</v>
      </c>
      <c r="S1146">
        <v>60</v>
      </c>
      <c r="T1146" t="s">
        <v>35</v>
      </c>
      <c r="U1146" t="s">
        <v>3359</v>
      </c>
      <c r="V1146" s="57" t="e">
        <f t="shared" ca="1" si="180"/>
        <v>#NUM!</v>
      </c>
      <c r="W1146" s="1" t="e">
        <f t="shared" ca="1" si="181"/>
        <v>#NUM!</v>
      </c>
      <c r="X1146" s="1" t="e">
        <f t="shared" ca="1" si="182"/>
        <v>#NUM!</v>
      </c>
      <c r="Y1146" s="1" t="e">
        <f t="shared" ca="1" si="183"/>
        <v>#NUM!</v>
      </c>
      <c r="Z1146" s="32" t="e">
        <f t="shared" ca="1" si="184"/>
        <v>#NUM!</v>
      </c>
      <c r="AA1146" s="1" t="e">
        <f t="shared" ca="1" si="185"/>
        <v>#NUM!</v>
      </c>
      <c r="AB1146" s="1" t="e">
        <f t="shared" ca="1" si="186"/>
        <v>#NUM!</v>
      </c>
      <c r="AC1146" s="1" t="e">
        <f t="shared" ca="1" si="187"/>
        <v>#NUM!</v>
      </c>
      <c r="AD1146" s="1">
        <f t="shared" si="188"/>
        <v>10130306</v>
      </c>
      <c r="AE1146" t="str">
        <f>IFERROR(VLOOKUP(D1146,Bas!A:B,2,0),"")</f>
        <v/>
      </c>
      <c r="AF1146" t="str">
        <f t="shared" ref="AF1146:AF1209" si="189">+CONCATENATE(D1146,I1146)</f>
        <v>LOPEZ DISTRIBUIDORA Y COMERCIALIZADORA SASFP-011599-01</v>
      </c>
      <c r="AG1146" s="14" t="str">
        <f>(IFERROR(VLOOKUP(AF1146,Bas!A:B,2,0),"CXP"))</f>
        <v>CXP</v>
      </c>
    </row>
    <row r="1147" spans="1:33" x14ac:dyDescent="0.25">
      <c r="A1147" t="s">
        <v>41</v>
      </c>
      <c r="B1147">
        <v>901</v>
      </c>
      <c r="C1147">
        <v>901406497</v>
      </c>
      <c r="D1147" t="s">
        <v>53</v>
      </c>
      <c r="E1147" t="s">
        <v>5358</v>
      </c>
      <c r="F1147">
        <v>7447638</v>
      </c>
      <c r="G1147">
        <v>16925001</v>
      </c>
      <c r="H1147">
        <v>2979</v>
      </c>
      <c r="I1147" t="s">
        <v>5369</v>
      </c>
      <c r="J1147" t="s">
        <v>5370</v>
      </c>
      <c r="K1147" s="2">
        <v>45427</v>
      </c>
      <c r="L1147" s="2">
        <v>45427</v>
      </c>
      <c r="M1147" s="2">
        <v>45481</v>
      </c>
      <c r="N1147">
        <v>34</v>
      </c>
      <c r="O1147">
        <v>20250975</v>
      </c>
      <c r="P1147">
        <v>20240604</v>
      </c>
      <c r="Q1147">
        <v>202406</v>
      </c>
      <c r="R1147" t="s">
        <v>6382</v>
      </c>
      <c r="S1147">
        <v>24</v>
      </c>
      <c r="T1147" t="s">
        <v>22</v>
      </c>
      <c r="U1147" t="s">
        <v>3359</v>
      </c>
      <c r="V1147" s="57" t="e">
        <f t="shared" ca="1" si="180"/>
        <v>#NUM!</v>
      </c>
      <c r="W1147" s="1" t="e">
        <f t="shared" ca="1" si="181"/>
        <v>#NUM!</v>
      </c>
      <c r="X1147" s="1" t="e">
        <f t="shared" ca="1" si="182"/>
        <v>#NUM!</v>
      </c>
      <c r="Y1147" s="1" t="e">
        <f t="shared" ca="1" si="183"/>
        <v>#NUM!</v>
      </c>
      <c r="Z1147" s="32" t="e">
        <f t="shared" ca="1" si="184"/>
        <v>#NUM!</v>
      </c>
      <c r="AA1147" s="1" t="e">
        <f t="shared" ca="1" si="185"/>
        <v>#NUM!</v>
      </c>
      <c r="AB1147" s="1" t="e">
        <f t="shared" ca="1" si="186"/>
        <v>#NUM!</v>
      </c>
      <c r="AC1147" s="1" t="e">
        <f t="shared" ca="1" si="187"/>
        <v>#NUM!</v>
      </c>
      <c r="AD1147" s="1">
        <f t="shared" si="188"/>
        <v>20250975</v>
      </c>
      <c r="AE1147" t="str">
        <f>IFERROR(VLOOKUP(D1147,Bas!A:B,2,0),"")</f>
        <v/>
      </c>
      <c r="AF1147" t="str">
        <f t="shared" si="189"/>
        <v>LOPEZ DISTRIBUIDORA Y COMERCIALIZADORA SASFP-012304-01</v>
      </c>
      <c r="AG1147" s="14" t="str">
        <f>(IFERROR(VLOOKUP(AF1147,Bas!A:B,2,0),"CXP"))</f>
        <v>CXP</v>
      </c>
    </row>
    <row r="1148" spans="1:33" x14ac:dyDescent="0.25">
      <c r="A1148" t="s">
        <v>41</v>
      </c>
      <c r="B1148">
        <v>901</v>
      </c>
      <c r="C1148">
        <v>901406497</v>
      </c>
      <c r="D1148" t="s">
        <v>53</v>
      </c>
      <c r="E1148" t="s">
        <v>5358</v>
      </c>
      <c r="F1148">
        <v>7447638</v>
      </c>
      <c r="G1148">
        <v>16925001</v>
      </c>
      <c r="H1148">
        <v>2980</v>
      </c>
      <c r="I1148" t="s">
        <v>5371</v>
      </c>
      <c r="J1148" t="s">
        <v>5372</v>
      </c>
      <c r="K1148" s="2">
        <v>45427</v>
      </c>
      <c r="L1148" s="2">
        <v>45427</v>
      </c>
      <c r="M1148" s="2">
        <v>45481</v>
      </c>
      <c r="N1148">
        <v>34</v>
      </c>
      <c r="O1148">
        <v>15959</v>
      </c>
      <c r="P1148">
        <v>20240604</v>
      </c>
      <c r="Q1148">
        <v>202406</v>
      </c>
      <c r="R1148" t="s">
        <v>6382</v>
      </c>
      <c r="S1148">
        <v>24</v>
      </c>
      <c r="T1148" t="s">
        <v>22</v>
      </c>
      <c r="U1148" t="s">
        <v>3359</v>
      </c>
      <c r="V1148" s="57" t="e">
        <f t="shared" ca="1" si="180"/>
        <v>#NUM!</v>
      </c>
      <c r="W1148" s="1" t="e">
        <f t="shared" ca="1" si="181"/>
        <v>#NUM!</v>
      </c>
      <c r="X1148" s="1" t="e">
        <f t="shared" ca="1" si="182"/>
        <v>#NUM!</v>
      </c>
      <c r="Y1148" s="1" t="e">
        <f t="shared" ca="1" si="183"/>
        <v>#NUM!</v>
      </c>
      <c r="Z1148" s="32" t="e">
        <f t="shared" ca="1" si="184"/>
        <v>#NUM!</v>
      </c>
      <c r="AA1148" s="1" t="e">
        <f t="shared" ca="1" si="185"/>
        <v>#NUM!</v>
      </c>
      <c r="AB1148" s="1" t="e">
        <f t="shared" ca="1" si="186"/>
        <v>#NUM!</v>
      </c>
      <c r="AC1148" s="1" t="e">
        <f t="shared" ca="1" si="187"/>
        <v>#NUM!</v>
      </c>
      <c r="AD1148" s="1">
        <f t="shared" si="188"/>
        <v>15959</v>
      </c>
      <c r="AE1148" t="str">
        <f>IFERROR(VLOOKUP(D1148,Bas!A:B,2,0),"")</f>
        <v/>
      </c>
      <c r="AF1148" t="str">
        <f t="shared" si="189"/>
        <v>LOPEZ DISTRIBUIDORA Y COMERCIALIZADORA SASFP-012306-01</v>
      </c>
      <c r="AG1148" s="14" t="str">
        <f>(IFERROR(VLOOKUP(AF1148,Bas!A:B,2,0),"CXP"))</f>
        <v>CXP</v>
      </c>
    </row>
    <row r="1149" spans="1:33" x14ac:dyDescent="0.25">
      <c r="A1149" t="s">
        <v>41</v>
      </c>
      <c r="B1149">
        <v>901</v>
      </c>
      <c r="C1149">
        <v>900977426</v>
      </c>
      <c r="D1149" t="s">
        <v>3004</v>
      </c>
      <c r="E1149" t="s">
        <v>5373</v>
      </c>
      <c r="F1149">
        <v>7447638</v>
      </c>
      <c r="G1149">
        <v>16925001</v>
      </c>
      <c r="H1149">
        <v>8807</v>
      </c>
      <c r="I1149" t="s">
        <v>5374</v>
      </c>
      <c r="J1149" t="s">
        <v>5375</v>
      </c>
      <c r="K1149" s="2">
        <v>45358</v>
      </c>
      <c r="L1149" s="2">
        <v>45358</v>
      </c>
      <c r="M1149" s="2">
        <v>45418</v>
      </c>
      <c r="N1149">
        <v>-28</v>
      </c>
      <c r="O1149">
        <v>2700998</v>
      </c>
      <c r="P1149">
        <v>20240604</v>
      </c>
      <c r="Q1149">
        <v>202406</v>
      </c>
      <c r="R1149" t="s">
        <v>6382</v>
      </c>
      <c r="S1149">
        <v>93</v>
      </c>
      <c r="T1149" t="s">
        <v>52</v>
      </c>
      <c r="U1149" t="s">
        <v>3359</v>
      </c>
      <c r="V1149" s="57" t="e">
        <f t="shared" ca="1" si="180"/>
        <v>#NUM!</v>
      </c>
      <c r="W1149" s="1" t="e">
        <f t="shared" ca="1" si="181"/>
        <v>#NUM!</v>
      </c>
      <c r="X1149" s="1" t="e">
        <f t="shared" ca="1" si="182"/>
        <v>#NUM!</v>
      </c>
      <c r="Y1149" s="1" t="e">
        <f t="shared" ca="1" si="183"/>
        <v>#NUM!</v>
      </c>
      <c r="Z1149" s="32" t="e">
        <f t="shared" ca="1" si="184"/>
        <v>#NUM!</v>
      </c>
      <c r="AA1149" s="1" t="e">
        <f t="shared" ca="1" si="185"/>
        <v>#NUM!</v>
      </c>
      <c r="AB1149" s="1" t="e">
        <f t="shared" ca="1" si="186"/>
        <v>#NUM!</v>
      </c>
      <c r="AC1149" s="1" t="e">
        <f t="shared" ca="1" si="187"/>
        <v>#NUM!</v>
      </c>
      <c r="AD1149" s="1">
        <f t="shared" si="188"/>
        <v>2700998</v>
      </c>
      <c r="AE1149" t="str">
        <f>IFERROR(VLOOKUP(D1149,Bas!A:B,2,0),"")</f>
        <v/>
      </c>
      <c r="AF1149" t="str">
        <f t="shared" si="189"/>
        <v>LUBRISABANA S A SFP-011102-01</v>
      </c>
      <c r="AG1149" s="14" t="str">
        <f>(IFERROR(VLOOKUP(AF1149,Bas!A:B,2,0),"CXP"))</f>
        <v>CXP</v>
      </c>
    </row>
    <row r="1150" spans="1:33" x14ac:dyDescent="0.25">
      <c r="A1150" t="s">
        <v>41</v>
      </c>
      <c r="B1150">
        <v>901</v>
      </c>
      <c r="C1150">
        <v>900977426</v>
      </c>
      <c r="D1150" t="s">
        <v>3004</v>
      </c>
      <c r="E1150" t="s">
        <v>5373</v>
      </c>
      <c r="F1150">
        <v>7447638</v>
      </c>
      <c r="G1150">
        <v>16925001</v>
      </c>
      <c r="H1150">
        <v>8936</v>
      </c>
      <c r="I1150" t="s">
        <v>5376</v>
      </c>
      <c r="J1150" t="s">
        <v>5377</v>
      </c>
      <c r="K1150" s="2">
        <v>45386</v>
      </c>
      <c r="L1150" s="2">
        <v>45386</v>
      </c>
      <c r="M1150" s="2">
        <v>45444</v>
      </c>
      <c r="N1150">
        <v>-3</v>
      </c>
      <c r="O1150">
        <v>545891</v>
      </c>
      <c r="P1150">
        <v>20240604</v>
      </c>
      <c r="Q1150">
        <v>202406</v>
      </c>
      <c r="R1150" t="s">
        <v>6382</v>
      </c>
      <c r="S1150">
        <v>65</v>
      </c>
      <c r="T1150" t="s">
        <v>31</v>
      </c>
      <c r="U1150" t="s">
        <v>3359</v>
      </c>
      <c r="V1150" s="57" t="e">
        <f t="shared" ca="1" si="180"/>
        <v>#NUM!</v>
      </c>
      <c r="W1150" s="1" t="e">
        <f t="shared" ca="1" si="181"/>
        <v>#NUM!</v>
      </c>
      <c r="X1150" s="1" t="e">
        <f t="shared" ca="1" si="182"/>
        <v>#NUM!</v>
      </c>
      <c r="Y1150" s="1" t="e">
        <f t="shared" ca="1" si="183"/>
        <v>#NUM!</v>
      </c>
      <c r="Z1150" s="32" t="e">
        <f t="shared" ca="1" si="184"/>
        <v>#NUM!</v>
      </c>
      <c r="AA1150" s="1" t="e">
        <f t="shared" ca="1" si="185"/>
        <v>#NUM!</v>
      </c>
      <c r="AB1150" s="1" t="e">
        <f t="shared" ca="1" si="186"/>
        <v>#NUM!</v>
      </c>
      <c r="AC1150" s="1" t="e">
        <f t="shared" ca="1" si="187"/>
        <v>#NUM!</v>
      </c>
      <c r="AD1150" s="1">
        <f t="shared" si="188"/>
        <v>545891</v>
      </c>
      <c r="AE1150" t="str">
        <f>IFERROR(VLOOKUP(D1150,Bas!A:B,2,0),"")</f>
        <v/>
      </c>
      <c r="AF1150" t="str">
        <f t="shared" si="189"/>
        <v>LUBRISABANA S A SFP-011520-01</v>
      </c>
      <c r="AG1150" s="14" t="str">
        <f>(IFERROR(VLOOKUP(AF1150,Bas!A:B,2,0),"CXP"))</f>
        <v>CXP</v>
      </c>
    </row>
    <row r="1151" spans="1:33" x14ac:dyDescent="0.25">
      <c r="A1151" t="s">
        <v>41</v>
      </c>
      <c r="B1151">
        <v>901</v>
      </c>
      <c r="C1151">
        <v>900540698</v>
      </c>
      <c r="D1151" t="s">
        <v>3005</v>
      </c>
      <c r="E1151" t="s">
        <v>5378</v>
      </c>
      <c r="F1151">
        <v>7447638</v>
      </c>
      <c r="G1151">
        <v>16925001</v>
      </c>
      <c r="H1151">
        <v>384</v>
      </c>
      <c r="I1151" t="s">
        <v>5379</v>
      </c>
      <c r="J1151" t="s">
        <v>5380</v>
      </c>
      <c r="K1151" s="2">
        <v>45358</v>
      </c>
      <c r="L1151" s="2">
        <v>45358</v>
      </c>
      <c r="M1151" s="2">
        <v>45416</v>
      </c>
      <c r="N1151">
        <v>-30</v>
      </c>
      <c r="O1151">
        <v>1337059</v>
      </c>
      <c r="P1151">
        <v>20240604</v>
      </c>
      <c r="Q1151">
        <v>202406</v>
      </c>
      <c r="R1151" t="s">
        <v>6382</v>
      </c>
      <c r="S1151">
        <v>93</v>
      </c>
      <c r="T1151" t="s">
        <v>52</v>
      </c>
      <c r="U1151" t="s">
        <v>3359</v>
      </c>
      <c r="V1151" s="57" t="e">
        <f t="shared" ca="1" si="180"/>
        <v>#NUM!</v>
      </c>
      <c r="W1151" s="1" t="e">
        <f t="shared" ca="1" si="181"/>
        <v>#NUM!</v>
      </c>
      <c r="X1151" s="1" t="e">
        <f t="shared" ca="1" si="182"/>
        <v>#NUM!</v>
      </c>
      <c r="Y1151" s="1" t="e">
        <f t="shared" ca="1" si="183"/>
        <v>#NUM!</v>
      </c>
      <c r="Z1151" s="32" t="e">
        <f t="shared" ca="1" si="184"/>
        <v>#NUM!</v>
      </c>
      <c r="AA1151" s="1" t="e">
        <f t="shared" ca="1" si="185"/>
        <v>#NUM!</v>
      </c>
      <c r="AB1151" s="1" t="e">
        <f t="shared" ca="1" si="186"/>
        <v>#NUM!</v>
      </c>
      <c r="AC1151" s="1" t="e">
        <f t="shared" ca="1" si="187"/>
        <v>#NUM!</v>
      </c>
      <c r="AD1151" s="1">
        <f t="shared" si="188"/>
        <v>1337059</v>
      </c>
      <c r="AE1151" t="str">
        <f>IFERROR(VLOOKUP(D1151,Bas!A:B,2,0),"")</f>
        <v/>
      </c>
      <c r="AF1151" t="str">
        <f t="shared" si="189"/>
        <v>LUJOS LEDCAR SASFP-011103-01</v>
      </c>
      <c r="AG1151" s="14" t="str">
        <f>(IFERROR(VLOOKUP(AF1151,Bas!A:B,2,0),"CXP"))</f>
        <v>CXP</v>
      </c>
    </row>
    <row r="1152" spans="1:33" x14ac:dyDescent="0.25">
      <c r="A1152" t="s">
        <v>41</v>
      </c>
      <c r="B1152">
        <v>901</v>
      </c>
      <c r="C1152">
        <v>900540698</v>
      </c>
      <c r="D1152" t="s">
        <v>3005</v>
      </c>
      <c r="E1152" t="s">
        <v>5378</v>
      </c>
      <c r="F1152">
        <v>7447638</v>
      </c>
      <c r="G1152">
        <v>16925001</v>
      </c>
      <c r="H1152">
        <v>403</v>
      </c>
      <c r="I1152" t="s">
        <v>5381</v>
      </c>
      <c r="J1152" t="s">
        <v>5382</v>
      </c>
      <c r="K1152" s="2">
        <v>45384</v>
      </c>
      <c r="L1152" s="2">
        <v>45384</v>
      </c>
      <c r="M1152" s="2">
        <v>45444</v>
      </c>
      <c r="N1152">
        <v>-3</v>
      </c>
      <c r="O1152">
        <v>51573</v>
      </c>
      <c r="P1152">
        <v>20240604</v>
      </c>
      <c r="Q1152">
        <v>202406</v>
      </c>
      <c r="R1152" t="s">
        <v>6382</v>
      </c>
      <c r="S1152">
        <v>67</v>
      </c>
      <c r="T1152" t="s">
        <v>31</v>
      </c>
      <c r="U1152" t="s">
        <v>3359</v>
      </c>
      <c r="V1152" s="57" t="e">
        <f t="shared" ca="1" si="180"/>
        <v>#NUM!</v>
      </c>
      <c r="W1152" s="1" t="e">
        <f t="shared" ca="1" si="181"/>
        <v>#NUM!</v>
      </c>
      <c r="X1152" s="1" t="e">
        <f t="shared" ca="1" si="182"/>
        <v>#NUM!</v>
      </c>
      <c r="Y1152" s="1" t="e">
        <f t="shared" ca="1" si="183"/>
        <v>#NUM!</v>
      </c>
      <c r="Z1152" s="32" t="e">
        <f t="shared" ca="1" si="184"/>
        <v>#NUM!</v>
      </c>
      <c r="AA1152" s="1" t="e">
        <f t="shared" ca="1" si="185"/>
        <v>#NUM!</v>
      </c>
      <c r="AB1152" s="1" t="e">
        <f t="shared" ca="1" si="186"/>
        <v>#NUM!</v>
      </c>
      <c r="AC1152" s="1" t="e">
        <f t="shared" ca="1" si="187"/>
        <v>#NUM!</v>
      </c>
      <c r="AD1152" s="1">
        <f t="shared" si="188"/>
        <v>51573</v>
      </c>
      <c r="AE1152" t="str">
        <f>IFERROR(VLOOKUP(D1152,Bas!A:B,2,0),"")</f>
        <v/>
      </c>
      <c r="AF1152" t="str">
        <f t="shared" si="189"/>
        <v>LUJOS LEDCAR SASFP-011501-01</v>
      </c>
      <c r="AG1152" s="14" t="str">
        <f>(IFERROR(VLOOKUP(AF1152,Bas!A:B,2,0),"CXP"))</f>
        <v>CXP</v>
      </c>
    </row>
    <row r="1153" spans="1:33" x14ac:dyDescent="0.25">
      <c r="A1153" t="s">
        <v>41</v>
      </c>
      <c r="B1153">
        <v>901</v>
      </c>
      <c r="C1153">
        <v>900997313</v>
      </c>
      <c r="D1153" t="s">
        <v>3006</v>
      </c>
      <c r="E1153" t="s">
        <v>5383</v>
      </c>
      <c r="F1153">
        <v>7447638</v>
      </c>
      <c r="G1153">
        <v>16925001</v>
      </c>
      <c r="H1153">
        <v>11504</v>
      </c>
      <c r="I1153" t="s">
        <v>5384</v>
      </c>
      <c r="J1153" t="s">
        <v>5385</v>
      </c>
      <c r="K1153" s="2">
        <v>45373</v>
      </c>
      <c r="L1153" s="2">
        <v>45373</v>
      </c>
      <c r="M1153" s="2">
        <v>45434</v>
      </c>
      <c r="N1153">
        <v>-12</v>
      </c>
      <c r="O1153">
        <v>286398</v>
      </c>
      <c r="P1153">
        <v>20240604</v>
      </c>
      <c r="Q1153">
        <v>202406</v>
      </c>
      <c r="R1153" t="s">
        <v>6382</v>
      </c>
      <c r="S1153">
        <v>78</v>
      </c>
      <c r="T1153" t="s">
        <v>31</v>
      </c>
      <c r="U1153" t="s">
        <v>3359</v>
      </c>
      <c r="V1153" s="57" t="e">
        <f t="shared" ca="1" si="180"/>
        <v>#NUM!</v>
      </c>
      <c r="W1153" s="1" t="e">
        <f t="shared" ca="1" si="181"/>
        <v>#NUM!</v>
      </c>
      <c r="X1153" s="1" t="e">
        <f t="shared" ca="1" si="182"/>
        <v>#NUM!</v>
      </c>
      <c r="Y1153" s="1" t="e">
        <f t="shared" ca="1" si="183"/>
        <v>#NUM!</v>
      </c>
      <c r="Z1153" s="32" t="e">
        <f t="shared" ca="1" si="184"/>
        <v>#NUM!</v>
      </c>
      <c r="AA1153" s="1" t="e">
        <f t="shared" ca="1" si="185"/>
        <v>#NUM!</v>
      </c>
      <c r="AB1153" s="1" t="e">
        <f t="shared" ca="1" si="186"/>
        <v>#NUM!</v>
      </c>
      <c r="AC1153" s="1" t="e">
        <f t="shared" ca="1" si="187"/>
        <v>#NUM!</v>
      </c>
      <c r="AD1153" s="1">
        <f t="shared" si="188"/>
        <v>286398</v>
      </c>
      <c r="AE1153" t="str">
        <f>IFERROR(VLOOKUP(D1153,Bas!A:B,2,0),"")</f>
        <v/>
      </c>
      <c r="AF1153" t="str">
        <f t="shared" si="189"/>
        <v>MANGUERAS Y SUPLEMENTOS HIDRAULICOS SASFP-011330-01</v>
      </c>
      <c r="AG1153" s="14" t="str">
        <f>(IFERROR(VLOOKUP(AF1153,Bas!A:B,2,0),"CXP"))</f>
        <v>CXP</v>
      </c>
    </row>
    <row r="1154" spans="1:33" x14ac:dyDescent="0.25">
      <c r="A1154" t="s">
        <v>41</v>
      </c>
      <c r="B1154">
        <v>901</v>
      </c>
      <c r="C1154">
        <v>900997313</v>
      </c>
      <c r="D1154" t="s">
        <v>3006</v>
      </c>
      <c r="E1154" t="s">
        <v>5383</v>
      </c>
      <c r="F1154">
        <v>7447638</v>
      </c>
      <c r="G1154">
        <v>16925001</v>
      </c>
      <c r="H1154">
        <v>11438</v>
      </c>
      <c r="I1154" t="s">
        <v>5386</v>
      </c>
      <c r="J1154" t="s">
        <v>5387</v>
      </c>
      <c r="K1154" s="2">
        <v>45373</v>
      </c>
      <c r="L1154" s="2">
        <v>45373</v>
      </c>
      <c r="M1154" s="2">
        <v>45428</v>
      </c>
      <c r="N1154">
        <v>-18</v>
      </c>
      <c r="O1154">
        <v>229118</v>
      </c>
      <c r="P1154">
        <v>20240604</v>
      </c>
      <c r="Q1154">
        <v>202406</v>
      </c>
      <c r="R1154" t="s">
        <v>6382</v>
      </c>
      <c r="S1154">
        <v>78</v>
      </c>
      <c r="T1154" t="s">
        <v>31</v>
      </c>
      <c r="U1154" t="s">
        <v>3359</v>
      </c>
      <c r="V1154" s="57" t="e">
        <f t="shared" ca="1" si="180"/>
        <v>#NUM!</v>
      </c>
      <c r="W1154" s="1" t="e">
        <f t="shared" ca="1" si="181"/>
        <v>#NUM!</v>
      </c>
      <c r="X1154" s="1" t="e">
        <f t="shared" ca="1" si="182"/>
        <v>#NUM!</v>
      </c>
      <c r="Y1154" s="1" t="e">
        <f t="shared" ca="1" si="183"/>
        <v>#NUM!</v>
      </c>
      <c r="Z1154" s="32" t="e">
        <f t="shared" ca="1" si="184"/>
        <v>#NUM!</v>
      </c>
      <c r="AA1154" s="1" t="e">
        <f t="shared" ca="1" si="185"/>
        <v>#NUM!</v>
      </c>
      <c r="AB1154" s="1" t="e">
        <f t="shared" ca="1" si="186"/>
        <v>#NUM!</v>
      </c>
      <c r="AC1154" s="1" t="e">
        <f t="shared" ca="1" si="187"/>
        <v>#NUM!</v>
      </c>
      <c r="AD1154" s="1">
        <f t="shared" si="188"/>
        <v>229118</v>
      </c>
      <c r="AE1154" t="str">
        <f>IFERROR(VLOOKUP(D1154,Bas!A:B,2,0),"")</f>
        <v/>
      </c>
      <c r="AF1154" t="str">
        <f t="shared" si="189"/>
        <v>MANGUERAS Y SUPLEMENTOS HIDRAULICOS SASFP-011331-01</v>
      </c>
      <c r="AG1154" s="14" t="str">
        <f>(IFERROR(VLOOKUP(AF1154,Bas!A:B,2,0),"CXP"))</f>
        <v>CXP</v>
      </c>
    </row>
    <row r="1155" spans="1:33" x14ac:dyDescent="0.25">
      <c r="A1155" t="s">
        <v>41</v>
      </c>
      <c r="B1155">
        <v>901</v>
      </c>
      <c r="C1155">
        <v>900997313</v>
      </c>
      <c r="D1155" t="s">
        <v>3006</v>
      </c>
      <c r="E1155" t="s">
        <v>5383</v>
      </c>
      <c r="F1155">
        <v>7447638</v>
      </c>
      <c r="G1155">
        <v>16925001</v>
      </c>
      <c r="H1155">
        <v>11621</v>
      </c>
      <c r="I1155" t="s">
        <v>5388</v>
      </c>
      <c r="J1155" t="s">
        <v>5389</v>
      </c>
      <c r="K1155" s="2">
        <v>45398</v>
      </c>
      <c r="L1155" s="2">
        <v>45398</v>
      </c>
      <c r="M1155" s="2">
        <v>45458</v>
      </c>
      <c r="N1155">
        <v>11</v>
      </c>
      <c r="O1155">
        <v>114559</v>
      </c>
      <c r="P1155">
        <v>20240604</v>
      </c>
      <c r="Q1155">
        <v>202406</v>
      </c>
      <c r="R1155" t="s">
        <v>6382</v>
      </c>
      <c r="S1155">
        <v>53</v>
      </c>
      <c r="T1155" t="s">
        <v>35</v>
      </c>
      <c r="U1155" t="s">
        <v>3359</v>
      </c>
      <c r="V1155" s="57" t="e">
        <f t="shared" ca="1" si="180"/>
        <v>#NUM!</v>
      </c>
      <c r="W1155" s="1" t="e">
        <f t="shared" ca="1" si="181"/>
        <v>#NUM!</v>
      </c>
      <c r="X1155" s="1" t="e">
        <f t="shared" ca="1" si="182"/>
        <v>#NUM!</v>
      </c>
      <c r="Y1155" s="1" t="e">
        <f t="shared" ca="1" si="183"/>
        <v>#NUM!</v>
      </c>
      <c r="Z1155" s="32" t="e">
        <f t="shared" ca="1" si="184"/>
        <v>#NUM!</v>
      </c>
      <c r="AA1155" s="1" t="e">
        <f t="shared" ca="1" si="185"/>
        <v>#NUM!</v>
      </c>
      <c r="AB1155" s="1" t="e">
        <f t="shared" ca="1" si="186"/>
        <v>#NUM!</v>
      </c>
      <c r="AC1155" s="1" t="e">
        <f t="shared" ca="1" si="187"/>
        <v>#NUM!</v>
      </c>
      <c r="AD1155" s="1">
        <f t="shared" si="188"/>
        <v>114559</v>
      </c>
      <c r="AE1155" t="str">
        <f>IFERROR(VLOOKUP(D1155,Bas!A:B,2,0),"")</f>
        <v/>
      </c>
      <c r="AF1155" t="str">
        <f t="shared" si="189"/>
        <v>MANGUERAS Y SUPLEMENTOS HIDRAULICOS SASFP-011761-01</v>
      </c>
      <c r="AG1155" s="14" t="str">
        <f>(IFERROR(VLOOKUP(AF1155,Bas!A:B,2,0),"CXP"))</f>
        <v>CXP</v>
      </c>
    </row>
    <row r="1156" spans="1:33" x14ac:dyDescent="0.25">
      <c r="A1156" t="s">
        <v>41</v>
      </c>
      <c r="B1156">
        <v>901</v>
      </c>
      <c r="C1156">
        <v>900997313</v>
      </c>
      <c r="D1156" t="s">
        <v>3006</v>
      </c>
      <c r="E1156" t="s">
        <v>5383</v>
      </c>
      <c r="F1156">
        <v>7447638</v>
      </c>
      <c r="G1156">
        <v>16925001</v>
      </c>
      <c r="H1156">
        <v>11663</v>
      </c>
      <c r="I1156" t="s">
        <v>5390</v>
      </c>
      <c r="J1156" t="s">
        <v>5391</v>
      </c>
      <c r="K1156" s="2">
        <v>45404</v>
      </c>
      <c r="L1156" s="2">
        <v>45404</v>
      </c>
      <c r="M1156" s="2">
        <v>45462</v>
      </c>
      <c r="N1156">
        <v>15</v>
      </c>
      <c r="O1156">
        <v>190932</v>
      </c>
      <c r="P1156">
        <v>20240604</v>
      </c>
      <c r="Q1156">
        <v>202406</v>
      </c>
      <c r="R1156" t="s">
        <v>6382</v>
      </c>
      <c r="S1156">
        <v>47</v>
      </c>
      <c r="T1156" t="s">
        <v>35</v>
      </c>
      <c r="U1156" t="s">
        <v>3359</v>
      </c>
      <c r="V1156" s="57" t="e">
        <f t="shared" ca="1" si="180"/>
        <v>#NUM!</v>
      </c>
      <c r="W1156" s="1" t="e">
        <f t="shared" ca="1" si="181"/>
        <v>#NUM!</v>
      </c>
      <c r="X1156" s="1" t="e">
        <f t="shared" ca="1" si="182"/>
        <v>#NUM!</v>
      </c>
      <c r="Y1156" s="1" t="e">
        <f t="shared" ca="1" si="183"/>
        <v>#NUM!</v>
      </c>
      <c r="Z1156" s="32" t="e">
        <f t="shared" ca="1" si="184"/>
        <v>#NUM!</v>
      </c>
      <c r="AA1156" s="1" t="e">
        <f t="shared" ca="1" si="185"/>
        <v>#NUM!</v>
      </c>
      <c r="AB1156" s="1" t="e">
        <f t="shared" ca="1" si="186"/>
        <v>#NUM!</v>
      </c>
      <c r="AC1156" s="1" t="e">
        <f t="shared" ca="1" si="187"/>
        <v>#NUM!</v>
      </c>
      <c r="AD1156" s="1">
        <f t="shared" si="188"/>
        <v>190932</v>
      </c>
      <c r="AE1156" t="str">
        <f>IFERROR(VLOOKUP(D1156,Bas!A:B,2,0),"")</f>
        <v/>
      </c>
      <c r="AF1156" t="str">
        <f t="shared" si="189"/>
        <v>MANGUERAS Y SUPLEMENTOS HIDRAULICOS SASFP-011845-01</v>
      </c>
      <c r="AG1156" s="14" t="str">
        <f>(IFERROR(VLOOKUP(AF1156,Bas!A:B,2,0),"CXP"))</f>
        <v>CXP</v>
      </c>
    </row>
    <row r="1157" spans="1:33" x14ac:dyDescent="0.25">
      <c r="A1157" t="s">
        <v>41</v>
      </c>
      <c r="B1157">
        <v>901</v>
      </c>
      <c r="C1157">
        <v>900997313</v>
      </c>
      <c r="D1157" t="s">
        <v>3006</v>
      </c>
      <c r="E1157" t="s">
        <v>5383</v>
      </c>
      <c r="F1157">
        <v>7447638</v>
      </c>
      <c r="G1157">
        <v>16925001</v>
      </c>
      <c r="H1157">
        <v>11720</v>
      </c>
      <c r="I1157" t="s">
        <v>5392</v>
      </c>
      <c r="J1157" t="s">
        <v>5393</v>
      </c>
      <c r="K1157" s="2">
        <v>45427</v>
      </c>
      <c r="L1157" s="2">
        <v>45427</v>
      </c>
      <c r="M1157" s="2">
        <v>45479</v>
      </c>
      <c r="N1157">
        <v>32</v>
      </c>
      <c r="O1157">
        <v>527336</v>
      </c>
      <c r="P1157">
        <v>20240604</v>
      </c>
      <c r="Q1157">
        <v>202406</v>
      </c>
      <c r="R1157" t="s">
        <v>6382</v>
      </c>
      <c r="S1157">
        <v>24</v>
      </c>
      <c r="T1157" t="s">
        <v>22</v>
      </c>
      <c r="U1157" t="s">
        <v>3359</v>
      </c>
      <c r="V1157" s="57" t="e">
        <f t="shared" ca="1" si="180"/>
        <v>#NUM!</v>
      </c>
      <c r="W1157" s="1" t="e">
        <f t="shared" ca="1" si="181"/>
        <v>#NUM!</v>
      </c>
      <c r="X1157" s="1" t="e">
        <f t="shared" ca="1" si="182"/>
        <v>#NUM!</v>
      </c>
      <c r="Y1157" s="1" t="e">
        <f t="shared" ca="1" si="183"/>
        <v>#NUM!</v>
      </c>
      <c r="Z1157" s="32" t="e">
        <f t="shared" ca="1" si="184"/>
        <v>#NUM!</v>
      </c>
      <c r="AA1157" s="1" t="e">
        <f t="shared" ca="1" si="185"/>
        <v>#NUM!</v>
      </c>
      <c r="AB1157" s="1" t="e">
        <f t="shared" ca="1" si="186"/>
        <v>#NUM!</v>
      </c>
      <c r="AC1157" s="1" t="e">
        <f t="shared" ca="1" si="187"/>
        <v>#NUM!</v>
      </c>
      <c r="AD1157" s="1">
        <f t="shared" si="188"/>
        <v>527336</v>
      </c>
      <c r="AE1157" t="str">
        <f>IFERROR(VLOOKUP(D1157,Bas!A:B,2,0),"")</f>
        <v/>
      </c>
      <c r="AF1157" t="str">
        <f t="shared" si="189"/>
        <v>MANGUERAS Y SUPLEMENTOS HIDRAULICOS SASFP-012308-01</v>
      </c>
      <c r="AG1157" s="14" t="str">
        <f>(IFERROR(VLOOKUP(AF1157,Bas!A:B,2,0),"CXP"))</f>
        <v>CXP</v>
      </c>
    </row>
    <row r="1158" spans="1:33" x14ac:dyDescent="0.25">
      <c r="A1158" t="s">
        <v>41</v>
      </c>
      <c r="B1158">
        <v>901</v>
      </c>
      <c r="C1158">
        <v>900997313</v>
      </c>
      <c r="D1158" t="s">
        <v>3006</v>
      </c>
      <c r="E1158" t="s">
        <v>5383</v>
      </c>
      <c r="F1158">
        <v>7447638</v>
      </c>
      <c r="G1158">
        <v>16925001</v>
      </c>
      <c r="H1158">
        <v>11777</v>
      </c>
      <c r="I1158" t="s">
        <v>5394</v>
      </c>
      <c r="J1158" t="s">
        <v>5395</v>
      </c>
      <c r="K1158" s="2">
        <v>45432</v>
      </c>
      <c r="L1158" s="2">
        <v>45432</v>
      </c>
      <c r="M1158" s="2">
        <v>45490</v>
      </c>
      <c r="N1158">
        <v>43</v>
      </c>
      <c r="O1158">
        <v>445508</v>
      </c>
      <c r="P1158">
        <v>20240604</v>
      </c>
      <c r="Q1158">
        <v>202406</v>
      </c>
      <c r="R1158" t="s">
        <v>6382</v>
      </c>
      <c r="S1158">
        <v>19</v>
      </c>
      <c r="T1158" t="s">
        <v>22</v>
      </c>
      <c r="U1158" t="s">
        <v>3359</v>
      </c>
      <c r="V1158" s="57" t="e">
        <f t="shared" ca="1" si="180"/>
        <v>#NUM!</v>
      </c>
      <c r="W1158" s="1" t="e">
        <f t="shared" ca="1" si="181"/>
        <v>#NUM!</v>
      </c>
      <c r="X1158" s="1" t="e">
        <f t="shared" ca="1" si="182"/>
        <v>#NUM!</v>
      </c>
      <c r="Y1158" s="1" t="e">
        <f t="shared" ca="1" si="183"/>
        <v>#NUM!</v>
      </c>
      <c r="Z1158" s="32" t="e">
        <f t="shared" ca="1" si="184"/>
        <v>#NUM!</v>
      </c>
      <c r="AA1158" s="1" t="e">
        <f t="shared" ca="1" si="185"/>
        <v>#NUM!</v>
      </c>
      <c r="AB1158" s="1" t="e">
        <f t="shared" ca="1" si="186"/>
        <v>#NUM!</v>
      </c>
      <c r="AC1158" s="1" t="e">
        <f t="shared" ca="1" si="187"/>
        <v>#NUM!</v>
      </c>
      <c r="AD1158" s="1">
        <f t="shared" si="188"/>
        <v>445508</v>
      </c>
      <c r="AE1158" t="str">
        <f>IFERROR(VLOOKUP(D1158,Bas!A:B,2,0),"")</f>
        <v/>
      </c>
      <c r="AF1158" t="str">
        <f t="shared" si="189"/>
        <v>MANGUERAS Y SUPLEMENTOS HIDRAULICOS SASFP-012379-01</v>
      </c>
      <c r="AG1158" s="14" t="str">
        <f>(IFERROR(VLOOKUP(AF1158,Bas!A:B,2,0),"CXP"))</f>
        <v>CXP</v>
      </c>
    </row>
    <row r="1159" spans="1:33" x14ac:dyDescent="0.25">
      <c r="A1159" t="s">
        <v>41</v>
      </c>
      <c r="B1159">
        <v>901</v>
      </c>
      <c r="C1159">
        <v>900997313</v>
      </c>
      <c r="D1159" t="s">
        <v>3006</v>
      </c>
      <c r="E1159" t="s">
        <v>5383</v>
      </c>
      <c r="F1159">
        <v>7447638</v>
      </c>
      <c r="G1159">
        <v>16925001</v>
      </c>
      <c r="H1159">
        <v>11803</v>
      </c>
      <c r="I1159" t="s">
        <v>6662</v>
      </c>
      <c r="J1159" t="s">
        <v>6663</v>
      </c>
      <c r="K1159" s="2">
        <v>45440</v>
      </c>
      <c r="L1159" s="2">
        <v>45440</v>
      </c>
      <c r="M1159" s="2">
        <v>45495</v>
      </c>
      <c r="N1159">
        <v>48</v>
      </c>
      <c r="O1159">
        <v>102285</v>
      </c>
      <c r="P1159">
        <v>20240604</v>
      </c>
      <c r="Q1159">
        <v>202406</v>
      </c>
      <c r="R1159" t="s">
        <v>6382</v>
      </c>
      <c r="S1159">
        <v>11</v>
      </c>
      <c r="T1159" t="s">
        <v>22</v>
      </c>
      <c r="U1159" t="s">
        <v>3359</v>
      </c>
      <c r="V1159" s="57" t="e">
        <f t="shared" ca="1" si="180"/>
        <v>#NUM!</v>
      </c>
      <c r="W1159" s="1" t="e">
        <f t="shared" ca="1" si="181"/>
        <v>#NUM!</v>
      </c>
      <c r="X1159" s="1" t="e">
        <f t="shared" ca="1" si="182"/>
        <v>#NUM!</v>
      </c>
      <c r="Y1159" s="1" t="e">
        <f t="shared" ca="1" si="183"/>
        <v>#NUM!</v>
      </c>
      <c r="Z1159" s="32" t="e">
        <f t="shared" ca="1" si="184"/>
        <v>#NUM!</v>
      </c>
      <c r="AA1159" s="1" t="e">
        <f t="shared" ca="1" si="185"/>
        <v>#NUM!</v>
      </c>
      <c r="AB1159" s="1" t="e">
        <f t="shared" ca="1" si="186"/>
        <v>#NUM!</v>
      </c>
      <c r="AC1159" s="1" t="e">
        <f t="shared" ca="1" si="187"/>
        <v>#NUM!</v>
      </c>
      <c r="AD1159" s="1">
        <f t="shared" si="188"/>
        <v>102285</v>
      </c>
      <c r="AE1159" t="str">
        <f>IFERROR(VLOOKUP(D1159,Bas!A:B,2,0),"")</f>
        <v/>
      </c>
      <c r="AF1159" t="str">
        <f t="shared" si="189"/>
        <v>MANGUERAS Y SUPLEMENTOS HIDRAULICOS SASFP-012565-01</v>
      </c>
      <c r="AG1159" s="14" t="str">
        <f>(IFERROR(VLOOKUP(AF1159,Bas!A:B,2,0),"CXP"))</f>
        <v>CXP</v>
      </c>
    </row>
    <row r="1160" spans="1:33" x14ac:dyDescent="0.25">
      <c r="A1160" t="s">
        <v>41</v>
      </c>
      <c r="B1160">
        <v>901</v>
      </c>
      <c r="C1160">
        <v>900997313</v>
      </c>
      <c r="D1160" t="s">
        <v>3006</v>
      </c>
      <c r="E1160" t="s">
        <v>5383</v>
      </c>
      <c r="F1160">
        <v>7447638</v>
      </c>
      <c r="G1160">
        <v>16925001</v>
      </c>
      <c r="H1160">
        <v>11802</v>
      </c>
      <c r="I1160" t="s">
        <v>6664</v>
      </c>
      <c r="J1160" t="s">
        <v>6665</v>
      </c>
      <c r="K1160" s="2">
        <v>45440</v>
      </c>
      <c r="L1160" s="2">
        <v>45440</v>
      </c>
      <c r="M1160" s="2">
        <v>45495</v>
      </c>
      <c r="N1160">
        <v>48</v>
      </c>
      <c r="O1160">
        <v>102285</v>
      </c>
      <c r="P1160">
        <v>20240604</v>
      </c>
      <c r="Q1160">
        <v>202406</v>
      </c>
      <c r="R1160" t="s">
        <v>6382</v>
      </c>
      <c r="S1160">
        <v>11</v>
      </c>
      <c r="T1160" t="s">
        <v>22</v>
      </c>
      <c r="U1160" t="s">
        <v>3359</v>
      </c>
      <c r="V1160" s="57" t="e">
        <f t="shared" ca="1" si="180"/>
        <v>#NUM!</v>
      </c>
      <c r="W1160" s="1" t="e">
        <f t="shared" ca="1" si="181"/>
        <v>#NUM!</v>
      </c>
      <c r="X1160" s="1" t="e">
        <f t="shared" ca="1" si="182"/>
        <v>#NUM!</v>
      </c>
      <c r="Y1160" s="1" t="e">
        <f t="shared" ca="1" si="183"/>
        <v>#NUM!</v>
      </c>
      <c r="Z1160" s="32" t="e">
        <f t="shared" ca="1" si="184"/>
        <v>#NUM!</v>
      </c>
      <c r="AA1160" s="1" t="e">
        <f t="shared" ca="1" si="185"/>
        <v>#NUM!</v>
      </c>
      <c r="AB1160" s="1" t="e">
        <f t="shared" ca="1" si="186"/>
        <v>#NUM!</v>
      </c>
      <c r="AC1160" s="1" t="e">
        <f t="shared" ca="1" si="187"/>
        <v>#NUM!</v>
      </c>
      <c r="AD1160" s="1">
        <f t="shared" si="188"/>
        <v>102285</v>
      </c>
      <c r="AE1160" t="str">
        <f>IFERROR(VLOOKUP(D1160,Bas!A:B,2,0),"")</f>
        <v/>
      </c>
      <c r="AF1160" t="str">
        <f t="shared" si="189"/>
        <v>MANGUERAS Y SUPLEMENTOS HIDRAULICOS SASFP-012566-01</v>
      </c>
      <c r="AG1160" s="14" t="str">
        <f>(IFERROR(VLOOKUP(AF1160,Bas!A:B,2,0),"CXP"))</f>
        <v>CXP</v>
      </c>
    </row>
    <row r="1161" spans="1:33" x14ac:dyDescent="0.25">
      <c r="A1161" t="s">
        <v>41</v>
      </c>
      <c r="B1161">
        <v>901</v>
      </c>
      <c r="C1161">
        <v>830017419</v>
      </c>
      <c r="D1161" t="s">
        <v>3007</v>
      </c>
      <c r="E1161" t="s">
        <v>5396</v>
      </c>
      <c r="F1161">
        <v>7447638</v>
      </c>
      <c r="G1161">
        <v>16925001</v>
      </c>
      <c r="H1161">
        <v>5845</v>
      </c>
      <c r="I1161" t="s">
        <v>5397</v>
      </c>
      <c r="J1161" t="s">
        <v>5398</v>
      </c>
      <c r="K1161" s="2">
        <v>45358</v>
      </c>
      <c r="L1161" s="2">
        <v>45358</v>
      </c>
      <c r="M1161" s="2">
        <v>45414</v>
      </c>
      <c r="N1161">
        <v>-32</v>
      </c>
      <c r="O1161">
        <v>1778124</v>
      </c>
      <c r="P1161">
        <v>20240604</v>
      </c>
      <c r="Q1161">
        <v>202406</v>
      </c>
      <c r="R1161" t="s">
        <v>6382</v>
      </c>
      <c r="S1161">
        <v>93</v>
      </c>
      <c r="T1161" t="s">
        <v>52</v>
      </c>
      <c r="U1161" t="s">
        <v>3359</v>
      </c>
      <c r="V1161" s="57" t="e">
        <f t="shared" ca="1" si="180"/>
        <v>#NUM!</v>
      </c>
      <c r="W1161" s="1" t="e">
        <f t="shared" ca="1" si="181"/>
        <v>#NUM!</v>
      </c>
      <c r="X1161" s="1" t="e">
        <f t="shared" ca="1" si="182"/>
        <v>#NUM!</v>
      </c>
      <c r="Y1161" s="1" t="e">
        <f t="shared" ca="1" si="183"/>
        <v>#NUM!</v>
      </c>
      <c r="Z1161" s="32" t="e">
        <f t="shared" ca="1" si="184"/>
        <v>#NUM!</v>
      </c>
      <c r="AA1161" s="1" t="e">
        <f t="shared" ca="1" si="185"/>
        <v>#NUM!</v>
      </c>
      <c r="AB1161" s="1" t="e">
        <f t="shared" ca="1" si="186"/>
        <v>#NUM!</v>
      </c>
      <c r="AC1161" s="1" t="e">
        <f t="shared" ca="1" si="187"/>
        <v>#NUM!</v>
      </c>
      <c r="AD1161" s="1">
        <f t="shared" si="188"/>
        <v>1778124</v>
      </c>
      <c r="AE1161" t="str">
        <f>IFERROR(VLOOKUP(D1161,Bas!A:B,2,0),"")</f>
        <v/>
      </c>
      <c r="AF1161" t="str">
        <f t="shared" si="189"/>
        <v>MAQUI CARDAN SASFP-011096-01</v>
      </c>
      <c r="AG1161" s="14" t="str">
        <f>(IFERROR(VLOOKUP(AF1161,Bas!A:B,2,0),"CXP"))</f>
        <v>CXP</v>
      </c>
    </row>
    <row r="1162" spans="1:33" x14ac:dyDescent="0.25">
      <c r="A1162" t="s">
        <v>41</v>
      </c>
      <c r="B1162">
        <v>901</v>
      </c>
      <c r="C1162">
        <v>830017419</v>
      </c>
      <c r="D1162" t="s">
        <v>3007</v>
      </c>
      <c r="E1162" t="s">
        <v>5396</v>
      </c>
      <c r="F1162">
        <v>7447638</v>
      </c>
      <c r="G1162">
        <v>16925001</v>
      </c>
      <c r="H1162">
        <v>5907</v>
      </c>
      <c r="I1162" t="s">
        <v>5399</v>
      </c>
      <c r="J1162" t="s">
        <v>5400</v>
      </c>
      <c r="K1162" s="2">
        <v>45377</v>
      </c>
      <c r="L1162" s="2">
        <v>45377</v>
      </c>
      <c r="M1162" s="2">
        <v>45434</v>
      </c>
      <c r="N1162">
        <v>-12</v>
      </c>
      <c r="O1162">
        <v>2690080</v>
      </c>
      <c r="P1162">
        <v>20240604</v>
      </c>
      <c r="Q1162">
        <v>202406</v>
      </c>
      <c r="R1162" t="s">
        <v>6382</v>
      </c>
      <c r="S1162">
        <v>74</v>
      </c>
      <c r="T1162" t="s">
        <v>31</v>
      </c>
      <c r="U1162" t="s">
        <v>3359</v>
      </c>
      <c r="V1162" s="57" t="e">
        <f t="shared" ca="1" si="180"/>
        <v>#NUM!</v>
      </c>
      <c r="W1162" s="1" t="e">
        <f t="shared" ca="1" si="181"/>
        <v>#NUM!</v>
      </c>
      <c r="X1162" s="1" t="e">
        <f t="shared" ca="1" si="182"/>
        <v>#NUM!</v>
      </c>
      <c r="Y1162" s="1" t="e">
        <f t="shared" ca="1" si="183"/>
        <v>#NUM!</v>
      </c>
      <c r="Z1162" s="32" t="e">
        <f t="shared" ca="1" si="184"/>
        <v>#NUM!</v>
      </c>
      <c r="AA1162" s="1" t="e">
        <f t="shared" ca="1" si="185"/>
        <v>#NUM!</v>
      </c>
      <c r="AB1162" s="1" t="e">
        <f t="shared" ca="1" si="186"/>
        <v>#NUM!</v>
      </c>
      <c r="AC1162" s="1" t="e">
        <f t="shared" ca="1" si="187"/>
        <v>#NUM!</v>
      </c>
      <c r="AD1162" s="1">
        <f t="shared" si="188"/>
        <v>2690080</v>
      </c>
      <c r="AE1162" t="str">
        <f>IFERROR(VLOOKUP(D1162,Bas!A:B,2,0),"")</f>
        <v/>
      </c>
      <c r="AF1162" t="str">
        <f t="shared" si="189"/>
        <v>MAQUI CARDAN SASFP-011392-01</v>
      </c>
      <c r="AG1162" s="14" t="str">
        <f>(IFERROR(VLOOKUP(AF1162,Bas!A:B,2,0),"CXP"))</f>
        <v>CXP</v>
      </c>
    </row>
    <row r="1163" spans="1:33" x14ac:dyDescent="0.25">
      <c r="A1163" t="s">
        <v>41</v>
      </c>
      <c r="B1163">
        <v>901</v>
      </c>
      <c r="C1163">
        <v>830017419</v>
      </c>
      <c r="D1163" t="s">
        <v>3007</v>
      </c>
      <c r="E1163" t="s">
        <v>5396</v>
      </c>
      <c r="F1163">
        <v>7447638</v>
      </c>
      <c r="G1163">
        <v>16925001</v>
      </c>
      <c r="H1163">
        <v>5904</v>
      </c>
      <c r="I1163" t="s">
        <v>5401</v>
      </c>
      <c r="J1163" t="s">
        <v>5402</v>
      </c>
      <c r="K1163" s="2">
        <v>45377</v>
      </c>
      <c r="L1163" s="2">
        <v>45377</v>
      </c>
      <c r="M1163" s="2">
        <v>45433</v>
      </c>
      <c r="N1163">
        <v>-13</v>
      </c>
      <c r="O1163">
        <v>3435144</v>
      </c>
      <c r="P1163">
        <v>20240604</v>
      </c>
      <c r="Q1163">
        <v>202406</v>
      </c>
      <c r="R1163" t="s">
        <v>6382</v>
      </c>
      <c r="S1163">
        <v>74</v>
      </c>
      <c r="T1163" t="s">
        <v>31</v>
      </c>
      <c r="U1163" t="s">
        <v>3359</v>
      </c>
      <c r="V1163" s="57" t="e">
        <f t="shared" ca="1" si="180"/>
        <v>#NUM!</v>
      </c>
      <c r="W1163" s="1" t="e">
        <f t="shared" ca="1" si="181"/>
        <v>#NUM!</v>
      </c>
      <c r="X1163" s="1" t="e">
        <f t="shared" ca="1" si="182"/>
        <v>#NUM!</v>
      </c>
      <c r="Y1163" s="1" t="e">
        <f t="shared" ca="1" si="183"/>
        <v>#NUM!</v>
      </c>
      <c r="Z1163" s="32" t="e">
        <f t="shared" ca="1" si="184"/>
        <v>#NUM!</v>
      </c>
      <c r="AA1163" s="1" t="e">
        <f t="shared" ca="1" si="185"/>
        <v>#NUM!</v>
      </c>
      <c r="AB1163" s="1" t="e">
        <f t="shared" ca="1" si="186"/>
        <v>#NUM!</v>
      </c>
      <c r="AC1163" s="1" t="e">
        <f t="shared" ca="1" si="187"/>
        <v>#NUM!</v>
      </c>
      <c r="AD1163" s="1">
        <f t="shared" si="188"/>
        <v>3435144</v>
      </c>
      <c r="AE1163" t="str">
        <f>IFERROR(VLOOKUP(D1163,Bas!A:B,2,0),"")</f>
        <v/>
      </c>
      <c r="AF1163" t="str">
        <f t="shared" si="189"/>
        <v>MAQUI CARDAN SASFP-011393-01</v>
      </c>
      <c r="AG1163" s="14" t="str">
        <f>(IFERROR(VLOOKUP(AF1163,Bas!A:B,2,0),"CXP"))</f>
        <v>CXP</v>
      </c>
    </row>
    <row r="1164" spans="1:33" x14ac:dyDescent="0.25">
      <c r="A1164" t="s">
        <v>41</v>
      </c>
      <c r="B1164">
        <v>901</v>
      </c>
      <c r="C1164">
        <v>830017419</v>
      </c>
      <c r="D1164" t="s">
        <v>3007</v>
      </c>
      <c r="E1164" t="s">
        <v>5396</v>
      </c>
      <c r="F1164">
        <v>7447638</v>
      </c>
      <c r="G1164">
        <v>16925001</v>
      </c>
      <c r="H1164">
        <v>5963</v>
      </c>
      <c r="I1164" t="s">
        <v>5403</v>
      </c>
      <c r="J1164" t="s">
        <v>5404</v>
      </c>
      <c r="K1164" s="2">
        <v>45399</v>
      </c>
      <c r="L1164" s="2">
        <v>45399</v>
      </c>
      <c r="M1164" s="2">
        <v>45458</v>
      </c>
      <c r="N1164">
        <v>11</v>
      </c>
      <c r="O1164">
        <v>2527741</v>
      </c>
      <c r="P1164">
        <v>20240604</v>
      </c>
      <c r="Q1164">
        <v>202406</v>
      </c>
      <c r="R1164" t="s">
        <v>6382</v>
      </c>
      <c r="S1164">
        <v>52</v>
      </c>
      <c r="T1164" t="s">
        <v>35</v>
      </c>
      <c r="U1164" t="s">
        <v>3359</v>
      </c>
      <c r="V1164" s="57" t="e">
        <f t="shared" ca="1" si="180"/>
        <v>#NUM!</v>
      </c>
      <c r="W1164" s="1" t="e">
        <f t="shared" ca="1" si="181"/>
        <v>#NUM!</v>
      </c>
      <c r="X1164" s="1" t="e">
        <f t="shared" ca="1" si="182"/>
        <v>#NUM!</v>
      </c>
      <c r="Y1164" s="1" t="e">
        <f t="shared" ca="1" si="183"/>
        <v>#NUM!</v>
      </c>
      <c r="Z1164" s="32" t="e">
        <f t="shared" ca="1" si="184"/>
        <v>#NUM!</v>
      </c>
      <c r="AA1164" s="1" t="e">
        <f t="shared" ca="1" si="185"/>
        <v>#NUM!</v>
      </c>
      <c r="AB1164" s="1" t="e">
        <f t="shared" ca="1" si="186"/>
        <v>#NUM!</v>
      </c>
      <c r="AC1164" s="1" t="e">
        <f t="shared" ca="1" si="187"/>
        <v>#NUM!</v>
      </c>
      <c r="AD1164" s="1">
        <f t="shared" si="188"/>
        <v>2527741</v>
      </c>
      <c r="AE1164" t="str">
        <f>IFERROR(VLOOKUP(D1164,Bas!A:B,2,0),"")</f>
        <v/>
      </c>
      <c r="AF1164" t="str">
        <f t="shared" si="189"/>
        <v>MAQUI CARDAN SASFP-011790-01</v>
      </c>
      <c r="AG1164" s="14" t="str">
        <f>(IFERROR(VLOOKUP(AF1164,Bas!A:B,2,0),"CXP"))</f>
        <v>CXP</v>
      </c>
    </row>
    <row r="1165" spans="1:33" x14ac:dyDescent="0.25">
      <c r="A1165" t="s">
        <v>41</v>
      </c>
      <c r="B1165">
        <v>901</v>
      </c>
      <c r="C1165">
        <v>830017419</v>
      </c>
      <c r="D1165" t="s">
        <v>3007</v>
      </c>
      <c r="E1165" t="s">
        <v>5396</v>
      </c>
      <c r="F1165">
        <v>7447638</v>
      </c>
      <c r="G1165">
        <v>16925001</v>
      </c>
      <c r="H1165">
        <v>5999</v>
      </c>
      <c r="I1165" t="s">
        <v>5405</v>
      </c>
      <c r="J1165" t="s">
        <v>5406</v>
      </c>
      <c r="K1165" s="2">
        <v>45412</v>
      </c>
      <c r="L1165" s="2">
        <v>45412</v>
      </c>
      <c r="M1165" s="2">
        <v>45472</v>
      </c>
      <c r="N1165">
        <v>25</v>
      </c>
      <c r="O1165">
        <v>2434048</v>
      </c>
      <c r="P1165">
        <v>20240604</v>
      </c>
      <c r="Q1165">
        <v>202406</v>
      </c>
      <c r="R1165" t="s">
        <v>6382</v>
      </c>
      <c r="S1165">
        <v>39</v>
      </c>
      <c r="T1165" t="s">
        <v>35</v>
      </c>
      <c r="U1165" t="s">
        <v>3359</v>
      </c>
      <c r="V1165" s="57" t="e">
        <f t="shared" ca="1" si="180"/>
        <v>#NUM!</v>
      </c>
      <c r="W1165" s="1" t="e">
        <f t="shared" ca="1" si="181"/>
        <v>#NUM!</v>
      </c>
      <c r="X1165" s="1" t="e">
        <f t="shared" ca="1" si="182"/>
        <v>#NUM!</v>
      </c>
      <c r="Y1165" s="1" t="e">
        <f t="shared" ca="1" si="183"/>
        <v>#NUM!</v>
      </c>
      <c r="Z1165" s="32" t="e">
        <f t="shared" ca="1" si="184"/>
        <v>#NUM!</v>
      </c>
      <c r="AA1165" s="1" t="e">
        <f t="shared" ca="1" si="185"/>
        <v>#NUM!</v>
      </c>
      <c r="AB1165" s="1" t="e">
        <f t="shared" ca="1" si="186"/>
        <v>#NUM!</v>
      </c>
      <c r="AC1165" s="1" t="e">
        <f t="shared" ca="1" si="187"/>
        <v>#NUM!</v>
      </c>
      <c r="AD1165" s="1">
        <f t="shared" si="188"/>
        <v>2434048</v>
      </c>
      <c r="AE1165" t="str">
        <f>IFERROR(VLOOKUP(D1165,Bas!A:B,2,0),"")</f>
        <v/>
      </c>
      <c r="AF1165" t="str">
        <f t="shared" si="189"/>
        <v>MAQUI CARDAN SASFP-012074-01</v>
      </c>
      <c r="AG1165" s="14" t="str">
        <f>(IFERROR(VLOOKUP(AF1165,Bas!A:B,2,0),"CXP"))</f>
        <v>CXP</v>
      </c>
    </row>
    <row r="1166" spans="1:33" x14ac:dyDescent="0.25">
      <c r="A1166" t="s">
        <v>41</v>
      </c>
      <c r="B1166">
        <v>901</v>
      </c>
      <c r="C1166">
        <v>830017419</v>
      </c>
      <c r="D1166" t="s">
        <v>3007</v>
      </c>
      <c r="E1166" t="s">
        <v>5396</v>
      </c>
      <c r="F1166">
        <v>7447638</v>
      </c>
      <c r="G1166">
        <v>16925001</v>
      </c>
      <c r="H1166">
        <v>6005</v>
      </c>
      <c r="I1166" t="s">
        <v>5407</v>
      </c>
      <c r="J1166" t="s">
        <v>5408</v>
      </c>
      <c r="K1166" s="2">
        <v>45427</v>
      </c>
      <c r="L1166" s="2">
        <v>45427</v>
      </c>
      <c r="M1166" s="2">
        <v>45475</v>
      </c>
      <c r="N1166">
        <v>28</v>
      </c>
      <c r="O1166">
        <v>2658630</v>
      </c>
      <c r="P1166">
        <v>20240604</v>
      </c>
      <c r="Q1166">
        <v>202406</v>
      </c>
      <c r="R1166" t="s">
        <v>6382</v>
      </c>
      <c r="S1166">
        <v>24</v>
      </c>
      <c r="T1166" t="s">
        <v>22</v>
      </c>
      <c r="U1166" t="s">
        <v>3359</v>
      </c>
      <c r="V1166" s="57" t="e">
        <f t="shared" ca="1" si="180"/>
        <v>#NUM!</v>
      </c>
      <c r="W1166" s="1" t="e">
        <f t="shared" ca="1" si="181"/>
        <v>#NUM!</v>
      </c>
      <c r="X1166" s="1" t="e">
        <f t="shared" ca="1" si="182"/>
        <v>#NUM!</v>
      </c>
      <c r="Y1166" s="1" t="e">
        <f t="shared" ca="1" si="183"/>
        <v>#NUM!</v>
      </c>
      <c r="Z1166" s="32" t="e">
        <f t="shared" ca="1" si="184"/>
        <v>#NUM!</v>
      </c>
      <c r="AA1166" s="1" t="e">
        <f t="shared" ca="1" si="185"/>
        <v>#NUM!</v>
      </c>
      <c r="AB1166" s="1" t="e">
        <f t="shared" ca="1" si="186"/>
        <v>#NUM!</v>
      </c>
      <c r="AC1166" s="1" t="e">
        <f t="shared" ca="1" si="187"/>
        <v>#NUM!</v>
      </c>
      <c r="AD1166" s="1">
        <f t="shared" si="188"/>
        <v>2658630</v>
      </c>
      <c r="AE1166" t="str">
        <f>IFERROR(VLOOKUP(D1166,Bas!A:B,2,0),"")</f>
        <v/>
      </c>
      <c r="AF1166" t="str">
        <f t="shared" si="189"/>
        <v>MAQUI CARDAN SASFP-012311-01</v>
      </c>
      <c r="AG1166" s="14" t="str">
        <f>(IFERROR(VLOOKUP(AF1166,Bas!A:B,2,0),"CXP"))</f>
        <v>CXP</v>
      </c>
    </row>
    <row r="1167" spans="1:33" x14ac:dyDescent="0.25">
      <c r="A1167" t="s">
        <v>41</v>
      </c>
      <c r="B1167">
        <v>901</v>
      </c>
      <c r="C1167">
        <v>830017419</v>
      </c>
      <c r="D1167" t="s">
        <v>3007</v>
      </c>
      <c r="E1167" t="s">
        <v>5396</v>
      </c>
      <c r="F1167">
        <v>7447638</v>
      </c>
      <c r="G1167">
        <v>16925001</v>
      </c>
      <c r="H1167">
        <v>6065</v>
      </c>
      <c r="I1167" t="s">
        <v>6353</v>
      </c>
      <c r="J1167" t="s">
        <v>6354</v>
      </c>
      <c r="K1167" s="2">
        <v>45435</v>
      </c>
      <c r="L1167" s="2">
        <v>45435</v>
      </c>
      <c r="M1167" s="2">
        <v>45494</v>
      </c>
      <c r="N1167">
        <v>47</v>
      </c>
      <c r="O1167">
        <v>2131268</v>
      </c>
      <c r="P1167">
        <v>20240604</v>
      </c>
      <c r="Q1167">
        <v>202406</v>
      </c>
      <c r="R1167" t="s">
        <v>6382</v>
      </c>
      <c r="S1167">
        <v>16</v>
      </c>
      <c r="T1167" t="s">
        <v>22</v>
      </c>
      <c r="U1167" t="s">
        <v>3359</v>
      </c>
      <c r="V1167" s="57" t="e">
        <f t="shared" ca="1" si="180"/>
        <v>#NUM!</v>
      </c>
      <c r="W1167" s="1" t="e">
        <f t="shared" ca="1" si="181"/>
        <v>#NUM!</v>
      </c>
      <c r="X1167" s="1" t="e">
        <f t="shared" ca="1" si="182"/>
        <v>#NUM!</v>
      </c>
      <c r="Y1167" s="1" t="e">
        <f t="shared" ca="1" si="183"/>
        <v>#NUM!</v>
      </c>
      <c r="Z1167" s="32" t="e">
        <f t="shared" ca="1" si="184"/>
        <v>#NUM!</v>
      </c>
      <c r="AA1167" s="1" t="e">
        <f t="shared" ca="1" si="185"/>
        <v>#NUM!</v>
      </c>
      <c r="AB1167" s="1" t="e">
        <f t="shared" ca="1" si="186"/>
        <v>#NUM!</v>
      </c>
      <c r="AC1167" s="1" t="e">
        <f t="shared" ca="1" si="187"/>
        <v>#NUM!</v>
      </c>
      <c r="AD1167" s="1">
        <f t="shared" si="188"/>
        <v>2131268</v>
      </c>
      <c r="AE1167" t="str">
        <f>IFERROR(VLOOKUP(D1167,Bas!A:B,2,0),"")</f>
        <v/>
      </c>
      <c r="AF1167" t="str">
        <f t="shared" si="189"/>
        <v>MAQUI CARDAN SASFP-012423-01</v>
      </c>
      <c r="AG1167" s="14" t="str">
        <f>(IFERROR(VLOOKUP(AF1167,Bas!A:B,2,0),"CXP"))</f>
        <v>CXP</v>
      </c>
    </row>
    <row r="1168" spans="1:33" x14ac:dyDescent="0.25">
      <c r="A1168" t="s">
        <v>41</v>
      </c>
      <c r="B1168">
        <v>901</v>
      </c>
      <c r="C1168">
        <v>830017419</v>
      </c>
      <c r="D1168" t="s">
        <v>3007</v>
      </c>
      <c r="E1168" t="s">
        <v>5396</v>
      </c>
      <c r="F1168">
        <v>7447638</v>
      </c>
      <c r="G1168">
        <v>16925001</v>
      </c>
      <c r="H1168">
        <v>6066</v>
      </c>
      <c r="I1168" t="s">
        <v>6355</v>
      </c>
      <c r="J1168" t="s">
        <v>6356</v>
      </c>
      <c r="K1168" s="2">
        <v>45435</v>
      </c>
      <c r="L1168" s="2">
        <v>45435</v>
      </c>
      <c r="M1168" s="2">
        <v>45494</v>
      </c>
      <c r="N1168">
        <v>47</v>
      </c>
      <c r="O1168">
        <v>1938869</v>
      </c>
      <c r="P1168">
        <v>20240604</v>
      </c>
      <c r="Q1168">
        <v>202406</v>
      </c>
      <c r="R1168" t="s">
        <v>6382</v>
      </c>
      <c r="S1168">
        <v>16</v>
      </c>
      <c r="T1168" t="s">
        <v>22</v>
      </c>
      <c r="U1168" t="s">
        <v>3359</v>
      </c>
      <c r="V1168" s="57" t="e">
        <f t="shared" ca="1" si="180"/>
        <v>#NUM!</v>
      </c>
      <c r="W1168" s="1" t="e">
        <f t="shared" ca="1" si="181"/>
        <v>#NUM!</v>
      </c>
      <c r="X1168" s="1" t="e">
        <f t="shared" ca="1" si="182"/>
        <v>#NUM!</v>
      </c>
      <c r="Y1168" s="1" t="e">
        <f t="shared" ca="1" si="183"/>
        <v>#NUM!</v>
      </c>
      <c r="Z1168" s="32" t="e">
        <f t="shared" ca="1" si="184"/>
        <v>#NUM!</v>
      </c>
      <c r="AA1168" s="1" t="e">
        <f t="shared" ca="1" si="185"/>
        <v>#NUM!</v>
      </c>
      <c r="AB1168" s="1" t="e">
        <f t="shared" ca="1" si="186"/>
        <v>#NUM!</v>
      </c>
      <c r="AC1168" s="1" t="e">
        <f t="shared" ca="1" si="187"/>
        <v>#NUM!</v>
      </c>
      <c r="AD1168" s="1">
        <f t="shared" si="188"/>
        <v>1938869</v>
      </c>
      <c r="AE1168" t="str">
        <f>IFERROR(VLOOKUP(D1168,Bas!A:B,2,0),"")</f>
        <v/>
      </c>
      <c r="AF1168" t="str">
        <f t="shared" si="189"/>
        <v>MAQUI CARDAN SASFP-012424-01</v>
      </c>
      <c r="AG1168" s="14" t="str">
        <f>(IFERROR(VLOOKUP(AF1168,Bas!A:B,2,0),"CXP"))</f>
        <v>CXP</v>
      </c>
    </row>
    <row r="1169" spans="1:33" x14ac:dyDescent="0.25">
      <c r="A1169" t="s">
        <v>41</v>
      </c>
      <c r="B1169">
        <v>901</v>
      </c>
      <c r="C1169">
        <v>830017419</v>
      </c>
      <c r="D1169" t="s">
        <v>3007</v>
      </c>
      <c r="E1169" t="s">
        <v>5396</v>
      </c>
      <c r="F1169">
        <v>7447638</v>
      </c>
      <c r="G1169">
        <v>16925001</v>
      </c>
      <c r="H1169">
        <v>6067</v>
      </c>
      <c r="I1169" t="s">
        <v>6357</v>
      </c>
      <c r="J1169" t="s">
        <v>6358</v>
      </c>
      <c r="K1169" s="2">
        <v>45435</v>
      </c>
      <c r="L1169" s="2">
        <v>45435</v>
      </c>
      <c r="M1169" s="2">
        <v>45494</v>
      </c>
      <c r="N1169">
        <v>47</v>
      </c>
      <c r="O1169">
        <v>2017432</v>
      </c>
      <c r="P1169">
        <v>20240604</v>
      </c>
      <c r="Q1169">
        <v>202406</v>
      </c>
      <c r="R1169" t="s">
        <v>6382</v>
      </c>
      <c r="S1169">
        <v>16</v>
      </c>
      <c r="T1169" t="s">
        <v>22</v>
      </c>
      <c r="U1169" t="s">
        <v>3359</v>
      </c>
      <c r="V1169" s="57" t="e">
        <f t="shared" ca="1" si="180"/>
        <v>#NUM!</v>
      </c>
      <c r="W1169" s="1" t="e">
        <f t="shared" ca="1" si="181"/>
        <v>#NUM!</v>
      </c>
      <c r="X1169" s="1" t="e">
        <f t="shared" ca="1" si="182"/>
        <v>#NUM!</v>
      </c>
      <c r="Y1169" s="1" t="e">
        <f t="shared" ca="1" si="183"/>
        <v>#NUM!</v>
      </c>
      <c r="Z1169" s="32" t="e">
        <f t="shared" ca="1" si="184"/>
        <v>#NUM!</v>
      </c>
      <c r="AA1169" s="1" t="e">
        <f t="shared" ca="1" si="185"/>
        <v>#NUM!</v>
      </c>
      <c r="AB1169" s="1" t="e">
        <f t="shared" ca="1" si="186"/>
        <v>#NUM!</v>
      </c>
      <c r="AC1169" s="1" t="e">
        <f t="shared" ca="1" si="187"/>
        <v>#NUM!</v>
      </c>
      <c r="AD1169" s="1">
        <f t="shared" si="188"/>
        <v>2017432</v>
      </c>
      <c r="AE1169" t="str">
        <f>IFERROR(VLOOKUP(D1169,Bas!A:B,2,0),"")</f>
        <v/>
      </c>
      <c r="AF1169" t="str">
        <f t="shared" si="189"/>
        <v>MAQUI CARDAN SASFP-012425-01</v>
      </c>
      <c r="AG1169" s="14" t="str">
        <f>(IFERROR(VLOOKUP(AF1169,Bas!A:B,2,0),"CXP"))</f>
        <v>CXP</v>
      </c>
    </row>
    <row r="1170" spans="1:33" x14ac:dyDescent="0.25">
      <c r="A1170" t="s">
        <v>41</v>
      </c>
      <c r="B1170">
        <v>901</v>
      </c>
      <c r="C1170">
        <v>830017419</v>
      </c>
      <c r="D1170" t="s">
        <v>3007</v>
      </c>
      <c r="E1170" t="s">
        <v>5396</v>
      </c>
      <c r="F1170">
        <v>7447638</v>
      </c>
      <c r="G1170">
        <v>16925001</v>
      </c>
      <c r="H1170">
        <v>6107</v>
      </c>
      <c r="I1170" t="s">
        <v>6666</v>
      </c>
      <c r="J1170" t="s">
        <v>6667</v>
      </c>
      <c r="K1170" s="2">
        <v>45443</v>
      </c>
      <c r="L1170" s="2">
        <v>45443</v>
      </c>
      <c r="M1170" s="2">
        <v>45502</v>
      </c>
      <c r="N1170">
        <v>55</v>
      </c>
      <c r="O1170">
        <v>4608770</v>
      </c>
      <c r="P1170">
        <v>20240604</v>
      </c>
      <c r="Q1170">
        <v>202406</v>
      </c>
      <c r="R1170" t="s">
        <v>6382</v>
      </c>
      <c r="S1170">
        <v>8</v>
      </c>
      <c r="T1170" t="s">
        <v>22</v>
      </c>
      <c r="U1170" t="s">
        <v>3359</v>
      </c>
      <c r="V1170" s="57" t="e">
        <f t="shared" ca="1" si="180"/>
        <v>#NUM!</v>
      </c>
      <c r="W1170" s="1" t="e">
        <f t="shared" ca="1" si="181"/>
        <v>#NUM!</v>
      </c>
      <c r="X1170" s="1" t="e">
        <f t="shared" ca="1" si="182"/>
        <v>#NUM!</v>
      </c>
      <c r="Y1170" s="1" t="e">
        <f t="shared" ca="1" si="183"/>
        <v>#NUM!</v>
      </c>
      <c r="Z1170" s="32" t="e">
        <f t="shared" ca="1" si="184"/>
        <v>#NUM!</v>
      </c>
      <c r="AA1170" s="1" t="e">
        <f t="shared" ca="1" si="185"/>
        <v>#NUM!</v>
      </c>
      <c r="AB1170" s="1" t="e">
        <f t="shared" ca="1" si="186"/>
        <v>#NUM!</v>
      </c>
      <c r="AC1170" s="1" t="e">
        <f t="shared" ca="1" si="187"/>
        <v>#NUM!</v>
      </c>
      <c r="AD1170" s="1">
        <f t="shared" si="188"/>
        <v>4608770</v>
      </c>
      <c r="AE1170" t="str">
        <f>IFERROR(VLOOKUP(D1170,Bas!A:B,2,0),"")</f>
        <v/>
      </c>
      <c r="AF1170" t="str">
        <f t="shared" si="189"/>
        <v>MAQUI CARDAN SASFP-012614-01</v>
      </c>
      <c r="AG1170" s="14" t="str">
        <f>(IFERROR(VLOOKUP(AF1170,Bas!A:B,2,0),"CXP"))</f>
        <v>CXP</v>
      </c>
    </row>
    <row r="1171" spans="1:33" x14ac:dyDescent="0.25">
      <c r="A1171" t="s">
        <v>41</v>
      </c>
      <c r="B1171">
        <v>901</v>
      </c>
      <c r="C1171">
        <v>900974517</v>
      </c>
      <c r="D1171" t="s">
        <v>93</v>
      </c>
      <c r="E1171" t="s">
        <v>5409</v>
      </c>
      <c r="F1171">
        <v>7447638</v>
      </c>
      <c r="G1171">
        <v>16925001</v>
      </c>
      <c r="H1171">
        <v>3706</v>
      </c>
      <c r="I1171" t="s">
        <v>6668</v>
      </c>
      <c r="J1171" t="s">
        <v>6669</v>
      </c>
      <c r="K1171" s="2">
        <v>45440</v>
      </c>
      <c r="L1171" s="2">
        <v>45440</v>
      </c>
      <c r="M1171" s="2">
        <v>45471</v>
      </c>
      <c r="N1171">
        <v>24</v>
      </c>
      <c r="O1171">
        <v>3137440</v>
      </c>
      <c r="P1171">
        <v>20240604</v>
      </c>
      <c r="Q1171">
        <v>202406</v>
      </c>
      <c r="R1171" t="s">
        <v>6382</v>
      </c>
      <c r="S1171">
        <v>11</v>
      </c>
      <c r="T1171" t="s">
        <v>22</v>
      </c>
      <c r="U1171" t="s">
        <v>3359</v>
      </c>
      <c r="V1171" s="57" t="e">
        <f t="shared" ca="1" si="180"/>
        <v>#NUM!</v>
      </c>
      <c r="W1171" s="1" t="e">
        <f t="shared" ca="1" si="181"/>
        <v>#NUM!</v>
      </c>
      <c r="X1171" s="1" t="e">
        <f t="shared" ca="1" si="182"/>
        <v>#NUM!</v>
      </c>
      <c r="Y1171" s="1" t="e">
        <f t="shared" ca="1" si="183"/>
        <v>#NUM!</v>
      </c>
      <c r="Z1171" s="32" t="e">
        <f t="shared" ca="1" si="184"/>
        <v>#NUM!</v>
      </c>
      <c r="AA1171" s="1" t="e">
        <f t="shared" ca="1" si="185"/>
        <v>#NUM!</v>
      </c>
      <c r="AB1171" s="1" t="e">
        <f t="shared" ca="1" si="186"/>
        <v>#NUM!</v>
      </c>
      <c r="AC1171" s="1" t="e">
        <f t="shared" ca="1" si="187"/>
        <v>#NUM!</v>
      </c>
      <c r="AD1171" s="1">
        <f t="shared" si="188"/>
        <v>3137440</v>
      </c>
      <c r="AE1171" t="str">
        <f>IFERROR(VLOOKUP(D1171,Bas!A:B,2,0),"")</f>
        <v/>
      </c>
      <c r="AF1171" t="str">
        <f t="shared" si="189"/>
        <v>METALMECANICA PROMOAMBIENTAL SASCC-003706-00</v>
      </c>
      <c r="AG1171" s="14" t="str">
        <f>(IFERROR(VLOOKUP(AF1171,Bas!A:B,2,0),"CXP"))</f>
        <v>CXP</v>
      </c>
    </row>
    <row r="1172" spans="1:33" x14ac:dyDescent="0.25">
      <c r="A1172" t="s">
        <v>41</v>
      </c>
      <c r="B1172">
        <v>901</v>
      </c>
      <c r="C1172">
        <v>900974517</v>
      </c>
      <c r="D1172" t="s">
        <v>93</v>
      </c>
      <c r="E1172" t="s">
        <v>5409</v>
      </c>
      <c r="F1172">
        <v>7447638</v>
      </c>
      <c r="G1172">
        <v>16925001</v>
      </c>
      <c r="H1172">
        <v>1707</v>
      </c>
      <c r="I1172" t="s">
        <v>5410</v>
      </c>
      <c r="J1172" t="s">
        <v>5411</v>
      </c>
      <c r="K1172" s="2">
        <v>45404</v>
      </c>
      <c r="L1172" s="2">
        <v>45404</v>
      </c>
      <c r="M1172" s="2">
        <v>45454</v>
      </c>
      <c r="N1172">
        <v>7</v>
      </c>
      <c r="O1172">
        <v>167006762</v>
      </c>
      <c r="P1172">
        <v>20240604</v>
      </c>
      <c r="Q1172">
        <v>202406</v>
      </c>
      <c r="R1172" t="s">
        <v>6382</v>
      </c>
      <c r="S1172">
        <v>47</v>
      </c>
      <c r="T1172" t="s">
        <v>35</v>
      </c>
      <c r="U1172" t="s">
        <v>3359</v>
      </c>
      <c r="V1172" s="57" t="e">
        <f t="shared" ca="1" si="180"/>
        <v>#NUM!</v>
      </c>
      <c r="W1172" s="1" t="e">
        <f t="shared" ca="1" si="181"/>
        <v>#NUM!</v>
      </c>
      <c r="X1172" s="1" t="e">
        <f t="shared" ca="1" si="182"/>
        <v>#NUM!</v>
      </c>
      <c r="Y1172" s="1" t="e">
        <f t="shared" ca="1" si="183"/>
        <v>#NUM!</v>
      </c>
      <c r="Z1172" s="32" t="e">
        <f t="shared" ca="1" si="184"/>
        <v>#NUM!</v>
      </c>
      <c r="AA1172" s="1" t="e">
        <f t="shared" ca="1" si="185"/>
        <v>#NUM!</v>
      </c>
      <c r="AB1172" s="1" t="e">
        <f t="shared" ca="1" si="186"/>
        <v>#NUM!</v>
      </c>
      <c r="AC1172" s="1" t="e">
        <f t="shared" ca="1" si="187"/>
        <v>#NUM!</v>
      </c>
      <c r="AD1172" s="1">
        <f t="shared" si="188"/>
        <v>167006762</v>
      </c>
      <c r="AE1172" t="str">
        <f>IFERROR(VLOOKUP(D1172,Bas!A:B,2,0),"")</f>
        <v/>
      </c>
      <c r="AF1172" t="str">
        <f t="shared" si="189"/>
        <v>METALMECANICA PROMOAMBIENTAL SASFP-011846-01</v>
      </c>
      <c r="AG1172" s="14" t="str">
        <f>(IFERROR(VLOOKUP(AF1172,Bas!A:B,2,0),"CXP"))</f>
        <v>CXP</v>
      </c>
    </row>
    <row r="1173" spans="1:33" x14ac:dyDescent="0.25">
      <c r="A1173" t="s">
        <v>41</v>
      </c>
      <c r="B1173">
        <v>901</v>
      </c>
      <c r="C1173">
        <v>900974517</v>
      </c>
      <c r="D1173" t="s">
        <v>93</v>
      </c>
      <c r="E1173" t="s">
        <v>5409</v>
      </c>
      <c r="F1173">
        <v>7447638</v>
      </c>
      <c r="G1173">
        <v>16925001</v>
      </c>
      <c r="H1173">
        <v>1710</v>
      </c>
      <c r="I1173" t="s">
        <v>5412</v>
      </c>
      <c r="J1173" t="s">
        <v>5413</v>
      </c>
      <c r="K1173" s="2">
        <v>45408</v>
      </c>
      <c r="L1173" s="2">
        <v>45408</v>
      </c>
      <c r="M1173" s="2">
        <v>45455</v>
      </c>
      <c r="N1173">
        <v>8</v>
      </c>
      <c r="O1173">
        <v>33505794</v>
      </c>
      <c r="P1173">
        <v>20240604</v>
      </c>
      <c r="Q1173">
        <v>202406</v>
      </c>
      <c r="R1173" t="s">
        <v>6382</v>
      </c>
      <c r="S1173">
        <v>43</v>
      </c>
      <c r="T1173" t="s">
        <v>35</v>
      </c>
      <c r="U1173" t="s">
        <v>3359</v>
      </c>
      <c r="V1173" s="57" t="e">
        <f t="shared" ca="1" si="180"/>
        <v>#NUM!</v>
      </c>
      <c r="W1173" s="1" t="e">
        <f t="shared" ca="1" si="181"/>
        <v>#NUM!</v>
      </c>
      <c r="X1173" s="1" t="e">
        <f t="shared" ca="1" si="182"/>
        <v>#NUM!</v>
      </c>
      <c r="Y1173" s="1" t="e">
        <f t="shared" ca="1" si="183"/>
        <v>#NUM!</v>
      </c>
      <c r="Z1173" s="32" t="e">
        <f t="shared" ca="1" si="184"/>
        <v>#NUM!</v>
      </c>
      <c r="AA1173" s="1" t="e">
        <f t="shared" ca="1" si="185"/>
        <v>#NUM!</v>
      </c>
      <c r="AB1173" s="1" t="e">
        <f t="shared" ca="1" si="186"/>
        <v>#NUM!</v>
      </c>
      <c r="AC1173" s="1" t="e">
        <f t="shared" ca="1" si="187"/>
        <v>#NUM!</v>
      </c>
      <c r="AD1173" s="1">
        <f t="shared" si="188"/>
        <v>33505794</v>
      </c>
      <c r="AE1173" t="str">
        <f>IFERROR(VLOOKUP(D1173,Bas!A:B,2,0),"")</f>
        <v/>
      </c>
      <c r="AF1173" t="str">
        <f t="shared" si="189"/>
        <v>METALMECANICA PROMOAMBIENTAL SASFP-011970-01</v>
      </c>
      <c r="AG1173" s="14" t="str">
        <f>(IFERROR(VLOOKUP(AF1173,Bas!A:B,2,0),"CXP"))</f>
        <v>CXP</v>
      </c>
    </row>
    <row r="1174" spans="1:33" x14ac:dyDescent="0.25">
      <c r="A1174" t="s">
        <v>41</v>
      </c>
      <c r="B1174">
        <v>901</v>
      </c>
      <c r="C1174">
        <v>900974517</v>
      </c>
      <c r="D1174" t="s">
        <v>93</v>
      </c>
      <c r="E1174" t="s">
        <v>5409</v>
      </c>
      <c r="F1174">
        <v>7447638</v>
      </c>
      <c r="G1174">
        <v>16925001</v>
      </c>
      <c r="H1174">
        <v>1727</v>
      </c>
      <c r="I1174" t="s">
        <v>5414</v>
      </c>
      <c r="J1174" t="s">
        <v>5415</v>
      </c>
      <c r="K1174" s="2">
        <v>45411</v>
      </c>
      <c r="L1174" s="2">
        <v>45411</v>
      </c>
      <c r="M1174" s="2">
        <v>45468</v>
      </c>
      <c r="N1174">
        <v>21</v>
      </c>
      <c r="O1174">
        <v>809912</v>
      </c>
      <c r="P1174">
        <v>20240604</v>
      </c>
      <c r="Q1174">
        <v>202406</v>
      </c>
      <c r="R1174" t="s">
        <v>6382</v>
      </c>
      <c r="S1174">
        <v>40</v>
      </c>
      <c r="T1174" t="s">
        <v>35</v>
      </c>
      <c r="U1174" t="s">
        <v>3359</v>
      </c>
      <c r="V1174" s="57" t="e">
        <f t="shared" ca="1" si="180"/>
        <v>#NUM!</v>
      </c>
      <c r="W1174" s="1" t="e">
        <f t="shared" ca="1" si="181"/>
        <v>#NUM!</v>
      </c>
      <c r="X1174" s="1" t="e">
        <f t="shared" ca="1" si="182"/>
        <v>#NUM!</v>
      </c>
      <c r="Y1174" s="1" t="e">
        <f t="shared" ca="1" si="183"/>
        <v>#NUM!</v>
      </c>
      <c r="Z1174" s="32" t="e">
        <f t="shared" ca="1" si="184"/>
        <v>#NUM!</v>
      </c>
      <c r="AA1174" s="1" t="e">
        <f t="shared" ca="1" si="185"/>
        <v>#NUM!</v>
      </c>
      <c r="AB1174" s="1" t="e">
        <f t="shared" ca="1" si="186"/>
        <v>#NUM!</v>
      </c>
      <c r="AC1174" s="1" t="e">
        <f t="shared" ca="1" si="187"/>
        <v>#NUM!</v>
      </c>
      <c r="AD1174" s="1">
        <f t="shared" si="188"/>
        <v>809912</v>
      </c>
      <c r="AE1174" t="str">
        <f>IFERROR(VLOOKUP(D1174,Bas!A:B,2,0),"")</f>
        <v/>
      </c>
      <c r="AF1174" t="str">
        <f t="shared" si="189"/>
        <v>METALMECANICA PROMOAMBIENTAL SASFP-012010-01</v>
      </c>
      <c r="AG1174" s="14" t="str">
        <f>(IFERROR(VLOOKUP(AF1174,Bas!A:B,2,0),"CXP"))</f>
        <v>CXP</v>
      </c>
    </row>
    <row r="1175" spans="1:33" x14ac:dyDescent="0.25">
      <c r="A1175" t="s">
        <v>41</v>
      </c>
      <c r="B1175">
        <v>901</v>
      </c>
      <c r="C1175">
        <v>900974517</v>
      </c>
      <c r="D1175" t="s">
        <v>93</v>
      </c>
      <c r="E1175" t="s">
        <v>5409</v>
      </c>
      <c r="F1175">
        <v>7447638</v>
      </c>
      <c r="G1175">
        <v>16925001</v>
      </c>
      <c r="H1175">
        <v>1728</v>
      </c>
      <c r="I1175" t="s">
        <v>5416</v>
      </c>
      <c r="J1175" t="s">
        <v>5417</v>
      </c>
      <c r="K1175" s="2">
        <v>45411</v>
      </c>
      <c r="L1175" s="2">
        <v>45411</v>
      </c>
      <c r="M1175" s="2">
        <v>45468</v>
      </c>
      <c r="N1175">
        <v>21</v>
      </c>
      <c r="O1175">
        <v>1457950</v>
      </c>
      <c r="P1175">
        <v>20240604</v>
      </c>
      <c r="Q1175">
        <v>202406</v>
      </c>
      <c r="R1175" t="s">
        <v>6382</v>
      </c>
      <c r="S1175">
        <v>40</v>
      </c>
      <c r="T1175" t="s">
        <v>35</v>
      </c>
      <c r="U1175" t="s">
        <v>3359</v>
      </c>
      <c r="V1175" s="57" t="e">
        <f t="shared" ca="1" si="180"/>
        <v>#NUM!</v>
      </c>
      <c r="W1175" s="1" t="e">
        <f t="shared" ca="1" si="181"/>
        <v>#NUM!</v>
      </c>
      <c r="X1175" s="1" t="e">
        <f t="shared" ca="1" si="182"/>
        <v>#NUM!</v>
      </c>
      <c r="Y1175" s="1" t="e">
        <f t="shared" ca="1" si="183"/>
        <v>#NUM!</v>
      </c>
      <c r="Z1175" s="32" t="e">
        <f t="shared" ca="1" si="184"/>
        <v>#NUM!</v>
      </c>
      <c r="AA1175" s="1" t="e">
        <f t="shared" ca="1" si="185"/>
        <v>#NUM!</v>
      </c>
      <c r="AB1175" s="1" t="e">
        <f t="shared" ca="1" si="186"/>
        <v>#NUM!</v>
      </c>
      <c r="AC1175" s="1" t="e">
        <f t="shared" ca="1" si="187"/>
        <v>#NUM!</v>
      </c>
      <c r="AD1175" s="1">
        <f t="shared" si="188"/>
        <v>1457950</v>
      </c>
      <c r="AE1175" t="str">
        <f>IFERROR(VLOOKUP(D1175,Bas!A:B,2,0),"")</f>
        <v/>
      </c>
      <c r="AF1175" t="str">
        <f t="shared" si="189"/>
        <v>METALMECANICA PROMOAMBIENTAL SASFP-012011-01</v>
      </c>
      <c r="AG1175" s="14" t="str">
        <f>(IFERROR(VLOOKUP(AF1175,Bas!A:B,2,0),"CXP"))</f>
        <v>CXP</v>
      </c>
    </row>
    <row r="1176" spans="1:33" x14ac:dyDescent="0.25">
      <c r="A1176" t="s">
        <v>41</v>
      </c>
      <c r="B1176">
        <v>901</v>
      </c>
      <c r="C1176">
        <v>900974517</v>
      </c>
      <c r="D1176" t="s">
        <v>93</v>
      </c>
      <c r="E1176" t="s">
        <v>5409</v>
      </c>
      <c r="F1176">
        <v>7447638</v>
      </c>
      <c r="G1176">
        <v>16925001</v>
      </c>
      <c r="H1176">
        <v>1729</v>
      </c>
      <c r="I1176" t="s">
        <v>5418</v>
      </c>
      <c r="J1176" t="s">
        <v>5419</v>
      </c>
      <c r="K1176" s="2">
        <v>45411</v>
      </c>
      <c r="L1176" s="2">
        <v>45411</v>
      </c>
      <c r="M1176" s="2">
        <v>45468</v>
      </c>
      <c r="N1176">
        <v>21</v>
      </c>
      <c r="O1176">
        <v>1732460</v>
      </c>
      <c r="P1176">
        <v>20240604</v>
      </c>
      <c r="Q1176">
        <v>202406</v>
      </c>
      <c r="R1176" t="s">
        <v>6382</v>
      </c>
      <c r="S1176">
        <v>40</v>
      </c>
      <c r="T1176" t="s">
        <v>35</v>
      </c>
      <c r="U1176" t="s">
        <v>3359</v>
      </c>
      <c r="V1176" s="57" t="e">
        <f t="shared" ca="1" si="180"/>
        <v>#NUM!</v>
      </c>
      <c r="W1176" s="1" t="e">
        <f t="shared" ca="1" si="181"/>
        <v>#NUM!</v>
      </c>
      <c r="X1176" s="1" t="e">
        <f t="shared" ca="1" si="182"/>
        <v>#NUM!</v>
      </c>
      <c r="Y1176" s="1" t="e">
        <f t="shared" ca="1" si="183"/>
        <v>#NUM!</v>
      </c>
      <c r="Z1176" s="32" t="e">
        <f t="shared" ca="1" si="184"/>
        <v>#NUM!</v>
      </c>
      <c r="AA1176" s="1" t="e">
        <f t="shared" ca="1" si="185"/>
        <v>#NUM!</v>
      </c>
      <c r="AB1176" s="1" t="e">
        <f t="shared" ca="1" si="186"/>
        <v>#NUM!</v>
      </c>
      <c r="AC1176" s="1" t="e">
        <f t="shared" ca="1" si="187"/>
        <v>#NUM!</v>
      </c>
      <c r="AD1176" s="1">
        <f t="shared" si="188"/>
        <v>1732460</v>
      </c>
      <c r="AE1176" t="str">
        <f>IFERROR(VLOOKUP(D1176,Bas!A:B,2,0),"")</f>
        <v/>
      </c>
      <c r="AF1176" t="str">
        <f t="shared" si="189"/>
        <v>METALMECANICA PROMOAMBIENTAL SASFP-012012-01</v>
      </c>
      <c r="AG1176" s="14" t="str">
        <f>(IFERROR(VLOOKUP(AF1176,Bas!A:B,2,0),"CXP"))</f>
        <v>CXP</v>
      </c>
    </row>
    <row r="1177" spans="1:33" x14ac:dyDescent="0.25">
      <c r="A1177" t="s">
        <v>41</v>
      </c>
      <c r="B1177">
        <v>901</v>
      </c>
      <c r="C1177">
        <v>900974517</v>
      </c>
      <c r="D1177" t="s">
        <v>93</v>
      </c>
      <c r="E1177" t="s">
        <v>5409</v>
      </c>
      <c r="F1177">
        <v>7447638</v>
      </c>
      <c r="G1177">
        <v>16925001</v>
      </c>
      <c r="H1177">
        <v>1735</v>
      </c>
      <c r="I1177" t="s">
        <v>5420</v>
      </c>
      <c r="J1177" t="s">
        <v>5421</v>
      </c>
      <c r="K1177" s="2">
        <v>45411</v>
      </c>
      <c r="L1177" s="2">
        <v>45411</v>
      </c>
      <c r="M1177" s="2">
        <v>45469</v>
      </c>
      <c r="N1177">
        <v>22</v>
      </c>
      <c r="O1177">
        <v>10451953</v>
      </c>
      <c r="P1177">
        <v>20240604</v>
      </c>
      <c r="Q1177">
        <v>202406</v>
      </c>
      <c r="R1177" t="s">
        <v>6382</v>
      </c>
      <c r="S1177">
        <v>40</v>
      </c>
      <c r="T1177" t="s">
        <v>35</v>
      </c>
      <c r="U1177" t="s">
        <v>3359</v>
      </c>
      <c r="V1177" s="57" t="e">
        <f t="shared" ca="1" si="180"/>
        <v>#NUM!</v>
      </c>
      <c r="W1177" s="1" t="e">
        <f t="shared" ca="1" si="181"/>
        <v>#NUM!</v>
      </c>
      <c r="X1177" s="1" t="e">
        <f t="shared" ca="1" si="182"/>
        <v>#NUM!</v>
      </c>
      <c r="Y1177" s="1" t="e">
        <f t="shared" ca="1" si="183"/>
        <v>#NUM!</v>
      </c>
      <c r="Z1177" s="32" t="e">
        <f t="shared" ca="1" si="184"/>
        <v>#NUM!</v>
      </c>
      <c r="AA1177" s="1" t="e">
        <f t="shared" ca="1" si="185"/>
        <v>#NUM!</v>
      </c>
      <c r="AB1177" s="1" t="e">
        <f t="shared" ca="1" si="186"/>
        <v>#NUM!</v>
      </c>
      <c r="AC1177" s="1" t="e">
        <f t="shared" ca="1" si="187"/>
        <v>#NUM!</v>
      </c>
      <c r="AD1177" s="1">
        <f t="shared" si="188"/>
        <v>10451953</v>
      </c>
      <c r="AE1177" t="str">
        <f>IFERROR(VLOOKUP(D1177,Bas!A:B,2,0),"")</f>
        <v/>
      </c>
      <c r="AF1177" t="str">
        <f t="shared" si="189"/>
        <v>METALMECANICA PROMOAMBIENTAL SASFP-012014-01</v>
      </c>
      <c r="AG1177" s="14" t="str">
        <f>(IFERROR(VLOOKUP(AF1177,Bas!A:B,2,0),"CXP"))</f>
        <v>CXP</v>
      </c>
    </row>
    <row r="1178" spans="1:33" x14ac:dyDescent="0.25">
      <c r="A1178" t="s">
        <v>41</v>
      </c>
      <c r="B1178">
        <v>901</v>
      </c>
      <c r="C1178">
        <v>900974517</v>
      </c>
      <c r="D1178" t="s">
        <v>93</v>
      </c>
      <c r="E1178" t="s">
        <v>5409</v>
      </c>
      <c r="F1178">
        <v>7447638</v>
      </c>
      <c r="G1178">
        <v>16925001</v>
      </c>
      <c r="H1178">
        <v>1732</v>
      </c>
      <c r="I1178" t="s">
        <v>5422</v>
      </c>
      <c r="J1178" t="s">
        <v>5423</v>
      </c>
      <c r="K1178" s="2">
        <v>45411</v>
      </c>
      <c r="L1178" s="2">
        <v>45411</v>
      </c>
      <c r="M1178" s="2">
        <v>45469</v>
      </c>
      <c r="N1178">
        <v>22</v>
      </c>
      <c r="O1178">
        <v>2399277</v>
      </c>
      <c r="P1178">
        <v>20240604</v>
      </c>
      <c r="Q1178">
        <v>202406</v>
      </c>
      <c r="R1178" t="s">
        <v>6382</v>
      </c>
      <c r="S1178">
        <v>40</v>
      </c>
      <c r="T1178" t="s">
        <v>35</v>
      </c>
      <c r="U1178" t="s">
        <v>3359</v>
      </c>
      <c r="V1178" s="57" t="e">
        <f t="shared" ca="1" si="180"/>
        <v>#NUM!</v>
      </c>
      <c r="W1178" s="1" t="e">
        <f t="shared" ca="1" si="181"/>
        <v>#NUM!</v>
      </c>
      <c r="X1178" s="1" t="e">
        <f t="shared" ca="1" si="182"/>
        <v>#NUM!</v>
      </c>
      <c r="Y1178" s="1" t="e">
        <f t="shared" ca="1" si="183"/>
        <v>#NUM!</v>
      </c>
      <c r="Z1178" s="32" t="e">
        <f t="shared" ca="1" si="184"/>
        <v>#NUM!</v>
      </c>
      <c r="AA1178" s="1" t="e">
        <f t="shared" ca="1" si="185"/>
        <v>#NUM!</v>
      </c>
      <c r="AB1178" s="1" t="e">
        <f t="shared" ca="1" si="186"/>
        <v>#NUM!</v>
      </c>
      <c r="AC1178" s="1" t="e">
        <f t="shared" ca="1" si="187"/>
        <v>#NUM!</v>
      </c>
      <c r="AD1178" s="1">
        <f t="shared" si="188"/>
        <v>2399277</v>
      </c>
      <c r="AE1178" t="str">
        <f>IFERROR(VLOOKUP(D1178,Bas!A:B,2,0),"")</f>
        <v/>
      </c>
      <c r="AF1178" t="str">
        <f t="shared" si="189"/>
        <v>METALMECANICA PROMOAMBIENTAL SASFP-012028-01</v>
      </c>
      <c r="AG1178" s="14" t="str">
        <f>(IFERROR(VLOOKUP(AF1178,Bas!A:B,2,0),"CXP"))</f>
        <v>CXP</v>
      </c>
    </row>
    <row r="1179" spans="1:33" x14ac:dyDescent="0.25">
      <c r="A1179" t="s">
        <v>41</v>
      </c>
      <c r="B1179">
        <v>901</v>
      </c>
      <c r="C1179">
        <v>900974517</v>
      </c>
      <c r="D1179" t="s">
        <v>93</v>
      </c>
      <c r="E1179" t="s">
        <v>5409</v>
      </c>
      <c r="F1179">
        <v>7447638</v>
      </c>
      <c r="G1179">
        <v>16925001</v>
      </c>
      <c r="H1179">
        <v>1733</v>
      </c>
      <c r="I1179" t="s">
        <v>5424</v>
      </c>
      <c r="J1179" t="s">
        <v>5425</v>
      </c>
      <c r="K1179" s="2">
        <v>45412</v>
      </c>
      <c r="L1179" s="2">
        <v>45412</v>
      </c>
      <c r="M1179" s="2">
        <v>45469</v>
      </c>
      <c r="N1179">
        <v>22</v>
      </c>
      <c r="O1179">
        <v>4066097</v>
      </c>
      <c r="P1179">
        <v>20240604</v>
      </c>
      <c r="Q1179">
        <v>202406</v>
      </c>
      <c r="R1179" t="s">
        <v>6382</v>
      </c>
      <c r="S1179">
        <v>39</v>
      </c>
      <c r="T1179" t="s">
        <v>35</v>
      </c>
      <c r="U1179" t="s">
        <v>3359</v>
      </c>
      <c r="V1179" s="57" t="e">
        <f t="shared" ca="1" si="180"/>
        <v>#NUM!</v>
      </c>
      <c r="W1179" s="1" t="e">
        <f t="shared" ca="1" si="181"/>
        <v>#NUM!</v>
      </c>
      <c r="X1179" s="1" t="e">
        <f t="shared" ca="1" si="182"/>
        <v>#NUM!</v>
      </c>
      <c r="Y1179" s="1" t="e">
        <f t="shared" ca="1" si="183"/>
        <v>#NUM!</v>
      </c>
      <c r="Z1179" s="32" t="e">
        <f t="shared" ca="1" si="184"/>
        <v>#NUM!</v>
      </c>
      <c r="AA1179" s="1" t="e">
        <f t="shared" ca="1" si="185"/>
        <v>#NUM!</v>
      </c>
      <c r="AB1179" s="1" t="e">
        <f t="shared" ca="1" si="186"/>
        <v>#NUM!</v>
      </c>
      <c r="AC1179" s="1" t="e">
        <f t="shared" ca="1" si="187"/>
        <v>#NUM!</v>
      </c>
      <c r="AD1179" s="1">
        <f t="shared" si="188"/>
        <v>4066097</v>
      </c>
      <c r="AE1179" t="str">
        <f>IFERROR(VLOOKUP(D1179,Bas!A:B,2,0),"")</f>
        <v/>
      </c>
      <c r="AF1179" t="str">
        <f t="shared" si="189"/>
        <v>METALMECANICA PROMOAMBIENTAL SASFP-012082-01</v>
      </c>
      <c r="AG1179" s="14" t="str">
        <f>(IFERROR(VLOOKUP(AF1179,Bas!A:B,2,0),"CXP"))</f>
        <v>CXP</v>
      </c>
    </row>
    <row r="1180" spans="1:33" x14ac:dyDescent="0.25">
      <c r="A1180" t="s">
        <v>41</v>
      </c>
      <c r="B1180">
        <v>901</v>
      </c>
      <c r="C1180">
        <v>900974517</v>
      </c>
      <c r="D1180" t="s">
        <v>93</v>
      </c>
      <c r="E1180" t="s">
        <v>5409</v>
      </c>
      <c r="F1180">
        <v>7447638</v>
      </c>
      <c r="G1180">
        <v>16925001</v>
      </c>
      <c r="H1180">
        <v>1742</v>
      </c>
      <c r="I1180" t="s">
        <v>5426</v>
      </c>
      <c r="J1180" t="s">
        <v>5427</v>
      </c>
      <c r="K1180" s="2">
        <v>45427</v>
      </c>
      <c r="L1180" s="2">
        <v>45427</v>
      </c>
      <c r="M1180" s="2">
        <v>45477</v>
      </c>
      <c r="N1180">
        <v>30</v>
      </c>
      <c r="O1180">
        <v>5187813</v>
      </c>
      <c r="P1180">
        <v>20240604</v>
      </c>
      <c r="Q1180">
        <v>202406</v>
      </c>
      <c r="R1180" t="s">
        <v>6382</v>
      </c>
      <c r="S1180">
        <v>24</v>
      </c>
      <c r="T1180" t="s">
        <v>22</v>
      </c>
      <c r="U1180" t="s">
        <v>3359</v>
      </c>
      <c r="V1180" s="57" t="e">
        <f t="shared" ca="1" si="180"/>
        <v>#NUM!</v>
      </c>
      <c r="W1180" s="1" t="e">
        <f t="shared" ca="1" si="181"/>
        <v>#NUM!</v>
      </c>
      <c r="X1180" s="1" t="e">
        <f t="shared" ca="1" si="182"/>
        <v>#NUM!</v>
      </c>
      <c r="Y1180" s="1" t="e">
        <f t="shared" ca="1" si="183"/>
        <v>#NUM!</v>
      </c>
      <c r="Z1180" s="32" t="e">
        <f t="shared" ca="1" si="184"/>
        <v>#NUM!</v>
      </c>
      <c r="AA1180" s="1" t="e">
        <f t="shared" ca="1" si="185"/>
        <v>#NUM!</v>
      </c>
      <c r="AB1180" s="1" t="e">
        <f t="shared" ca="1" si="186"/>
        <v>#NUM!</v>
      </c>
      <c r="AC1180" s="1" t="e">
        <f t="shared" ca="1" si="187"/>
        <v>#NUM!</v>
      </c>
      <c r="AD1180" s="1">
        <f t="shared" si="188"/>
        <v>5187813</v>
      </c>
      <c r="AE1180" t="str">
        <f>IFERROR(VLOOKUP(D1180,Bas!A:B,2,0),"")</f>
        <v/>
      </c>
      <c r="AF1180" t="str">
        <f t="shared" si="189"/>
        <v>METALMECANICA PROMOAMBIENTAL SASFP-012300-01</v>
      </c>
      <c r="AG1180" s="14" t="str">
        <f>(IFERROR(VLOOKUP(AF1180,Bas!A:B,2,0),"CXP"))</f>
        <v>CXP</v>
      </c>
    </row>
    <row r="1181" spans="1:33" x14ac:dyDescent="0.25">
      <c r="A1181" t="s">
        <v>41</v>
      </c>
      <c r="B1181">
        <v>901</v>
      </c>
      <c r="C1181">
        <v>900974517</v>
      </c>
      <c r="D1181" t="s">
        <v>93</v>
      </c>
      <c r="E1181" t="s">
        <v>5409</v>
      </c>
      <c r="F1181">
        <v>7447638</v>
      </c>
      <c r="G1181">
        <v>16925001</v>
      </c>
      <c r="H1181">
        <v>1752</v>
      </c>
      <c r="I1181" t="s">
        <v>5428</v>
      </c>
      <c r="J1181" t="s">
        <v>5429</v>
      </c>
      <c r="K1181" s="2">
        <v>45427</v>
      </c>
      <c r="L1181" s="2">
        <v>45427</v>
      </c>
      <c r="M1181" s="2">
        <v>45480</v>
      </c>
      <c r="N1181">
        <v>33</v>
      </c>
      <c r="O1181">
        <v>465422</v>
      </c>
      <c r="P1181">
        <v>20240604</v>
      </c>
      <c r="Q1181">
        <v>202406</v>
      </c>
      <c r="R1181" t="s">
        <v>6382</v>
      </c>
      <c r="S1181">
        <v>24</v>
      </c>
      <c r="T1181" t="s">
        <v>22</v>
      </c>
      <c r="U1181" t="s">
        <v>3359</v>
      </c>
      <c r="V1181" s="57" t="e">
        <f t="shared" ca="1" si="180"/>
        <v>#NUM!</v>
      </c>
      <c r="W1181" s="1" t="e">
        <f t="shared" ca="1" si="181"/>
        <v>#NUM!</v>
      </c>
      <c r="X1181" s="1" t="e">
        <f t="shared" ca="1" si="182"/>
        <v>#NUM!</v>
      </c>
      <c r="Y1181" s="1" t="e">
        <f t="shared" ca="1" si="183"/>
        <v>#NUM!</v>
      </c>
      <c r="Z1181" s="32" t="e">
        <f t="shared" ca="1" si="184"/>
        <v>#NUM!</v>
      </c>
      <c r="AA1181" s="1" t="e">
        <f t="shared" ca="1" si="185"/>
        <v>#NUM!</v>
      </c>
      <c r="AB1181" s="1" t="e">
        <f t="shared" ca="1" si="186"/>
        <v>#NUM!</v>
      </c>
      <c r="AC1181" s="1" t="e">
        <f t="shared" ca="1" si="187"/>
        <v>#NUM!</v>
      </c>
      <c r="AD1181" s="1">
        <f t="shared" si="188"/>
        <v>465422</v>
      </c>
      <c r="AE1181" t="str">
        <f>IFERROR(VLOOKUP(D1181,Bas!A:B,2,0),"")</f>
        <v/>
      </c>
      <c r="AF1181" t="str">
        <f t="shared" si="189"/>
        <v>METALMECANICA PROMOAMBIENTAL SASFP-012301-01</v>
      </c>
      <c r="AG1181" s="14" t="str">
        <f>(IFERROR(VLOOKUP(AF1181,Bas!A:B,2,0),"CXP"))</f>
        <v>CXP</v>
      </c>
    </row>
    <row r="1182" spans="1:33" x14ac:dyDescent="0.25">
      <c r="A1182" t="s">
        <v>41</v>
      </c>
      <c r="B1182">
        <v>901</v>
      </c>
      <c r="C1182">
        <v>900974517</v>
      </c>
      <c r="D1182" t="s">
        <v>93</v>
      </c>
      <c r="E1182" t="s">
        <v>5409</v>
      </c>
      <c r="F1182">
        <v>7447638</v>
      </c>
      <c r="G1182">
        <v>16925001</v>
      </c>
      <c r="H1182">
        <v>1750</v>
      </c>
      <c r="I1182" t="s">
        <v>5430</v>
      </c>
      <c r="J1182" t="s">
        <v>5431</v>
      </c>
      <c r="K1182" s="2">
        <v>45427</v>
      </c>
      <c r="L1182" s="2">
        <v>45427</v>
      </c>
      <c r="M1182" s="2">
        <v>45480</v>
      </c>
      <c r="N1182">
        <v>33</v>
      </c>
      <c r="O1182">
        <v>1808419</v>
      </c>
      <c r="P1182">
        <v>20240604</v>
      </c>
      <c r="Q1182">
        <v>202406</v>
      </c>
      <c r="R1182" t="s">
        <v>6382</v>
      </c>
      <c r="S1182">
        <v>24</v>
      </c>
      <c r="T1182" t="s">
        <v>22</v>
      </c>
      <c r="U1182" t="s">
        <v>3359</v>
      </c>
      <c r="V1182" s="57" t="e">
        <f t="shared" ca="1" si="180"/>
        <v>#NUM!</v>
      </c>
      <c r="W1182" s="1" t="e">
        <f t="shared" ca="1" si="181"/>
        <v>#NUM!</v>
      </c>
      <c r="X1182" s="1" t="e">
        <f t="shared" ca="1" si="182"/>
        <v>#NUM!</v>
      </c>
      <c r="Y1182" s="1" t="e">
        <f t="shared" ca="1" si="183"/>
        <v>#NUM!</v>
      </c>
      <c r="Z1182" s="32" t="e">
        <f t="shared" ca="1" si="184"/>
        <v>#NUM!</v>
      </c>
      <c r="AA1182" s="1" t="e">
        <f t="shared" ca="1" si="185"/>
        <v>#NUM!</v>
      </c>
      <c r="AB1182" s="1" t="e">
        <f t="shared" ca="1" si="186"/>
        <v>#NUM!</v>
      </c>
      <c r="AC1182" s="1" t="e">
        <f t="shared" ca="1" si="187"/>
        <v>#NUM!</v>
      </c>
      <c r="AD1182" s="1">
        <f t="shared" si="188"/>
        <v>1808419</v>
      </c>
      <c r="AE1182" t="str">
        <f>IFERROR(VLOOKUP(D1182,Bas!A:B,2,0),"")</f>
        <v/>
      </c>
      <c r="AF1182" t="str">
        <f t="shared" si="189"/>
        <v>METALMECANICA PROMOAMBIENTAL SASFP-012302-01</v>
      </c>
      <c r="AG1182" s="14" t="str">
        <f>(IFERROR(VLOOKUP(AF1182,Bas!A:B,2,0),"CXP"))</f>
        <v>CXP</v>
      </c>
    </row>
    <row r="1183" spans="1:33" x14ac:dyDescent="0.25">
      <c r="A1183" t="s">
        <v>41</v>
      </c>
      <c r="B1183">
        <v>901</v>
      </c>
      <c r="C1183">
        <v>900974517</v>
      </c>
      <c r="D1183" t="s">
        <v>93</v>
      </c>
      <c r="E1183" t="s">
        <v>5409</v>
      </c>
      <c r="F1183">
        <v>7447638</v>
      </c>
      <c r="G1183">
        <v>16925001</v>
      </c>
      <c r="H1183">
        <v>1765</v>
      </c>
      <c r="I1183" t="s">
        <v>5432</v>
      </c>
      <c r="J1183" t="s">
        <v>5433</v>
      </c>
      <c r="K1183" s="2">
        <v>45427</v>
      </c>
      <c r="L1183" s="2">
        <v>45427</v>
      </c>
      <c r="M1183" s="2">
        <v>45487</v>
      </c>
      <c r="N1183">
        <v>40</v>
      </c>
      <c r="O1183">
        <v>3465258</v>
      </c>
      <c r="P1183">
        <v>20240604</v>
      </c>
      <c r="Q1183">
        <v>202406</v>
      </c>
      <c r="R1183" t="s">
        <v>6382</v>
      </c>
      <c r="S1183">
        <v>24</v>
      </c>
      <c r="T1183" t="s">
        <v>22</v>
      </c>
      <c r="U1183" t="s">
        <v>3359</v>
      </c>
      <c r="V1183" s="57" t="e">
        <f t="shared" ca="1" si="180"/>
        <v>#NUM!</v>
      </c>
      <c r="W1183" s="1" t="e">
        <f t="shared" ca="1" si="181"/>
        <v>#NUM!</v>
      </c>
      <c r="X1183" s="1" t="e">
        <f t="shared" ca="1" si="182"/>
        <v>#NUM!</v>
      </c>
      <c r="Y1183" s="1" t="e">
        <f t="shared" ca="1" si="183"/>
        <v>#NUM!</v>
      </c>
      <c r="Z1183" s="32" t="e">
        <f t="shared" ca="1" si="184"/>
        <v>#NUM!</v>
      </c>
      <c r="AA1183" s="1" t="e">
        <f t="shared" ca="1" si="185"/>
        <v>#NUM!</v>
      </c>
      <c r="AB1183" s="1" t="e">
        <f t="shared" ca="1" si="186"/>
        <v>#NUM!</v>
      </c>
      <c r="AC1183" s="1" t="e">
        <f t="shared" ca="1" si="187"/>
        <v>#NUM!</v>
      </c>
      <c r="AD1183" s="1">
        <f t="shared" si="188"/>
        <v>3465258</v>
      </c>
      <c r="AE1183" t="str">
        <f>IFERROR(VLOOKUP(D1183,Bas!A:B,2,0),"")</f>
        <v/>
      </c>
      <c r="AF1183" t="str">
        <f t="shared" si="189"/>
        <v>METALMECANICA PROMOAMBIENTAL SASFP-012303-01</v>
      </c>
      <c r="AG1183" s="14" t="str">
        <f>(IFERROR(VLOOKUP(AF1183,Bas!A:B,2,0),"CXP"))</f>
        <v>CXP</v>
      </c>
    </row>
    <row r="1184" spans="1:33" x14ac:dyDescent="0.25">
      <c r="A1184" t="s">
        <v>41</v>
      </c>
      <c r="B1184">
        <v>901</v>
      </c>
      <c r="C1184">
        <v>900974517</v>
      </c>
      <c r="D1184" t="s">
        <v>93</v>
      </c>
      <c r="E1184" t="s">
        <v>5409</v>
      </c>
      <c r="F1184">
        <v>7447638</v>
      </c>
      <c r="G1184">
        <v>16925001</v>
      </c>
      <c r="H1184">
        <v>1760</v>
      </c>
      <c r="I1184" t="s">
        <v>5434</v>
      </c>
      <c r="J1184" t="s">
        <v>5435</v>
      </c>
      <c r="K1184" s="2">
        <v>45427</v>
      </c>
      <c r="L1184" s="2">
        <v>45427</v>
      </c>
      <c r="M1184" s="2">
        <v>45483</v>
      </c>
      <c r="N1184">
        <v>36</v>
      </c>
      <c r="O1184">
        <v>27192420</v>
      </c>
      <c r="P1184">
        <v>20240604</v>
      </c>
      <c r="Q1184">
        <v>202406</v>
      </c>
      <c r="R1184" t="s">
        <v>6382</v>
      </c>
      <c r="S1184">
        <v>24</v>
      </c>
      <c r="T1184" t="s">
        <v>22</v>
      </c>
      <c r="U1184" t="s">
        <v>3359</v>
      </c>
      <c r="V1184" s="57" t="e">
        <f t="shared" ca="1" si="180"/>
        <v>#NUM!</v>
      </c>
      <c r="W1184" s="1" t="e">
        <f t="shared" ca="1" si="181"/>
        <v>#NUM!</v>
      </c>
      <c r="X1184" s="1" t="e">
        <f t="shared" ca="1" si="182"/>
        <v>#NUM!</v>
      </c>
      <c r="Y1184" s="1" t="e">
        <f t="shared" ca="1" si="183"/>
        <v>#NUM!</v>
      </c>
      <c r="Z1184" s="32" t="e">
        <f t="shared" ca="1" si="184"/>
        <v>#NUM!</v>
      </c>
      <c r="AA1184" s="1" t="e">
        <f t="shared" ca="1" si="185"/>
        <v>#NUM!</v>
      </c>
      <c r="AB1184" s="1" t="e">
        <f t="shared" ca="1" si="186"/>
        <v>#NUM!</v>
      </c>
      <c r="AC1184" s="1" t="e">
        <f t="shared" ca="1" si="187"/>
        <v>#NUM!</v>
      </c>
      <c r="AD1184" s="1">
        <f t="shared" si="188"/>
        <v>27192420</v>
      </c>
      <c r="AE1184" t="str">
        <f>IFERROR(VLOOKUP(D1184,Bas!A:B,2,0),"")</f>
        <v/>
      </c>
      <c r="AF1184" t="str">
        <f t="shared" si="189"/>
        <v>METALMECANICA PROMOAMBIENTAL SASFP-012305-01</v>
      </c>
      <c r="AG1184" s="14" t="str">
        <f>(IFERROR(VLOOKUP(AF1184,Bas!A:B,2,0),"CXP"))</f>
        <v>CXP</v>
      </c>
    </row>
    <row r="1185" spans="1:33" x14ac:dyDescent="0.25">
      <c r="A1185" t="s">
        <v>41</v>
      </c>
      <c r="B1185">
        <v>901</v>
      </c>
      <c r="C1185">
        <v>900974517</v>
      </c>
      <c r="D1185" t="s">
        <v>93</v>
      </c>
      <c r="E1185" t="s">
        <v>5409</v>
      </c>
      <c r="F1185">
        <v>7447638</v>
      </c>
      <c r="G1185">
        <v>16925001</v>
      </c>
      <c r="H1185">
        <v>1756</v>
      </c>
      <c r="I1185" t="s">
        <v>5436</v>
      </c>
      <c r="J1185" t="s">
        <v>5437</v>
      </c>
      <c r="K1185" s="2">
        <v>45427</v>
      </c>
      <c r="L1185" s="2">
        <v>45427</v>
      </c>
      <c r="M1185" s="2">
        <v>45481</v>
      </c>
      <c r="N1185">
        <v>34</v>
      </c>
      <c r="O1185">
        <v>26957700</v>
      </c>
      <c r="P1185">
        <v>20240604</v>
      </c>
      <c r="Q1185">
        <v>202406</v>
      </c>
      <c r="R1185" t="s">
        <v>6382</v>
      </c>
      <c r="S1185">
        <v>24</v>
      </c>
      <c r="T1185" t="s">
        <v>22</v>
      </c>
      <c r="U1185" t="s">
        <v>3359</v>
      </c>
      <c r="V1185" s="57" t="e">
        <f t="shared" ca="1" si="180"/>
        <v>#NUM!</v>
      </c>
      <c r="W1185" s="1" t="e">
        <f t="shared" ca="1" si="181"/>
        <v>#NUM!</v>
      </c>
      <c r="X1185" s="1" t="e">
        <f t="shared" ca="1" si="182"/>
        <v>#NUM!</v>
      </c>
      <c r="Y1185" s="1" t="e">
        <f t="shared" ca="1" si="183"/>
        <v>#NUM!</v>
      </c>
      <c r="Z1185" s="32" t="e">
        <f t="shared" ca="1" si="184"/>
        <v>#NUM!</v>
      </c>
      <c r="AA1185" s="1" t="e">
        <f t="shared" ca="1" si="185"/>
        <v>#NUM!</v>
      </c>
      <c r="AB1185" s="1" t="e">
        <f t="shared" ca="1" si="186"/>
        <v>#NUM!</v>
      </c>
      <c r="AC1185" s="1" t="e">
        <f t="shared" ca="1" si="187"/>
        <v>#NUM!</v>
      </c>
      <c r="AD1185" s="1">
        <f t="shared" si="188"/>
        <v>26957700</v>
      </c>
      <c r="AE1185" t="str">
        <f>IFERROR(VLOOKUP(D1185,Bas!A:B,2,0),"")</f>
        <v/>
      </c>
      <c r="AF1185" t="str">
        <f t="shared" si="189"/>
        <v>METALMECANICA PROMOAMBIENTAL SASFP-012307-01</v>
      </c>
      <c r="AG1185" s="14" t="str">
        <f>(IFERROR(VLOOKUP(AF1185,Bas!A:B,2,0),"CXP"))</f>
        <v>CXP</v>
      </c>
    </row>
    <row r="1186" spans="1:33" x14ac:dyDescent="0.25">
      <c r="A1186" t="s">
        <v>41</v>
      </c>
      <c r="B1186">
        <v>901</v>
      </c>
      <c r="C1186">
        <v>900974517</v>
      </c>
      <c r="D1186" t="s">
        <v>93</v>
      </c>
      <c r="E1186" t="s">
        <v>5409</v>
      </c>
      <c r="F1186">
        <v>7447638</v>
      </c>
      <c r="G1186">
        <v>16925001</v>
      </c>
      <c r="H1186">
        <v>1751</v>
      </c>
      <c r="I1186" t="s">
        <v>5438</v>
      </c>
      <c r="J1186" t="s">
        <v>5439</v>
      </c>
      <c r="K1186" s="2">
        <v>45427</v>
      </c>
      <c r="L1186" s="2">
        <v>45427</v>
      </c>
      <c r="M1186" s="2">
        <v>45480</v>
      </c>
      <c r="N1186">
        <v>33</v>
      </c>
      <c r="O1186">
        <v>1693792</v>
      </c>
      <c r="P1186">
        <v>20240604</v>
      </c>
      <c r="Q1186">
        <v>202406</v>
      </c>
      <c r="R1186" t="s">
        <v>6382</v>
      </c>
      <c r="S1186">
        <v>24</v>
      </c>
      <c r="T1186" t="s">
        <v>22</v>
      </c>
      <c r="U1186" t="s">
        <v>3359</v>
      </c>
      <c r="V1186" s="57" t="e">
        <f t="shared" ca="1" si="180"/>
        <v>#NUM!</v>
      </c>
      <c r="W1186" s="1" t="e">
        <f t="shared" ca="1" si="181"/>
        <v>#NUM!</v>
      </c>
      <c r="X1186" s="1" t="e">
        <f t="shared" ca="1" si="182"/>
        <v>#NUM!</v>
      </c>
      <c r="Y1186" s="1" t="e">
        <f t="shared" ca="1" si="183"/>
        <v>#NUM!</v>
      </c>
      <c r="Z1186" s="32" t="e">
        <f t="shared" ca="1" si="184"/>
        <v>#NUM!</v>
      </c>
      <c r="AA1186" s="1" t="e">
        <f t="shared" ca="1" si="185"/>
        <v>#NUM!</v>
      </c>
      <c r="AB1186" s="1" t="e">
        <f t="shared" ca="1" si="186"/>
        <v>#NUM!</v>
      </c>
      <c r="AC1186" s="1" t="e">
        <f t="shared" ca="1" si="187"/>
        <v>#NUM!</v>
      </c>
      <c r="AD1186" s="1">
        <f t="shared" si="188"/>
        <v>1693792</v>
      </c>
      <c r="AE1186" t="str">
        <f>IFERROR(VLOOKUP(D1186,Bas!A:B,2,0),"")</f>
        <v/>
      </c>
      <c r="AF1186" t="str">
        <f t="shared" si="189"/>
        <v>METALMECANICA PROMOAMBIENTAL SASFP-012309-01</v>
      </c>
      <c r="AG1186" s="14" t="str">
        <f>(IFERROR(VLOOKUP(AF1186,Bas!A:B,2,0),"CXP"))</f>
        <v>CXP</v>
      </c>
    </row>
    <row r="1187" spans="1:33" x14ac:dyDescent="0.25">
      <c r="A1187" t="s">
        <v>41</v>
      </c>
      <c r="B1187">
        <v>901</v>
      </c>
      <c r="C1187">
        <v>900974517</v>
      </c>
      <c r="D1187" t="s">
        <v>93</v>
      </c>
      <c r="E1187" t="s">
        <v>5409</v>
      </c>
      <c r="F1187">
        <v>7447638</v>
      </c>
      <c r="G1187">
        <v>16925001</v>
      </c>
      <c r="H1187">
        <v>1749</v>
      </c>
      <c r="I1187" t="s">
        <v>5440</v>
      </c>
      <c r="J1187" t="s">
        <v>5441</v>
      </c>
      <c r="K1187" s="2">
        <v>45427</v>
      </c>
      <c r="L1187" s="2">
        <v>45427</v>
      </c>
      <c r="M1187" s="2">
        <v>45480</v>
      </c>
      <c r="N1187">
        <v>33</v>
      </c>
      <c r="O1187">
        <v>4185999</v>
      </c>
      <c r="P1187">
        <v>20240604</v>
      </c>
      <c r="Q1187">
        <v>202406</v>
      </c>
      <c r="R1187" t="s">
        <v>6382</v>
      </c>
      <c r="S1187">
        <v>24</v>
      </c>
      <c r="T1187" t="s">
        <v>22</v>
      </c>
      <c r="U1187" t="s">
        <v>3359</v>
      </c>
      <c r="V1187" s="57" t="e">
        <f t="shared" ca="1" si="180"/>
        <v>#NUM!</v>
      </c>
      <c r="W1187" s="1" t="e">
        <f t="shared" ca="1" si="181"/>
        <v>#NUM!</v>
      </c>
      <c r="X1187" s="1" t="e">
        <f t="shared" ca="1" si="182"/>
        <v>#NUM!</v>
      </c>
      <c r="Y1187" s="1" t="e">
        <f t="shared" ca="1" si="183"/>
        <v>#NUM!</v>
      </c>
      <c r="Z1187" s="32" t="e">
        <f t="shared" ca="1" si="184"/>
        <v>#NUM!</v>
      </c>
      <c r="AA1187" s="1" t="e">
        <f t="shared" ca="1" si="185"/>
        <v>#NUM!</v>
      </c>
      <c r="AB1187" s="1" t="e">
        <f t="shared" ca="1" si="186"/>
        <v>#NUM!</v>
      </c>
      <c r="AC1187" s="1" t="e">
        <f t="shared" ca="1" si="187"/>
        <v>#NUM!</v>
      </c>
      <c r="AD1187" s="1">
        <f t="shared" si="188"/>
        <v>4185999</v>
      </c>
      <c r="AE1187" t="str">
        <f>IFERROR(VLOOKUP(D1187,Bas!A:B,2,0),"")</f>
        <v/>
      </c>
      <c r="AF1187" t="str">
        <f t="shared" si="189"/>
        <v>METALMECANICA PROMOAMBIENTAL SASFP-012310-01</v>
      </c>
      <c r="AG1187" s="14" t="str">
        <f>(IFERROR(VLOOKUP(AF1187,Bas!A:B,2,0),"CXP"))</f>
        <v>CXP</v>
      </c>
    </row>
    <row r="1188" spans="1:33" x14ac:dyDescent="0.25">
      <c r="A1188" t="s">
        <v>41</v>
      </c>
      <c r="B1188">
        <v>901</v>
      </c>
      <c r="C1188">
        <v>900974517</v>
      </c>
      <c r="D1188" t="s">
        <v>93</v>
      </c>
      <c r="E1188" t="s">
        <v>5409</v>
      </c>
      <c r="F1188">
        <v>7447638</v>
      </c>
      <c r="G1188">
        <v>16925001</v>
      </c>
      <c r="H1188">
        <v>1768</v>
      </c>
      <c r="I1188" t="s">
        <v>5442</v>
      </c>
      <c r="J1188" t="s">
        <v>5443</v>
      </c>
      <c r="K1188" s="2">
        <v>45432</v>
      </c>
      <c r="L1188" s="2">
        <v>45432</v>
      </c>
      <c r="M1188" s="2">
        <v>45490</v>
      </c>
      <c r="N1188">
        <v>43</v>
      </c>
      <c r="O1188">
        <v>5699438</v>
      </c>
      <c r="P1188">
        <v>20240604</v>
      </c>
      <c r="Q1188">
        <v>202406</v>
      </c>
      <c r="R1188" t="s">
        <v>6382</v>
      </c>
      <c r="S1188">
        <v>19</v>
      </c>
      <c r="T1188" t="s">
        <v>22</v>
      </c>
      <c r="U1188" t="s">
        <v>3359</v>
      </c>
      <c r="V1188" s="57" t="e">
        <f t="shared" ca="1" si="180"/>
        <v>#NUM!</v>
      </c>
      <c r="W1188" s="1" t="e">
        <f t="shared" ca="1" si="181"/>
        <v>#NUM!</v>
      </c>
      <c r="X1188" s="1" t="e">
        <f t="shared" ca="1" si="182"/>
        <v>#NUM!</v>
      </c>
      <c r="Y1188" s="1" t="e">
        <f t="shared" ca="1" si="183"/>
        <v>#NUM!</v>
      </c>
      <c r="Z1188" s="32" t="e">
        <f t="shared" ca="1" si="184"/>
        <v>#NUM!</v>
      </c>
      <c r="AA1188" s="1" t="e">
        <f t="shared" ca="1" si="185"/>
        <v>#NUM!</v>
      </c>
      <c r="AB1188" s="1" t="e">
        <f t="shared" ca="1" si="186"/>
        <v>#NUM!</v>
      </c>
      <c r="AC1188" s="1" t="e">
        <f t="shared" ca="1" si="187"/>
        <v>#NUM!</v>
      </c>
      <c r="AD1188" s="1">
        <f t="shared" si="188"/>
        <v>5699438</v>
      </c>
      <c r="AE1188" t="str">
        <f>IFERROR(VLOOKUP(D1188,Bas!A:B,2,0),"")</f>
        <v/>
      </c>
      <c r="AF1188" t="str">
        <f t="shared" si="189"/>
        <v>METALMECANICA PROMOAMBIENTAL SASFP-012371-01</v>
      </c>
      <c r="AG1188" s="14" t="str">
        <f>(IFERROR(VLOOKUP(AF1188,Bas!A:B,2,0),"CXP"))</f>
        <v>CXP</v>
      </c>
    </row>
    <row r="1189" spans="1:33" x14ac:dyDescent="0.25">
      <c r="A1189" t="s">
        <v>41</v>
      </c>
      <c r="B1189">
        <v>901</v>
      </c>
      <c r="C1189">
        <v>900974517</v>
      </c>
      <c r="D1189" t="s">
        <v>93</v>
      </c>
      <c r="E1189" t="s">
        <v>5409</v>
      </c>
      <c r="F1189">
        <v>7447638</v>
      </c>
      <c r="G1189">
        <v>16925001</v>
      </c>
      <c r="H1189">
        <v>1785</v>
      </c>
      <c r="I1189" t="s">
        <v>6670</v>
      </c>
      <c r="J1189" t="s">
        <v>6671</v>
      </c>
      <c r="K1189" s="2">
        <v>45440</v>
      </c>
      <c r="L1189" s="2">
        <v>45440</v>
      </c>
      <c r="M1189" s="2">
        <v>45500</v>
      </c>
      <c r="N1189">
        <v>53</v>
      </c>
      <c r="O1189">
        <v>4251656</v>
      </c>
      <c r="P1189">
        <v>20240604</v>
      </c>
      <c r="Q1189">
        <v>202406</v>
      </c>
      <c r="R1189" t="s">
        <v>6382</v>
      </c>
      <c r="S1189">
        <v>11</v>
      </c>
      <c r="T1189" t="s">
        <v>22</v>
      </c>
      <c r="U1189" t="s">
        <v>3359</v>
      </c>
      <c r="V1189" s="57" t="e">
        <f t="shared" ca="1" si="180"/>
        <v>#NUM!</v>
      </c>
      <c r="W1189" s="1" t="e">
        <f t="shared" ca="1" si="181"/>
        <v>#NUM!</v>
      </c>
      <c r="X1189" s="1" t="e">
        <f t="shared" ca="1" si="182"/>
        <v>#NUM!</v>
      </c>
      <c r="Y1189" s="1" t="e">
        <f t="shared" ca="1" si="183"/>
        <v>#NUM!</v>
      </c>
      <c r="Z1189" s="32" t="e">
        <f t="shared" ca="1" si="184"/>
        <v>#NUM!</v>
      </c>
      <c r="AA1189" s="1" t="e">
        <f t="shared" ca="1" si="185"/>
        <v>#NUM!</v>
      </c>
      <c r="AB1189" s="1" t="e">
        <f t="shared" ca="1" si="186"/>
        <v>#NUM!</v>
      </c>
      <c r="AC1189" s="1" t="e">
        <f t="shared" ca="1" si="187"/>
        <v>#NUM!</v>
      </c>
      <c r="AD1189" s="1">
        <f t="shared" si="188"/>
        <v>4251656</v>
      </c>
      <c r="AE1189" t="str">
        <f>IFERROR(VLOOKUP(D1189,Bas!A:B,2,0),"")</f>
        <v/>
      </c>
      <c r="AF1189" t="str">
        <f t="shared" si="189"/>
        <v>METALMECANICA PROMOAMBIENTAL SASFP-012543-01</v>
      </c>
      <c r="AG1189" s="14" t="str">
        <f>(IFERROR(VLOOKUP(AF1189,Bas!A:B,2,0),"CXP"))</f>
        <v>CXP</v>
      </c>
    </row>
    <row r="1190" spans="1:33" x14ac:dyDescent="0.25">
      <c r="A1190" t="s">
        <v>41</v>
      </c>
      <c r="B1190">
        <v>901</v>
      </c>
      <c r="C1190">
        <v>900974517</v>
      </c>
      <c r="D1190" t="s">
        <v>93</v>
      </c>
      <c r="E1190" t="s">
        <v>5409</v>
      </c>
      <c r="F1190">
        <v>7447638</v>
      </c>
      <c r="G1190">
        <v>16925001</v>
      </c>
      <c r="H1190">
        <v>1786</v>
      </c>
      <c r="I1190" t="s">
        <v>6672</v>
      </c>
      <c r="J1190" t="s">
        <v>6673</v>
      </c>
      <c r="K1190" s="2">
        <v>45440</v>
      </c>
      <c r="L1190" s="2">
        <v>45440</v>
      </c>
      <c r="M1190" s="2">
        <v>45500</v>
      </c>
      <c r="N1190">
        <v>53</v>
      </c>
      <c r="O1190">
        <v>5286640</v>
      </c>
      <c r="P1190">
        <v>20240604</v>
      </c>
      <c r="Q1190">
        <v>202406</v>
      </c>
      <c r="R1190" t="s">
        <v>6382</v>
      </c>
      <c r="S1190">
        <v>11</v>
      </c>
      <c r="T1190" t="s">
        <v>22</v>
      </c>
      <c r="U1190" t="s">
        <v>3359</v>
      </c>
      <c r="V1190" s="57" t="e">
        <f t="shared" ca="1" si="180"/>
        <v>#NUM!</v>
      </c>
      <c r="W1190" s="1" t="e">
        <f t="shared" ca="1" si="181"/>
        <v>#NUM!</v>
      </c>
      <c r="X1190" s="1" t="e">
        <f t="shared" ca="1" si="182"/>
        <v>#NUM!</v>
      </c>
      <c r="Y1190" s="1" t="e">
        <f t="shared" ca="1" si="183"/>
        <v>#NUM!</v>
      </c>
      <c r="Z1190" s="32" t="e">
        <f t="shared" ca="1" si="184"/>
        <v>#NUM!</v>
      </c>
      <c r="AA1190" s="1" t="e">
        <f t="shared" ca="1" si="185"/>
        <v>#NUM!</v>
      </c>
      <c r="AB1190" s="1" t="e">
        <f t="shared" ca="1" si="186"/>
        <v>#NUM!</v>
      </c>
      <c r="AC1190" s="1" t="e">
        <f t="shared" ca="1" si="187"/>
        <v>#NUM!</v>
      </c>
      <c r="AD1190" s="1">
        <f t="shared" si="188"/>
        <v>5286640</v>
      </c>
      <c r="AE1190" t="str">
        <f>IFERROR(VLOOKUP(D1190,Bas!A:B,2,0),"")</f>
        <v/>
      </c>
      <c r="AF1190" t="str">
        <f t="shared" si="189"/>
        <v>METALMECANICA PROMOAMBIENTAL SASFP-012544-01</v>
      </c>
      <c r="AG1190" s="14" t="str">
        <f>(IFERROR(VLOOKUP(AF1190,Bas!A:B,2,0),"CXP"))</f>
        <v>CXP</v>
      </c>
    </row>
    <row r="1191" spans="1:33" x14ac:dyDescent="0.25">
      <c r="A1191" t="s">
        <v>41</v>
      </c>
      <c r="B1191">
        <v>901</v>
      </c>
      <c r="C1191">
        <v>900974517</v>
      </c>
      <c r="D1191" t="s">
        <v>93</v>
      </c>
      <c r="E1191" t="s">
        <v>5409</v>
      </c>
      <c r="F1191">
        <v>7447638</v>
      </c>
      <c r="G1191">
        <v>16925001</v>
      </c>
      <c r="H1191">
        <v>1778</v>
      </c>
      <c r="I1191" t="s">
        <v>6674</v>
      </c>
      <c r="J1191" t="s">
        <v>6675</v>
      </c>
      <c r="K1191" s="2">
        <v>45440</v>
      </c>
      <c r="L1191" s="2">
        <v>45440</v>
      </c>
      <c r="M1191" s="2">
        <v>45496</v>
      </c>
      <c r="N1191">
        <v>49</v>
      </c>
      <c r="O1191">
        <v>25810164</v>
      </c>
      <c r="P1191">
        <v>20240604</v>
      </c>
      <c r="Q1191">
        <v>202406</v>
      </c>
      <c r="R1191" t="s">
        <v>6382</v>
      </c>
      <c r="S1191">
        <v>11</v>
      </c>
      <c r="T1191" t="s">
        <v>22</v>
      </c>
      <c r="U1191" t="s">
        <v>3359</v>
      </c>
      <c r="V1191" s="57" t="e">
        <f t="shared" ca="1" si="180"/>
        <v>#NUM!</v>
      </c>
      <c r="W1191" s="1" t="e">
        <f t="shared" ca="1" si="181"/>
        <v>#NUM!</v>
      </c>
      <c r="X1191" s="1" t="e">
        <f t="shared" ca="1" si="182"/>
        <v>#NUM!</v>
      </c>
      <c r="Y1191" s="1" t="e">
        <f t="shared" ca="1" si="183"/>
        <v>#NUM!</v>
      </c>
      <c r="Z1191" s="32" t="e">
        <f t="shared" ca="1" si="184"/>
        <v>#NUM!</v>
      </c>
      <c r="AA1191" s="1" t="e">
        <f t="shared" ca="1" si="185"/>
        <v>#NUM!</v>
      </c>
      <c r="AB1191" s="1" t="e">
        <f t="shared" ca="1" si="186"/>
        <v>#NUM!</v>
      </c>
      <c r="AC1191" s="1" t="e">
        <f t="shared" ca="1" si="187"/>
        <v>#NUM!</v>
      </c>
      <c r="AD1191" s="1">
        <f t="shared" si="188"/>
        <v>25810164</v>
      </c>
      <c r="AE1191" t="str">
        <f>IFERROR(VLOOKUP(D1191,Bas!A:B,2,0),"")</f>
        <v/>
      </c>
      <c r="AF1191" t="str">
        <f t="shared" si="189"/>
        <v>METALMECANICA PROMOAMBIENTAL SASFP-012545-01</v>
      </c>
      <c r="AG1191" s="14" t="str">
        <f>(IFERROR(VLOOKUP(AF1191,Bas!A:B,2,0),"CXP"))</f>
        <v>CXP</v>
      </c>
    </row>
    <row r="1192" spans="1:33" x14ac:dyDescent="0.25">
      <c r="A1192" t="s">
        <v>41</v>
      </c>
      <c r="B1192">
        <v>901</v>
      </c>
      <c r="C1192">
        <v>900974517</v>
      </c>
      <c r="D1192" t="s">
        <v>93</v>
      </c>
      <c r="E1192" t="s">
        <v>5409</v>
      </c>
      <c r="F1192">
        <v>7447638</v>
      </c>
      <c r="G1192">
        <v>16925001</v>
      </c>
      <c r="H1192">
        <v>1776</v>
      </c>
      <c r="I1192" t="s">
        <v>6676</v>
      </c>
      <c r="J1192" t="s">
        <v>6677</v>
      </c>
      <c r="K1192" s="2">
        <v>45440</v>
      </c>
      <c r="L1192" s="2">
        <v>45440</v>
      </c>
      <c r="M1192" s="2">
        <v>45497</v>
      </c>
      <c r="N1192">
        <v>50</v>
      </c>
      <c r="O1192">
        <v>21123050</v>
      </c>
      <c r="P1192">
        <v>20240604</v>
      </c>
      <c r="Q1192">
        <v>202406</v>
      </c>
      <c r="R1192" t="s">
        <v>6382</v>
      </c>
      <c r="S1192">
        <v>11</v>
      </c>
      <c r="T1192" t="s">
        <v>22</v>
      </c>
      <c r="U1192" t="s">
        <v>3359</v>
      </c>
      <c r="V1192" s="57" t="e">
        <f t="shared" ca="1" si="180"/>
        <v>#NUM!</v>
      </c>
      <c r="W1192" s="1" t="e">
        <f t="shared" ca="1" si="181"/>
        <v>#NUM!</v>
      </c>
      <c r="X1192" s="1" t="e">
        <f t="shared" ca="1" si="182"/>
        <v>#NUM!</v>
      </c>
      <c r="Y1192" s="1" t="e">
        <f t="shared" ca="1" si="183"/>
        <v>#NUM!</v>
      </c>
      <c r="Z1192" s="32" t="e">
        <f t="shared" ca="1" si="184"/>
        <v>#NUM!</v>
      </c>
      <c r="AA1192" s="1" t="e">
        <f t="shared" ca="1" si="185"/>
        <v>#NUM!</v>
      </c>
      <c r="AB1192" s="1" t="e">
        <f t="shared" ca="1" si="186"/>
        <v>#NUM!</v>
      </c>
      <c r="AC1192" s="1" t="e">
        <f t="shared" ca="1" si="187"/>
        <v>#NUM!</v>
      </c>
      <c r="AD1192" s="1">
        <f t="shared" si="188"/>
        <v>21123050</v>
      </c>
      <c r="AE1192" t="str">
        <f>IFERROR(VLOOKUP(D1192,Bas!A:B,2,0),"")</f>
        <v/>
      </c>
      <c r="AF1192" t="str">
        <f t="shared" si="189"/>
        <v>METALMECANICA PROMOAMBIENTAL SASFP-012546-01</v>
      </c>
      <c r="AG1192" s="14" t="str">
        <f>(IFERROR(VLOOKUP(AF1192,Bas!A:B,2,0),"CXP"))</f>
        <v>CXP</v>
      </c>
    </row>
    <row r="1193" spans="1:33" x14ac:dyDescent="0.25">
      <c r="A1193" t="s">
        <v>41</v>
      </c>
      <c r="B1193">
        <v>901</v>
      </c>
      <c r="C1193">
        <v>900974517</v>
      </c>
      <c r="D1193" t="s">
        <v>93</v>
      </c>
      <c r="E1193" t="s">
        <v>5409</v>
      </c>
      <c r="F1193">
        <v>7447638</v>
      </c>
      <c r="G1193">
        <v>16925001</v>
      </c>
      <c r="H1193">
        <v>1777</v>
      </c>
      <c r="I1193" t="s">
        <v>6678</v>
      </c>
      <c r="J1193" t="s">
        <v>6679</v>
      </c>
      <c r="K1193" s="2">
        <v>45440</v>
      </c>
      <c r="L1193" s="2">
        <v>45440</v>
      </c>
      <c r="M1193" s="2">
        <v>45495</v>
      </c>
      <c r="N1193">
        <v>48</v>
      </c>
      <c r="O1193">
        <v>7465833</v>
      </c>
      <c r="P1193">
        <v>20240604</v>
      </c>
      <c r="Q1193">
        <v>202406</v>
      </c>
      <c r="R1193" t="s">
        <v>6382</v>
      </c>
      <c r="S1193">
        <v>11</v>
      </c>
      <c r="T1193" t="s">
        <v>22</v>
      </c>
      <c r="U1193" t="s">
        <v>3359</v>
      </c>
      <c r="V1193" s="57" t="e">
        <f t="shared" ca="1" si="180"/>
        <v>#NUM!</v>
      </c>
      <c r="W1193" s="1" t="e">
        <f t="shared" ca="1" si="181"/>
        <v>#NUM!</v>
      </c>
      <c r="X1193" s="1" t="e">
        <f t="shared" ca="1" si="182"/>
        <v>#NUM!</v>
      </c>
      <c r="Y1193" s="1" t="e">
        <f t="shared" ca="1" si="183"/>
        <v>#NUM!</v>
      </c>
      <c r="Z1193" s="32" t="e">
        <f t="shared" ca="1" si="184"/>
        <v>#NUM!</v>
      </c>
      <c r="AA1193" s="1" t="e">
        <f t="shared" ca="1" si="185"/>
        <v>#NUM!</v>
      </c>
      <c r="AB1193" s="1" t="e">
        <f t="shared" ca="1" si="186"/>
        <v>#NUM!</v>
      </c>
      <c r="AC1193" s="1" t="e">
        <f t="shared" ca="1" si="187"/>
        <v>#NUM!</v>
      </c>
      <c r="AD1193" s="1">
        <f t="shared" si="188"/>
        <v>7465833</v>
      </c>
      <c r="AE1193" t="str">
        <f>IFERROR(VLOOKUP(D1193,Bas!A:B,2,0),"")</f>
        <v/>
      </c>
      <c r="AF1193" t="str">
        <f t="shared" si="189"/>
        <v>METALMECANICA PROMOAMBIENTAL SASFP-012547-01</v>
      </c>
      <c r="AG1193" s="14" t="str">
        <f>(IFERROR(VLOOKUP(AF1193,Bas!A:B,2,0),"CXP"))</f>
        <v>CXP</v>
      </c>
    </row>
    <row r="1194" spans="1:33" x14ac:dyDescent="0.25">
      <c r="A1194" t="s">
        <v>41</v>
      </c>
      <c r="B1194">
        <v>901</v>
      </c>
      <c r="C1194">
        <v>900974517</v>
      </c>
      <c r="D1194" t="s">
        <v>93</v>
      </c>
      <c r="E1194" t="s">
        <v>5409</v>
      </c>
      <c r="F1194">
        <v>7447638</v>
      </c>
      <c r="G1194">
        <v>16925001</v>
      </c>
      <c r="H1194">
        <v>1730</v>
      </c>
      <c r="I1194" t="s">
        <v>6680</v>
      </c>
      <c r="J1194" t="s">
        <v>6681</v>
      </c>
      <c r="K1194" s="2">
        <v>45440</v>
      </c>
      <c r="L1194" s="2">
        <v>45440</v>
      </c>
      <c r="M1194" s="2">
        <v>45469</v>
      </c>
      <c r="N1194">
        <v>22</v>
      </c>
      <c r="O1194">
        <v>3465258</v>
      </c>
      <c r="P1194">
        <v>20240604</v>
      </c>
      <c r="Q1194">
        <v>202406</v>
      </c>
      <c r="R1194" t="s">
        <v>6382</v>
      </c>
      <c r="S1194">
        <v>11</v>
      </c>
      <c r="T1194" t="s">
        <v>22</v>
      </c>
      <c r="U1194" t="s">
        <v>3359</v>
      </c>
      <c r="V1194" s="57" t="e">
        <f t="shared" ca="1" si="180"/>
        <v>#NUM!</v>
      </c>
      <c r="W1194" s="1" t="e">
        <f t="shared" ca="1" si="181"/>
        <v>#NUM!</v>
      </c>
      <c r="X1194" s="1" t="e">
        <f t="shared" ca="1" si="182"/>
        <v>#NUM!</v>
      </c>
      <c r="Y1194" s="1" t="e">
        <f t="shared" ca="1" si="183"/>
        <v>#NUM!</v>
      </c>
      <c r="Z1194" s="32" t="e">
        <f t="shared" ca="1" si="184"/>
        <v>#NUM!</v>
      </c>
      <c r="AA1194" s="1" t="e">
        <f t="shared" ca="1" si="185"/>
        <v>#NUM!</v>
      </c>
      <c r="AB1194" s="1" t="e">
        <f t="shared" ca="1" si="186"/>
        <v>#NUM!</v>
      </c>
      <c r="AC1194" s="1" t="e">
        <f t="shared" ca="1" si="187"/>
        <v>#NUM!</v>
      </c>
      <c r="AD1194" s="1">
        <f t="shared" si="188"/>
        <v>3465258</v>
      </c>
      <c r="AE1194" t="str">
        <f>IFERROR(VLOOKUP(D1194,Bas!A:B,2,0),"")</f>
        <v/>
      </c>
      <c r="AF1194" t="str">
        <f t="shared" si="189"/>
        <v>METALMECANICA PROMOAMBIENTAL SASFP-012549-01</v>
      </c>
      <c r="AG1194" s="14" t="str">
        <f>(IFERROR(VLOOKUP(AF1194,Bas!A:B,2,0),"CXP"))</f>
        <v>CXP</v>
      </c>
    </row>
    <row r="1195" spans="1:33" x14ac:dyDescent="0.25">
      <c r="A1195" t="s">
        <v>41</v>
      </c>
      <c r="B1195">
        <v>901</v>
      </c>
      <c r="C1195">
        <v>900974517</v>
      </c>
      <c r="D1195" t="s">
        <v>93</v>
      </c>
      <c r="E1195" t="s">
        <v>5409</v>
      </c>
      <c r="F1195">
        <v>7447638</v>
      </c>
      <c r="G1195">
        <v>16925001</v>
      </c>
      <c r="H1195">
        <v>1774</v>
      </c>
      <c r="I1195" t="s">
        <v>6682</v>
      </c>
      <c r="J1195" t="s">
        <v>6683</v>
      </c>
      <c r="K1195" s="2">
        <v>45440</v>
      </c>
      <c r="L1195" s="2">
        <v>45440</v>
      </c>
      <c r="M1195" s="2">
        <v>45494</v>
      </c>
      <c r="N1195">
        <v>47</v>
      </c>
      <c r="O1195">
        <v>2843264</v>
      </c>
      <c r="P1195">
        <v>20240604</v>
      </c>
      <c r="Q1195">
        <v>202406</v>
      </c>
      <c r="R1195" t="s">
        <v>6382</v>
      </c>
      <c r="S1195">
        <v>11</v>
      </c>
      <c r="T1195" t="s">
        <v>22</v>
      </c>
      <c r="U1195" t="s">
        <v>3359</v>
      </c>
      <c r="V1195" s="57" t="e">
        <f t="shared" ca="1" si="180"/>
        <v>#NUM!</v>
      </c>
      <c r="W1195" s="1" t="e">
        <f t="shared" ca="1" si="181"/>
        <v>#NUM!</v>
      </c>
      <c r="X1195" s="1" t="e">
        <f t="shared" ca="1" si="182"/>
        <v>#NUM!</v>
      </c>
      <c r="Y1195" s="1" t="e">
        <f t="shared" ca="1" si="183"/>
        <v>#NUM!</v>
      </c>
      <c r="Z1195" s="32" t="e">
        <f t="shared" ca="1" si="184"/>
        <v>#NUM!</v>
      </c>
      <c r="AA1195" s="1" t="e">
        <f t="shared" ca="1" si="185"/>
        <v>#NUM!</v>
      </c>
      <c r="AB1195" s="1" t="e">
        <f t="shared" ca="1" si="186"/>
        <v>#NUM!</v>
      </c>
      <c r="AC1195" s="1" t="e">
        <f t="shared" ca="1" si="187"/>
        <v>#NUM!</v>
      </c>
      <c r="AD1195" s="1">
        <f t="shared" si="188"/>
        <v>2843264</v>
      </c>
      <c r="AE1195" t="str">
        <f>IFERROR(VLOOKUP(D1195,Bas!A:B,2,0),"")</f>
        <v/>
      </c>
      <c r="AF1195" t="str">
        <f t="shared" si="189"/>
        <v>METALMECANICA PROMOAMBIENTAL SASFP-012552-01</v>
      </c>
      <c r="AG1195" s="14" t="str">
        <f>(IFERROR(VLOOKUP(AF1195,Bas!A:B,2,0),"CXP"))</f>
        <v>CXP</v>
      </c>
    </row>
    <row r="1196" spans="1:33" x14ac:dyDescent="0.25">
      <c r="A1196" t="s">
        <v>41</v>
      </c>
      <c r="B1196">
        <v>901</v>
      </c>
      <c r="C1196">
        <v>900974517</v>
      </c>
      <c r="D1196" t="s">
        <v>93</v>
      </c>
      <c r="E1196" t="s">
        <v>5409</v>
      </c>
      <c r="F1196">
        <v>7447638</v>
      </c>
      <c r="G1196">
        <v>16925001</v>
      </c>
      <c r="H1196">
        <v>1791</v>
      </c>
      <c r="I1196" t="s">
        <v>6684</v>
      </c>
      <c r="J1196" t="s">
        <v>6685</v>
      </c>
      <c r="K1196" s="2">
        <v>45442</v>
      </c>
      <c r="L1196" s="2">
        <v>45442</v>
      </c>
      <c r="M1196" s="2">
        <v>45502</v>
      </c>
      <c r="N1196">
        <v>55</v>
      </c>
      <c r="O1196">
        <v>5576372</v>
      </c>
      <c r="P1196">
        <v>20240604</v>
      </c>
      <c r="Q1196">
        <v>202406</v>
      </c>
      <c r="R1196" t="s">
        <v>6382</v>
      </c>
      <c r="S1196">
        <v>9</v>
      </c>
      <c r="T1196" t="s">
        <v>22</v>
      </c>
      <c r="U1196" t="s">
        <v>3359</v>
      </c>
      <c r="V1196" s="57" t="e">
        <f t="shared" ca="1" si="180"/>
        <v>#NUM!</v>
      </c>
      <c r="W1196" s="1" t="e">
        <f t="shared" ca="1" si="181"/>
        <v>#NUM!</v>
      </c>
      <c r="X1196" s="1" t="e">
        <f t="shared" ca="1" si="182"/>
        <v>#NUM!</v>
      </c>
      <c r="Y1196" s="1" t="e">
        <f t="shared" ca="1" si="183"/>
        <v>#NUM!</v>
      </c>
      <c r="Z1196" s="32" t="e">
        <f t="shared" ca="1" si="184"/>
        <v>#NUM!</v>
      </c>
      <c r="AA1196" s="1" t="e">
        <f t="shared" ca="1" si="185"/>
        <v>#NUM!</v>
      </c>
      <c r="AB1196" s="1" t="e">
        <f t="shared" ca="1" si="186"/>
        <v>#NUM!</v>
      </c>
      <c r="AC1196" s="1" t="e">
        <f t="shared" ca="1" si="187"/>
        <v>#NUM!</v>
      </c>
      <c r="AD1196" s="1">
        <f t="shared" si="188"/>
        <v>5576372</v>
      </c>
      <c r="AE1196" t="str">
        <f>IFERROR(VLOOKUP(D1196,Bas!A:B,2,0),"")</f>
        <v/>
      </c>
      <c r="AF1196" t="str">
        <f t="shared" si="189"/>
        <v>METALMECANICA PROMOAMBIENTAL SASFP-012597-01</v>
      </c>
      <c r="AG1196" s="14" t="str">
        <f>(IFERROR(VLOOKUP(AF1196,Bas!A:B,2,0),"CXP"))</f>
        <v>CXP</v>
      </c>
    </row>
    <row r="1197" spans="1:33" x14ac:dyDescent="0.25">
      <c r="A1197" t="s">
        <v>41</v>
      </c>
      <c r="B1197">
        <v>901</v>
      </c>
      <c r="C1197">
        <v>900974517</v>
      </c>
      <c r="D1197" t="s">
        <v>93</v>
      </c>
      <c r="E1197" t="s">
        <v>5409</v>
      </c>
      <c r="F1197">
        <v>7447638</v>
      </c>
      <c r="G1197">
        <v>16925001</v>
      </c>
      <c r="H1197">
        <v>1792</v>
      </c>
      <c r="I1197" t="s">
        <v>6686</v>
      </c>
      <c r="J1197" t="s">
        <v>6687</v>
      </c>
      <c r="K1197" s="2">
        <v>45443</v>
      </c>
      <c r="L1197" s="2">
        <v>45443</v>
      </c>
      <c r="M1197" s="2">
        <v>45502</v>
      </c>
      <c r="N1197">
        <v>55</v>
      </c>
      <c r="O1197">
        <v>951246</v>
      </c>
      <c r="P1197">
        <v>20240604</v>
      </c>
      <c r="Q1197">
        <v>202406</v>
      </c>
      <c r="R1197" t="s">
        <v>6382</v>
      </c>
      <c r="S1197">
        <v>8</v>
      </c>
      <c r="T1197" t="s">
        <v>22</v>
      </c>
      <c r="U1197" t="s">
        <v>3359</v>
      </c>
      <c r="V1197" s="57" t="e">
        <f t="shared" ca="1" si="180"/>
        <v>#NUM!</v>
      </c>
      <c r="W1197" s="1" t="e">
        <f t="shared" ca="1" si="181"/>
        <v>#NUM!</v>
      </c>
      <c r="X1197" s="1" t="e">
        <f t="shared" ca="1" si="182"/>
        <v>#NUM!</v>
      </c>
      <c r="Y1197" s="1" t="e">
        <f t="shared" ca="1" si="183"/>
        <v>#NUM!</v>
      </c>
      <c r="Z1197" s="32" t="e">
        <f t="shared" ca="1" si="184"/>
        <v>#NUM!</v>
      </c>
      <c r="AA1197" s="1" t="e">
        <f t="shared" ca="1" si="185"/>
        <v>#NUM!</v>
      </c>
      <c r="AB1197" s="1" t="e">
        <f t="shared" ca="1" si="186"/>
        <v>#NUM!</v>
      </c>
      <c r="AC1197" s="1" t="e">
        <f t="shared" ca="1" si="187"/>
        <v>#NUM!</v>
      </c>
      <c r="AD1197" s="1">
        <f t="shared" si="188"/>
        <v>951246</v>
      </c>
      <c r="AE1197" t="str">
        <f>IFERROR(VLOOKUP(D1197,Bas!A:B,2,0),"")</f>
        <v/>
      </c>
      <c r="AF1197" t="str">
        <f t="shared" si="189"/>
        <v>METALMECANICA PROMOAMBIENTAL SASFP-012613-01</v>
      </c>
      <c r="AG1197" s="14" t="str">
        <f>(IFERROR(VLOOKUP(AF1197,Bas!A:B,2,0),"CXP"))</f>
        <v>CXP</v>
      </c>
    </row>
    <row r="1198" spans="1:33" x14ac:dyDescent="0.25">
      <c r="A1198" t="s">
        <v>41</v>
      </c>
      <c r="B1198">
        <v>901</v>
      </c>
      <c r="C1198">
        <v>79814697</v>
      </c>
      <c r="D1198" t="s">
        <v>3008</v>
      </c>
      <c r="E1198" t="s">
        <v>5444</v>
      </c>
      <c r="F1198">
        <v>7447638</v>
      </c>
      <c r="G1198">
        <v>16925001</v>
      </c>
      <c r="H1198">
        <v>366</v>
      </c>
      <c r="I1198" t="s">
        <v>5445</v>
      </c>
      <c r="J1198" t="s">
        <v>5446</v>
      </c>
      <c r="K1198" s="2">
        <v>45411</v>
      </c>
      <c r="L1198" s="2">
        <v>45411</v>
      </c>
      <c r="M1198" s="2">
        <v>45455</v>
      </c>
      <c r="N1198">
        <v>8</v>
      </c>
      <c r="O1198">
        <v>1575644</v>
      </c>
      <c r="P1198">
        <v>20240604</v>
      </c>
      <c r="Q1198">
        <v>202406</v>
      </c>
      <c r="R1198" t="s">
        <v>6382</v>
      </c>
      <c r="S1198">
        <v>40</v>
      </c>
      <c r="T1198" t="s">
        <v>35</v>
      </c>
      <c r="U1198" t="s">
        <v>3359</v>
      </c>
      <c r="V1198" s="57" t="e">
        <f t="shared" ca="1" si="180"/>
        <v>#NUM!</v>
      </c>
      <c r="W1198" s="1" t="e">
        <f t="shared" ca="1" si="181"/>
        <v>#NUM!</v>
      </c>
      <c r="X1198" s="1" t="e">
        <f t="shared" ca="1" si="182"/>
        <v>#NUM!</v>
      </c>
      <c r="Y1198" s="1" t="e">
        <f t="shared" ca="1" si="183"/>
        <v>#NUM!</v>
      </c>
      <c r="Z1198" s="32" t="e">
        <f t="shared" ca="1" si="184"/>
        <v>#NUM!</v>
      </c>
      <c r="AA1198" s="1" t="e">
        <f t="shared" ca="1" si="185"/>
        <v>#NUM!</v>
      </c>
      <c r="AB1198" s="1" t="e">
        <f t="shared" ca="1" si="186"/>
        <v>#NUM!</v>
      </c>
      <c r="AC1198" s="1" t="e">
        <f t="shared" ca="1" si="187"/>
        <v>#NUM!</v>
      </c>
      <c r="AD1198" s="1">
        <f t="shared" si="188"/>
        <v>1575644</v>
      </c>
      <c r="AE1198" t="str">
        <f>IFERROR(VLOOKUP(D1198,Bas!A:B,2,0),"")</f>
        <v/>
      </c>
      <c r="AF1198" t="str">
        <f t="shared" si="189"/>
        <v>MORA VILLAMIL OLMEDOFP-012047-01</v>
      </c>
      <c r="AG1198" s="14" t="str">
        <f>(IFERROR(VLOOKUP(AF1198,Bas!A:B,2,0),"CXP"))</f>
        <v>CXP</v>
      </c>
    </row>
    <row r="1199" spans="1:33" x14ac:dyDescent="0.25">
      <c r="A1199" t="s">
        <v>41</v>
      </c>
      <c r="B1199">
        <v>901</v>
      </c>
      <c r="C1199">
        <v>79430950</v>
      </c>
      <c r="D1199" t="s">
        <v>3009</v>
      </c>
      <c r="E1199" t="s">
        <v>5447</v>
      </c>
      <c r="F1199">
        <v>7447638</v>
      </c>
      <c r="G1199">
        <v>16925001</v>
      </c>
      <c r="H1199" t="s">
        <v>5448</v>
      </c>
      <c r="I1199" t="s">
        <v>5449</v>
      </c>
      <c r="J1199" t="s">
        <v>5450</v>
      </c>
      <c r="K1199" s="2">
        <v>45408</v>
      </c>
      <c r="L1199" s="2">
        <v>45408</v>
      </c>
      <c r="M1199" s="2">
        <v>45453</v>
      </c>
      <c r="N1199">
        <v>6</v>
      </c>
      <c r="O1199">
        <v>510000</v>
      </c>
      <c r="P1199">
        <v>20240604</v>
      </c>
      <c r="Q1199">
        <v>202406</v>
      </c>
      <c r="R1199" t="s">
        <v>6382</v>
      </c>
      <c r="S1199">
        <v>43</v>
      </c>
      <c r="T1199" t="s">
        <v>35</v>
      </c>
      <c r="U1199" t="s">
        <v>3359</v>
      </c>
      <c r="V1199" s="57" t="e">
        <f t="shared" ca="1" si="180"/>
        <v>#NUM!</v>
      </c>
      <c r="W1199" s="1" t="e">
        <f t="shared" ca="1" si="181"/>
        <v>#NUM!</v>
      </c>
      <c r="X1199" s="1" t="e">
        <f t="shared" ca="1" si="182"/>
        <v>#NUM!</v>
      </c>
      <c r="Y1199" s="1" t="e">
        <f t="shared" ca="1" si="183"/>
        <v>#NUM!</v>
      </c>
      <c r="Z1199" s="32" t="e">
        <f t="shared" ca="1" si="184"/>
        <v>#NUM!</v>
      </c>
      <c r="AA1199" s="1" t="e">
        <f t="shared" ca="1" si="185"/>
        <v>#NUM!</v>
      </c>
      <c r="AB1199" s="1" t="e">
        <f t="shared" ca="1" si="186"/>
        <v>#NUM!</v>
      </c>
      <c r="AC1199" s="1" t="e">
        <f t="shared" ca="1" si="187"/>
        <v>#NUM!</v>
      </c>
      <c r="AD1199" s="1">
        <f t="shared" si="188"/>
        <v>510000</v>
      </c>
      <c r="AE1199" t="str">
        <f>IFERROR(VLOOKUP(D1199,Bas!A:B,2,0),"")</f>
        <v/>
      </c>
      <c r="AF1199" t="str">
        <f t="shared" si="189"/>
        <v>MOSQUERA SAMACA SIERVO JAVIERDS-000718-01</v>
      </c>
      <c r="AG1199" s="14" t="str">
        <f>(IFERROR(VLOOKUP(AF1199,Bas!A:B,2,0),"CXP"))</f>
        <v>CXP</v>
      </c>
    </row>
    <row r="1200" spans="1:33" x14ac:dyDescent="0.25">
      <c r="A1200" t="s">
        <v>41</v>
      </c>
      <c r="B1200">
        <v>901</v>
      </c>
      <c r="C1200">
        <v>860049841</v>
      </c>
      <c r="D1200" t="s">
        <v>3010</v>
      </c>
      <c r="E1200" t="s">
        <v>5451</v>
      </c>
      <c r="F1200">
        <v>7447638</v>
      </c>
      <c r="G1200">
        <v>16925001</v>
      </c>
      <c r="H1200">
        <v>20648</v>
      </c>
      <c r="I1200" t="s">
        <v>5452</v>
      </c>
      <c r="J1200" t="s">
        <v>5453</v>
      </c>
      <c r="K1200" s="2">
        <v>45358</v>
      </c>
      <c r="L1200" s="2">
        <v>45358</v>
      </c>
      <c r="M1200" s="2">
        <v>45418</v>
      </c>
      <c r="N1200">
        <v>-28</v>
      </c>
      <c r="O1200">
        <v>697785</v>
      </c>
      <c r="P1200">
        <v>20240604</v>
      </c>
      <c r="Q1200">
        <v>202406</v>
      </c>
      <c r="R1200" t="s">
        <v>6382</v>
      </c>
      <c r="S1200">
        <v>93</v>
      </c>
      <c r="T1200" t="s">
        <v>52</v>
      </c>
      <c r="U1200" t="s">
        <v>3359</v>
      </c>
      <c r="V1200" s="57" t="e">
        <f t="shared" ca="1" si="180"/>
        <v>#NUM!</v>
      </c>
      <c r="W1200" s="1" t="e">
        <f t="shared" ca="1" si="181"/>
        <v>#NUM!</v>
      </c>
      <c r="X1200" s="1" t="e">
        <f t="shared" ca="1" si="182"/>
        <v>#NUM!</v>
      </c>
      <c r="Y1200" s="1" t="e">
        <f t="shared" ca="1" si="183"/>
        <v>#NUM!</v>
      </c>
      <c r="Z1200" s="32" t="e">
        <f t="shared" ca="1" si="184"/>
        <v>#NUM!</v>
      </c>
      <c r="AA1200" s="1" t="e">
        <f t="shared" ca="1" si="185"/>
        <v>#NUM!</v>
      </c>
      <c r="AB1200" s="1" t="e">
        <f t="shared" ca="1" si="186"/>
        <v>#NUM!</v>
      </c>
      <c r="AC1200" s="1" t="e">
        <f t="shared" ca="1" si="187"/>
        <v>#NUM!</v>
      </c>
      <c r="AD1200" s="1">
        <f t="shared" si="188"/>
        <v>697785</v>
      </c>
      <c r="AE1200" t="str">
        <f>IFERROR(VLOOKUP(D1200,Bas!A:B,2,0),"")</f>
        <v/>
      </c>
      <c r="AF1200" t="str">
        <f t="shared" si="189"/>
        <v>MULTIREPUESTOS MACK SASFP-011065-01</v>
      </c>
      <c r="AG1200" s="14" t="str">
        <f>(IFERROR(VLOOKUP(AF1200,Bas!A:B,2,0),"CXP"))</f>
        <v>CXP</v>
      </c>
    </row>
    <row r="1201" spans="1:33" x14ac:dyDescent="0.25">
      <c r="A1201" t="s">
        <v>41</v>
      </c>
      <c r="B1201">
        <v>901</v>
      </c>
      <c r="C1201">
        <v>860049841</v>
      </c>
      <c r="D1201" t="s">
        <v>3010</v>
      </c>
      <c r="E1201" t="s">
        <v>5451</v>
      </c>
      <c r="F1201">
        <v>7447638</v>
      </c>
      <c r="G1201">
        <v>16925001</v>
      </c>
      <c r="H1201">
        <v>20646</v>
      </c>
      <c r="I1201" t="s">
        <v>5454</v>
      </c>
      <c r="J1201" t="s">
        <v>5455</v>
      </c>
      <c r="K1201" s="2">
        <v>45358</v>
      </c>
      <c r="L1201" s="2">
        <v>45358</v>
      </c>
      <c r="M1201" s="2">
        <v>45418</v>
      </c>
      <c r="N1201">
        <v>-28</v>
      </c>
      <c r="O1201">
        <v>877859</v>
      </c>
      <c r="P1201">
        <v>20240604</v>
      </c>
      <c r="Q1201">
        <v>202406</v>
      </c>
      <c r="R1201" t="s">
        <v>6382</v>
      </c>
      <c r="S1201">
        <v>93</v>
      </c>
      <c r="T1201" t="s">
        <v>52</v>
      </c>
      <c r="U1201" t="s">
        <v>3359</v>
      </c>
      <c r="V1201" s="57" t="e">
        <f t="shared" ca="1" si="180"/>
        <v>#NUM!</v>
      </c>
      <c r="W1201" s="1" t="e">
        <f t="shared" ca="1" si="181"/>
        <v>#NUM!</v>
      </c>
      <c r="X1201" s="1" t="e">
        <f t="shared" ca="1" si="182"/>
        <v>#NUM!</v>
      </c>
      <c r="Y1201" s="1" t="e">
        <f t="shared" ca="1" si="183"/>
        <v>#NUM!</v>
      </c>
      <c r="Z1201" s="32" t="e">
        <f t="shared" ca="1" si="184"/>
        <v>#NUM!</v>
      </c>
      <c r="AA1201" s="1" t="e">
        <f t="shared" ca="1" si="185"/>
        <v>#NUM!</v>
      </c>
      <c r="AB1201" s="1" t="e">
        <f t="shared" ca="1" si="186"/>
        <v>#NUM!</v>
      </c>
      <c r="AC1201" s="1" t="e">
        <f t="shared" ca="1" si="187"/>
        <v>#NUM!</v>
      </c>
      <c r="AD1201" s="1">
        <f t="shared" si="188"/>
        <v>877859</v>
      </c>
      <c r="AE1201" t="str">
        <f>IFERROR(VLOOKUP(D1201,Bas!A:B,2,0),"")</f>
        <v/>
      </c>
      <c r="AF1201" t="str">
        <f t="shared" si="189"/>
        <v>MULTIREPUESTOS MACK SASFP-011066-01</v>
      </c>
      <c r="AG1201" s="14" t="str">
        <f>(IFERROR(VLOOKUP(AF1201,Bas!A:B,2,0),"CXP"))</f>
        <v>CXP</v>
      </c>
    </row>
    <row r="1202" spans="1:33" x14ac:dyDescent="0.25">
      <c r="A1202" t="s">
        <v>41</v>
      </c>
      <c r="B1202">
        <v>901</v>
      </c>
      <c r="C1202">
        <v>860049841</v>
      </c>
      <c r="D1202" t="s">
        <v>3010</v>
      </c>
      <c r="E1202" t="s">
        <v>5451</v>
      </c>
      <c r="F1202">
        <v>7447638</v>
      </c>
      <c r="G1202">
        <v>16925001</v>
      </c>
      <c r="H1202">
        <v>20567</v>
      </c>
      <c r="I1202" t="s">
        <v>5456</v>
      </c>
      <c r="J1202" t="s">
        <v>5457</v>
      </c>
      <c r="K1202" s="2">
        <v>45358</v>
      </c>
      <c r="L1202" s="2">
        <v>45358</v>
      </c>
      <c r="M1202" s="2">
        <v>45413</v>
      </c>
      <c r="N1202">
        <v>-33</v>
      </c>
      <c r="O1202">
        <v>112546</v>
      </c>
      <c r="P1202">
        <v>20240604</v>
      </c>
      <c r="Q1202">
        <v>202406</v>
      </c>
      <c r="R1202" t="s">
        <v>6382</v>
      </c>
      <c r="S1202">
        <v>93</v>
      </c>
      <c r="T1202" t="s">
        <v>52</v>
      </c>
      <c r="U1202" t="s">
        <v>3359</v>
      </c>
      <c r="V1202" s="57" t="e">
        <f t="shared" ca="1" si="180"/>
        <v>#NUM!</v>
      </c>
      <c r="W1202" s="1" t="e">
        <f t="shared" ca="1" si="181"/>
        <v>#NUM!</v>
      </c>
      <c r="X1202" s="1" t="e">
        <f t="shared" ca="1" si="182"/>
        <v>#NUM!</v>
      </c>
      <c r="Y1202" s="1" t="e">
        <f t="shared" ca="1" si="183"/>
        <v>#NUM!</v>
      </c>
      <c r="Z1202" s="32" t="e">
        <f t="shared" ca="1" si="184"/>
        <v>#NUM!</v>
      </c>
      <c r="AA1202" s="1" t="e">
        <f t="shared" ca="1" si="185"/>
        <v>#NUM!</v>
      </c>
      <c r="AB1202" s="1" t="e">
        <f t="shared" ca="1" si="186"/>
        <v>#NUM!</v>
      </c>
      <c r="AC1202" s="1" t="e">
        <f t="shared" ca="1" si="187"/>
        <v>#NUM!</v>
      </c>
      <c r="AD1202" s="1">
        <f t="shared" si="188"/>
        <v>112546</v>
      </c>
      <c r="AE1202" t="str">
        <f>IFERROR(VLOOKUP(D1202,Bas!A:B,2,0),"")</f>
        <v/>
      </c>
      <c r="AF1202" t="str">
        <f t="shared" si="189"/>
        <v>MULTIREPUESTOS MACK SASFP-011067-01</v>
      </c>
      <c r="AG1202" s="14" t="str">
        <f>(IFERROR(VLOOKUP(AF1202,Bas!A:B,2,0),"CXP"))</f>
        <v>CXP</v>
      </c>
    </row>
    <row r="1203" spans="1:33" x14ac:dyDescent="0.25">
      <c r="A1203" t="s">
        <v>41</v>
      </c>
      <c r="B1203">
        <v>901</v>
      </c>
      <c r="C1203">
        <v>860049841</v>
      </c>
      <c r="D1203" t="s">
        <v>3010</v>
      </c>
      <c r="E1203" t="s">
        <v>5451</v>
      </c>
      <c r="F1203">
        <v>7447638</v>
      </c>
      <c r="G1203">
        <v>16925001</v>
      </c>
      <c r="H1203">
        <v>20670</v>
      </c>
      <c r="I1203" t="s">
        <v>5458</v>
      </c>
      <c r="J1203" t="s">
        <v>5459</v>
      </c>
      <c r="K1203" s="2">
        <v>45363</v>
      </c>
      <c r="L1203" s="2">
        <v>45363</v>
      </c>
      <c r="M1203" s="2">
        <v>45420</v>
      </c>
      <c r="N1203">
        <v>-26</v>
      </c>
      <c r="O1203">
        <v>900368</v>
      </c>
      <c r="P1203">
        <v>20240604</v>
      </c>
      <c r="Q1203">
        <v>202406</v>
      </c>
      <c r="R1203" t="s">
        <v>6382</v>
      </c>
      <c r="S1203">
        <v>88</v>
      </c>
      <c r="T1203" t="s">
        <v>31</v>
      </c>
      <c r="U1203" t="s">
        <v>3359</v>
      </c>
      <c r="V1203" s="57" t="e">
        <f t="shared" ca="1" si="180"/>
        <v>#NUM!</v>
      </c>
      <c r="W1203" s="1" t="e">
        <f t="shared" ca="1" si="181"/>
        <v>#NUM!</v>
      </c>
      <c r="X1203" s="1" t="e">
        <f t="shared" ca="1" si="182"/>
        <v>#NUM!</v>
      </c>
      <c r="Y1203" s="1" t="e">
        <f t="shared" ca="1" si="183"/>
        <v>#NUM!</v>
      </c>
      <c r="Z1203" s="32" t="e">
        <f t="shared" ca="1" si="184"/>
        <v>#NUM!</v>
      </c>
      <c r="AA1203" s="1" t="e">
        <f t="shared" ca="1" si="185"/>
        <v>#NUM!</v>
      </c>
      <c r="AB1203" s="1" t="e">
        <f t="shared" ca="1" si="186"/>
        <v>#NUM!</v>
      </c>
      <c r="AC1203" s="1" t="e">
        <f t="shared" ca="1" si="187"/>
        <v>#NUM!</v>
      </c>
      <c r="AD1203" s="1">
        <f t="shared" si="188"/>
        <v>900368</v>
      </c>
      <c r="AE1203" t="str">
        <f>IFERROR(VLOOKUP(D1203,Bas!A:B,2,0),"")</f>
        <v/>
      </c>
      <c r="AF1203" t="str">
        <f t="shared" si="189"/>
        <v>MULTIREPUESTOS MACK SASFP-011141-01</v>
      </c>
      <c r="AG1203" s="14" t="str">
        <f>(IFERROR(VLOOKUP(AF1203,Bas!A:B,2,0),"CXP"))</f>
        <v>CXP</v>
      </c>
    </row>
    <row r="1204" spans="1:33" x14ac:dyDescent="0.25">
      <c r="A1204" t="s">
        <v>41</v>
      </c>
      <c r="B1204">
        <v>901</v>
      </c>
      <c r="C1204">
        <v>860049841</v>
      </c>
      <c r="D1204" t="s">
        <v>3010</v>
      </c>
      <c r="E1204" t="s">
        <v>5451</v>
      </c>
      <c r="F1204">
        <v>7447638</v>
      </c>
      <c r="G1204">
        <v>16925001</v>
      </c>
      <c r="H1204">
        <v>20760</v>
      </c>
      <c r="I1204" t="s">
        <v>5460</v>
      </c>
      <c r="J1204" t="s">
        <v>5461</v>
      </c>
      <c r="K1204" s="2">
        <v>45373</v>
      </c>
      <c r="L1204" s="2">
        <v>45373</v>
      </c>
      <c r="M1204" s="2">
        <v>45426</v>
      </c>
      <c r="N1204">
        <v>-20</v>
      </c>
      <c r="O1204">
        <v>562730</v>
      </c>
      <c r="P1204">
        <v>20240604</v>
      </c>
      <c r="Q1204">
        <v>202406</v>
      </c>
      <c r="R1204" t="s">
        <v>6382</v>
      </c>
      <c r="S1204">
        <v>78</v>
      </c>
      <c r="T1204" t="s">
        <v>31</v>
      </c>
      <c r="U1204" t="s">
        <v>3359</v>
      </c>
      <c r="V1204" s="57" t="e">
        <f t="shared" ca="1" si="180"/>
        <v>#NUM!</v>
      </c>
      <c r="W1204" s="1" t="e">
        <f t="shared" ca="1" si="181"/>
        <v>#NUM!</v>
      </c>
      <c r="X1204" s="1" t="e">
        <f t="shared" ca="1" si="182"/>
        <v>#NUM!</v>
      </c>
      <c r="Y1204" s="1" t="e">
        <f t="shared" ca="1" si="183"/>
        <v>#NUM!</v>
      </c>
      <c r="Z1204" s="32" t="e">
        <f t="shared" ca="1" si="184"/>
        <v>#NUM!</v>
      </c>
      <c r="AA1204" s="1" t="e">
        <f t="shared" ca="1" si="185"/>
        <v>#NUM!</v>
      </c>
      <c r="AB1204" s="1" t="e">
        <f t="shared" ca="1" si="186"/>
        <v>#NUM!</v>
      </c>
      <c r="AC1204" s="1" t="e">
        <f t="shared" ca="1" si="187"/>
        <v>#NUM!</v>
      </c>
      <c r="AD1204" s="1">
        <f t="shared" si="188"/>
        <v>562730</v>
      </c>
      <c r="AE1204" t="str">
        <f>IFERROR(VLOOKUP(D1204,Bas!A:B,2,0),"")</f>
        <v/>
      </c>
      <c r="AF1204" t="str">
        <f t="shared" si="189"/>
        <v>MULTIREPUESTOS MACK SASFP-011326-01</v>
      </c>
      <c r="AG1204" s="14" t="str">
        <f>(IFERROR(VLOOKUP(AF1204,Bas!A:B,2,0),"CXP"))</f>
        <v>CXP</v>
      </c>
    </row>
    <row r="1205" spans="1:33" x14ac:dyDescent="0.25">
      <c r="A1205" t="s">
        <v>41</v>
      </c>
      <c r="B1205">
        <v>901</v>
      </c>
      <c r="C1205">
        <v>860049841</v>
      </c>
      <c r="D1205" t="s">
        <v>3010</v>
      </c>
      <c r="E1205" t="s">
        <v>5451</v>
      </c>
      <c r="F1205">
        <v>7447638</v>
      </c>
      <c r="G1205">
        <v>16925001</v>
      </c>
      <c r="H1205">
        <v>20888</v>
      </c>
      <c r="I1205" t="s">
        <v>5462</v>
      </c>
      <c r="J1205" t="s">
        <v>5463</v>
      </c>
      <c r="K1205" s="2">
        <v>45377</v>
      </c>
      <c r="L1205" s="2">
        <v>45377</v>
      </c>
      <c r="M1205" s="2">
        <v>45434</v>
      </c>
      <c r="N1205">
        <v>-12</v>
      </c>
      <c r="O1205">
        <v>697785</v>
      </c>
      <c r="P1205">
        <v>20240604</v>
      </c>
      <c r="Q1205">
        <v>202406</v>
      </c>
      <c r="R1205" t="s">
        <v>6382</v>
      </c>
      <c r="S1205">
        <v>74</v>
      </c>
      <c r="T1205" t="s">
        <v>31</v>
      </c>
      <c r="U1205" t="s">
        <v>3359</v>
      </c>
      <c r="V1205" s="57" t="e">
        <f t="shared" ca="1" si="180"/>
        <v>#NUM!</v>
      </c>
      <c r="W1205" s="1" t="e">
        <f t="shared" ca="1" si="181"/>
        <v>#NUM!</v>
      </c>
      <c r="X1205" s="1" t="e">
        <f t="shared" ca="1" si="182"/>
        <v>#NUM!</v>
      </c>
      <c r="Y1205" s="1" t="e">
        <f t="shared" ca="1" si="183"/>
        <v>#NUM!</v>
      </c>
      <c r="Z1205" s="32" t="e">
        <f t="shared" ca="1" si="184"/>
        <v>#NUM!</v>
      </c>
      <c r="AA1205" s="1" t="e">
        <f t="shared" ca="1" si="185"/>
        <v>#NUM!</v>
      </c>
      <c r="AB1205" s="1" t="e">
        <f t="shared" ca="1" si="186"/>
        <v>#NUM!</v>
      </c>
      <c r="AC1205" s="1" t="e">
        <f t="shared" ca="1" si="187"/>
        <v>#NUM!</v>
      </c>
      <c r="AD1205" s="1">
        <f t="shared" si="188"/>
        <v>697785</v>
      </c>
      <c r="AE1205" t="str">
        <f>IFERROR(VLOOKUP(D1205,Bas!A:B,2,0),"")</f>
        <v/>
      </c>
      <c r="AF1205" t="str">
        <f t="shared" si="189"/>
        <v>MULTIREPUESTOS MACK SASFP-011394-01</v>
      </c>
      <c r="AG1205" s="14" t="str">
        <f>(IFERROR(VLOOKUP(AF1205,Bas!A:B,2,0),"CXP"))</f>
        <v>CXP</v>
      </c>
    </row>
    <row r="1206" spans="1:33" x14ac:dyDescent="0.25">
      <c r="A1206" t="s">
        <v>41</v>
      </c>
      <c r="B1206">
        <v>901</v>
      </c>
      <c r="C1206">
        <v>860049841</v>
      </c>
      <c r="D1206" t="s">
        <v>3010</v>
      </c>
      <c r="E1206" t="s">
        <v>5451</v>
      </c>
      <c r="F1206">
        <v>7447638</v>
      </c>
      <c r="G1206">
        <v>16925001</v>
      </c>
      <c r="H1206">
        <v>20891</v>
      </c>
      <c r="I1206" t="s">
        <v>5464</v>
      </c>
      <c r="J1206" t="s">
        <v>5465</v>
      </c>
      <c r="K1206" s="2">
        <v>45377</v>
      </c>
      <c r="L1206" s="2">
        <v>45377</v>
      </c>
      <c r="M1206" s="2">
        <v>45434</v>
      </c>
      <c r="N1206">
        <v>-12</v>
      </c>
      <c r="O1206">
        <v>697785</v>
      </c>
      <c r="P1206">
        <v>20240604</v>
      </c>
      <c r="Q1206">
        <v>202406</v>
      </c>
      <c r="R1206" t="s">
        <v>6382</v>
      </c>
      <c r="S1206">
        <v>74</v>
      </c>
      <c r="T1206" t="s">
        <v>31</v>
      </c>
      <c r="U1206" t="s">
        <v>3359</v>
      </c>
      <c r="V1206" s="57" t="e">
        <f t="shared" ca="1" si="180"/>
        <v>#NUM!</v>
      </c>
      <c r="W1206" s="1" t="e">
        <f t="shared" ca="1" si="181"/>
        <v>#NUM!</v>
      </c>
      <c r="X1206" s="1" t="e">
        <f t="shared" ca="1" si="182"/>
        <v>#NUM!</v>
      </c>
      <c r="Y1206" s="1" t="e">
        <f t="shared" ca="1" si="183"/>
        <v>#NUM!</v>
      </c>
      <c r="Z1206" s="32" t="e">
        <f t="shared" ca="1" si="184"/>
        <v>#NUM!</v>
      </c>
      <c r="AA1206" s="1" t="e">
        <f t="shared" ca="1" si="185"/>
        <v>#NUM!</v>
      </c>
      <c r="AB1206" s="1" t="e">
        <f t="shared" ca="1" si="186"/>
        <v>#NUM!</v>
      </c>
      <c r="AC1206" s="1" t="e">
        <f t="shared" ca="1" si="187"/>
        <v>#NUM!</v>
      </c>
      <c r="AD1206" s="1">
        <f t="shared" si="188"/>
        <v>697785</v>
      </c>
      <c r="AE1206" t="str">
        <f>IFERROR(VLOOKUP(D1206,Bas!A:B,2,0),"")</f>
        <v/>
      </c>
      <c r="AF1206" t="str">
        <f t="shared" si="189"/>
        <v>MULTIREPUESTOS MACK SASFP-011395-01</v>
      </c>
      <c r="AG1206" s="14" t="str">
        <f>(IFERROR(VLOOKUP(AF1206,Bas!A:B,2,0),"CXP"))</f>
        <v>CXP</v>
      </c>
    </row>
    <row r="1207" spans="1:33" x14ac:dyDescent="0.25">
      <c r="A1207" t="s">
        <v>41</v>
      </c>
      <c r="B1207">
        <v>901</v>
      </c>
      <c r="C1207">
        <v>860049841</v>
      </c>
      <c r="D1207" t="s">
        <v>3010</v>
      </c>
      <c r="E1207" t="s">
        <v>5451</v>
      </c>
      <c r="F1207">
        <v>7447638</v>
      </c>
      <c r="G1207">
        <v>16925001</v>
      </c>
      <c r="H1207">
        <v>20739</v>
      </c>
      <c r="I1207" t="s">
        <v>5466</v>
      </c>
      <c r="J1207" t="s">
        <v>5467</v>
      </c>
      <c r="K1207" s="2">
        <v>45377</v>
      </c>
      <c r="L1207" s="2">
        <v>45377</v>
      </c>
      <c r="M1207" s="2">
        <v>45425</v>
      </c>
      <c r="N1207">
        <v>-21</v>
      </c>
      <c r="O1207">
        <v>1010519</v>
      </c>
      <c r="P1207">
        <v>20240604</v>
      </c>
      <c r="Q1207">
        <v>202406</v>
      </c>
      <c r="R1207" t="s">
        <v>6382</v>
      </c>
      <c r="S1207">
        <v>74</v>
      </c>
      <c r="T1207" t="s">
        <v>31</v>
      </c>
      <c r="U1207" t="s">
        <v>3359</v>
      </c>
      <c r="V1207" s="57" t="e">
        <f t="shared" ca="1" si="180"/>
        <v>#NUM!</v>
      </c>
      <c r="W1207" s="1" t="e">
        <f t="shared" ca="1" si="181"/>
        <v>#NUM!</v>
      </c>
      <c r="X1207" s="1" t="e">
        <f t="shared" ca="1" si="182"/>
        <v>#NUM!</v>
      </c>
      <c r="Y1207" s="1" t="e">
        <f t="shared" ca="1" si="183"/>
        <v>#NUM!</v>
      </c>
      <c r="Z1207" s="32" t="e">
        <f t="shared" ca="1" si="184"/>
        <v>#NUM!</v>
      </c>
      <c r="AA1207" s="1" t="e">
        <f t="shared" ca="1" si="185"/>
        <v>#NUM!</v>
      </c>
      <c r="AB1207" s="1" t="e">
        <f t="shared" ca="1" si="186"/>
        <v>#NUM!</v>
      </c>
      <c r="AC1207" s="1" t="e">
        <f t="shared" ca="1" si="187"/>
        <v>#NUM!</v>
      </c>
      <c r="AD1207" s="1">
        <f t="shared" si="188"/>
        <v>1010519</v>
      </c>
      <c r="AE1207" t="str">
        <f>IFERROR(VLOOKUP(D1207,Bas!A:B,2,0),"")</f>
        <v/>
      </c>
      <c r="AF1207" t="str">
        <f t="shared" si="189"/>
        <v>MULTIREPUESTOS MACK SASFP-011396-01</v>
      </c>
      <c r="AG1207" s="14" t="str">
        <f>(IFERROR(VLOOKUP(AF1207,Bas!A:B,2,0),"CXP"))</f>
        <v>CXP</v>
      </c>
    </row>
    <row r="1208" spans="1:33" x14ac:dyDescent="0.25">
      <c r="A1208" t="s">
        <v>41</v>
      </c>
      <c r="B1208">
        <v>901</v>
      </c>
      <c r="C1208">
        <v>860049841</v>
      </c>
      <c r="D1208" t="s">
        <v>3010</v>
      </c>
      <c r="E1208" t="s">
        <v>5451</v>
      </c>
      <c r="F1208">
        <v>7447638</v>
      </c>
      <c r="G1208">
        <v>16925001</v>
      </c>
      <c r="H1208">
        <v>20950</v>
      </c>
      <c r="I1208" t="s">
        <v>5468</v>
      </c>
      <c r="J1208" t="s">
        <v>5469</v>
      </c>
      <c r="K1208" s="2">
        <v>45384</v>
      </c>
      <c r="L1208" s="2">
        <v>45384</v>
      </c>
      <c r="M1208" s="2">
        <v>45444</v>
      </c>
      <c r="N1208">
        <v>-3</v>
      </c>
      <c r="O1208">
        <v>236347</v>
      </c>
      <c r="P1208">
        <v>20240604</v>
      </c>
      <c r="Q1208">
        <v>202406</v>
      </c>
      <c r="R1208" t="s">
        <v>6382</v>
      </c>
      <c r="S1208">
        <v>67</v>
      </c>
      <c r="T1208" t="s">
        <v>31</v>
      </c>
      <c r="U1208" t="s">
        <v>3359</v>
      </c>
      <c r="V1208" s="57" t="e">
        <f t="shared" ca="1" si="180"/>
        <v>#NUM!</v>
      </c>
      <c r="W1208" s="1" t="e">
        <f t="shared" ca="1" si="181"/>
        <v>#NUM!</v>
      </c>
      <c r="X1208" s="1" t="e">
        <f t="shared" ca="1" si="182"/>
        <v>#NUM!</v>
      </c>
      <c r="Y1208" s="1" t="e">
        <f t="shared" ca="1" si="183"/>
        <v>#NUM!</v>
      </c>
      <c r="Z1208" s="32" t="e">
        <f t="shared" ca="1" si="184"/>
        <v>#NUM!</v>
      </c>
      <c r="AA1208" s="1" t="e">
        <f t="shared" ca="1" si="185"/>
        <v>#NUM!</v>
      </c>
      <c r="AB1208" s="1" t="e">
        <f t="shared" ca="1" si="186"/>
        <v>#NUM!</v>
      </c>
      <c r="AC1208" s="1" t="e">
        <f t="shared" ca="1" si="187"/>
        <v>#NUM!</v>
      </c>
      <c r="AD1208" s="1">
        <f t="shared" si="188"/>
        <v>236347</v>
      </c>
      <c r="AE1208" t="str">
        <f>IFERROR(VLOOKUP(D1208,Bas!A:B,2,0),"")</f>
        <v/>
      </c>
      <c r="AF1208" t="str">
        <f t="shared" si="189"/>
        <v>MULTIREPUESTOS MACK SASFP-011503-01</v>
      </c>
      <c r="AG1208" s="14" t="str">
        <f>(IFERROR(VLOOKUP(AF1208,Bas!A:B,2,0),"CXP"))</f>
        <v>CXP</v>
      </c>
    </row>
    <row r="1209" spans="1:33" x14ac:dyDescent="0.25">
      <c r="A1209" t="s">
        <v>41</v>
      </c>
      <c r="B1209">
        <v>901</v>
      </c>
      <c r="C1209">
        <v>860049841</v>
      </c>
      <c r="D1209" t="s">
        <v>3010</v>
      </c>
      <c r="E1209" t="s">
        <v>5451</v>
      </c>
      <c r="F1209">
        <v>7447638</v>
      </c>
      <c r="G1209">
        <v>16925001</v>
      </c>
      <c r="H1209">
        <v>21020</v>
      </c>
      <c r="I1209" t="s">
        <v>5470</v>
      </c>
      <c r="J1209" t="s">
        <v>5471</v>
      </c>
      <c r="K1209" s="2">
        <v>45387</v>
      </c>
      <c r="L1209" s="2">
        <v>45387</v>
      </c>
      <c r="M1209" s="2">
        <v>45447</v>
      </c>
      <c r="N1209">
        <v>0</v>
      </c>
      <c r="O1209">
        <v>900368</v>
      </c>
      <c r="P1209">
        <v>20240604</v>
      </c>
      <c r="Q1209">
        <v>202406</v>
      </c>
      <c r="R1209" t="s">
        <v>6382</v>
      </c>
      <c r="S1209">
        <v>64</v>
      </c>
      <c r="T1209" t="s">
        <v>31</v>
      </c>
      <c r="U1209" t="s">
        <v>3359</v>
      </c>
      <c r="V1209" s="57" t="e">
        <f t="shared" ref="V1209:V1272" ca="1" si="190">+_xlfn.DAYS($V$8,L1209)</f>
        <v>#NUM!</v>
      </c>
      <c r="W1209" s="1" t="e">
        <f t="shared" ref="W1209:W1272" ca="1" si="191">+IF(AND(V1209&gt;=0,V1209&lt;=30),AD1209,0)</f>
        <v>#NUM!</v>
      </c>
      <c r="X1209" s="1" t="e">
        <f t="shared" ref="X1209:X1272" ca="1" si="192">+IF(AND(V1209&gt;=31,V1209&lt;=60),AD1209,0)</f>
        <v>#NUM!</v>
      </c>
      <c r="Y1209" s="1" t="e">
        <f t="shared" ref="Y1209:Y1272" ca="1" si="193">+IF(AND(V1209&gt;=61,V1209&lt;=90),AD1209,0)</f>
        <v>#NUM!</v>
      </c>
      <c r="Z1209" s="32" t="e">
        <f t="shared" ref="Z1209:Z1272" ca="1" si="194">+IF(AND(V1209&gt;=91,V1209&lt;=120),AD1209,0)</f>
        <v>#NUM!</v>
      </c>
      <c r="AA1209" s="1" t="e">
        <f t="shared" ref="AA1209:AA1272" ca="1" si="195">+IF(AND(V1209&gt;=121,V1209&lt;=180),AD1209,0)</f>
        <v>#NUM!</v>
      </c>
      <c r="AB1209" s="1" t="e">
        <f t="shared" ref="AB1209:AB1272" ca="1" si="196">+IF(AND(V1209&gt;=181,V1209&lt;=360),AD1209,0)</f>
        <v>#NUM!</v>
      </c>
      <c r="AC1209" s="1" t="e">
        <f t="shared" ref="AC1209:AC1272" ca="1" si="197">+IF(AND(V1209&gt;360),AD1209,0)</f>
        <v>#NUM!</v>
      </c>
      <c r="AD1209" s="1">
        <f t="shared" ref="AD1209:AD1272" si="198">+O1209</f>
        <v>900368</v>
      </c>
      <c r="AE1209" t="str">
        <f>IFERROR(VLOOKUP(D1209,Bas!A:B,2,0),"")</f>
        <v/>
      </c>
      <c r="AF1209" t="str">
        <f t="shared" si="189"/>
        <v>MULTIREPUESTOS MACK SASFP-011549-01</v>
      </c>
      <c r="AG1209" s="14" t="str">
        <f>(IFERROR(VLOOKUP(AF1209,Bas!A:B,2,0),"CXP"))</f>
        <v>CXP</v>
      </c>
    </row>
    <row r="1210" spans="1:33" x14ac:dyDescent="0.25">
      <c r="A1210" t="s">
        <v>41</v>
      </c>
      <c r="B1210">
        <v>901</v>
      </c>
      <c r="C1210">
        <v>860049841</v>
      </c>
      <c r="D1210" t="s">
        <v>3010</v>
      </c>
      <c r="E1210" t="s">
        <v>5451</v>
      </c>
      <c r="F1210">
        <v>7447638</v>
      </c>
      <c r="G1210">
        <v>16925001</v>
      </c>
      <c r="H1210">
        <v>21133</v>
      </c>
      <c r="I1210" t="s">
        <v>5472</v>
      </c>
      <c r="J1210" t="s">
        <v>5473</v>
      </c>
      <c r="K1210" s="2">
        <v>45393</v>
      </c>
      <c r="L1210" s="2">
        <v>45393</v>
      </c>
      <c r="M1210" s="2">
        <v>45453</v>
      </c>
      <c r="N1210">
        <v>6</v>
      </c>
      <c r="O1210">
        <v>697785</v>
      </c>
      <c r="P1210">
        <v>20240604</v>
      </c>
      <c r="Q1210">
        <v>202406</v>
      </c>
      <c r="R1210" t="s">
        <v>6382</v>
      </c>
      <c r="S1210">
        <v>58</v>
      </c>
      <c r="T1210" t="s">
        <v>35</v>
      </c>
      <c r="U1210" t="s">
        <v>3359</v>
      </c>
      <c r="V1210" s="57" t="e">
        <f t="shared" ca="1" si="190"/>
        <v>#NUM!</v>
      </c>
      <c r="W1210" s="1" t="e">
        <f t="shared" ca="1" si="191"/>
        <v>#NUM!</v>
      </c>
      <c r="X1210" s="1" t="e">
        <f t="shared" ca="1" si="192"/>
        <v>#NUM!</v>
      </c>
      <c r="Y1210" s="1" t="e">
        <f t="shared" ca="1" si="193"/>
        <v>#NUM!</v>
      </c>
      <c r="Z1210" s="32" t="e">
        <f t="shared" ca="1" si="194"/>
        <v>#NUM!</v>
      </c>
      <c r="AA1210" s="1" t="e">
        <f t="shared" ca="1" si="195"/>
        <v>#NUM!</v>
      </c>
      <c r="AB1210" s="1" t="e">
        <f t="shared" ca="1" si="196"/>
        <v>#NUM!</v>
      </c>
      <c r="AC1210" s="1" t="e">
        <f t="shared" ca="1" si="197"/>
        <v>#NUM!</v>
      </c>
      <c r="AD1210" s="1">
        <f t="shared" si="198"/>
        <v>697785</v>
      </c>
      <c r="AE1210" t="str">
        <f>IFERROR(VLOOKUP(D1210,Bas!A:B,2,0),"")</f>
        <v/>
      </c>
      <c r="AF1210" t="str">
        <f t="shared" ref="AF1210:AF1273" si="199">+CONCATENATE(D1210,I1210)</f>
        <v>MULTIREPUESTOS MACK SASFP-011677-01</v>
      </c>
      <c r="AG1210" s="14" t="str">
        <f>(IFERROR(VLOOKUP(AF1210,Bas!A:B,2,0),"CXP"))</f>
        <v>CXP</v>
      </c>
    </row>
    <row r="1211" spans="1:33" x14ac:dyDescent="0.25">
      <c r="A1211" t="s">
        <v>41</v>
      </c>
      <c r="B1211">
        <v>901</v>
      </c>
      <c r="C1211">
        <v>860049841</v>
      </c>
      <c r="D1211" t="s">
        <v>3010</v>
      </c>
      <c r="E1211" t="s">
        <v>5451</v>
      </c>
      <c r="F1211">
        <v>7447638</v>
      </c>
      <c r="G1211">
        <v>16925001</v>
      </c>
      <c r="H1211">
        <v>21134</v>
      </c>
      <c r="I1211" t="s">
        <v>5474</v>
      </c>
      <c r="J1211" t="s">
        <v>5475</v>
      </c>
      <c r="K1211" s="2">
        <v>45393</v>
      </c>
      <c r="L1211" s="2">
        <v>45393</v>
      </c>
      <c r="M1211" s="2">
        <v>45453</v>
      </c>
      <c r="N1211">
        <v>6</v>
      </c>
      <c r="O1211">
        <v>697785</v>
      </c>
      <c r="P1211">
        <v>20240604</v>
      </c>
      <c r="Q1211">
        <v>202406</v>
      </c>
      <c r="R1211" t="s">
        <v>6382</v>
      </c>
      <c r="S1211">
        <v>58</v>
      </c>
      <c r="T1211" t="s">
        <v>35</v>
      </c>
      <c r="U1211" t="s">
        <v>3359</v>
      </c>
      <c r="V1211" s="57" t="e">
        <f t="shared" ca="1" si="190"/>
        <v>#NUM!</v>
      </c>
      <c r="W1211" s="1" t="e">
        <f t="shared" ca="1" si="191"/>
        <v>#NUM!</v>
      </c>
      <c r="X1211" s="1" t="e">
        <f t="shared" ca="1" si="192"/>
        <v>#NUM!</v>
      </c>
      <c r="Y1211" s="1" t="e">
        <f t="shared" ca="1" si="193"/>
        <v>#NUM!</v>
      </c>
      <c r="Z1211" s="32" t="e">
        <f t="shared" ca="1" si="194"/>
        <v>#NUM!</v>
      </c>
      <c r="AA1211" s="1" t="e">
        <f t="shared" ca="1" si="195"/>
        <v>#NUM!</v>
      </c>
      <c r="AB1211" s="1" t="e">
        <f t="shared" ca="1" si="196"/>
        <v>#NUM!</v>
      </c>
      <c r="AC1211" s="1" t="e">
        <f t="shared" ca="1" si="197"/>
        <v>#NUM!</v>
      </c>
      <c r="AD1211" s="1">
        <f t="shared" si="198"/>
        <v>697785</v>
      </c>
      <c r="AE1211" t="str">
        <f>IFERROR(VLOOKUP(D1211,Bas!A:B,2,0),"")</f>
        <v/>
      </c>
      <c r="AF1211" t="str">
        <f t="shared" si="199"/>
        <v>MULTIREPUESTOS MACK SASFP-011678-01</v>
      </c>
      <c r="AG1211" s="14" t="str">
        <f>(IFERROR(VLOOKUP(AF1211,Bas!A:B,2,0),"CXP"))</f>
        <v>CXP</v>
      </c>
    </row>
    <row r="1212" spans="1:33" x14ac:dyDescent="0.25">
      <c r="A1212" t="s">
        <v>41</v>
      </c>
      <c r="B1212">
        <v>901</v>
      </c>
      <c r="C1212">
        <v>860049841</v>
      </c>
      <c r="D1212" t="s">
        <v>3010</v>
      </c>
      <c r="E1212" t="s">
        <v>5451</v>
      </c>
      <c r="F1212">
        <v>7447638</v>
      </c>
      <c r="G1212">
        <v>16925001</v>
      </c>
      <c r="H1212">
        <v>21108</v>
      </c>
      <c r="I1212" t="s">
        <v>5476</v>
      </c>
      <c r="J1212" t="s">
        <v>5477</v>
      </c>
      <c r="K1212" s="2">
        <v>45393</v>
      </c>
      <c r="L1212" s="2">
        <v>45393</v>
      </c>
      <c r="M1212" s="2">
        <v>45452</v>
      </c>
      <c r="N1212">
        <v>5</v>
      </c>
      <c r="O1212">
        <v>1010519</v>
      </c>
      <c r="P1212">
        <v>20240604</v>
      </c>
      <c r="Q1212">
        <v>202406</v>
      </c>
      <c r="R1212" t="s">
        <v>6382</v>
      </c>
      <c r="S1212">
        <v>58</v>
      </c>
      <c r="T1212" t="s">
        <v>35</v>
      </c>
      <c r="U1212" t="s">
        <v>3359</v>
      </c>
      <c r="V1212" s="57" t="e">
        <f t="shared" ca="1" si="190"/>
        <v>#NUM!</v>
      </c>
      <c r="W1212" s="1" t="e">
        <f t="shared" ca="1" si="191"/>
        <v>#NUM!</v>
      </c>
      <c r="X1212" s="1" t="e">
        <f t="shared" ca="1" si="192"/>
        <v>#NUM!</v>
      </c>
      <c r="Y1212" s="1" t="e">
        <f t="shared" ca="1" si="193"/>
        <v>#NUM!</v>
      </c>
      <c r="Z1212" s="32" t="e">
        <f t="shared" ca="1" si="194"/>
        <v>#NUM!</v>
      </c>
      <c r="AA1212" s="1" t="e">
        <f t="shared" ca="1" si="195"/>
        <v>#NUM!</v>
      </c>
      <c r="AB1212" s="1" t="e">
        <f t="shared" ca="1" si="196"/>
        <v>#NUM!</v>
      </c>
      <c r="AC1212" s="1" t="e">
        <f t="shared" ca="1" si="197"/>
        <v>#NUM!</v>
      </c>
      <c r="AD1212" s="1">
        <f t="shared" si="198"/>
        <v>1010519</v>
      </c>
      <c r="AE1212" t="str">
        <f>IFERROR(VLOOKUP(D1212,Bas!A:B,2,0),"")</f>
        <v/>
      </c>
      <c r="AF1212" t="str">
        <f t="shared" si="199"/>
        <v>MULTIREPUESTOS MACK SASFP-011679-01</v>
      </c>
      <c r="AG1212" s="14" t="str">
        <f>(IFERROR(VLOOKUP(AF1212,Bas!A:B,2,0),"CXP"))</f>
        <v>CXP</v>
      </c>
    </row>
    <row r="1213" spans="1:33" x14ac:dyDescent="0.25">
      <c r="A1213" t="s">
        <v>41</v>
      </c>
      <c r="B1213">
        <v>901</v>
      </c>
      <c r="C1213">
        <v>860049841</v>
      </c>
      <c r="D1213" t="s">
        <v>3010</v>
      </c>
      <c r="E1213" t="s">
        <v>5451</v>
      </c>
      <c r="F1213">
        <v>7447638</v>
      </c>
      <c r="G1213">
        <v>16925001</v>
      </c>
      <c r="H1213">
        <v>21095</v>
      </c>
      <c r="I1213" t="s">
        <v>5478</v>
      </c>
      <c r="J1213" t="s">
        <v>5479</v>
      </c>
      <c r="K1213" s="2">
        <v>45393</v>
      </c>
      <c r="L1213" s="2">
        <v>45393</v>
      </c>
      <c r="M1213" s="2">
        <v>45451</v>
      </c>
      <c r="N1213">
        <v>4</v>
      </c>
      <c r="O1213">
        <v>450184</v>
      </c>
      <c r="P1213">
        <v>20240604</v>
      </c>
      <c r="Q1213">
        <v>202406</v>
      </c>
      <c r="R1213" t="s">
        <v>6382</v>
      </c>
      <c r="S1213">
        <v>58</v>
      </c>
      <c r="T1213" t="s">
        <v>35</v>
      </c>
      <c r="U1213" t="s">
        <v>3359</v>
      </c>
      <c r="V1213" s="57" t="e">
        <f t="shared" ca="1" si="190"/>
        <v>#NUM!</v>
      </c>
      <c r="W1213" s="1" t="e">
        <f t="shared" ca="1" si="191"/>
        <v>#NUM!</v>
      </c>
      <c r="X1213" s="1" t="e">
        <f t="shared" ca="1" si="192"/>
        <v>#NUM!</v>
      </c>
      <c r="Y1213" s="1" t="e">
        <f t="shared" ca="1" si="193"/>
        <v>#NUM!</v>
      </c>
      <c r="Z1213" s="32" t="e">
        <f t="shared" ca="1" si="194"/>
        <v>#NUM!</v>
      </c>
      <c r="AA1213" s="1" t="e">
        <f t="shared" ca="1" si="195"/>
        <v>#NUM!</v>
      </c>
      <c r="AB1213" s="1" t="e">
        <f t="shared" ca="1" si="196"/>
        <v>#NUM!</v>
      </c>
      <c r="AC1213" s="1" t="e">
        <f t="shared" ca="1" si="197"/>
        <v>#NUM!</v>
      </c>
      <c r="AD1213" s="1">
        <f t="shared" si="198"/>
        <v>450184</v>
      </c>
      <c r="AE1213" t="str">
        <f>IFERROR(VLOOKUP(D1213,Bas!A:B,2,0),"")</f>
        <v/>
      </c>
      <c r="AF1213" t="str">
        <f t="shared" si="199"/>
        <v>MULTIREPUESTOS MACK SASFP-011680-01</v>
      </c>
      <c r="AG1213" s="14" t="str">
        <f>(IFERROR(VLOOKUP(AF1213,Bas!A:B,2,0),"CXP"))</f>
        <v>CXP</v>
      </c>
    </row>
    <row r="1214" spans="1:33" x14ac:dyDescent="0.25">
      <c r="A1214" t="s">
        <v>41</v>
      </c>
      <c r="B1214">
        <v>901</v>
      </c>
      <c r="C1214">
        <v>860049841</v>
      </c>
      <c r="D1214" t="s">
        <v>3010</v>
      </c>
      <c r="E1214" t="s">
        <v>5451</v>
      </c>
      <c r="F1214">
        <v>7447638</v>
      </c>
      <c r="G1214">
        <v>16925001</v>
      </c>
      <c r="H1214">
        <v>21157</v>
      </c>
      <c r="I1214" t="s">
        <v>5480</v>
      </c>
      <c r="J1214" t="s">
        <v>5481</v>
      </c>
      <c r="K1214" s="2">
        <v>45394</v>
      </c>
      <c r="L1214" s="2">
        <v>45394</v>
      </c>
      <c r="M1214" s="2">
        <v>45454</v>
      </c>
      <c r="N1214">
        <v>7</v>
      </c>
      <c r="O1214">
        <v>675276</v>
      </c>
      <c r="P1214">
        <v>20240604</v>
      </c>
      <c r="Q1214">
        <v>202406</v>
      </c>
      <c r="R1214" t="s">
        <v>6382</v>
      </c>
      <c r="S1214">
        <v>57</v>
      </c>
      <c r="T1214" t="s">
        <v>35</v>
      </c>
      <c r="U1214" t="s">
        <v>3359</v>
      </c>
      <c r="V1214" s="57" t="e">
        <f t="shared" ca="1" si="190"/>
        <v>#NUM!</v>
      </c>
      <c r="W1214" s="1" t="e">
        <f t="shared" ca="1" si="191"/>
        <v>#NUM!</v>
      </c>
      <c r="X1214" s="1" t="e">
        <f t="shared" ca="1" si="192"/>
        <v>#NUM!</v>
      </c>
      <c r="Y1214" s="1" t="e">
        <f t="shared" ca="1" si="193"/>
        <v>#NUM!</v>
      </c>
      <c r="Z1214" s="32" t="e">
        <f t="shared" ca="1" si="194"/>
        <v>#NUM!</v>
      </c>
      <c r="AA1214" s="1" t="e">
        <f t="shared" ca="1" si="195"/>
        <v>#NUM!</v>
      </c>
      <c r="AB1214" s="1" t="e">
        <f t="shared" ca="1" si="196"/>
        <v>#NUM!</v>
      </c>
      <c r="AC1214" s="1" t="e">
        <f t="shared" ca="1" si="197"/>
        <v>#NUM!</v>
      </c>
      <c r="AD1214" s="1">
        <f t="shared" si="198"/>
        <v>675276</v>
      </c>
      <c r="AE1214" t="str">
        <f>IFERROR(VLOOKUP(D1214,Bas!A:B,2,0),"")</f>
        <v/>
      </c>
      <c r="AF1214" t="str">
        <f t="shared" si="199"/>
        <v>MULTIREPUESTOS MACK SASFP-011700-01</v>
      </c>
      <c r="AG1214" s="14" t="str">
        <f>(IFERROR(VLOOKUP(AF1214,Bas!A:B,2,0),"CXP"))</f>
        <v>CXP</v>
      </c>
    </row>
    <row r="1215" spans="1:33" x14ac:dyDescent="0.25">
      <c r="A1215" t="s">
        <v>41</v>
      </c>
      <c r="B1215">
        <v>901</v>
      </c>
      <c r="C1215">
        <v>860049841</v>
      </c>
      <c r="D1215" t="s">
        <v>3010</v>
      </c>
      <c r="E1215" t="s">
        <v>5451</v>
      </c>
      <c r="F1215">
        <v>7447638</v>
      </c>
      <c r="G1215">
        <v>16925001</v>
      </c>
      <c r="H1215">
        <v>21181</v>
      </c>
      <c r="I1215" t="s">
        <v>5482</v>
      </c>
      <c r="J1215" t="s">
        <v>5483</v>
      </c>
      <c r="K1215" s="2">
        <v>45397</v>
      </c>
      <c r="L1215" s="2">
        <v>45397</v>
      </c>
      <c r="M1215" s="2">
        <v>45456</v>
      </c>
      <c r="N1215">
        <v>9</v>
      </c>
      <c r="O1215">
        <v>731549</v>
      </c>
      <c r="P1215">
        <v>20240604</v>
      </c>
      <c r="Q1215">
        <v>202406</v>
      </c>
      <c r="R1215" t="s">
        <v>6382</v>
      </c>
      <c r="S1215">
        <v>54</v>
      </c>
      <c r="T1215" t="s">
        <v>35</v>
      </c>
      <c r="U1215" t="s">
        <v>3359</v>
      </c>
      <c r="V1215" s="57" t="e">
        <f t="shared" ca="1" si="190"/>
        <v>#NUM!</v>
      </c>
      <c r="W1215" s="1" t="e">
        <f t="shared" ca="1" si="191"/>
        <v>#NUM!</v>
      </c>
      <c r="X1215" s="1" t="e">
        <f t="shared" ca="1" si="192"/>
        <v>#NUM!</v>
      </c>
      <c r="Y1215" s="1" t="e">
        <f t="shared" ca="1" si="193"/>
        <v>#NUM!</v>
      </c>
      <c r="Z1215" s="32" t="e">
        <f t="shared" ca="1" si="194"/>
        <v>#NUM!</v>
      </c>
      <c r="AA1215" s="1" t="e">
        <f t="shared" ca="1" si="195"/>
        <v>#NUM!</v>
      </c>
      <c r="AB1215" s="1" t="e">
        <f t="shared" ca="1" si="196"/>
        <v>#NUM!</v>
      </c>
      <c r="AC1215" s="1" t="e">
        <f t="shared" ca="1" si="197"/>
        <v>#NUM!</v>
      </c>
      <c r="AD1215" s="1">
        <f t="shared" si="198"/>
        <v>731549</v>
      </c>
      <c r="AE1215" t="str">
        <f>IFERROR(VLOOKUP(D1215,Bas!A:B,2,0),"")</f>
        <v/>
      </c>
      <c r="AF1215" t="str">
        <f t="shared" si="199"/>
        <v>MULTIREPUESTOS MACK SASFP-011740-01</v>
      </c>
      <c r="AG1215" s="14" t="str">
        <f>(IFERROR(VLOOKUP(AF1215,Bas!A:B,2,0),"CXP"))</f>
        <v>CXP</v>
      </c>
    </row>
    <row r="1216" spans="1:33" x14ac:dyDescent="0.25">
      <c r="A1216" t="s">
        <v>41</v>
      </c>
      <c r="B1216">
        <v>901</v>
      </c>
      <c r="C1216">
        <v>860049841</v>
      </c>
      <c r="D1216" t="s">
        <v>3010</v>
      </c>
      <c r="E1216" t="s">
        <v>5451</v>
      </c>
      <c r="F1216">
        <v>7447638</v>
      </c>
      <c r="G1216">
        <v>16925001</v>
      </c>
      <c r="H1216">
        <v>21186</v>
      </c>
      <c r="I1216" t="s">
        <v>5484</v>
      </c>
      <c r="J1216" t="s">
        <v>5485</v>
      </c>
      <c r="K1216" s="2">
        <v>45397</v>
      </c>
      <c r="L1216" s="2">
        <v>45397</v>
      </c>
      <c r="M1216" s="2">
        <v>45456</v>
      </c>
      <c r="N1216">
        <v>9</v>
      </c>
      <c r="O1216">
        <v>371402</v>
      </c>
      <c r="P1216">
        <v>20240604</v>
      </c>
      <c r="Q1216">
        <v>202406</v>
      </c>
      <c r="R1216" t="s">
        <v>6382</v>
      </c>
      <c r="S1216">
        <v>54</v>
      </c>
      <c r="T1216" t="s">
        <v>35</v>
      </c>
      <c r="U1216" t="s">
        <v>3359</v>
      </c>
      <c r="V1216" s="57" t="e">
        <f t="shared" ca="1" si="190"/>
        <v>#NUM!</v>
      </c>
      <c r="W1216" s="1" t="e">
        <f t="shared" ca="1" si="191"/>
        <v>#NUM!</v>
      </c>
      <c r="X1216" s="1" t="e">
        <f t="shared" ca="1" si="192"/>
        <v>#NUM!</v>
      </c>
      <c r="Y1216" s="1" t="e">
        <f t="shared" ca="1" si="193"/>
        <v>#NUM!</v>
      </c>
      <c r="Z1216" s="32" t="e">
        <f t="shared" ca="1" si="194"/>
        <v>#NUM!</v>
      </c>
      <c r="AA1216" s="1" t="e">
        <f t="shared" ca="1" si="195"/>
        <v>#NUM!</v>
      </c>
      <c r="AB1216" s="1" t="e">
        <f t="shared" ca="1" si="196"/>
        <v>#NUM!</v>
      </c>
      <c r="AC1216" s="1" t="e">
        <f t="shared" ca="1" si="197"/>
        <v>#NUM!</v>
      </c>
      <c r="AD1216" s="1">
        <f t="shared" si="198"/>
        <v>371402</v>
      </c>
      <c r="AE1216" t="str">
        <f>IFERROR(VLOOKUP(D1216,Bas!A:B,2,0),"")</f>
        <v/>
      </c>
      <c r="AF1216" t="str">
        <f t="shared" si="199"/>
        <v>MULTIREPUESTOS MACK SASFP-011741-01</v>
      </c>
      <c r="AG1216" s="14" t="str">
        <f>(IFERROR(VLOOKUP(AF1216,Bas!A:B,2,0),"CXP"))</f>
        <v>CXP</v>
      </c>
    </row>
    <row r="1217" spans="1:33" x14ac:dyDescent="0.25">
      <c r="A1217" t="s">
        <v>41</v>
      </c>
      <c r="B1217">
        <v>901</v>
      </c>
      <c r="C1217">
        <v>860049841</v>
      </c>
      <c r="D1217" t="s">
        <v>3010</v>
      </c>
      <c r="E1217" t="s">
        <v>5451</v>
      </c>
      <c r="F1217">
        <v>7447638</v>
      </c>
      <c r="G1217">
        <v>16925001</v>
      </c>
      <c r="H1217">
        <v>21187</v>
      </c>
      <c r="I1217" t="s">
        <v>5486</v>
      </c>
      <c r="J1217" t="s">
        <v>5487</v>
      </c>
      <c r="K1217" s="2">
        <v>45397</v>
      </c>
      <c r="L1217" s="2">
        <v>45397</v>
      </c>
      <c r="M1217" s="2">
        <v>45456</v>
      </c>
      <c r="N1217">
        <v>9</v>
      </c>
      <c r="O1217">
        <v>371402</v>
      </c>
      <c r="P1217">
        <v>20240604</v>
      </c>
      <c r="Q1217">
        <v>202406</v>
      </c>
      <c r="R1217" t="s">
        <v>6382</v>
      </c>
      <c r="S1217">
        <v>54</v>
      </c>
      <c r="T1217" t="s">
        <v>35</v>
      </c>
      <c r="U1217" t="s">
        <v>3359</v>
      </c>
      <c r="V1217" s="57" t="e">
        <f t="shared" ca="1" si="190"/>
        <v>#NUM!</v>
      </c>
      <c r="W1217" s="1" t="e">
        <f t="shared" ca="1" si="191"/>
        <v>#NUM!</v>
      </c>
      <c r="X1217" s="1" t="e">
        <f t="shared" ca="1" si="192"/>
        <v>#NUM!</v>
      </c>
      <c r="Y1217" s="1" t="e">
        <f t="shared" ca="1" si="193"/>
        <v>#NUM!</v>
      </c>
      <c r="Z1217" s="32" t="e">
        <f t="shared" ca="1" si="194"/>
        <v>#NUM!</v>
      </c>
      <c r="AA1217" s="1" t="e">
        <f t="shared" ca="1" si="195"/>
        <v>#NUM!</v>
      </c>
      <c r="AB1217" s="1" t="e">
        <f t="shared" ca="1" si="196"/>
        <v>#NUM!</v>
      </c>
      <c r="AC1217" s="1" t="e">
        <f t="shared" ca="1" si="197"/>
        <v>#NUM!</v>
      </c>
      <c r="AD1217" s="1">
        <f t="shared" si="198"/>
        <v>371402</v>
      </c>
      <c r="AE1217" t="str">
        <f>IFERROR(VLOOKUP(D1217,Bas!A:B,2,0),"")</f>
        <v/>
      </c>
      <c r="AF1217" t="str">
        <f t="shared" si="199"/>
        <v>MULTIREPUESTOS MACK SASFP-011742-01</v>
      </c>
      <c r="AG1217" s="14" t="str">
        <f>(IFERROR(VLOOKUP(AF1217,Bas!A:B,2,0),"CXP"))</f>
        <v>CXP</v>
      </c>
    </row>
    <row r="1218" spans="1:33" x14ac:dyDescent="0.25">
      <c r="A1218" t="s">
        <v>41</v>
      </c>
      <c r="B1218">
        <v>901</v>
      </c>
      <c r="C1218">
        <v>860049841</v>
      </c>
      <c r="D1218" t="s">
        <v>3010</v>
      </c>
      <c r="E1218" t="s">
        <v>5451</v>
      </c>
      <c r="F1218">
        <v>7447638</v>
      </c>
      <c r="G1218">
        <v>16925001</v>
      </c>
      <c r="H1218">
        <v>21377</v>
      </c>
      <c r="I1218" t="s">
        <v>5488</v>
      </c>
      <c r="J1218" t="s">
        <v>5489</v>
      </c>
      <c r="K1218" s="2">
        <v>45411</v>
      </c>
      <c r="L1218" s="2">
        <v>45411</v>
      </c>
      <c r="M1218" s="2">
        <v>45470</v>
      </c>
      <c r="N1218">
        <v>23</v>
      </c>
      <c r="O1218">
        <v>562730</v>
      </c>
      <c r="P1218">
        <v>20240604</v>
      </c>
      <c r="Q1218">
        <v>202406</v>
      </c>
      <c r="R1218" t="s">
        <v>6382</v>
      </c>
      <c r="S1218">
        <v>40</v>
      </c>
      <c r="T1218" t="s">
        <v>35</v>
      </c>
      <c r="U1218" t="s">
        <v>3359</v>
      </c>
      <c r="V1218" s="57" t="e">
        <f t="shared" ca="1" si="190"/>
        <v>#NUM!</v>
      </c>
      <c r="W1218" s="1" t="e">
        <f t="shared" ca="1" si="191"/>
        <v>#NUM!</v>
      </c>
      <c r="X1218" s="1" t="e">
        <f t="shared" ca="1" si="192"/>
        <v>#NUM!</v>
      </c>
      <c r="Y1218" s="1" t="e">
        <f t="shared" ca="1" si="193"/>
        <v>#NUM!</v>
      </c>
      <c r="Z1218" s="32" t="e">
        <f t="shared" ca="1" si="194"/>
        <v>#NUM!</v>
      </c>
      <c r="AA1218" s="1" t="e">
        <f t="shared" ca="1" si="195"/>
        <v>#NUM!</v>
      </c>
      <c r="AB1218" s="1" t="e">
        <f t="shared" ca="1" si="196"/>
        <v>#NUM!</v>
      </c>
      <c r="AC1218" s="1" t="e">
        <f t="shared" ca="1" si="197"/>
        <v>#NUM!</v>
      </c>
      <c r="AD1218" s="1">
        <f t="shared" si="198"/>
        <v>562730</v>
      </c>
      <c r="AE1218" t="str">
        <f>IFERROR(VLOOKUP(D1218,Bas!A:B,2,0),"")</f>
        <v/>
      </c>
      <c r="AF1218" t="str">
        <f t="shared" si="199"/>
        <v>MULTIREPUESTOS MACK SASFP-012015-01</v>
      </c>
      <c r="AG1218" s="14" t="str">
        <f>(IFERROR(VLOOKUP(AF1218,Bas!A:B,2,0),"CXP"))</f>
        <v>CXP</v>
      </c>
    </row>
    <row r="1219" spans="1:33" x14ac:dyDescent="0.25">
      <c r="A1219" t="s">
        <v>41</v>
      </c>
      <c r="B1219">
        <v>901</v>
      </c>
      <c r="C1219">
        <v>860049841</v>
      </c>
      <c r="D1219" t="s">
        <v>3010</v>
      </c>
      <c r="E1219" t="s">
        <v>5451</v>
      </c>
      <c r="F1219">
        <v>7447638</v>
      </c>
      <c r="G1219">
        <v>16925001</v>
      </c>
      <c r="H1219">
        <v>21476</v>
      </c>
      <c r="I1219" t="s">
        <v>5490</v>
      </c>
      <c r="J1219" t="s">
        <v>5491</v>
      </c>
      <c r="K1219" s="2">
        <v>45422</v>
      </c>
      <c r="L1219" s="2">
        <v>45422</v>
      </c>
      <c r="M1219" s="2">
        <v>45479</v>
      </c>
      <c r="N1219">
        <v>32</v>
      </c>
      <c r="O1219">
        <v>50645</v>
      </c>
      <c r="P1219">
        <v>20240604</v>
      </c>
      <c r="Q1219">
        <v>202406</v>
      </c>
      <c r="R1219" t="s">
        <v>6382</v>
      </c>
      <c r="S1219">
        <v>29</v>
      </c>
      <c r="T1219" t="s">
        <v>22</v>
      </c>
      <c r="U1219" t="s">
        <v>3359</v>
      </c>
      <c r="V1219" s="57" t="e">
        <f t="shared" ca="1" si="190"/>
        <v>#NUM!</v>
      </c>
      <c r="W1219" s="1" t="e">
        <f t="shared" ca="1" si="191"/>
        <v>#NUM!</v>
      </c>
      <c r="X1219" s="1" t="e">
        <f t="shared" ca="1" si="192"/>
        <v>#NUM!</v>
      </c>
      <c r="Y1219" s="1" t="e">
        <f t="shared" ca="1" si="193"/>
        <v>#NUM!</v>
      </c>
      <c r="Z1219" s="32" t="e">
        <f t="shared" ca="1" si="194"/>
        <v>#NUM!</v>
      </c>
      <c r="AA1219" s="1" t="e">
        <f t="shared" ca="1" si="195"/>
        <v>#NUM!</v>
      </c>
      <c r="AB1219" s="1" t="e">
        <f t="shared" ca="1" si="196"/>
        <v>#NUM!</v>
      </c>
      <c r="AC1219" s="1" t="e">
        <f t="shared" ca="1" si="197"/>
        <v>#NUM!</v>
      </c>
      <c r="AD1219" s="1">
        <f t="shared" si="198"/>
        <v>50645</v>
      </c>
      <c r="AE1219" t="str">
        <f>IFERROR(VLOOKUP(D1219,Bas!A:B,2,0),"")</f>
        <v/>
      </c>
      <c r="AF1219" t="str">
        <f t="shared" si="199"/>
        <v>MULTIREPUESTOS MACK SASFP-012190-01</v>
      </c>
      <c r="AG1219" s="14" t="str">
        <f>(IFERROR(VLOOKUP(AF1219,Bas!A:B,2,0),"CXP"))</f>
        <v>CXP</v>
      </c>
    </row>
    <row r="1220" spans="1:33" x14ac:dyDescent="0.25">
      <c r="A1220" t="s">
        <v>41</v>
      </c>
      <c r="B1220">
        <v>901</v>
      </c>
      <c r="C1220">
        <v>860049841</v>
      </c>
      <c r="D1220" t="s">
        <v>3010</v>
      </c>
      <c r="E1220" t="s">
        <v>5451</v>
      </c>
      <c r="F1220">
        <v>7447638</v>
      </c>
      <c r="G1220">
        <v>16925001</v>
      </c>
      <c r="H1220">
        <v>21532</v>
      </c>
      <c r="I1220" t="s">
        <v>5492</v>
      </c>
      <c r="J1220" t="s">
        <v>5493</v>
      </c>
      <c r="K1220" s="2">
        <v>45422</v>
      </c>
      <c r="L1220" s="2">
        <v>45422</v>
      </c>
      <c r="M1220" s="2">
        <v>45481</v>
      </c>
      <c r="N1220">
        <v>34</v>
      </c>
      <c r="O1220">
        <v>162066</v>
      </c>
      <c r="P1220">
        <v>20240604</v>
      </c>
      <c r="Q1220">
        <v>202406</v>
      </c>
      <c r="R1220" t="s">
        <v>6382</v>
      </c>
      <c r="S1220">
        <v>29</v>
      </c>
      <c r="T1220" t="s">
        <v>22</v>
      </c>
      <c r="U1220" t="s">
        <v>3359</v>
      </c>
      <c r="V1220" s="57" t="e">
        <f t="shared" ca="1" si="190"/>
        <v>#NUM!</v>
      </c>
      <c r="W1220" s="1" t="e">
        <f t="shared" ca="1" si="191"/>
        <v>#NUM!</v>
      </c>
      <c r="X1220" s="1" t="e">
        <f t="shared" ca="1" si="192"/>
        <v>#NUM!</v>
      </c>
      <c r="Y1220" s="1" t="e">
        <f t="shared" ca="1" si="193"/>
        <v>#NUM!</v>
      </c>
      <c r="Z1220" s="32" t="e">
        <f t="shared" ca="1" si="194"/>
        <v>#NUM!</v>
      </c>
      <c r="AA1220" s="1" t="e">
        <f t="shared" ca="1" si="195"/>
        <v>#NUM!</v>
      </c>
      <c r="AB1220" s="1" t="e">
        <f t="shared" ca="1" si="196"/>
        <v>#NUM!</v>
      </c>
      <c r="AC1220" s="1" t="e">
        <f t="shared" ca="1" si="197"/>
        <v>#NUM!</v>
      </c>
      <c r="AD1220" s="1">
        <f t="shared" si="198"/>
        <v>162066</v>
      </c>
      <c r="AE1220" t="str">
        <f>IFERROR(VLOOKUP(D1220,Bas!A:B,2,0),"")</f>
        <v/>
      </c>
      <c r="AF1220" t="str">
        <f t="shared" si="199"/>
        <v>MULTIREPUESTOS MACK SASFP-012191-01</v>
      </c>
      <c r="AG1220" s="14" t="str">
        <f>(IFERROR(VLOOKUP(AF1220,Bas!A:B,2,0),"CXP"))</f>
        <v>CXP</v>
      </c>
    </row>
    <row r="1221" spans="1:33" x14ac:dyDescent="0.25">
      <c r="A1221" t="s">
        <v>41</v>
      </c>
      <c r="B1221">
        <v>901</v>
      </c>
      <c r="C1221">
        <v>860049841</v>
      </c>
      <c r="D1221" t="s">
        <v>3010</v>
      </c>
      <c r="E1221" t="s">
        <v>5451</v>
      </c>
      <c r="F1221">
        <v>7447638</v>
      </c>
      <c r="G1221">
        <v>16925001</v>
      </c>
      <c r="H1221">
        <v>21477</v>
      </c>
      <c r="I1221" t="s">
        <v>5494</v>
      </c>
      <c r="J1221" t="s">
        <v>5495</v>
      </c>
      <c r="K1221" s="2">
        <v>45422</v>
      </c>
      <c r="L1221" s="2">
        <v>45422</v>
      </c>
      <c r="M1221" s="2">
        <v>45479</v>
      </c>
      <c r="N1221">
        <v>32</v>
      </c>
      <c r="O1221">
        <v>697785</v>
      </c>
      <c r="P1221">
        <v>20240604</v>
      </c>
      <c r="Q1221">
        <v>202406</v>
      </c>
      <c r="R1221" t="s">
        <v>6382</v>
      </c>
      <c r="S1221">
        <v>29</v>
      </c>
      <c r="T1221" t="s">
        <v>22</v>
      </c>
      <c r="U1221" t="s">
        <v>3359</v>
      </c>
      <c r="V1221" s="57" t="e">
        <f t="shared" ca="1" si="190"/>
        <v>#NUM!</v>
      </c>
      <c r="W1221" s="1" t="e">
        <f t="shared" ca="1" si="191"/>
        <v>#NUM!</v>
      </c>
      <c r="X1221" s="1" t="e">
        <f t="shared" ca="1" si="192"/>
        <v>#NUM!</v>
      </c>
      <c r="Y1221" s="1" t="e">
        <f t="shared" ca="1" si="193"/>
        <v>#NUM!</v>
      </c>
      <c r="Z1221" s="32" t="e">
        <f t="shared" ca="1" si="194"/>
        <v>#NUM!</v>
      </c>
      <c r="AA1221" s="1" t="e">
        <f t="shared" ca="1" si="195"/>
        <v>#NUM!</v>
      </c>
      <c r="AB1221" s="1" t="e">
        <f t="shared" ca="1" si="196"/>
        <v>#NUM!</v>
      </c>
      <c r="AC1221" s="1" t="e">
        <f t="shared" ca="1" si="197"/>
        <v>#NUM!</v>
      </c>
      <c r="AD1221" s="1">
        <f t="shared" si="198"/>
        <v>697785</v>
      </c>
      <c r="AE1221" t="str">
        <f>IFERROR(VLOOKUP(D1221,Bas!A:B,2,0),"")</f>
        <v/>
      </c>
      <c r="AF1221" t="str">
        <f t="shared" si="199"/>
        <v>MULTIREPUESTOS MACK SASFP-012192-01</v>
      </c>
      <c r="AG1221" s="14" t="str">
        <f>(IFERROR(VLOOKUP(AF1221,Bas!A:B,2,0),"CXP"))</f>
        <v>CXP</v>
      </c>
    </row>
    <row r="1222" spans="1:33" x14ac:dyDescent="0.25">
      <c r="A1222" t="s">
        <v>41</v>
      </c>
      <c r="B1222">
        <v>901</v>
      </c>
      <c r="C1222">
        <v>860049841</v>
      </c>
      <c r="D1222" t="s">
        <v>3010</v>
      </c>
      <c r="E1222" t="s">
        <v>5451</v>
      </c>
      <c r="F1222">
        <v>7447638</v>
      </c>
      <c r="G1222">
        <v>16925001</v>
      </c>
      <c r="H1222">
        <v>21479</v>
      </c>
      <c r="I1222" t="s">
        <v>5496</v>
      </c>
      <c r="J1222" t="s">
        <v>5497</v>
      </c>
      <c r="K1222" s="2">
        <v>45422</v>
      </c>
      <c r="L1222" s="2">
        <v>45422</v>
      </c>
      <c r="M1222" s="2">
        <v>45479</v>
      </c>
      <c r="N1222">
        <v>32</v>
      </c>
      <c r="O1222">
        <v>697785</v>
      </c>
      <c r="P1222">
        <v>20240604</v>
      </c>
      <c r="Q1222">
        <v>202406</v>
      </c>
      <c r="R1222" t="s">
        <v>6382</v>
      </c>
      <c r="S1222">
        <v>29</v>
      </c>
      <c r="T1222" t="s">
        <v>22</v>
      </c>
      <c r="U1222" t="s">
        <v>3359</v>
      </c>
      <c r="V1222" s="57" t="e">
        <f t="shared" ca="1" si="190"/>
        <v>#NUM!</v>
      </c>
      <c r="W1222" s="1" t="e">
        <f t="shared" ca="1" si="191"/>
        <v>#NUM!</v>
      </c>
      <c r="X1222" s="1" t="e">
        <f t="shared" ca="1" si="192"/>
        <v>#NUM!</v>
      </c>
      <c r="Y1222" s="1" t="e">
        <f t="shared" ca="1" si="193"/>
        <v>#NUM!</v>
      </c>
      <c r="Z1222" s="32" t="e">
        <f t="shared" ca="1" si="194"/>
        <v>#NUM!</v>
      </c>
      <c r="AA1222" s="1" t="e">
        <f t="shared" ca="1" si="195"/>
        <v>#NUM!</v>
      </c>
      <c r="AB1222" s="1" t="e">
        <f t="shared" ca="1" si="196"/>
        <v>#NUM!</v>
      </c>
      <c r="AC1222" s="1" t="e">
        <f t="shared" ca="1" si="197"/>
        <v>#NUM!</v>
      </c>
      <c r="AD1222" s="1">
        <f t="shared" si="198"/>
        <v>697785</v>
      </c>
      <c r="AE1222" t="str">
        <f>IFERROR(VLOOKUP(D1222,Bas!A:B,2,0),"")</f>
        <v/>
      </c>
      <c r="AF1222" t="str">
        <f t="shared" si="199"/>
        <v>MULTIREPUESTOS MACK SASFP-012193-01</v>
      </c>
      <c r="AG1222" s="14" t="str">
        <f>(IFERROR(VLOOKUP(AF1222,Bas!A:B,2,0),"CXP"))</f>
        <v>CXP</v>
      </c>
    </row>
    <row r="1223" spans="1:33" x14ac:dyDescent="0.25">
      <c r="A1223" t="s">
        <v>41</v>
      </c>
      <c r="B1223">
        <v>901</v>
      </c>
      <c r="C1223">
        <v>860049841</v>
      </c>
      <c r="D1223" t="s">
        <v>3010</v>
      </c>
      <c r="E1223" t="s">
        <v>5451</v>
      </c>
      <c r="F1223">
        <v>7447638</v>
      </c>
      <c r="G1223">
        <v>16925001</v>
      </c>
      <c r="H1223">
        <v>21480</v>
      </c>
      <c r="I1223" t="s">
        <v>5498</v>
      </c>
      <c r="J1223" t="s">
        <v>5499</v>
      </c>
      <c r="K1223" s="2">
        <v>45422</v>
      </c>
      <c r="L1223" s="2">
        <v>45422</v>
      </c>
      <c r="M1223" s="2">
        <v>45479</v>
      </c>
      <c r="N1223">
        <v>32</v>
      </c>
      <c r="O1223">
        <v>697785</v>
      </c>
      <c r="P1223">
        <v>20240604</v>
      </c>
      <c r="Q1223">
        <v>202406</v>
      </c>
      <c r="R1223" t="s">
        <v>6382</v>
      </c>
      <c r="S1223">
        <v>29</v>
      </c>
      <c r="T1223" t="s">
        <v>22</v>
      </c>
      <c r="U1223" t="s">
        <v>3359</v>
      </c>
      <c r="V1223" s="57" t="e">
        <f t="shared" ca="1" si="190"/>
        <v>#NUM!</v>
      </c>
      <c r="W1223" s="1" t="e">
        <f t="shared" ca="1" si="191"/>
        <v>#NUM!</v>
      </c>
      <c r="X1223" s="1" t="e">
        <f t="shared" ca="1" si="192"/>
        <v>#NUM!</v>
      </c>
      <c r="Y1223" s="1" t="e">
        <f t="shared" ca="1" si="193"/>
        <v>#NUM!</v>
      </c>
      <c r="Z1223" s="32" t="e">
        <f t="shared" ca="1" si="194"/>
        <v>#NUM!</v>
      </c>
      <c r="AA1223" s="1" t="e">
        <f t="shared" ca="1" si="195"/>
        <v>#NUM!</v>
      </c>
      <c r="AB1223" s="1" t="e">
        <f t="shared" ca="1" si="196"/>
        <v>#NUM!</v>
      </c>
      <c r="AC1223" s="1" t="e">
        <f t="shared" ca="1" si="197"/>
        <v>#NUM!</v>
      </c>
      <c r="AD1223" s="1">
        <f t="shared" si="198"/>
        <v>697785</v>
      </c>
      <c r="AE1223" t="str">
        <f>IFERROR(VLOOKUP(D1223,Bas!A:B,2,0),"")</f>
        <v/>
      </c>
      <c r="AF1223" t="str">
        <f t="shared" si="199"/>
        <v>MULTIREPUESTOS MACK SASFP-012194-01</v>
      </c>
      <c r="AG1223" s="14" t="str">
        <f>(IFERROR(VLOOKUP(AF1223,Bas!A:B,2,0),"CXP"))</f>
        <v>CXP</v>
      </c>
    </row>
    <row r="1224" spans="1:33" x14ac:dyDescent="0.25">
      <c r="A1224" t="s">
        <v>41</v>
      </c>
      <c r="B1224">
        <v>901</v>
      </c>
      <c r="C1224">
        <v>860049841</v>
      </c>
      <c r="D1224" t="s">
        <v>3010</v>
      </c>
      <c r="E1224" t="s">
        <v>5451</v>
      </c>
      <c r="F1224">
        <v>7447638</v>
      </c>
      <c r="G1224">
        <v>16925001</v>
      </c>
      <c r="H1224">
        <v>21543</v>
      </c>
      <c r="I1224" t="s">
        <v>5500</v>
      </c>
      <c r="J1224" t="s">
        <v>5501</v>
      </c>
      <c r="K1224" s="2">
        <v>45427</v>
      </c>
      <c r="L1224" s="2">
        <v>45427</v>
      </c>
      <c r="M1224" s="2">
        <v>45482</v>
      </c>
      <c r="N1224">
        <v>35</v>
      </c>
      <c r="O1224">
        <v>731549</v>
      </c>
      <c r="P1224">
        <v>20240604</v>
      </c>
      <c r="Q1224">
        <v>202406</v>
      </c>
      <c r="R1224" t="s">
        <v>6382</v>
      </c>
      <c r="S1224">
        <v>24</v>
      </c>
      <c r="T1224" t="s">
        <v>22</v>
      </c>
      <c r="U1224" t="s">
        <v>3359</v>
      </c>
      <c r="V1224" s="57" t="e">
        <f t="shared" ca="1" si="190"/>
        <v>#NUM!</v>
      </c>
      <c r="W1224" s="1" t="e">
        <f t="shared" ca="1" si="191"/>
        <v>#NUM!</v>
      </c>
      <c r="X1224" s="1" t="e">
        <f t="shared" ca="1" si="192"/>
        <v>#NUM!</v>
      </c>
      <c r="Y1224" s="1" t="e">
        <f t="shared" ca="1" si="193"/>
        <v>#NUM!</v>
      </c>
      <c r="Z1224" s="32" t="e">
        <f t="shared" ca="1" si="194"/>
        <v>#NUM!</v>
      </c>
      <c r="AA1224" s="1" t="e">
        <f t="shared" ca="1" si="195"/>
        <v>#NUM!</v>
      </c>
      <c r="AB1224" s="1" t="e">
        <f t="shared" ca="1" si="196"/>
        <v>#NUM!</v>
      </c>
      <c r="AC1224" s="1" t="e">
        <f t="shared" ca="1" si="197"/>
        <v>#NUM!</v>
      </c>
      <c r="AD1224" s="1">
        <f t="shared" si="198"/>
        <v>731549</v>
      </c>
      <c r="AE1224" t="str">
        <f>IFERROR(VLOOKUP(D1224,Bas!A:B,2,0),"")</f>
        <v/>
      </c>
      <c r="AF1224" t="str">
        <f t="shared" si="199"/>
        <v>MULTIREPUESTOS MACK SASFP-012299-01</v>
      </c>
      <c r="AG1224" s="14" t="str">
        <f>(IFERROR(VLOOKUP(AF1224,Bas!A:B,2,0),"CXP"))</f>
        <v>CXP</v>
      </c>
    </row>
    <row r="1225" spans="1:33" x14ac:dyDescent="0.25">
      <c r="A1225" t="s">
        <v>41</v>
      </c>
      <c r="B1225">
        <v>901</v>
      </c>
      <c r="C1225">
        <v>860049841</v>
      </c>
      <c r="D1225" t="s">
        <v>3010</v>
      </c>
      <c r="E1225" t="s">
        <v>5451</v>
      </c>
      <c r="F1225">
        <v>7447638</v>
      </c>
      <c r="G1225">
        <v>16925001</v>
      </c>
      <c r="H1225">
        <v>21609</v>
      </c>
      <c r="I1225" t="s">
        <v>5502</v>
      </c>
      <c r="J1225" t="s">
        <v>5503</v>
      </c>
      <c r="K1225" s="2">
        <v>45432</v>
      </c>
      <c r="L1225" s="2">
        <v>45432</v>
      </c>
      <c r="M1225" s="2">
        <v>45489</v>
      </c>
      <c r="N1225">
        <v>42</v>
      </c>
      <c r="O1225">
        <v>337638</v>
      </c>
      <c r="P1225">
        <v>20240604</v>
      </c>
      <c r="Q1225">
        <v>202406</v>
      </c>
      <c r="R1225" t="s">
        <v>6382</v>
      </c>
      <c r="S1225">
        <v>19</v>
      </c>
      <c r="T1225" t="s">
        <v>22</v>
      </c>
      <c r="U1225" t="s">
        <v>3359</v>
      </c>
      <c r="V1225" s="57" t="e">
        <f t="shared" ca="1" si="190"/>
        <v>#NUM!</v>
      </c>
      <c r="W1225" s="1" t="e">
        <f t="shared" ca="1" si="191"/>
        <v>#NUM!</v>
      </c>
      <c r="X1225" s="1" t="e">
        <f t="shared" ca="1" si="192"/>
        <v>#NUM!</v>
      </c>
      <c r="Y1225" s="1" t="e">
        <f t="shared" ca="1" si="193"/>
        <v>#NUM!</v>
      </c>
      <c r="Z1225" s="32" t="e">
        <f t="shared" ca="1" si="194"/>
        <v>#NUM!</v>
      </c>
      <c r="AA1225" s="1" t="e">
        <f t="shared" ca="1" si="195"/>
        <v>#NUM!</v>
      </c>
      <c r="AB1225" s="1" t="e">
        <f t="shared" ca="1" si="196"/>
        <v>#NUM!</v>
      </c>
      <c r="AC1225" s="1" t="e">
        <f t="shared" ca="1" si="197"/>
        <v>#NUM!</v>
      </c>
      <c r="AD1225" s="1">
        <f t="shared" si="198"/>
        <v>337638</v>
      </c>
      <c r="AE1225" t="str">
        <f>IFERROR(VLOOKUP(D1225,Bas!A:B,2,0),"")</f>
        <v/>
      </c>
      <c r="AF1225" t="str">
        <f t="shared" si="199"/>
        <v>MULTIREPUESTOS MACK SASFP-012370-01</v>
      </c>
      <c r="AG1225" s="14" t="str">
        <f>(IFERROR(VLOOKUP(AF1225,Bas!A:B,2,0),"CXP"))</f>
        <v>CXP</v>
      </c>
    </row>
    <row r="1226" spans="1:33" x14ac:dyDescent="0.25">
      <c r="A1226" t="s">
        <v>41</v>
      </c>
      <c r="B1226">
        <v>901</v>
      </c>
      <c r="C1226">
        <v>860049841</v>
      </c>
      <c r="D1226" t="s">
        <v>3010</v>
      </c>
      <c r="E1226" t="s">
        <v>5451</v>
      </c>
      <c r="F1226">
        <v>7447638</v>
      </c>
      <c r="G1226">
        <v>16925001</v>
      </c>
      <c r="H1226">
        <v>21697</v>
      </c>
      <c r="I1226" t="s">
        <v>6359</v>
      </c>
      <c r="J1226" t="s">
        <v>6360</v>
      </c>
      <c r="K1226" s="2">
        <v>45435</v>
      </c>
      <c r="L1226" s="2">
        <v>45435</v>
      </c>
      <c r="M1226" s="2">
        <v>45494</v>
      </c>
      <c r="N1226">
        <v>47</v>
      </c>
      <c r="O1226">
        <v>697785</v>
      </c>
      <c r="P1226">
        <v>20240604</v>
      </c>
      <c r="Q1226">
        <v>202406</v>
      </c>
      <c r="R1226" t="s">
        <v>6382</v>
      </c>
      <c r="S1226">
        <v>16</v>
      </c>
      <c r="T1226" t="s">
        <v>22</v>
      </c>
      <c r="U1226" t="s">
        <v>3359</v>
      </c>
      <c r="V1226" s="57" t="e">
        <f t="shared" ca="1" si="190"/>
        <v>#NUM!</v>
      </c>
      <c r="W1226" s="1" t="e">
        <f t="shared" ca="1" si="191"/>
        <v>#NUM!</v>
      </c>
      <c r="X1226" s="1" t="e">
        <f t="shared" ca="1" si="192"/>
        <v>#NUM!</v>
      </c>
      <c r="Y1226" s="1" t="e">
        <f t="shared" ca="1" si="193"/>
        <v>#NUM!</v>
      </c>
      <c r="Z1226" s="32" t="e">
        <f t="shared" ca="1" si="194"/>
        <v>#NUM!</v>
      </c>
      <c r="AA1226" s="1" t="e">
        <f t="shared" ca="1" si="195"/>
        <v>#NUM!</v>
      </c>
      <c r="AB1226" s="1" t="e">
        <f t="shared" ca="1" si="196"/>
        <v>#NUM!</v>
      </c>
      <c r="AC1226" s="1" t="e">
        <f t="shared" ca="1" si="197"/>
        <v>#NUM!</v>
      </c>
      <c r="AD1226" s="1">
        <f t="shared" si="198"/>
        <v>697785</v>
      </c>
      <c r="AE1226" t="str">
        <f>IFERROR(VLOOKUP(D1226,Bas!A:B,2,0),"")</f>
        <v/>
      </c>
      <c r="AF1226" t="str">
        <f t="shared" si="199"/>
        <v>MULTIREPUESTOS MACK SASFP-012432-01</v>
      </c>
      <c r="AG1226" s="14" t="str">
        <f>(IFERROR(VLOOKUP(AF1226,Bas!A:B,2,0),"CXP"))</f>
        <v>CXP</v>
      </c>
    </row>
    <row r="1227" spans="1:33" x14ac:dyDescent="0.25">
      <c r="A1227" t="s">
        <v>41</v>
      </c>
      <c r="B1227">
        <v>901</v>
      </c>
      <c r="C1227">
        <v>860049841</v>
      </c>
      <c r="D1227" t="s">
        <v>3010</v>
      </c>
      <c r="E1227" t="s">
        <v>5451</v>
      </c>
      <c r="F1227">
        <v>7447638</v>
      </c>
      <c r="G1227">
        <v>16925001</v>
      </c>
      <c r="H1227">
        <v>21702</v>
      </c>
      <c r="I1227" t="s">
        <v>6361</v>
      </c>
      <c r="J1227" t="s">
        <v>6362</v>
      </c>
      <c r="K1227" s="2">
        <v>45435</v>
      </c>
      <c r="L1227" s="2">
        <v>45435</v>
      </c>
      <c r="M1227" s="2">
        <v>45495</v>
      </c>
      <c r="N1227">
        <v>48</v>
      </c>
      <c r="O1227">
        <v>562730</v>
      </c>
      <c r="P1227">
        <v>20240604</v>
      </c>
      <c r="Q1227">
        <v>202406</v>
      </c>
      <c r="R1227" t="s">
        <v>6382</v>
      </c>
      <c r="S1227">
        <v>16</v>
      </c>
      <c r="T1227" t="s">
        <v>22</v>
      </c>
      <c r="U1227" t="s">
        <v>3359</v>
      </c>
      <c r="V1227" s="57" t="e">
        <f t="shared" ca="1" si="190"/>
        <v>#NUM!</v>
      </c>
      <c r="W1227" s="1" t="e">
        <f t="shared" ca="1" si="191"/>
        <v>#NUM!</v>
      </c>
      <c r="X1227" s="1" t="e">
        <f t="shared" ca="1" si="192"/>
        <v>#NUM!</v>
      </c>
      <c r="Y1227" s="1" t="e">
        <f t="shared" ca="1" si="193"/>
        <v>#NUM!</v>
      </c>
      <c r="Z1227" s="32" t="e">
        <f t="shared" ca="1" si="194"/>
        <v>#NUM!</v>
      </c>
      <c r="AA1227" s="1" t="e">
        <f t="shared" ca="1" si="195"/>
        <v>#NUM!</v>
      </c>
      <c r="AB1227" s="1" t="e">
        <f t="shared" ca="1" si="196"/>
        <v>#NUM!</v>
      </c>
      <c r="AC1227" s="1" t="e">
        <f t="shared" ca="1" si="197"/>
        <v>#NUM!</v>
      </c>
      <c r="AD1227" s="1">
        <f t="shared" si="198"/>
        <v>562730</v>
      </c>
      <c r="AE1227" t="str">
        <f>IFERROR(VLOOKUP(D1227,Bas!A:B,2,0),"")</f>
        <v/>
      </c>
      <c r="AF1227" t="str">
        <f t="shared" si="199"/>
        <v>MULTIREPUESTOS MACK SASFP-012433-01</v>
      </c>
      <c r="AG1227" s="14" t="str">
        <f>(IFERROR(VLOOKUP(AF1227,Bas!A:B,2,0),"CXP"))</f>
        <v>CXP</v>
      </c>
    </row>
    <row r="1228" spans="1:33" x14ac:dyDescent="0.25">
      <c r="A1228" t="s">
        <v>41</v>
      </c>
      <c r="B1228">
        <v>901</v>
      </c>
      <c r="C1228">
        <v>860049841</v>
      </c>
      <c r="D1228" t="s">
        <v>3010</v>
      </c>
      <c r="E1228" t="s">
        <v>5451</v>
      </c>
      <c r="F1228">
        <v>7447638</v>
      </c>
      <c r="G1228">
        <v>16925001</v>
      </c>
      <c r="H1228">
        <v>21777</v>
      </c>
      <c r="I1228" t="s">
        <v>6688</v>
      </c>
      <c r="J1228" t="s">
        <v>6689</v>
      </c>
      <c r="K1228" s="2">
        <v>45440</v>
      </c>
      <c r="L1228" s="2">
        <v>45440</v>
      </c>
      <c r="M1228" s="2">
        <v>45500</v>
      </c>
      <c r="N1228">
        <v>53</v>
      </c>
      <c r="O1228">
        <v>731549</v>
      </c>
      <c r="P1228">
        <v>20240604</v>
      </c>
      <c r="Q1228">
        <v>202406</v>
      </c>
      <c r="R1228" t="s">
        <v>6382</v>
      </c>
      <c r="S1228">
        <v>11</v>
      </c>
      <c r="T1228" t="s">
        <v>22</v>
      </c>
      <c r="U1228" t="s">
        <v>3359</v>
      </c>
      <c r="V1228" s="57" t="e">
        <f t="shared" ca="1" si="190"/>
        <v>#NUM!</v>
      </c>
      <c r="W1228" s="1" t="e">
        <f t="shared" ca="1" si="191"/>
        <v>#NUM!</v>
      </c>
      <c r="X1228" s="1" t="e">
        <f t="shared" ca="1" si="192"/>
        <v>#NUM!</v>
      </c>
      <c r="Y1228" s="1" t="e">
        <f t="shared" ca="1" si="193"/>
        <v>#NUM!</v>
      </c>
      <c r="Z1228" s="32" t="e">
        <f t="shared" ca="1" si="194"/>
        <v>#NUM!</v>
      </c>
      <c r="AA1228" s="1" t="e">
        <f t="shared" ca="1" si="195"/>
        <v>#NUM!</v>
      </c>
      <c r="AB1228" s="1" t="e">
        <f t="shared" ca="1" si="196"/>
        <v>#NUM!</v>
      </c>
      <c r="AC1228" s="1" t="e">
        <f t="shared" ca="1" si="197"/>
        <v>#NUM!</v>
      </c>
      <c r="AD1228" s="1">
        <f t="shared" si="198"/>
        <v>731549</v>
      </c>
      <c r="AE1228" t="str">
        <f>IFERROR(VLOOKUP(D1228,Bas!A:B,2,0),"")</f>
        <v/>
      </c>
      <c r="AF1228" t="str">
        <f t="shared" si="199"/>
        <v>MULTIREPUESTOS MACK SASFP-012553-01</v>
      </c>
      <c r="AG1228" s="14" t="str">
        <f>(IFERROR(VLOOKUP(AF1228,Bas!A:B,2,0),"CXP"))</f>
        <v>CXP</v>
      </c>
    </row>
    <row r="1229" spans="1:33" x14ac:dyDescent="0.25">
      <c r="A1229" t="s">
        <v>41</v>
      </c>
      <c r="B1229">
        <v>901</v>
      </c>
      <c r="C1229">
        <v>860049841</v>
      </c>
      <c r="D1229" t="s">
        <v>3010</v>
      </c>
      <c r="E1229" t="s">
        <v>5451</v>
      </c>
      <c r="F1229">
        <v>7447638</v>
      </c>
      <c r="G1229">
        <v>16925001</v>
      </c>
      <c r="H1229">
        <v>21746</v>
      </c>
      <c r="I1229" t="s">
        <v>6690</v>
      </c>
      <c r="J1229" t="s">
        <v>6691</v>
      </c>
      <c r="K1229" s="2">
        <v>45440</v>
      </c>
      <c r="L1229" s="2">
        <v>45440</v>
      </c>
      <c r="M1229" s="2">
        <v>45497</v>
      </c>
      <c r="N1229">
        <v>50</v>
      </c>
      <c r="O1229">
        <v>450184</v>
      </c>
      <c r="P1229">
        <v>20240604</v>
      </c>
      <c r="Q1229">
        <v>202406</v>
      </c>
      <c r="R1229" t="s">
        <v>6382</v>
      </c>
      <c r="S1229">
        <v>11</v>
      </c>
      <c r="T1229" t="s">
        <v>22</v>
      </c>
      <c r="U1229" t="s">
        <v>3359</v>
      </c>
      <c r="V1229" s="57" t="e">
        <f t="shared" ca="1" si="190"/>
        <v>#NUM!</v>
      </c>
      <c r="W1229" s="1" t="e">
        <f t="shared" ca="1" si="191"/>
        <v>#NUM!</v>
      </c>
      <c r="X1229" s="1" t="e">
        <f t="shared" ca="1" si="192"/>
        <v>#NUM!</v>
      </c>
      <c r="Y1229" s="1" t="e">
        <f t="shared" ca="1" si="193"/>
        <v>#NUM!</v>
      </c>
      <c r="Z1229" s="32" t="e">
        <f t="shared" ca="1" si="194"/>
        <v>#NUM!</v>
      </c>
      <c r="AA1229" s="1" t="e">
        <f t="shared" ca="1" si="195"/>
        <v>#NUM!</v>
      </c>
      <c r="AB1229" s="1" t="e">
        <f t="shared" ca="1" si="196"/>
        <v>#NUM!</v>
      </c>
      <c r="AC1229" s="1" t="e">
        <f t="shared" ca="1" si="197"/>
        <v>#NUM!</v>
      </c>
      <c r="AD1229" s="1">
        <f t="shared" si="198"/>
        <v>450184</v>
      </c>
      <c r="AE1229" t="str">
        <f>IFERROR(VLOOKUP(D1229,Bas!A:B,2,0),"")</f>
        <v/>
      </c>
      <c r="AF1229" t="str">
        <f t="shared" si="199"/>
        <v>MULTIREPUESTOS MACK SASFP-012554-01</v>
      </c>
      <c r="AG1229" s="14" t="str">
        <f>(IFERROR(VLOOKUP(AF1229,Bas!A:B,2,0),"CXP"))</f>
        <v>CXP</v>
      </c>
    </row>
    <row r="1230" spans="1:33" x14ac:dyDescent="0.25">
      <c r="A1230" t="s">
        <v>41</v>
      </c>
      <c r="B1230">
        <v>901</v>
      </c>
      <c r="C1230">
        <v>830097541</v>
      </c>
      <c r="D1230" t="s">
        <v>3011</v>
      </c>
      <c r="E1230" t="s">
        <v>5504</v>
      </c>
      <c r="F1230">
        <v>7447638</v>
      </c>
      <c r="G1230">
        <v>16925001</v>
      </c>
      <c r="H1230">
        <v>9032</v>
      </c>
      <c r="I1230" t="s">
        <v>5505</v>
      </c>
      <c r="J1230" t="s">
        <v>5506</v>
      </c>
      <c r="K1230" s="2">
        <v>45384</v>
      </c>
      <c r="L1230" s="2">
        <v>45384</v>
      </c>
      <c r="M1230" s="2">
        <v>45444</v>
      </c>
      <c r="N1230">
        <v>-3</v>
      </c>
      <c r="O1230">
        <v>11451952</v>
      </c>
      <c r="P1230">
        <v>20240604</v>
      </c>
      <c r="Q1230">
        <v>202406</v>
      </c>
      <c r="R1230" t="s">
        <v>6382</v>
      </c>
      <c r="S1230">
        <v>67</v>
      </c>
      <c r="T1230" t="s">
        <v>31</v>
      </c>
      <c r="U1230" t="s">
        <v>3359</v>
      </c>
      <c r="V1230" s="57" t="e">
        <f t="shared" ca="1" si="190"/>
        <v>#NUM!</v>
      </c>
      <c r="W1230" s="1" t="e">
        <f t="shared" ca="1" si="191"/>
        <v>#NUM!</v>
      </c>
      <c r="X1230" s="1" t="e">
        <f t="shared" ca="1" si="192"/>
        <v>#NUM!</v>
      </c>
      <c r="Y1230" s="1" t="e">
        <f t="shared" ca="1" si="193"/>
        <v>#NUM!</v>
      </c>
      <c r="Z1230" s="32" t="e">
        <f t="shared" ca="1" si="194"/>
        <v>#NUM!</v>
      </c>
      <c r="AA1230" s="1" t="e">
        <f t="shared" ca="1" si="195"/>
        <v>#NUM!</v>
      </c>
      <c r="AB1230" s="1" t="e">
        <f t="shared" ca="1" si="196"/>
        <v>#NUM!</v>
      </c>
      <c r="AC1230" s="1" t="e">
        <f t="shared" ca="1" si="197"/>
        <v>#NUM!</v>
      </c>
      <c r="AD1230" s="1">
        <f t="shared" si="198"/>
        <v>11451952</v>
      </c>
      <c r="AE1230" t="str">
        <f>IFERROR(VLOOKUP(D1230,Bas!A:B,2,0),"")</f>
        <v/>
      </c>
      <c r="AF1230" t="str">
        <f t="shared" si="199"/>
        <v>MUNDO CART DIESEL SASFP-011504-01</v>
      </c>
      <c r="AG1230" s="14" t="str">
        <f>(IFERROR(VLOOKUP(AF1230,Bas!A:B,2,0),"CXP"))</f>
        <v>CXP</v>
      </c>
    </row>
    <row r="1231" spans="1:33" x14ac:dyDescent="0.25">
      <c r="A1231" t="s">
        <v>41</v>
      </c>
      <c r="B1231">
        <v>901</v>
      </c>
      <c r="C1231">
        <v>830097541</v>
      </c>
      <c r="D1231" t="s">
        <v>3011</v>
      </c>
      <c r="E1231" t="s">
        <v>5504</v>
      </c>
      <c r="F1231">
        <v>7447638</v>
      </c>
      <c r="G1231">
        <v>16925001</v>
      </c>
      <c r="H1231">
        <v>9034</v>
      </c>
      <c r="I1231" t="s">
        <v>5507</v>
      </c>
      <c r="J1231" t="s">
        <v>5508</v>
      </c>
      <c r="K1231" s="2">
        <v>45384</v>
      </c>
      <c r="L1231" s="2">
        <v>45384</v>
      </c>
      <c r="M1231" s="2">
        <v>45444</v>
      </c>
      <c r="N1231">
        <v>-3</v>
      </c>
      <c r="O1231">
        <v>4636373</v>
      </c>
      <c r="P1231">
        <v>20240604</v>
      </c>
      <c r="Q1231">
        <v>202406</v>
      </c>
      <c r="R1231" t="s">
        <v>6382</v>
      </c>
      <c r="S1231">
        <v>67</v>
      </c>
      <c r="T1231" t="s">
        <v>31</v>
      </c>
      <c r="U1231" t="s">
        <v>3359</v>
      </c>
      <c r="V1231" s="57" t="e">
        <f t="shared" ca="1" si="190"/>
        <v>#NUM!</v>
      </c>
      <c r="W1231" s="1" t="e">
        <f t="shared" ca="1" si="191"/>
        <v>#NUM!</v>
      </c>
      <c r="X1231" s="1" t="e">
        <f t="shared" ca="1" si="192"/>
        <v>#NUM!</v>
      </c>
      <c r="Y1231" s="1" t="e">
        <f t="shared" ca="1" si="193"/>
        <v>#NUM!</v>
      </c>
      <c r="Z1231" s="32" t="e">
        <f t="shared" ca="1" si="194"/>
        <v>#NUM!</v>
      </c>
      <c r="AA1231" s="1" t="e">
        <f t="shared" ca="1" si="195"/>
        <v>#NUM!</v>
      </c>
      <c r="AB1231" s="1" t="e">
        <f t="shared" ca="1" si="196"/>
        <v>#NUM!</v>
      </c>
      <c r="AC1231" s="1" t="e">
        <f t="shared" ca="1" si="197"/>
        <v>#NUM!</v>
      </c>
      <c r="AD1231" s="1">
        <f t="shared" si="198"/>
        <v>4636373</v>
      </c>
      <c r="AE1231" t="str">
        <f>IFERROR(VLOOKUP(D1231,Bas!A:B,2,0),"")</f>
        <v/>
      </c>
      <c r="AF1231" t="str">
        <f t="shared" si="199"/>
        <v>MUNDO CART DIESEL SASFP-011505-01</v>
      </c>
      <c r="AG1231" s="14" t="str">
        <f>(IFERROR(VLOOKUP(AF1231,Bas!A:B,2,0),"CXP"))</f>
        <v>CXP</v>
      </c>
    </row>
    <row r="1232" spans="1:33" x14ac:dyDescent="0.25">
      <c r="A1232" t="s">
        <v>41</v>
      </c>
      <c r="B1232">
        <v>901</v>
      </c>
      <c r="C1232">
        <v>830097541</v>
      </c>
      <c r="D1232" t="s">
        <v>3011</v>
      </c>
      <c r="E1232" t="s">
        <v>5504</v>
      </c>
      <c r="F1232">
        <v>7447638</v>
      </c>
      <c r="G1232">
        <v>16925001</v>
      </c>
      <c r="H1232">
        <v>9087</v>
      </c>
      <c r="I1232" t="s">
        <v>5509</v>
      </c>
      <c r="J1232" t="s">
        <v>5510</v>
      </c>
      <c r="K1232" s="2">
        <v>45387</v>
      </c>
      <c r="L1232" s="2">
        <v>45387</v>
      </c>
      <c r="M1232" s="2">
        <v>45447</v>
      </c>
      <c r="N1232">
        <v>0</v>
      </c>
      <c r="O1232">
        <v>360147</v>
      </c>
      <c r="P1232">
        <v>20240604</v>
      </c>
      <c r="Q1232">
        <v>202406</v>
      </c>
      <c r="R1232" t="s">
        <v>6382</v>
      </c>
      <c r="S1232">
        <v>64</v>
      </c>
      <c r="T1232" t="s">
        <v>31</v>
      </c>
      <c r="U1232" t="s">
        <v>3359</v>
      </c>
      <c r="V1232" s="57" t="e">
        <f t="shared" ca="1" si="190"/>
        <v>#NUM!</v>
      </c>
      <c r="W1232" s="1" t="e">
        <f t="shared" ca="1" si="191"/>
        <v>#NUM!</v>
      </c>
      <c r="X1232" s="1" t="e">
        <f t="shared" ca="1" si="192"/>
        <v>#NUM!</v>
      </c>
      <c r="Y1232" s="1" t="e">
        <f t="shared" ca="1" si="193"/>
        <v>#NUM!</v>
      </c>
      <c r="Z1232" s="32" t="e">
        <f t="shared" ca="1" si="194"/>
        <v>#NUM!</v>
      </c>
      <c r="AA1232" s="1" t="e">
        <f t="shared" ca="1" si="195"/>
        <v>#NUM!</v>
      </c>
      <c r="AB1232" s="1" t="e">
        <f t="shared" ca="1" si="196"/>
        <v>#NUM!</v>
      </c>
      <c r="AC1232" s="1" t="e">
        <f t="shared" ca="1" si="197"/>
        <v>#NUM!</v>
      </c>
      <c r="AD1232" s="1">
        <f t="shared" si="198"/>
        <v>360147</v>
      </c>
      <c r="AE1232" t="str">
        <f>IFERROR(VLOOKUP(D1232,Bas!A:B,2,0),"")</f>
        <v/>
      </c>
      <c r="AF1232" t="str">
        <f t="shared" si="199"/>
        <v>MUNDO CART DIESEL SASFP-011544-01</v>
      </c>
      <c r="AG1232" s="14" t="str">
        <f>(IFERROR(VLOOKUP(AF1232,Bas!A:B,2,0),"CXP"))</f>
        <v>CXP</v>
      </c>
    </row>
    <row r="1233" spans="1:33" x14ac:dyDescent="0.25">
      <c r="A1233" t="s">
        <v>41</v>
      </c>
      <c r="B1233">
        <v>901</v>
      </c>
      <c r="C1233">
        <v>830097541</v>
      </c>
      <c r="D1233" t="s">
        <v>3011</v>
      </c>
      <c r="E1233" t="s">
        <v>5504</v>
      </c>
      <c r="F1233">
        <v>7447638</v>
      </c>
      <c r="G1233">
        <v>16925001</v>
      </c>
      <c r="H1233">
        <v>9067</v>
      </c>
      <c r="I1233" t="s">
        <v>5511</v>
      </c>
      <c r="J1233" t="s">
        <v>5512</v>
      </c>
      <c r="K1233" s="2">
        <v>45387</v>
      </c>
      <c r="L1233" s="2">
        <v>45387</v>
      </c>
      <c r="M1233" s="2">
        <v>45446</v>
      </c>
      <c r="N1233">
        <v>-1</v>
      </c>
      <c r="O1233">
        <v>4062911</v>
      </c>
      <c r="P1233">
        <v>20240604</v>
      </c>
      <c r="Q1233">
        <v>202406</v>
      </c>
      <c r="R1233" t="s">
        <v>6382</v>
      </c>
      <c r="S1233">
        <v>64</v>
      </c>
      <c r="T1233" t="s">
        <v>31</v>
      </c>
      <c r="U1233" t="s">
        <v>3359</v>
      </c>
      <c r="V1233" s="57" t="e">
        <f t="shared" ca="1" si="190"/>
        <v>#NUM!</v>
      </c>
      <c r="W1233" s="1" t="e">
        <f t="shared" ca="1" si="191"/>
        <v>#NUM!</v>
      </c>
      <c r="X1233" s="1" t="e">
        <f t="shared" ca="1" si="192"/>
        <v>#NUM!</v>
      </c>
      <c r="Y1233" s="1" t="e">
        <f t="shared" ca="1" si="193"/>
        <v>#NUM!</v>
      </c>
      <c r="Z1233" s="32" t="e">
        <f t="shared" ca="1" si="194"/>
        <v>#NUM!</v>
      </c>
      <c r="AA1233" s="1" t="e">
        <f t="shared" ca="1" si="195"/>
        <v>#NUM!</v>
      </c>
      <c r="AB1233" s="1" t="e">
        <f t="shared" ca="1" si="196"/>
        <v>#NUM!</v>
      </c>
      <c r="AC1233" s="1" t="e">
        <f t="shared" ca="1" si="197"/>
        <v>#NUM!</v>
      </c>
      <c r="AD1233" s="1">
        <f t="shared" si="198"/>
        <v>4062911</v>
      </c>
      <c r="AE1233" t="str">
        <f>IFERROR(VLOOKUP(D1233,Bas!A:B,2,0),"")</f>
        <v/>
      </c>
      <c r="AF1233" t="str">
        <f t="shared" si="199"/>
        <v>MUNDO CART DIESEL SASFP-011545-01</v>
      </c>
      <c r="AG1233" s="14" t="str">
        <f>(IFERROR(VLOOKUP(AF1233,Bas!A:B,2,0),"CXP"))</f>
        <v>CXP</v>
      </c>
    </row>
    <row r="1234" spans="1:33" x14ac:dyDescent="0.25">
      <c r="A1234" t="s">
        <v>41</v>
      </c>
      <c r="B1234">
        <v>901</v>
      </c>
      <c r="C1234">
        <v>830097541</v>
      </c>
      <c r="D1234" t="s">
        <v>3011</v>
      </c>
      <c r="E1234" t="s">
        <v>5504</v>
      </c>
      <c r="F1234">
        <v>7447638</v>
      </c>
      <c r="G1234">
        <v>16925001</v>
      </c>
      <c r="H1234">
        <v>9111</v>
      </c>
      <c r="I1234" t="s">
        <v>5513</v>
      </c>
      <c r="J1234" t="s">
        <v>5514</v>
      </c>
      <c r="K1234" s="2">
        <v>45393</v>
      </c>
      <c r="L1234" s="2">
        <v>45393</v>
      </c>
      <c r="M1234" s="2">
        <v>45452</v>
      </c>
      <c r="N1234">
        <v>5</v>
      </c>
      <c r="O1234">
        <v>3376380</v>
      </c>
      <c r="P1234">
        <v>20240604</v>
      </c>
      <c r="Q1234">
        <v>202406</v>
      </c>
      <c r="R1234" t="s">
        <v>6382</v>
      </c>
      <c r="S1234">
        <v>58</v>
      </c>
      <c r="T1234" t="s">
        <v>35</v>
      </c>
      <c r="U1234" t="s">
        <v>3359</v>
      </c>
      <c r="V1234" s="57" t="e">
        <f t="shared" ca="1" si="190"/>
        <v>#NUM!</v>
      </c>
      <c r="W1234" s="1" t="e">
        <f t="shared" ca="1" si="191"/>
        <v>#NUM!</v>
      </c>
      <c r="X1234" s="1" t="e">
        <f t="shared" ca="1" si="192"/>
        <v>#NUM!</v>
      </c>
      <c r="Y1234" s="1" t="e">
        <f t="shared" ca="1" si="193"/>
        <v>#NUM!</v>
      </c>
      <c r="Z1234" s="32" t="e">
        <f t="shared" ca="1" si="194"/>
        <v>#NUM!</v>
      </c>
      <c r="AA1234" s="1" t="e">
        <f t="shared" ca="1" si="195"/>
        <v>#NUM!</v>
      </c>
      <c r="AB1234" s="1" t="e">
        <f t="shared" ca="1" si="196"/>
        <v>#NUM!</v>
      </c>
      <c r="AC1234" s="1" t="e">
        <f t="shared" ca="1" si="197"/>
        <v>#NUM!</v>
      </c>
      <c r="AD1234" s="1">
        <f t="shared" si="198"/>
        <v>3376380</v>
      </c>
      <c r="AE1234" t="str">
        <f>IFERROR(VLOOKUP(D1234,Bas!A:B,2,0),"")</f>
        <v/>
      </c>
      <c r="AF1234" t="str">
        <f t="shared" si="199"/>
        <v>MUNDO CART DIESEL SASFP-011696-01</v>
      </c>
      <c r="AG1234" s="14" t="str">
        <f>(IFERROR(VLOOKUP(AF1234,Bas!A:B,2,0),"CXP"))</f>
        <v>CXP</v>
      </c>
    </row>
    <row r="1235" spans="1:33" x14ac:dyDescent="0.25">
      <c r="A1235" t="s">
        <v>41</v>
      </c>
      <c r="B1235">
        <v>901</v>
      </c>
      <c r="C1235">
        <v>830097541</v>
      </c>
      <c r="D1235" t="s">
        <v>3011</v>
      </c>
      <c r="E1235" t="s">
        <v>5504</v>
      </c>
      <c r="F1235">
        <v>7447638</v>
      </c>
      <c r="G1235">
        <v>16925001</v>
      </c>
      <c r="H1235">
        <v>9244</v>
      </c>
      <c r="I1235" t="s">
        <v>5515</v>
      </c>
      <c r="J1235" t="s">
        <v>5516</v>
      </c>
      <c r="K1235" s="2">
        <v>45408</v>
      </c>
      <c r="L1235" s="2">
        <v>45408</v>
      </c>
      <c r="M1235" s="2">
        <v>45468</v>
      </c>
      <c r="N1235">
        <v>21</v>
      </c>
      <c r="O1235">
        <v>1519371</v>
      </c>
      <c r="P1235">
        <v>20240604</v>
      </c>
      <c r="Q1235">
        <v>202406</v>
      </c>
      <c r="R1235" t="s">
        <v>6382</v>
      </c>
      <c r="S1235">
        <v>43</v>
      </c>
      <c r="T1235" t="s">
        <v>35</v>
      </c>
      <c r="U1235" t="s">
        <v>3359</v>
      </c>
      <c r="V1235" s="57" t="e">
        <f t="shared" ca="1" si="190"/>
        <v>#NUM!</v>
      </c>
      <c r="W1235" s="1" t="e">
        <f t="shared" ca="1" si="191"/>
        <v>#NUM!</v>
      </c>
      <c r="X1235" s="1" t="e">
        <f t="shared" ca="1" si="192"/>
        <v>#NUM!</v>
      </c>
      <c r="Y1235" s="1" t="e">
        <f t="shared" ca="1" si="193"/>
        <v>#NUM!</v>
      </c>
      <c r="Z1235" s="32" t="e">
        <f t="shared" ca="1" si="194"/>
        <v>#NUM!</v>
      </c>
      <c r="AA1235" s="1" t="e">
        <f t="shared" ca="1" si="195"/>
        <v>#NUM!</v>
      </c>
      <c r="AB1235" s="1" t="e">
        <f t="shared" ca="1" si="196"/>
        <v>#NUM!</v>
      </c>
      <c r="AC1235" s="1" t="e">
        <f t="shared" ca="1" si="197"/>
        <v>#NUM!</v>
      </c>
      <c r="AD1235" s="1">
        <f t="shared" si="198"/>
        <v>1519371</v>
      </c>
      <c r="AE1235" t="str">
        <f>IFERROR(VLOOKUP(D1235,Bas!A:B,2,0),"")</f>
        <v/>
      </c>
      <c r="AF1235" t="str">
        <f t="shared" si="199"/>
        <v>MUNDO CART DIESEL SASFP-011944-01</v>
      </c>
      <c r="AG1235" s="14" t="str">
        <f>(IFERROR(VLOOKUP(AF1235,Bas!A:B,2,0),"CXP"))</f>
        <v>CXP</v>
      </c>
    </row>
    <row r="1236" spans="1:33" x14ac:dyDescent="0.25">
      <c r="A1236" t="s">
        <v>41</v>
      </c>
      <c r="B1236">
        <v>901</v>
      </c>
      <c r="C1236">
        <v>830097541</v>
      </c>
      <c r="D1236" t="s">
        <v>3011</v>
      </c>
      <c r="E1236" t="s">
        <v>5504</v>
      </c>
      <c r="F1236">
        <v>7447638</v>
      </c>
      <c r="G1236">
        <v>16925001</v>
      </c>
      <c r="H1236">
        <v>9365</v>
      </c>
      <c r="I1236" t="s">
        <v>5517</v>
      </c>
      <c r="J1236" t="s">
        <v>5518</v>
      </c>
      <c r="K1236" s="2">
        <v>45427</v>
      </c>
      <c r="L1236" s="2">
        <v>45427</v>
      </c>
      <c r="M1236" s="2">
        <v>45484</v>
      </c>
      <c r="N1236">
        <v>37</v>
      </c>
      <c r="O1236">
        <v>168819</v>
      </c>
      <c r="P1236">
        <v>20240604</v>
      </c>
      <c r="Q1236">
        <v>202406</v>
      </c>
      <c r="R1236" t="s">
        <v>6382</v>
      </c>
      <c r="S1236">
        <v>24</v>
      </c>
      <c r="T1236" t="s">
        <v>22</v>
      </c>
      <c r="U1236" t="s">
        <v>3359</v>
      </c>
      <c r="V1236" s="57" t="e">
        <f t="shared" ca="1" si="190"/>
        <v>#NUM!</v>
      </c>
      <c r="W1236" s="1" t="e">
        <f t="shared" ca="1" si="191"/>
        <v>#NUM!</v>
      </c>
      <c r="X1236" s="1" t="e">
        <f t="shared" ca="1" si="192"/>
        <v>#NUM!</v>
      </c>
      <c r="Y1236" s="1" t="e">
        <f t="shared" ca="1" si="193"/>
        <v>#NUM!</v>
      </c>
      <c r="Z1236" s="32" t="e">
        <f t="shared" ca="1" si="194"/>
        <v>#NUM!</v>
      </c>
      <c r="AA1236" s="1" t="e">
        <f t="shared" ca="1" si="195"/>
        <v>#NUM!</v>
      </c>
      <c r="AB1236" s="1" t="e">
        <f t="shared" ca="1" si="196"/>
        <v>#NUM!</v>
      </c>
      <c r="AC1236" s="1" t="e">
        <f t="shared" ca="1" si="197"/>
        <v>#NUM!</v>
      </c>
      <c r="AD1236" s="1">
        <f t="shared" si="198"/>
        <v>168819</v>
      </c>
      <c r="AE1236" t="str">
        <f>IFERROR(VLOOKUP(D1236,Bas!A:B,2,0),"")</f>
        <v/>
      </c>
      <c r="AF1236" t="str">
        <f t="shared" si="199"/>
        <v>MUNDO CART DIESEL SASFP-012298-01</v>
      </c>
      <c r="AG1236" s="14" t="str">
        <f>(IFERROR(VLOOKUP(AF1236,Bas!A:B,2,0),"CXP"))</f>
        <v>CXP</v>
      </c>
    </row>
    <row r="1237" spans="1:33" x14ac:dyDescent="0.25">
      <c r="A1237" t="s">
        <v>41</v>
      </c>
      <c r="B1237">
        <v>901</v>
      </c>
      <c r="C1237">
        <v>830097541</v>
      </c>
      <c r="D1237" t="s">
        <v>3011</v>
      </c>
      <c r="E1237" t="s">
        <v>5504</v>
      </c>
      <c r="F1237">
        <v>7447638</v>
      </c>
      <c r="G1237">
        <v>16925001</v>
      </c>
      <c r="H1237">
        <v>9390</v>
      </c>
      <c r="I1237" t="s">
        <v>5519</v>
      </c>
      <c r="J1237" t="s">
        <v>5520</v>
      </c>
      <c r="K1237" s="2">
        <v>45429</v>
      </c>
      <c r="L1237" s="2">
        <v>45429</v>
      </c>
      <c r="M1237" s="2">
        <v>45489</v>
      </c>
      <c r="N1237">
        <v>42</v>
      </c>
      <c r="O1237">
        <v>3556454</v>
      </c>
      <c r="P1237">
        <v>20240604</v>
      </c>
      <c r="Q1237">
        <v>202406</v>
      </c>
      <c r="R1237" t="s">
        <v>6382</v>
      </c>
      <c r="S1237">
        <v>22</v>
      </c>
      <c r="T1237" t="s">
        <v>22</v>
      </c>
      <c r="U1237" t="s">
        <v>3359</v>
      </c>
      <c r="V1237" s="57" t="e">
        <f t="shared" ca="1" si="190"/>
        <v>#NUM!</v>
      </c>
      <c r="W1237" s="1" t="e">
        <f t="shared" ca="1" si="191"/>
        <v>#NUM!</v>
      </c>
      <c r="X1237" s="1" t="e">
        <f t="shared" ca="1" si="192"/>
        <v>#NUM!</v>
      </c>
      <c r="Y1237" s="1" t="e">
        <f t="shared" ca="1" si="193"/>
        <v>#NUM!</v>
      </c>
      <c r="Z1237" s="32" t="e">
        <f t="shared" ca="1" si="194"/>
        <v>#NUM!</v>
      </c>
      <c r="AA1237" s="1" t="e">
        <f t="shared" ca="1" si="195"/>
        <v>#NUM!</v>
      </c>
      <c r="AB1237" s="1" t="e">
        <f t="shared" ca="1" si="196"/>
        <v>#NUM!</v>
      </c>
      <c r="AC1237" s="1" t="e">
        <f t="shared" ca="1" si="197"/>
        <v>#NUM!</v>
      </c>
      <c r="AD1237" s="1">
        <f t="shared" si="198"/>
        <v>3556454</v>
      </c>
      <c r="AE1237" t="str">
        <f>IFERROR(VLOOKUP(D1237,Bas!A:B,2,0),"")</f>
        <v/>
      </c>
      <c r="AF1237" t="str">
        <f t="shared" si="199"/>
        <v>MUNDO CART DIESEL SASFP-012340-01</v>
      </c>
      <c r="AG1237" s="14" t="str">
        <f>(IFERROR(VLOOKUP(AF1237,Bas!A:B,2,0),"CXP"))</f>
        <v>CXP</v>
      </c>
    </row>
    <row r="1238" spans="1:33" x14ac:dyDescent="0.25">
      <c r="A1238" t="s">
        <v>41</v>
      </c>
      <c r="B1238">
        <v>901</v>
      </c>
      <c r="C1238">
        <v>830097541</v>
      </c>
      <c r="D1238" t="s">
        <v>3011</v>
      </c>
      <c r="E1238" t="s">
        <v>5504</v>
      </c>
      <c r="F1238">
        <v>7447638</v>
      </c>
      <c r="G1238">
        <v>16925001</v>
      </c>
      <c r="H1238">
        <v>9317</v>
      </c>
      <c r="I1238" t="s">
        <v>6363</v>
      </c>
      <c r="J1238" t="s">
        <v>6364</v>
      </c>
      <c r="K1238" s="2">
        <v>45435</v>
      </c>
      <c r="L1238" s="2">
        <v>45435</v>
      </c>
      <c r="M1238" s="2">
        <v>45479</v>
      </c>
      <c r="N1238">
        <v>32</v>
      </c>
      <c r="O1238">
        <v>6340917</v>
      </c>
      <c r="P1238">
        <v>20240604</v>
      </c>
      <c r="Q1238">
        <v>202406</v>
      </c>
      <c r="R1238" t="s">
        <v>6382</v>
      </c>
      <c r="S1238">
        <v>16</v>
      </c>
      <c r="T1238" t="s">
        <v>22</v>
      </c>
      <c r="U1238" t="s">
        <v>3359</v>
      </c>
      <c r="V1238" s="57" t="e">
        <f t="shared" ca="1" si="190"/>
        <v>#NUM!</v>
      </c>
      <c r="W1238" s="1" t="e">
        <f t="shared" ca="1" si="191"/>
        <v>#NUM!</v>
      </c>
      <c r="X1238" s="1" t="e">
        <f t="shared" ca="1" si="192"/>
        <v>#NUM!</v>
      </c>
      <c r="Y1238" s="1" t="e">
        <f t="shared" ca="1" si="193"/>
        <v>#NUM!</v>
      </c>
      <c r="Z1238" s="32" t="e">
        <f t="shared" ca="1" si="194"/>
        <v>#NUM!</v>
      </c>
      <c r="AA1238" s="1" t="e">
        <f t="shared" ca="1" si="195"/>
        <v>#NUM!</v>
      </c>
      <c r="AB1238" s="1" t="e">
        <f t="shared" ca="1" si="196"/>
        <v>#NUM!</v>
      </c>
      <c r="AC1238" s="1" t="e">
        <f t="shared" ca="1" si="197"/>
        <v>#NUM!</v>
      </c>
      <c r="AD1238" s="1">
        <f t="shared" si="198"/>
        <v>6340917</v>
      </c>
      <c r="AE1238" t="str">
        <f>IFERROR(VLOOKUP(D1238,Bas!A:B,2,0),"")</f>
        <v/>
      </c>
      <c r="AF1238" t="str">
        <f t="shared" si="199"/>
        <v>MUNDO CART DIESEL SASFP-012440-01</v>
      </c>
      <c r="AG1238" s="14" t="str">
        <f>(IFERROR(VLOOKUP(AF1238,Bas!A:B,2,0),"CXP"))</f>
        <v>CXP</v>
      </c>
    </row>
    <row r="1239" spans="1:33" x14ac:dyDescent="0.25">
      <c r="A1239" t="s">
        <v>41</v>
      </c>
      <c r="B1239">
        <v>901</v>
      </c>
      <c r="C1239">
        <v>830097541</v>
      </c>
      <c r="D1239" t="s">
        <v>3011</v>
      </c>
      <c r="E1239" t="s">
        <v>5504</v>
      </c>
      <c r="F1239">
        <v>7447638</v>
      </c>
      <c r="G1239">
        <v>16925001</v>
      </c>
      <c r="H1239">
        <v>9432</v>
      </c>
      <c r="I1239" t="s">
        <v>6365</v>
      </c>
      <c r="J1239" t="s">
        <v>6366</v>
      </c>
      <c r="K1239" s="2">
        <v>45435</v>
      </c>
      <c r="L1239" s="2">
        <v>45435</v>
      </c>
      <c r="M1239" s="2">
        <v>45494</v>
      </c>
      <c r="N1239">
        <v>47</v>
      </c>
      <c r="O1239">
        <v>326383</v>
      </c>
      <c r="P1239">
        <v>20240604</v>
      </c>
      <c r="Q1239">
        <v>202406</v>
      </c>
      <c r="R1239" t="s">
        <v>6382</v>
      </c>
      <c r="S1239">
        <v>16</v>
      </c>
      <c r="T1239" t="s">
        <v>22</v>
      </c>
      <c r="U1239" t="s">
        <v>3359</v>
      </c>
      <c r="V1239" s="57" t="e">
        <f t="shared" ca="1" si="190"/>
        <v>#NUM!</v>
      </c>
      <c r="W1239" s="1" t="e">
        <f t="shared" ca="1" si="191"/>
        <v>#NUM!</v>
      </c>
      <c r="X1239" s="1" t="e">
        <f t="shared" ca="1" si="192"/>
        <v>#NUM!</v>
      </c>
      <c r="Y1239" s="1" t="e">
        <f t="shared" ca="1" si="193"/>
        <v>#NUM!</v>
      </c>
      <c r="Z1239" s="32" t="e">
        <f t="shared" ca="1" si="194"/>
        <v>#NUM!</v>
      </c>
      <c r="AA1239" s="1" t="e">
        <f t="shared" ca="1" si="195"/>
        <v>#NUM!</v>
      </c>
      <c r="AB1239" s="1" t="e">
        <f t="shared" ca="1" si="196"/>
        <v>#NUM!</v>
      </c>
      <c r="AC1239" s="1" t="e">
        <f t="shared" ca="1" si="197"/>
        <v>#NUM!</v>
      </c>
      <c r="AD1239" s="1">
        <f t="shared" si="198"/>
        <v>326383</v>
      </c>
      <c r="AE1239" t="str">
        <f>IFERROR(VLOOKUP(D1239,Bas!A:B,2,0),"")</f>
        <v/>
      </c>
      <c r="AF1239" t="str">
        <f t="shared" si="199"/>
        <v>MUNDO CART DIESEL SASFP-012441-01</v>
      </c>
      <c r="AG1239" s="14" t="str">
        <f>(IFERROR(VLOOKUP(AF1239,Bas!A:B,2,0),"CXP"))</f>
        <v>CXP</v>
      </c>
    </row>
    <row r="1240" spans="1:33" x14ac:dyDescent="0.25">
      <c r="A1240" t="s">
        <v>41</v>
      </c>
      <c r="B1240">
        <v>901</v>
      </c>
      <c r="C1240">
        <v>80845385</v>
      </c>
      <c r="D1240" t="s">
        <v>3012</v>
      </c>
      <c r="E1240" t="s">
        <v>5521</v>
      </c>
      <c r="F1240">
        <v>7447638</v>
      </c>
      <c r="G1240">
        <v>16925001</v>
      </c>
      <c r="H1240">
        <v>273</v>
      </c>
      <c r="I1240" t="s">
        <v>6692</v>
      </c>
      <c r="J1240" t="s">
        <v>6693</v>
      </c>
      <c r="K1240" s="2">
        <v>45443</v>
      </c>
      <c r="L1240" s="2">
        <v>45443</v>
      </c>
      <c r="M1240" s="2">
        <v>45445</v>
      </c>
      <c r="N1240">
        <v>-2</v>
      </c>
      <c r="O1240">
        <v>1500000</v>
      </c>
      <c r="P1240">
        <v>20240604</v>
      </c>
      <c r="Q1240">
        <v>202406</v>
      </c>
      <c r="R1240" t="s">
        <v>6382</v>
      </c>
      <c r="S1240">
        <v>8</v>
      </c>
      <c r="T1240" t="s">
        <v>22</v>
      </c>
      <c r="U1240" t="s">
        <v>3359</v>
      </c>
      <c r="V1240" s="57" t="e">
        <f t="shared" ca="1" si="190"/>
        <v>#NUM!</v>
      </c>
      <c r="W1240" s="1" t="e">
        <f t="shared" ca="1" si="191"/>
        <v>#NUM!</v>
      </c>
      <c r="X1240" s="1" t="e">
        <f t="shared" ca="1" si="192"/>
        <v>#NUM!</v>
      </c>
      <c r="Y1240" s="1" t="e">
        <f t="shared" ca="1" si="193"/>
        <v>#NUM!</v>
      </c>
      <c r="Z1240" s="32" t="e">
        <f t="shared" ca="1" si="194"/>
        <v>#NUM!</v>
      </c>
      <c r="AA1240" s="1" t="e">
        <f t="shared" ca="1" si="195"/>
        <v>#NUM!</v>
      </c>
      <c r="AB1240" s="1" t="e">
        <f t="shared" ca="1" si="196"/>
        <v>#NUM!</v>
      </c>
      <c r="AC1240" s="1" t="e">
        <f t="shared" ca="1" si="197"/>
        <v>#NUM!</v>
      </c>
      <c r="AD1240" s="1">
        <f t="shared" si="198"/>
        <v>1500000</v>
      </c>
      <c r="AE1240" t="str">
        <f>IFERROR(VLOOKUP(D1240,Bas!A:B,2,0),"")</f>
        <v/>
      </c>
      <c r="AF1240" t="str">
        <f t="shared" si="199"/>
        <v>MUNOZ LUIS FERNANDOAN-000273-00</v>
      </c>
      <c r="AG1240" s="14" t="str">
        <f>(IFERROR(VLOOKUP(AF1240,Bas!A:B,2,0),"CXP"))</f>
        <v>CXP</v>
      </c>
    </row>
    <row r="1241" spans="1:33" x14ac:dyDescent="0.25">
      <c r="A1241" t="s">
        <v>41</v>
      </c>
      <c r="B1241">
        <v>901</v>
      </c>
      <c r="C1241">
        <v>80845385</v>
      </c>
      <c r="D1241" t="s">
        <v>3012</v>
      </c>
      <c r="E1241" t="s">
        <v>5521</v>
      </c>
      <c r="F1241">
        <v>7447638</v>
      </c>
      <c r="G1241">
        <v>16925001</v>
      </c>
      <c r="H1241">
        <v>7</v>
      </c>
      <c r="I1241" t="s">
        <v>5522</v>
      </c>
      <c r="J1241" t="s">
        <v>5523</v>
      </c>
      <c r="K1241" s="2">
        <v>45290</v>
      </c>
      <c r="L1241" s="2">
        <v>45290</v>
      </c>
      <c r="M1241" s="2">
        <v>45292</v>
      </c>
      <c r="N1241">
        <v>-153</v>
      </c>
      <c r="O1241">
        <v>3606</v>
      </c>
      <c r="P1241">
        <v>20240604</v>
      </c>
      <c r="Q1241">
        <v>202406</v>
      </c>
      <c r="R1241" t="s">
        <v>6382</v>
      </c>
      <c r="S1241">
        <v>161</v>
      </c>
      <c r="T1241" t="s">
        <v>25</v>
      </c>
      <c r="U1241" t="s">
        <v>3359</v>
      </c>
      <c r="V1241" s="57" t="e">
        <f t="shared" ca="1" si="190"/>
        <v>#NUM!</v>
      </c>
      <c r="W1241" s="1" t="e">
        <f t="shared" ca="1" si="191"/>
        <v>#NUM!</v>
      </c>
      <c r="X1241" s="1" t="e">
        <f t="shared" ca="1" si="192"/>
        <v>#NUM!</v>
      </c>
      <c r="Y1241" s="1" t="e">
        <f t="shared" ca="1" si="193"/>
        <v>#NUM!</v>
      </c>
      <c r="Z1241" s="32" t="e">
        <f t="shared" ca="1" si="194"/>
        <v>#NUM!</v>
      </c>
      <c r="AA1241" s="1" t="e">
        <f t="shared" ca="1" si="195"/>
        <v>#NUM!</v>
      </c>
      <c r="AB1241" s="1" t="e">
        <f t="shared" ca="1" si="196"/>
        <v>#NUM!</v>
      </c>
      <c r="AC1241" s="1" t="e">
        <f t="shared" ca="1" si="197"/>
        <v>#NUM!</v>
      </c>
      <c r="AD1241" s="1">
        <f t="shared" si="198"/>
        <v>3606</v>
      </c>
      <c r="AE1241" t="str">
        <f>IFERROR(VLOOKUP(D1241,Bas!A:B,2,0),"")</f>
        <v/>
      </c>
      <c r="AF1241" t="str">
        <f t="shared" si="199"/>
        <v>MUNOZ LUIS FERNANDOLG-000007-00</v>
      </c>
      <c r="AG1241" s="14" t="str">
        <f>(IFERROR(VLOOKUP(AF1241,Bas!A:B,2,0),"CXP"))</f>
        <v>RV</v>
      </c>
    </row>
    <row r="1242" spans="1:33" x14ac:dyDescent="0.25">
      <c r="A1242" t="s">
        <v>41</v>
      </c>
      <c r="B1242">
        <v>901</v>
      </c>
      <c r="C1242">
        <v>80845385</v>
      </c>
      <c r="D1242" t="s">
        <v>3012</v>
      </c>
      <c r="E1242" t="s">
        <v>5521</v>
      </c>
      <c r="F1242">
        <v>7447638</v>
      </c>
      <c r="G1242">
        <v>16925001</v>
      </c>
      <c r="H1242">
        <v>22</v>
      </c>
      <c r="I1242" t="s">
        <v>5524</v>
      </c>
      <c r="J1242" t="s">
        <v>5525</v>
      </c>
      <c r="K1242" s="2">
        <v>45356</v>
      </c>
      <c r="L1242" s="2">
        <v>45356</v>
      </c>
      <c r="M1242" s="2">
        <v>45357</v>
      </c>
      <c r="N1242">
        <v>-88</v>
      </c>
      <c r="O1242">
        <v>1800</v>
      </c>
      <c r="P1242">
        <v>20240604</v>
      </c>
      <c r="Q1242">
        <v>202406</v>
      </c>
      <c r="R1242" t="s">
        <v>6382</v>
      </c>
      <c r="S1242">
        <v>95</v>
      </c>
      <c r="T1242" t="s">
        <v>52</v>
      </c>
      <c r="U1242" t="s">
        <v>3359</v>
      </c>
      <c r="V1242" s="57" t="e">
        <f t="shared" ca="1" si="190"/>
        <v>#NUM!</v>
      </c>
      <c r="W1242" s="1" t="e">
        <f t="shared" ca="1" si="191"/>
        <v>#NUM!</v>
      </c>
      <c r="X1242" s="1" t="e">
        <f t="shared" ca="1" si="192"/>
        <v>#NUM!</v>
      </c>
      <c r="Y1242" s="1" t="e">
        <f t="shared" ca="1" si="193"/>
        <v>#NUM!</v>
      </c>
      <c r="Z1242" s="32" t="e">
        <f t="shared" ca="1" si="194"/>
        <v>#NUM!</v>
      </c>
      <c r="AA1242" s="1" t="e">
        <f t="shared" ca="1" si="195"/>
        <v>#NUM!</v>
      </c>
      <c r="AB1242" s="1" t="e">
        <f t="shared" ca="1" si="196"/>
        <v>#NUM!</v>
      </c>
      <c r="AC1242" s="1" t="e">
        <f t="shared" ca="1" si="197"/>
        <v>#NUM!</v>
      </c>
      <c r="AD1242" s="1">
        <f t="shared" si="198"/>
        <v>1800</v>
      </c>
      <c r="AE1242" t="str">
        <f>IFERROR(VLOOKUP(D1242,Bas!A:B,2,0),"")</f>
        <v/>
      </c>
      <c r="AF1242" t="str">
        <f t="shared" si="199"/>
        <v>MUNOZ LUIS FERNANDOLG-000022-00</v>
      </c>
      <c r="AG1242" s="14" t="str">
        <f>(IFERROR(VLOOKUP(AF1242,Bas!A:B,2,0),"CXP"))</f>
        <v>CXP</v>
      </c>
    </row>
    <row r="1243" spans="1:33" x14ac:dyDescent="0.25">
      <c r="A1243" t="s">
        <v>41</v>
      </c>
      <c r="B1243">
        <v>901</v>
      </c>
      <c r="C1243">
        <v>80845385</v>
      </c>
      <c r="D1243" t="s">
        <v>3012</v>
      </c>
      <c r="E1243" t="s">
        <v>5521</v>
      </c>
      <c r="F1243">
        <v>7447638</v>
      </c>
      <c r="G1243">
        <v>16925001</v>
      </c>
      <c r="H1243">
        <v>46</v>
      </c>
      <c r="I1243" t="s">
        <v>6694</v>
      </c>
      <c r="J1243" t="s">
        <v>6695</v>
      </c>
      <c r="K1243" s="2">
        <v>45443</v>
      </c>
      <c r="L1243" s="2">
        <v>45443</v>
      </c>
      <c r="M1243" s="2">
        <v>45445</v>
      </c>
      <c r="N1243">
        <v>-2</v>
      </c>
      <c r="O1243">
        <v>859</v>
      </c>
      <c r="P1243">
        <v>20240604</v>
      </c>
      <c r="Q1243">
        <v>202406</v>
      </c>
      <c r="R1243" t="s">
        <v>6382</v>
      </c>
      <c r="S1243">
        <v>8</v>
      </c>
      <c r="T1243" t="s">
        <v>22</v>
      </c>
      <c r="U1243" t="s">
        <v>3359</v>
      </c>
      <c r="V1243" s="57" t="e">
        <f t="shared" ca="1" si="190"/>
        <v>#NUM!</v>
      </c>
      <c r="W1243" s="1" t="e">
        <f t="shared" ca="1" si="191"/>
        <v>#NUM!</v>
      </c>
      <c r="X1243" s="1" t="e">
        <f t="shared" ca="1" si="192"/>
        <v>#NUM!</v>
      </c>
      <c r="Y1243" s="1" t="e">
        <f t="shared" ca="1" si="193"/>
        <v>#NUM!</v>
      </c>
      <c r="Z1243" s="32" t="e">
        <f t="shared" ca="1" si="194"/>
        <v>#NUM!</v>
      </c>
      <c r="AA1243" s="1" t="e">
        <f t="shared" ca="1" si="195"/>
        <v>#NUM!</v>
      </c>
      <c r="AB1243" s="1" t="e">
        <f t="shared" ca="1" si="196"/>
        <v>#NUM!</v>
      </c>
      <c r="AC1243" s="1" t="e">
        <f t="shared" ca="1" si="197"/>
        <v>#NUM!</v>
      </c>
      <c r="AD1243" s="1">
        <f t="shared" si="198"/>
        <v>859</v>
      </c>
      <c r="AE1243" t="str">
        <f>IFERROR(VLOOKUP(D1243,Bas!A:B,2,0),"")</f>
        <v/>
      </c>
      <c r="AF1243" t="str">
        <f t="shared" si="199"/>
        <v>MUNOZ LUIS FERNANDOLG-000046-00</v>
      </c>
      <c r="AG1243" s="14" t="str">
        <f>(IFERROR(VLOOKUP(AF1243,Bas!A:B,2,0),"CXP"))</f>
        <v>CXP</v>
      </c>
    </row>
    <row r="1244" spans="1:33" x14ac:dyDescent="0.25">
      <c r="A1244" t="s">
        <v>41</v>
      </c>
      <c r="B1244">
        <v>901</v>
      </c>
      <c r="C1244">
        <v>800028326</v>
      </c>
      <c r="D1244" t="s">
        <v>6696</v>
      </c>
      <c r="E1244" t="s">
        <v>6697</v>
      </c>
      <c r="F1244">
        <v>7447638</v>
      </c>
      <c r="G1244">
        <v>16925001</v>
      </c>
      <c r="H1244">
        <v>9479</v>
      </c>
      <c r="I1244" t="s">
        <v>6698</v>
      </c>
      <c r="J1244" t="s">
        <v>6699</v>
      </c>
      <c r="K1244" s="2">
        <v>45442</v>
      </c>
      <c r="L1244" s="2">
        <v>45442</v>
      </c>
      <c r="M1244" s="2">
        <v>45495</v>
      </c>
      <c r="N1244">
        <v>48</v>
      </c>
      <c r="O1244">
        <v>20071509</v>
      </c>
      <c r="P1244">
        <v>20240604</v>
      </c>
      <c r="Q1244">
        <v>202406</v>
      </c>
      <c r="R1244" t="s">
        <v>6382</v>
      </c>
      <c r="S1244">
        <v>9</v>
      </c>
      <c r="T1244" t="s">
        <v>22</v>
      </c>
      <c r="U1244" t="s">
        <v>3359</v>
      </c>
      <c r="V1244" s="57" t="e">
        <f t="shared" ca="1" si="190"/>
        <v>#NUM!</v>
      </c>
      <c r="W1244" s="1" t="e">
        <f t="shared" ca="1" si="191"/>
        <v>#NUM!</v>
      </c>
      <c r="X1244" s="1" t="e">
        <f t="shared" ca="1" si="192"/>
        <v>#NUM!</v>
      </c>
      <c r="Y1244" s="1" t="e">
        <f t="shared" ca="1" si="193"/>
        <v>#NUM!</v>
      </c>
      <c r="Z1244" s="32" t="e">
        <f t="shared" ca="1" si="194"/>
        <v>#NUM!</v>
      </c>
      <c r="AA1244" s="1" t="e">
        <f t="shared" ca="1" si="195"/>
        <v>#NUM!</v>
      </c>
      <c r="AB1244" s="1" t="e">
        <f t="shared" ca="1" si="196"/>
        <v>#NUM!</v>
      </c>
      <c r="AC1244" s="1" t="e">
        <f t="shared" ca="1" si="197"/>
        <v>#NUM!</v>
      </c>
      <c r="AD1244" s="1">
        <f t="shared" si="198"/>
        <v>20071509</v>
      </c>
      <c r="AE1244" t="str">
        <f>IFERROR(VLOOKUP(D1244,Bas!A:B,2,0),"")</f>
        <v/>
      </c>
      <c r="AF1244" t="str">
        <f t="shared" si="199"/>
        <v>NOVASOFT SASFP-012598-01</v>
      </c>
      <c r="AG1244" s="14" t="str">
        <f>(IFERROR(VLOOKUP(AF1244,Bas!A:B,2,0),"CXP"))</f>
        <v>CXP</v>
      </c>
    </row>
    <row r="1245" spans="1:33" x14ac:dyDescent="0.25">
      <c r="A1245" t="s">
        <v>41</v>
      </c>
      <c r="B1245">
        <v>901</v>
      </c>
      <c r="C1245">
        <v>900920913</v>
      </c>
      <c r="D1245" t="s">
        <v>187</v>
      </c>
      <c r="E1245" t="s">
        <v>5526</v>
      </c>
      <c r="F1245">
        <v>7447638</v>
      </c>
      <c r="G1245">
        <v>16925001</v>
      </c>
      <c r="H1245">
        <v>1322</v>
      </c>
      <c r="I1245" t="s">
        <v>5527</v>
      </c>
      <c r="J1245" t="s">
        <v>5528</v>
      </c>
      <c r="K1245" s="2">
        <v>45358</v>
      </c>
      <c r="L1245" s="2">
        <v>45358</v>
      </c>
      <c r="M1245" s="2">
        <v>45418</v>
      </c>
      <c r="N1245">
        <v>-28</v>
      </c>
      <c r="O1245">
        <v>388293</v>
      </c>
      <c r="P1245">
        <v>20240604</v>
      </c>
      <c r="Q1245">
        <v>202406</v>
      </c>
      <c r="R1245" t="s">
        <v>6382</v>
      </c>
      <c r="S1245">
        <v>93</v>
      </c>
      <c r="T1245" t="s">
        <v>52</v>
      </c>
      <c r="U1245" t="s">
        <v>3359</v>
      </c>
      <c r="V1245" s="57" t="e">
        <f t="shared" ca="1" si="190"/>
        <v>#NUM!</v>
      </c>
      <c r="W1245" s="1" t="e">
        <f t="shared" ca="1" si="191"/>
        <v>#NUM!</v>
      </c>
      <c r="X1245" s="1" t="e">
        <f t="shared" ca="1" si="192"/>
        <v>#NUM!</v>
      </c>
      <c r="Y1245" s="1" t="e">
        <f t="shared" ca="1" si="193"/>
        <v>#NUM!</v>
      </c>
      <c r="Z1245" s="32" t="e">
        <f t="shared" ca="1" si="194"/>
        <v>#NUM!</v>
      </c>
      <c r="AA1245" s="1" t="e">
        <f t="shared" ca="1" si="195"/>
        <v>#NUM!</v>
      </c>
      <c r="AB1245" s="1" t="e">
        <f t="shared" ca="1" si="196"/>
        <v>#NUM!</v>
      </c>
      <c r="AC1245" s="1" t="e">
        <f t="shared" ca="1" si="197"/>
        <v>#NUM!</v>
      </c>
      <c r="AD1245" s="1">
        <f t="shared" si="198"/>
        <v>388293</v>
      </c>
      <c r="AE1245" t="str">
        <f>IFERROR(VLOOKUP(D1245,Bas!A:B,2,0),"")</f>
        <v/>
      </c>
      <c r="AF1245" t="str">
        <f t="shared" si="199"/>
        <v>OKOLISH SASFP-011105-01</v>
      </c>
      <c r="AG1245" s="14" t="str">
        <f>(IFERROR(VLOOKUP(AF1245,Bas!A:B,2,0),"CXP"))</f>
        <v>CXP</v>
      </c>
    </row>
    <row r="1246" spans="1:33" x14ac:dyDescent="0.25">
      <c r="A1246" t="s">
        <v>41</v>
      </c>
      <c r="B1246">
        <v>901</v>
      </c>
      <c r="C1246">
        <v>900920913</v>
      </c>
      <c r="D1246" t="s">
        <v>187</v>
      </c>
      <c r="E1246" t="s">
        <v>5526</v>
      </c>
      <c r="F1246">
        <v>7447638</v>
      </c>
      <c r="G1246">
        <v>16925001</v>
      </c>
      <c r="H1246">
        <v>1334</v>
      </c>
      <c r="I1246" t="s">
        <v>5529</v>
      </c>
      <c r="J1246" t="s">
        <v>5530</v>
      </c>
      <c r="K1246" s="2">
        <v>45370</v>
      </c>
      <c r="L1246" s="2">
        <v>45370</v>
      </c>
      <c r="M1246" s="2">
        <v>45430</v>
      </c>
      <c r="N1246">
        <v>-16</v>
      </c>
      <c r="O1246">
        <v>582439</v>
      </c>
      <c r="P1246">
        <v>20240604</v>
      </c>
      <c r="Q1246">
        <v>202406</v>
      </c>
      <c r="R1246" t="s">
        <v>6382</v>
      </c>
      <c r="S1246">
        <v>81</v>
      </c>
      <c r="T1246" t="s">
        <v>31</v>
      </c>
      <c r="U1246" t="s">
        <v>3359</v>
      </c>
      <c r="V1246" s="57" t="e">
        <f t="shared" ca="1" si="190"/>
        <v>#NUM!</v>
      </c>
      <c r="W1246" s="1" t="e">
        <f t="shared" ca="1" si="191"/>
        <v>#NUM!</v>
      </c>
      <c r="X1246" s="1" t="e">
        <f t="shared" ca="1" si="192"/>
        <v>#NUM!</v>
      </c>
      <c r="Y1246" s="1" t="e">
        <f t="shared" ca="1" si="193"/>
        <v>#NUM!</v>
      </c>
      <c r="Z1246" s="32" t="e">
        <f t="shared" ca="1" si="194"/>
        <v>#NUM!</v>
      </c>
      <c r="AA1246" s="1" t="e">
        <f t="shared" ca="1" si="195"/>
        <v>#NUM!</v>
      </c>
      <c r="AB1246" s="1" t="e">
        <f t="shared" ca="1" si="196"/>
        <v>#NUM!</v>
      </c>
      <c r="AC1246" s="1" t="e">
        <f t="shared" ca="1" si="197"/>
        <v>#NUM!</v>
      </c>
      <c r="AD1246" s="1">
        <f t="shared" si="198"/>
        <v>582439</v>
      </c>
      <c r="AE1246" t="str">
        <f>IFERROR(VLOOKUP(D1246,Bas!A:B,2,0),"")</f>
        <v/>
      </c>
      <c r="AF1246" t="str">
        <f t="shared" si="199"/>
        <v>OKOLISH SASFP-011205-01</v>
      </c>
      <c r="AG1246" s="14" t="str">
        <f>(IFERROR(VLOOKUP(AF1246,Bas!A:B,2,0),"CXP"))</f>
        <v>CXP</v>
      </c>
    </row>
    <row r="1247" spans="1:33" x14ac:dyDescent="0.25">
      <c r="A1247" t="s">
        <v>41</v>
      </c>
      <c r="B1247">
        <v>901</v>
      </c>
      <c r="C1247">
        <v>900920913</v>
      </c>
      <c r="D1247" t="s">
        <v>187</v>
      </c>
      <c r="E1247" t="s">
        <v>5526</v>
      </c>
      <c r="F1247">
        <v>7447638</v>
      </c>
      <c r="G1247">
        <v>16925001</v>
      </c>
      <c r="H1247">
        <v>1332</v>
      </c>
      <c r="I1247" t="s">
        <v>5531</v>
      </c>
      <c r="J1247" t="s">
        <v>5532</v>
      </c>
      <c r="K1247" s="2">
        <v>45370</v>
      </c>
      <c r="L1247" s="2">
        <v>45370</v>
      </c>
      <c r="M1247" s="2">
        <v>45430</v>
      </c>
      <c r="N1247">
        <v>-16</v>
      </c>
      <c r="O1247">
        <v>35395</v>
      </c>
      <c r="P1247">
        <v>20240604</v>
      </c>
      <c r="Q1247">
        <v>202406</v>
      </c>
      <c r="R1247" t="s">
        <v>6382</v>
      </c>
      <c r="S1247">
        <v>81</v>
      </c>
      <c r="T1247" t="s">
        <v>31</v>
      </c>
      <c r="U1247" t="s">
        <v>3359</v>
      </c>
      <c r="V1247" s="57" t="e">
        <f t="shared" ca="1" si="190"/>
        <v>#NUM!</v>
      </c>
      <c r="W1247" s="1" t="e">
        <f t="shared" ca="1" si="191"/>
        <v>#NUM!</v>
      </c>
      <c r="X1247" s="1" t="e">
        <f t="shared" ca="1" si="192"/>
        <v>#NUM!</v>
      </c>
      <c r="Y1247" s="1" t="e">
        <f t="shared" ca="1" si="193"/>
        <v>#NUM!</v>
      </c>
      <c r="Z1247" s="32" t="e">
        <f t="shared" ca="1" si="194"/>
        <v>#NUM!</v>
      </c>
      <c r="AA1247" s="1" t="e">
        <f t="shared" ca="1" si="195"/>
        <v>#NUM!</v>
      </c>
      <c r="AB1247" s="1" t="e">
        <f t="shared" ca="1" si="196"/>
        <v>#NUM!</v>
      </c>
      <c r="AC1247" s="1" t="e">
        <f t="shared" ca="1" si="197"/>
        <v>#NUM!</v>
      </c>
      <c r="AD1247" s="1">
        <f t="shared" si="198"/>
        <v>35395</v>
      </c>
      <c r="AE1247" t="str">
        <f>IFERROR(VLOOKUP(D1247,Bas!A:B,2,0),"")</f>
        <v/>
      </c>
      <c r="AF1247" t="str">
        <f t="shared" si="199"/>
        <v>OKOLISH SASFP-011206-01</v>
      </c>
      <c r="AG1247" s="14" t="str">
        <f>(IFERROR(VLOOKUP(AF1247,Bas!A:B,2,0),"CXP"))</f>
        <v>CXP</v>
      </c>
    </row>
    <row r="1248" spans="1:33" x14ac:dyDescent="0.25">
      <c r="A1248" t="s">
        <v>41</v>
      </c>
      <c r="B1248">
        <v>901</v>
      </c>
      <c r="C1248">
        <v>900920913</v>
      </c>
      <c r="D1248" t="s">
        <v>187</v>
      </c>
      <c r="E1248" t="s">
        <v>5526</v>
      </c>
      <c r="F1248">
        <v>7447638</v>
      </c>
      <c r="G1248">
        <v>16925001</v>
      </c>
      <c r="H1248">
        <v>1331</v>
      </c>
      <c r="I1248" t="s">
        <v>5533</v>
      </c>
      <c r="J1248" t="s">
        <v>5534</v>
      </c>
      <c r="K1248" s="2">
        <v>45370</v>
      </c>
      <c r="L1248" s="2">
        <v>45370</v>
      </c>
      <c r="M1248" s="2">
        <v>45430</v>
      </c>
      <c r="N1248">
        <v>-16</v>
      </c>
      <c r="O1248">
        <v>76269</v>
      </c>
      <c r="P1248">
        <v>20240604</v>
      </c>
      <c r="Q1248">
        <v>202406</v>
      </c>
      <c r="R1248" t="s">
        <v>6382</v>
      </c>
      <c r="S1248">
        <v>81</v>
      </c>
      <c r="T1248" t="s">
        <v>31</v>
      </c>
      <c r="U1248" t="s">
        <v>3359</v>
      </c>
      <c r="V1248" s="57" t="e">
        <f t="shared" ca="1" si="190"/>
        <v>#NUM!</v>
      </c>
      <c r="W1248" s="1" t="e">
        <f t="shared" ca="1" si="191"/>
        <v>#NUM!</v>
      </c>
      <c r="X1248" s="1" t="e">
        <f t="shared" ca="1" si="192"/>
        <v>#NUM!</v>
      </c>
      <c r="Y1248" s="1" t="e">
        <f t="shared" ca="1" si="193"/>
        <v>#NUM!</v>
      </c>
      <c r="Z1248" s="32" t="e">
        <f t="shared" ca="1" si="194"/>
        <v>#NUM!</v>
      </c>
      <c r="AA1248" s="1" t="e">
        <f t="shared" ca="1" si="195"/>
        <v>#NUM!</v>
      </c>
      <c r="AB1248" s="1" t="e">
        <f t="shared" ca="1" si="196"/>
        <v>#NUM!</v>
      </c>
      <c r="AC1248" s="1" t="e">
        <f t="shared" ca="1" si="197"/>
        <v>#NUM!</v>
      </c>
      <c r="AD1248" s="1">
        <f t="shared" si="198"/>
        <v>76269</v>
      </c>
      <c r="AE1248" t="str">
        <f>IFERROR(VLOOKUP(D1248,Bas!A:B,2,0),"")</f>
        <v/>
      </c>
      <c r="AF1248" t="str">
        <f t="shared" si="199"/>
        <v>OKOLISH SASFP-011207-01</v>
      </c>
      <c r="AG1248" s="14" t="str">
        <f>(IFERROR(VLOOKUP(AF1248,Bas!A:B,2,0),"CXP"))</f>
        <v>CXP</v>
      </c>
    </row>
    <row r="1249" spans="1:33" x14ac:dyDescent="0.25">
      <c r="A1249" t="s">
        <v>41</v>
      </c>
      <c r="B1249">
        <v>901</v>
      </c>
      <c r="C1249">
        <v>900920913</v>
      </c>
      <c r="D1249" t="s">
        <v>187</v>
      </c>
      <c r="E1249" t="s">
        <v>5526</v>
      </c>
      <c r="F1249">
        <v>7447638</v>
      </c>
      <c r="G1249">
        <v>16925001</v>
      </c>
      <c r="H1249">
        <v>13330</v>
      </c>
      <c r="I1249" t="s">
        <v>5535</v>
      </c>
      <c r="J1249" t="s">
        <v>5536</v>
      </c>
      <c r="K1249" s="2">
        <v>45370</v>
      </c>
      <c r="L1249" s="2">
        <v>45370</v>
      </c>
      <c r="M1249" s="2">
        <v>45428</v>
      </c>
      <c r="N1249">
        <v>-18</v>
      </c>
      <c r="O1249">
        <v>817458</v>
      </c>
      <c r="P1249">
        <v>20240604</v>
      </c>
      <c r="Q1249">
        <v>202406</v>
      </c>
      <c r="R1249" t="s">
        <v>6382</v>
      </c>
      <c r="S1249">
        <v>81</v>
      </c>
      <c r="T1249" t="s">
        <v>31</v>
      </c>
      <c r="U1249" t="s">
        <v>3359</v>
      </c>
      <c r="V1249" s="57" t="e">
        <f t="shared" ca="1" si="190"/>
        <v>#NUM!</v>
      </c>
      <c r="W1249" s="1" t="e">
        <f t="shared" ca="1" si="191"/>
        <v>#NUM!</v>
      </c>
      <c r="X1249" s="1" t="e">
        <f t="shared" ca="1" si="192"/>
        <v>#NUM!</v>
      </c>
      <c r="Y1249" s="1" t="e">
        <f t="shared" ca="1" si="193"/>
        <v>#NUM!</v>
      </c>
      <c r="Z1249" s="32" t="e">
        <f t="shared" ca="1" si="194"/>
        <v>#NUM!</v>
      </c>
      <c r="AA1249" s="1" t="e">
        <f t="shared" ca="1" si="195"/>
        <v>#NUM!</v>
      </c>
      <c r="AB1249" s="1" t="e">
        <f t="shared" ca="1" si="196"/>
        <v>#NUM!</v>
      </c>
      <c r="AC1249" s="1" t="e">
        <f t="shared" ca="1" si="197"/>
        <v>#NUM!</v>
      </c>
      <c r="AD1249" s="1">
        <f t="shared" si="198"/>
        <v>817458</v>
      </c>
      <c r="AE1249" t="str">
        <f>IFERROR(VLOOKUP(D1249,Bas!A:B,2,0),"")</f>
        <v/>
      </c>
      <c r="AF1249" t="str">
        <f t="shared" si="199"/>
        <v>OKOLISH SASFP-011208-01</v>
      </c>
      <c r="AG1249" s="14" t="str">
        <f>(IFERROR(VLOOKUP(AF1249,Bas!A:B,2,0),"CXP"))</f>
        <v>CXP</v>
      </c>
    </row>
    <row r="1250" spans="1:33" x14ac:dyDescent="0.25">
      <c r="A1250" t="s">
        <v>41</v>
      </c>
      <c r="B1250">
        <v>901</v>
      </c>
      <c r="C1250">
        <v>900920913</v>
      </c>
      <c r="D1250" t="s">
        <v>187</v>
      </c>
      <c r="E1250" t="s">
        <v>5526</v>
      </c>
      <c r="F1250">
        <v>7447638</v>
      </c>
      <c r="G1250">
        <v>16925001</v>
      </c>
      <c r="H1250">
        <v>1326</v>
      </c>
      <c r="I1250" t="s">
        <v>5537</v>
      </c>
      <c r="J1250" t="s">
        <v>5538</v>
      </c>
      <c r="K1250" s="2">
        <v>45370</v>
      </c>
      <c r="L1250" s="2">
        <v>45370</v>
      </c>
      <c r="M1250" s="2">
        <v>45425</v>
      </c>
      <c r="N1250">
        <v>-21</v>
      </c>
      <c r="O1250">
        <v>40872</v>
      </c>
      <c r="P1250">
        <v>20240604</v>
      </c>
      <c r="Q1250">
        <v>202406</v>
      </c>
      <c r="R1250" t="s">
        <v>6382</v>
      </c>
      <c r="S1250">
        <v>81</v>
      </c>
      <c r="T1250" t="s">
        <v>31</v>
      </c>
      <c r="U1250" t="s">
        <v>3359</v>
      </c>
      <c r="V1250" s="57" t="e">
        <f t="shared" ca="1" si="190"/>
        <v>#NUM!</v>
      </c>
      <c r="W1250" s="1" t="e">
        <f t="shared" ca="1" si="191"/>
        <v>#NUM!</v>
      </c>
      <c r="X1250" s="1" t="e">
        <f t="shared" ca="1" si="192"/>
        <v>#NUM!</v>
      </c>
      <c r="Y1250" s="1" t="e">
        <f t="shared" ca="1" si="193"/>
        <v>#NUM!</v>
      </c>
      <c r="Z1250" s="32" t="e">
        <f t="shared" ca="1" si="194"/>
        <v>#NUM!</v>
      </c>
      <c r="AA1250" s="1" t="e">
        <f t="shared" ca="1" si="195"/>
        <v>#NUM!</v>
      </c>
      <c r="AB1250" s="1" t="e">
        <f t="shared" ca="1" si="196"/>
        <v>#NUM!</v>
      </c>
      <c r="AC1250" s="1" t="e">
        <f t="shared" ca="1" si="197"/>
        <v>#NUM!</v>
      </c>
      <c r="AD1250" s="1">
        <f t="shared" si="198"/>
        <v>40872</v>
      </c>
      <c r="AE1250" t="str">
        <f>IFERROR(VLOOKUP(D1250,Bas!A:B,2,0),"")</f>
        <v/>
      </c>
      <c r="AF1250" t="str">
        <f t="shared" si="199"/>
        <v>OKOLISH SASFP-011209-01</v>
      </c>
      <c r="AG1250" s="14" t="str">
        <f>(IFERROR(VLOOKUP(AF1250,Bas!A:B,2,0),"CXP"))</f>
        <v>CXP</v>
      </c>
    </row>
    <row r="1251" spans="1:33" x14ac:dyDescent="0.25">
      <c r="A1251" t="s">
        <v>41</v>
      </c>
      <c r="B1251">
        <v>901</v>
      </c>
      <c r="C1251">
        <v>900920913</v>
      </c>
      <c r="D1251" t="s">
        <v>187</v>
      </c>
      <c r="E1251" t="s">
        <v>5526</v>
      </c>
      <c r="F1251">
        <v>7447638</v>
      </c>
      <c r="G1251">
        <v>16925001</v>
      </c>
      <c r="H1251">
        <v>1327</v>
      </c>
      <c r="I1251" t="s">
        <v>5539</v>
      </c>
      <c r="J1251" t="s">
        <v>5540</v>
      </c>
      <c r="K1251" s="2">
        <v>45370</v>
      </c>
      <c r="L1251" s="2">
        <v>45370</v>
      </c>
      <c r="M1251" s="2">
        <v>45425</v>
      </c>
      <c r="N1251">
        <v>-21</v>
      </c>
      <c r="O1251">
        <v>2043646</v>
      </c>
      <c r="P1251">
        <v>20240604</v>
      </c>
      <c r="Q1251">
        <v>202406</v>
      </c>
      <c r="R1251" t="s">
        <v>6382</v>
      </c>
      <c r="S1251">
        <v>81</v>
      </c>
      <c r="T1251" t="s">
        <v>31</v>
      </c>
      <c r="U1251" t="s">
        <v>3359</v>
      </c>
      <c r="V1251" s="57" t="e">
        <f t="shared" ca="1" si="190"/>
        <v>#NUM!</v>
      </c>
      <c r="W1251" s="1" t="e">
        <f t="shared" ca="1" si="191"/>
        <v>#NUM!</v>
      </c>
      <c r="X1251" s="1" t="e">
        <f t="shared" ca="1" si="192"/>
        <v>#NUM!</v>
      </c>
      <c r="Y1251" s="1" t="e">
        <f t="shared" ca="1" si="193"/>
        <v>#NUM!</v>
      </c>
      <c r="Z1251" s="32" t="e">
        <f t="shared" ca="1" si="194"/>
        <v>#NUM!</v>
      </c>
      <c r="AA1251" s="1" t="e">
        <f t="shared" ca="1" si="195"/>
        <v>#NUM!</v>
      </c>
      <c r="AB1251" s="1" t="e">
        <f t="shared" ca="1" si="196"/>
        <v>#NUM!</v>
      </c>
      <c r="AC1251" s="1" t="e">
        <f t="shared" ca="1" si="197"/>
        <v>#NUM!</v>
      </c>
      <c r="AD1251" s="1">
        <f t="shared" si="198"/>
        <v>2043646</v>
      </c>
      <c r="AE1251" t="str">
        <f>IFERROR(VLOOKUP(D1251,Bas!A:B,2,0),"")</f>
        <v/>
      </c>
      <c r="AF1251" t="str">
        <f t="shared" si="199"/>
        <v>OKOLISH SASFP-011210-01</v>
      </c>
      <c r="AG1251" s="14" t="str">
        <f>(IFERROR(VLOOKUP(AF1251,Bas!A:B,2,0),"CXP"))</f>
        <v>CXP</v>
      </c>
    </row>
    <row r="1252" spans="1:33" x14ac:dyDescent="0.25">
      <c r="A1252" t="s">
        <v>41</v>
      </c>
      <c r="B1252">
        <v>901</v>
      </c>
      <c r="C1252">
        <v>900920913</v>
      </c>
      <c r="D1252" t="s">
        <v>187</v>
      </c>
      <c r="E1252" t="s">
        <v>5526</v>
      </c>
      <c r="F1252">
        <v>7447638</v>
      </c>
      <c r="G1252">
        <v>16925001</v>
      </c>
      <c r="H1252">
        <v>1325</v>
      </c>
      <c r="I1252" t="s">
        <v>5541</v>
      </c>
      <c r="J1252" t="s">
        <v>5542</v>
      </c>
      <c r="K1252" s="2">
        <v>45370</v>
      </c>
      <c r="L1252" s="2">
        <v>45370</v>
      </c>
      <c r="M1252" s="2">
        <v>45425</v>
      </c>
      <c r="N1252">
        <v>-21</v>
      </c>
      <c r="O1252">
        <v>76268</v>
      </c>
      <c r="P1252">
        <v>20240604</v>
      </c>
      <c r="Q1252">
        <v>202406</v>
      </c>
      <c r="R1252" t="s">
        <v>6382</v>
      </c>
      <c r="S1252">
        <v>81</v>
      </c>
      <c r="T1252" t="s">
        <v>31</v>
      </c>
      <c r="U1252" t="s">
        <v>3359</v>
      </c>
      <c r="V1252" s="57" t="e">
        <f t="shared" ca="1" si="190"/>
        <v>#NUM!</v>
      </c>
      <c r="W1252" s="1" t="e">
        <f t="shared" ca="1" si="191"/>
        <v>#NUM!</v>
      </c>
      <c r="X1252" s="1" t="e">
        <f t="shared" ca="1" si="192"/>
        <v>#NUM!</v>
      </c>
      <c r="Y1252" s="1" t="e">
        <f t="shared" ca="1" si="193"/>
        <v>#NUM!</v>
      </c>
      <c r="Z1252" s="32" t="e">
        <f t="shared" ca="1" si="194"/>
        <v>#NUM!</v>
      </c>
      <c r="AA1252" s="1" t="e">
        <f t="shared" ca="1" si="195"/>
        <v>#NUM!</v>
      </c>
      <c r="AB1252" s="1" t="e">
        <f t="shared" ca="1" si="196"/>
        <v>#NUM!</v>
      </c>
      <c r="AC1252" s="1" t="e">
        <f t="shared" ca="1" si="197"/>
        <v>#NUM!</v>
      </c>
      <c r="AD1252" s="1">
        <f t="shared" si="198"/>
        <v>76268</v>
      </c>
      <c r="AE1252" t="str">
        <f>IFERROR(VLOOKUP(D1252,Bas!A:B,2,0),"")</f>
        <v/>
      </c>
      <c r="AF1252" t="str">
        <f t="shared" si="199"/>
        <v>OKOLISH SASFP-011211-01</v>
      </c>
      <c r="AG1252" s="14" t="str">
        <f>(IFERROR(VLOOKUP(AF1252,Bas!A:B,2,0),"CXP"))</f>
        <v>CXP</v>
      </c>
    </row>
    <row r="1253" spans="1:33" x14ac:dyDescent="0.25">
      <c r="A1253" t="s">
        <v>41</v>
      </c>
      <c r="B1253">
        <v>901</v>
      </c>
      <c r="C1253">
        <v>900920913</v>
      </c>
      <c r="D1253" t="s">
        <v>187</v>
      </c>
      <c r="E1253" t="s">
        <v>5526</v>
      </c>
      <c r="F1253">
        <v>7447638</v>
      </c>
      <c r="G1253">
        <v>16925001</v>
      </c>
      <c r="H1253">
        <v>1333</v>
      </c>
      <c r="I1253" t="s">
        <v>5543</v>
      </c>
      <c r="J1253" t="s">
        <v>5544</v>
      </c>
      <c r="K1253" s="2">
        <v>45372</v>
      </c>
      <c r="L1253" s="2">
        <v>45372</v>
      </c>
      <c r="M1253" s="2">
        <v>45430</v>
      </c>
      <c r="N1253">
        <v>-16</v>
      </c>
      <c r="O1253">
        <v>582439</v>
      </c>
      <c r="P1253">
        <v>20240604</v>
      </c>
      <c r="Q1253">
        <v>202406</v>
      </c>
      <c r="R1253" t="s">
        <v>6382</v>
      </c>
      <c r="S1253">
        <v>79</v>
      </c>
      <c r="T1253" t="s">
        <v>31</v>
      </c>
      <c r="U1253" t="s">
        <v>3359</v>
      </c>
      <c r="V1253" s="57" t="e">
        <f t="shared" ca="1" si="190"/>
        <v>#NUM!</v>
      </c>
      <c r="W1253" s="1" t="e">
        <f t="shared" ca="1" si="191"/>
        <v>#NUM!</v>
      </c>
      <c r="X1253" s="1" t="e">
        <f t="shared" ca="1" si="192"/>
        <v>#NUM!</v>
      </c>
      <c r="Y1253" s="1" t="e">
        <f t="shared" ca="1" si="193"/>
        <v>#NUM!</v>
      </c>
      <c r="Z1253" s="32" t="e">
        <f t="shared" ca="1" si="194"/>
        <v>#NUM!</v>
      </c>
      <c r="AA1253" s="1" t="e">
        <f t="shared" ca="1" si="195"/>
        <v>#NUM!</v>
      </c>
      <c r="AB1253" s="1" t="e">
        <f t="shared" ca="1" si="196"/>
        <v>#NUM!</v>
      </c>
      <c r="AC1253" s="1" t="e">
        <f t="shared" ca="1" si="197"/>
        <v>#NUM!</v>
      </c>
      <c r="AD1253" s="1">
        <f t="shared" si="198"/>
        <v>582439</v>
      </c>
      <c r="AE1253" t="str">
        <f>IFERROR(VLOOKUP(D1253,Bas!A:B,2,0),"")</f>
        <v/>
      </c>
      <c r="AF1253" t="str">
        <f t="shared" si="199"/>
        <v>OKOLISH SASFP-011239-01</v>
      </c>
      <c r="AG1253" s="14" t="str">
        <f>(IFERROR(VLOOKUP(AF1253,Bas!A:B,2,0),"CXP"))</f>
        <v>CXP</v>
      </c>
    </row>
    <row r="1254" spans="1:33" x14ac:dyDescent="0.25">
      <c r="A1254" t="s">
        <v>41</v>
      </c>
      <c r="B1254">
        <v>901</v>
      </c>
      <c r="C1254">
        <v>900920913</v>
      </c>
      <c r="D1254" t="s">
        <v>187</v>
      </c>
      <c r="E1254" t="s">
        <v>5526</v>
      </c>
      <c r="F1254">
        <v>7447638</v>
      </c>
      <c r="G1254">
        <v>16925001</v>
      </c>
      <c r="H1254">
        <v>1338</v>
      </c>
      <c r="I1254" t="s">
        <v>5545</v>
      </c>
      <c r="J1254" t="s">
        <v>5546</v>
      </c>
      <c r="K1254" s="2">
        <v>45386</v>
      </c>
      <c r="L1254" s="2">
        <v>45386</v>
      </c>
      <c r="M1254" s="2">
        <v>45446</v>
      </c>
      <c r="N1254">
        <v>-1</v>
      </c>
      <c r="O1254">
        <v>1814052</v>
      </c>
      <c r="P1254">
        <v>20240604</v>
      </c>
      <c r="Q1254">
        <v>202406</v>
      </c>
      <c r="R1254" t="s">
        <v>6382</v>
      </c>
      <c r="S1254">
        <v>65</v>
      </c>
      <c r="T1254" t="s">
        <v>31</v>
      </c>
      <c r="U1254" t="s">
        <v>3359</v>
      </c>
      <c r="V1254" s="57" t="e">
        <f t="shared" ca="1" si="190"/>
        <v>#NUM!</v>
      </c>
      <c r="W1254" s="1" t="e">
        <f t="shared" ca="1" si="191"/>
        <v>#NUM!</v>
      </c>
      <c r="X1254" s="1" t="e">
        <f t="shared" ca="1" si="192"/>
        <v>#NUM!</v>
      </c>
      <c r="Y1254" s="1" t="e">
        <f t="shared" ca="1" si="193"/>
        <v>#NUM!</v>
      </c>
      <c r="Z1254" s="32" t="e">
        <f t="shared" ca="1" si="194"/>
        <v>#NUM!</v>
      </c>
      <c r="AA1254" s="1" t="e">
        <f t="shared" ca="1" si="195"/>
        <v>#NUM!</v>
      </c>
      <c r="AB1254" s="1" t="e">
        <f t="shared" ca="1" si="196"/>
        <v>#NUM!</v>
      </c>
      <c r="AC1254" s="1" t="e">
        <f t="shared" ca="1" si="197"/>
        <v>#NUM!</v>
      </c>
      <c r="AD1254" s="1">
        <f t="shared" si="198"/>
        <v>1814052</v>
      </c>
      <c r="AE1254" t="str">
        <f>IFERROR(VLOOKUP(D1254,Bas!A:B,2,0),"")</f>
        <v/>
      </c>
      <c r="AF1254" t="str">
        <f t="shared" si="199"/>
        <v>OKOLISH SASFP-011522-01</v>
      </c>
      <c r="AG1254" s="14" t="str">
        <f>(IFERROR(VLOOKUP(AF1254,Bas!A:B,2,0),"CXP"))</f>
        <v>CXP</v>
      </c>
    </row>
    <row r="1255" spans="1:33" x14ac:dyDescent="0.25">
      <c r="A1255" t="s">
        <v>41</v>
      </c>
      <c r="B1255">
        <v>901</v>
      </c>
      <c r="C1255">
        <v>900920913</v>
      </c>
      <c r="D1255" t="s">
        <v>187</v>
      </c>
      <c r="E1255" t="s">
        <v>5526</v>
      </c>
      <c r="F1255">
        <v>7447638</v>
      </c>
      <c r="G1255">
        <v>16925001</v>
      </c>
      <c r="H1255">
        <v>1340</v>
      </c>
      <c r="I1255" t="s">
        <v>5547</v>
      </c>
      <c r="J1255" t="s">
        <v>5548</v>
      </c>
      <c r="K1255" s="2">
        <v>45387</v>
      </c>
      <c r="L1255" s="2">
        <v>45387</v>
      </c>
      <c r="M1255" s="2">
        <v>45446</v>
      </c>
      <c r="N1255">
        <v>-1</v>
      </c>
      <c r="O1255">
        <v>398206</v>
      </c>
      <c r="P1255">
        <v>20240604</v>
      </c>
      <c r="Q1255">
        <v>202406</v>
      </c>
      <c r="R1255" t="s">
        <v>6382</v>
      </c>
      <c r="S1255">
        <v>64</v>
      </c>
      <c r="T1255" t="s">
        <v>31</v>
      </c>
      <c r="U1255" t="s">
        <v>3359</v>
      </c>
      <c r="V1255" s="57" t="e">
        <f t="shared" ca="1" si="190"/>
        <v>#NUM!</v>
      </c>
      <c r="W1255" s="1" t="e">
        <f t="shared" ca="1" si="191"/>
        <v>#NUM!</v>
      </c>
      <c r="X1255" s="1" t="e">
        <f t="shared" ca="1" si="192"/>
        <v>#NUM!</v>
      </c>
      <c r="Y1255" s="1" t="e">
        <f t="shared" ca="1" si="193"/>
        <v>#NUM!</v>
      </c>
      <c r="Z1255" s="32" t="e">
        <f t="shared" ca="1" si="194"/>
        <v>#NUM!</v>
      </c>
      <c r="AA1255" s="1" t="e">
        <f t="shared" ca="1" si="195"/>
        <v>#NUM!</v>
      </c>
      <c r="AB1255" s="1" t="e">
        <f t="shared" ca="1" si="196"/>
        <v>#NUM!</v>
      </c>
      <c r="AC1255" s="1" t="e">
        <f t="shared" ca="1" si="197"/>
        <v>#NUM!</v>
      </c>
      <c r="AD1255" s="1">
        <f t="shared" si="198"/>
        <v>398206</v>
      </c>
      <c r="AE1255" t="str">
        <f>IFERROR(VLOOKUP(D1255,Bas!A:B,2,0),"")</f>
        <v/>
      </c>
      <c r="AF1255" t="str">
        <f t="shared" si="199"/>
        <v>OKOLISH SASFP-011540-01</v>
      </c>
      <c r="AG1255" s="14" t="str">
        <f>(IFERROR(VLOOKUP(AF1255,Bas!A:B,2,0),"CXP"))</f>
        <v>CXP</v>
      </c>
    </row>
    <row r="1256" spans="1:33" x14ac:dyDescent="0.25">
      <c r="A1256" t="s">
        <v>41</v>
      </c>
      <c r="B1256">
        <v>901</v>
      </c>
      <c r="C1256">
        <v>900920913</v>
      </c>
      <c r="D1256" t="s">
        <v>187</v>
      </c>
      <c r="E1256" t="s">
        <v>5526</v>
      </c>
      <c r="F1256">
        <v>7447638</v>
      </c>
      <c r="G1256">
        <v>16925001</v>
      </c>
      <c r="H1256">
        <v>1341</v>
      </c>
      <c r="I1256" t="s">
        <v>5549</v>
      </c>
      <c r="J1256" t="s">
        <v>5550</v>
      </c>
      <c r="K1256" s="2">
        <v>45387</v>
      </c>
      <c r="L1256" s="2">
        <v>45387</v>
      </c>
      <c r="M1256" s="2">
        <v>45446</v>
      </c>
      <c r="N1256">
        <v>-1</v>
      </c>
      <c r="O1256">
        <v>2168012</v>
      </c>
      <c r="P1256">
        <v>20240604</v>
      </c>
      <c r="Q1256">
        <v>202406</v>
      </c>
      <c r="R1256" t="s">
        <v>6382</v>
      </c>
      <c r="S1256">
        <v>64</v>
      </c>
      <c r="T1256" t="s">
        <v>31</v>
      </c>
      <c r="U1256" t="s">
        <v>3359</v>
      </c>
      <c r="V1256" s="57" t="e">
        <f t="shared" ca="1" si="190"/>
        <v>#NUM!</v>
      </c>
      <c r="W1256" s="1" t="e">
        <f t="shared" ca="1" si="191"/>
        <v>#NUM!</v>
      </c>
      <c r="X1256" s="1" t="e">
        <f t="shared" ca="1" si="192"/>
        <v>#NUM!</v>
      </c>
      <c r="Y1256" s="1" t="e">
        <f t="shared" ca="1" si="193"/>
        <v>#NUM!</v>
      </c>
      <c r="Z1256" s="32" t="e">
        <f t="shared" ca="1" si="194"/>
        <v>#NUM!</v>
      </c>
      <c r="AA1256" s="1" t="e">
        <f t="shared" ca="1" si="195"/>
        <v>#NUM!</v>
      </c>
      <c r="AB1256" s="1" t="e">
        <f t="shared" ca="1" si="196"/>
        <v>#NUM!</v>
      </c>
      <c r="AC1256" s="1" t="e">
        <f t="shared" ca="1" si="197"/>
        <v>#NUM!</v>
      </c>
      <c r="AD1256" s="1">
        <f t="shared" si="198"/>
        <v>2168012</v>
      </c>
      <c r="AE1256" t="str">
        <f>IFERROR(VLOOKUP(D1256,Bas!A:B,2,0),"")</f>
        <v/>
      </c>
      <c r="AF1256" t="str">
        <f t="shared" si="199"/>
        <v>OKOLISH SASFP-011541-01</v>
      </c>
      <c r="AG1256" s="14" t="str">
        <f>(IFERROR(VLOOKUP(AF1256,Bas!A:B,2,0),"CXP"))</f>
        <v>CXP</v>
      </c>
    </row>
    <row r="1257" spans="1:33" x14ac:dyDescent="0.25">
      <c r="A1257" t="s">
        <v>41</v>
      </c>
      <c r="B1257">
        <v>901</v>
      </c>
      <c r="C1257">
        <v>900920913</v>
      </c>
      <c r="D1257" t="s">
        <v>187</v>
      </c>
      <c r="E1257" t="s">
        <v>5526</v>
      </c>
      <c r="F1257">
        <v>7447638</v>
      </c>
      <c r="G1257">
        <v>16925001</v>
      </c>
      <c r="H1257">
        <v>1339</v>
      </c>
      <c r="I1257" t="s">
        <v>5551</v>
      </c>
      <c r="J1257" t="s">
        <v>5552</v>
      </c>
      <c r="K1257" s="2">
        <v>45391</v>
      </c>
      <c r="L1257" s="2">
        <v>45391</v>
      </c>
      <c r="M1257" s="2">
        <v>45446</v>
      </c>
      <c r="N1257">
        <v>-1</v>
      </c>
      <c r="O1257">
        <v>495546</v>
      </c>
      <c r="P1257">
        <v>20240604</v>
      </c>
      <c r="Q1257">
        <v>202406</v>
      </c>
      <c r="R1257" t="s">
        <v>6382</v>
      </c>
      <c r="S1257">
        <v>60</v>
      </c>
      <c r="T1257" t="s">
        <v>35</v>
      </c>
      <c r="U1257" t="s">
        <v>3359</v>
      </c>
      <c r="V1257" s="57" t="e">
        <f t="shared" ca="1" si="190"/>
        <v>#NUM!</v>
      </c>
      <c r="W1257" s="1" t="e">
        <f t="shared" ca="1" si="191"/>
        <v>#NUM!</v>
      </c>
      <c r="X1257" s="1" t="e">
        <f t="shared" ca="1" si="192"/>
        <v>#NUM!</v>
      </c>
      <c r="Y1257" s="1" t="e">
        <f t="shared" ca="1" si="193"/>
        <v>#NUM!</v>
      </c>
      <c r="Z1257" s="32" t="e">
        <f t="shared" ca="1" si="194"/>
        <v>#NUM!</v>
      </c>
      <c r="AA1257" s="1" t="e">
        <f t="shared" ca="1" si="195"/>
        <v>#NUM!</v>
      </c>
      <c r="AB1257" s="1" t="e">
        <f t="shared" ca="1" si="196"/>
        <v>#NUM!</v>
      </c>
      <c r="AC1257" s="1" t="e">
        <f t="shared" ca="1" si="197"/>
        <v>#NUM!</v>
      </c>
      <c r="AD1257" s="1">
        <f t="shared" si="198"/>
        <v>495546</v>
      </c>
      <c r="AE1257" t="str">
        <f>IFERROR(VLOOKUP(D1257,Bas!A:B,2,0),"")</f>
        <v/>
      </c>
      <c r="AF1257" t="str">
        <f t="shared" si="199"/>
        <v>OKOLISH SASFP-011595-01</v>
      </c>
      <c r="AG1257" s="14" t="str">
        <f>(IFERROR(VLOOKUP(AF1257,Bas!A:B,2,0),"CXP"))</f>
        <v>CXP</v>
      </c>
    </row>
    <row r="1258" spans="1:33" x14ac:dyDescent="0.25">
      <c r="A1258" t="s">
        <v>41</v>
      </c>
      <c r="B1258">
        <v>901</v>
      </c>
      <c r="C1258">
        <v>900920913</v>
      </c>
      <c r="D1258" t="s">
        <v>187</v>
      </c>
      <c r="E1258" t="s">
        <v>5526</v>
      </c>
      <c r="F1258">
        <v>7447638</v>
      </c>
      <c r="G1258">
        <v>16925001</v>
      </c>
      <c r="H1258">
        <v>1343</v>
      </c>
      <c r="I1258" t="s">
        <v>5553</v>
      </c>
      <c r="J1258" t="s">
        <v>5554</v>
      </c>
      <c r="K1258" s="2">
        <v>45391</v>
      </c>
      <c r="L1258" s="2">
        <v>45391</v>
      </c>
      <c r="M1258" s="2">
        <v>45449</v>
      </c>
      <c r="N1258">
        <v>2</v>
      </c>
      <c r="O1258">
        <v>5010158</v>
      </c>
      <c r="P1258">
        <v>20240604</v>
      </c>
      <c r="Q1258">
        <v>202406</v>
      </c>
      <c r="R1258" t="s">
        <v>6382</v>
      </c>
      <c r="S1258">
        <v>60</v>
      </c>
      <c r="T1258" t="s">
        <v>35</v>
      </c>
      <c r="U1258" t="s">
        <v>3359</v>
      </c>
      <c r="V1258" s="57" t="e">
        <f t="shared" ca="1" si="190"/>
        <v>#NUM!</v>
      </c>
      <c r="W1258" s="1" t="e">
        <f t="shared" ca="1" si="191"/>
        <v>#NUM!</v>
      </c>
      <c r="X1258" s="1" t="e">
        <f t="shared" ca="1" si="192"/>
        <v>#NUM!</v>
      </c>
      <c r="Y1258" s="1" t="e">
        <f t="shared" ca="1" si="193"/>
        <v>#NUM!</v>
      </c>
      <c r="Z1258" s="32" t="e">
        <f t="shared" ca="1" si="194"/>
        <v>#NUM!</v>
      </c>
      <c r="AA1258" s="1" t="e">
        <f t="shared" ca="1" si="195"/>
        <v>#NUM!</v>
      </c>
      <c r="AB1258" s="1" t="e">
        <f t="shared" ca="1" si="196"/>
        <v>#NUM!</v>
      </c>
      <c r="AC1258" s="1" t="e">
        <f t="shared" ca="1" si="197"/>
        <v>#NUM!</v>
      </c>
      <c r="AD1258" s="1">
        <f t="shared" si="198"/>
        <v>5010158</v>
      </c>
      <c r="AE1258" t="str">
        <f>IFERROR(VLOOKUP(D1258,Bas!A:B,2,0),"")</f>
        <v/>
      </c>
      <c r="AF1258" t="str">
        <f t="shared" si="199"/>
        <v>OKOLISH SASFP-011596-01</v>
      </c>
      <c r="AG1258" s="14" t="str">
        <f>(IFERROR(VLOOKUP(AF1258,Bas!A:B,2,0),"CXP"))</f>
        <v>CXP</v>
      </c>
    </row>
    <row r="1259" spans="1:33" x14ac:dyDescent="0.25">
      <c r="A1259" t="s">
        <v>41</v>
      </c>
      <c r="B1259">
        <v>901</v>
      </c>
      <c r="C1259">
        <v>900920913</v>
      </c>
      <c r="D1259" t="s">
        <v>187</v>
      </c>
      <c r="E1259" t="s">
        <v>5526</v>
      </c>
      <c r="F1259">
        <v>7447638</v>
      </c>
      <c r="G1259">
        <v>16925001</v>
      </c>
      <c r="H1259">
        <v>1367</v>
      </c>
      <c r="I1259" t="s">
        <v>5555</v>
      </c>
      <c r="J1259" t="s">
        <v>5556</v>
      </c>
      <c r="K1259" s="2">
        <v>45426</v>
      </c>
      <c r="L1259" s="2">
        <v>45426</v>
      </c>
      <c r="M1259" s="2">
        <v>45479</v>
      </c>
      <c r="N1259">
        <v>32</v>
      </c>
      <c r="O1259">
        <v>3562056</v>
      </c>
      <c r="P1259">
        <v>20240604</v>
      </c>
      <c r="Q1259">
        <v>202406</v>
      </c>
      <c r="R1259" t="s">
        <v>6382</v>
      </c>
      <c r="S1259">
        <v>25</v>
      </c>
      <c r="T1259" t="s">
        <v>22</v>
      </c>
      <c r="U1259" t="s">
        <v>3359</v>
      </c>
      <c r="V1259" s="57" t="e">
        <f t="shared" ca="1" si="190"/>
        <v>#NUM!</v>
      </c>
      <c r="W1259" s="1" t="e">
        <f t="shared" ca="1" si="191"/>
        <v>#NUM!</v>
      </c>
      <c r="X1259" s="1" t="e">
        <f t="shared" ca="1" si="192"/>
        <v>#NUM!</v>
      </c>
      <c r="Y1259" s="1" t="e">
        <f t="shared" ca="1" si="193"/>
        <v>#NUM!</v>
      </c>
      <c r="Z1259" s="32" t="e">
        <f t="shared" ca="1" si="194"/>
        <v>#NUM!</v>
      </c>
      <c r="AA1259" s="1" t="e">
        <f t="shared" ca="1" si="195"/>
        <v>#NUM!</v>
      </c>
      <c r="AB1259" s="1" t="e">
        <f t="shared" ca="1" si="196"/>
        <v>#NUM!</v>
      </c>
      <c r="AC1259" s="1" t="e">
        <f t="shared" ca="1" si="197"/>
        <v>#NUM!</v>
      </c>
      <c r="AD1259" s="1">
        <f t="shared" si="198"/>
        <v>3562056</v>
      </c>
      <c r="AE1259" t="str">
        <f>IFERROR(VLOOKUP(D1259,Bas!A:B,2,0),"")</f>
        <v/>
      </c>
      <c r="AF1259" t="str">
        <f t="shared" si="199"/>
        <v>OKOLISH SASFP-012253-01</v>
      </c>
      <c r="AG1259" s="14" t="str">
        <f>(IFERROR(VLOOKUP(AF1259,Bas!A:B,2,0),"CXP"))</f>
        <v>CXP</v>
      </c>
    </row>
    <row r="1260" spans="1:33" x14ac:dyDescent="0.25">
      <c r="A1260" t="s">
        <v>41</v>
      </c>
      <c r="B1260">
        <v>901</v>
      </c>
      <c r="C1260">
        <v>900920913</v>
      </c>
      <c r="D1260" t="s">
        <v>187</v>
      </c>
      <c r="E1260" t="s">
        <v>5526</v>
      </c>
      <c r="F1260">
        <v>7447638</v>
      </c>
      <c r="G1260">
        <v>16925001</v>
      </c>
      <c r="H1260">
        <v>1368</v>
      </c>
      <c r="I1260" t="s">
        <v>5557</v>
      </c>
      <c r="J1260" t="s">
        <v>5558</v>
      </c>
      <c r="K1260" s="2">
        <v>45426</v>
      </c>
      <c r="L1260" s="2">
        <v>45426</v>
      </c>
      <c r="M1260" s="2">
        <v>45479</v>
      </c>
      <c r="N1260">
        <v>32</v>
      </c>
      <c r="O1260">
        <v>1353902</v>
      </c>
      <c r="P1260">
        <v>20240604</v>
      </c>
      <c r="Q1260">
        <v>202406</v>
      </c>
      <c r="R1260" t="s">
        <v>6382</v>
      </c>
      <c r="S1260">
        <v>25</v>
      </c>
      <c r="T1260" t="s">
        <v>22</v>
      </c>
      <c r="U1260" t="s">
        <v>3359</v>
      </c>
      <c r="V1260" s="57" t="e">
        <f t="shared" ca="1" si="190"/>
        <v>#NUM!</v>
      </c>
      <c r="W1260" s="1" t="e">
        <f t="shared" ca="1" si="191"/>
        <v>#NUM!</v>
      </c>
      <c r="X1260" s="1" t="e">
        <f t="shared" ca="1" si="192"/>
        <v>#NUM!</v>
      </c>
      <c r="Y1260" s="1" t="e">
        <f t="shared" ca="1" si="193"/>
        <v>#NUM!</v>
      </c>
      <c r="Z1260" s="32" t="e">
        <f t="shared" ca="1" si="194"/>
        <v>#NUM!</v>
      </c>
      <c r="AA1260" s="1" t="e">
        <f t="shared" ca="1" si="195"/>
        <v>#NUM!</v>
      </c>
      <c r="AB1260" s="1" t="e">
        <f t="shared" ca="1" si="196"/>
        <v>#NUM!</v>
      </c>
      <c r="AC1260" s="1" t="e">
        <f t="shared" ca="1" si="197"/>
        <v>#NUM!</v>
      </c>
      <c r="AD1260" s="1">
        <f t="shared" si="198"/>
        <v>1353902</v>
      </c>
      <c r="AE1260" t="str">
        <f>IFERROR(VLOOKUP(D1260,Bas!A:B,2,0),"")</f>
        <v/>
      </c>
      <c r="AF1260" t="str">
        <f t="shared" si="199"/>
        <v>OKOLISH SASFP-012254-01</v>
      </c>
      <c r="AG1260" s="14" t="str">
        <f>(IFERROR(VLOOKUP(AF1260,Bas!A:B,2,0),"CXP"))</f>
        <v>CXP</v>
      </c>
    </row>
    <row r="1261" spans="1:33" x14ac:dyDescent="0.25">
      <c r="A1261" t="s">
        <v>41</v>
      </c>
      <c r="B1261">
        <v>901</v>
      </c>
      <c r="C1261">
        <v>900920913</v>
      </c>
      <c r="D1261" t="s">
        <v>187</v>
      </c>
      <c r="E1261" t="s">
        <v>5526</v>
      </c>
      <c r="F1261">
        <v>7447638</v>
      </c>
      <c r="G1261">
        <v>16925001</v>
      </c>
      <c r="H1261">
        <v>1374</v>
      </c>
      <c r="I1261" t="s">
        <v>6700</v>
      </c>
      <c r="J1261" t="s">
        <v>6701</v>
      </c>
      <c r="K1261" s="2">
        <v>45440</v>
      </c>
      <c r="L1261" s="2">
        <v>45440</v>
      </c>
      <c r="M1261" s="2">
        <v>45500</v>
      </c>
      <c r="N1261">
        <v>53</v>
      </c>
      <c r="O1261">
        <v>1777972</v>
      </c>
      <c r="P1261">
        <v>20240604</v>
      </c>
      <c r="Q1261">
        <v>202406</v>
      </c>
      <c r="R1261" t="s">
        <v>6382</v>
      </c>
      <c r="S1261">
        <v>11</v>
      </c>
      <c r="T1261" t="s">
        <v>22</v>
      </c>
      <c r="U1261" t="s">
        <v>3359</v>
      </c>
      <c r="V1261" s="57" t="e">
        <f t="shared" ca="1" si="190"/>
        <v>#NUM!</v>
      </c>
      <c r="W1261" s="1" t="e">
        <f t="shared" ca="1" si="191"/>
        <v>#NUM!</v>
      </c>
      <c r="X1261" s="1" t="e">
        <f t="shared" ca="1" si="192"/>
        <v>#NUM!</v>
      </c>
      <c r="Y1261" s="1" t="e">
        <f t="shared" ca="1" si="193"/>
        <v>#NUM!</v>
      </c>
      <c r="Z1261" s="32" t="e">
        <f t="shared" ca="1" si="194"/>
        <v>#NUM!</v>
      </c>
      <c r="AA1261" s="1" t="e">
        <f t="shared" ca="1" si="195"/>
        <v>#NUM!</v>
      </c>
      <c r="AB1261" s="1" t="e">
        <f t="shared" ca="1" si="196"/>
        <v>#NUM!</v>
      </c>
      <c r="AC1261" s="1" t="e">
        <f t="shared" ca="1" si="197"/>
        <v>#NUM!</v>
      </c>
      <c r="AD1261" s="1">
        <f t="shared" si="198"/>
        <v>1777972</v>
      </c>
      <c r="AE1261" t="str">
        <f>IFERROR(VLOOKUP(D1261,Bas!A:B,2,0),"")</f>
        <v/>
      </c>
      <c r="AF1261" t="str">
        <f t="shared" si="199"/>
        <v>OKOLISH SASFP-012537-01</v>
      </c>
      <c r="AG1261" s="14" t="str">
        <f>(IFERROR(VLOOKUP(AF1261,Bas!A:B,2,0),"CXP"))</f>
        <v>CXP</v>
      </c>
    </row>
    <row r="1262" spans="1:33" x14ac:dyDescent="0.25">
      <c r="A1262" t="s">
        <v>41</v>
      </c>
      <c r="B1262">
        <v>901</v>
      </c>
      <c r="C1262">
        <v>900920913</v>
      </c>
      <c r="D1262" t="s">
        <v>187</v>
      </c>
      <c r="E1262" t="s">
        <v>5526</v>
      </c>
      <c r="F1262">
        <v>7447638</v>
      </c>
      <c r="G1262">
        <v>16925001</v>
      </c>
      <c r="H1262">
        <v>1373</v>
      </c>
      <c r="I1262" t="s">
        <v>6702</v>
      </c>
      <c r="J1262" t="s">
        <v>6703</v>
      </c>
      <c r="K1262" s="2">
        <v>45440</v>
      </c>
      <c r="L1262" s="2">
        <v>45440</v>
      </c>
      <c r="M1262" s="2">
        <v>45496</v>
      </c>
      <c r="N1262">
        <v>49</v>
      </c>
      <c r="O1262">
        <v>834319</v>
      </c>
      <c r="P1262">
        <v>20240604</v>
      </c>
      <c r="Q1262">
        <v>202406</v>
      </c>
      <c r="R1262" t="s">
        <v>6382</v>
      </c>
      <c r="S1262">
        <v>11</v>
      </c>
      <c r="T1262" t="s">
        <v>22</v>
      </c>
      <c r="U1262" t="s">
        <v>3359</v>
      </c>
      <c r="V1262" s="57" t="e">
        <f t="shared" ca="1" si="190"/>
        <v>#NUM!</v>
      </c>
      <c r="W1262" s="1" t="e">
        <f t="shared" ca="1" si="191"/>
        <v>#NUM!</v>
      </c>
      <c r="X1262" s="1" t="e">
        <f t="shared" ca="1" si="192"/>
        <v>#NUM!</v>
      </c>
      <c r="Y1262" s="1" t="e">
        <f t="shared" ca="1" si="193"/>
        <v>#NUM!</v>
      </c>
      <c r="Z1262" s="32" t="e">
        <f t="shared" ca="1" si="194"/>
        <v>#NUM!</v>
      </c>
      <c r="AA1262" s="1" t="e">
        <f t="shared" ca="1" si="195"/>
        <v>#NUM!</v>
      </c>
      <c r="AB1262" s="1" t="e">
        <f t="shared" ca="1" si="196"/>
        <v>#NUM!</v>
      </c>
      <c r="AC1262" s="1" t="e">
        <f t="shared" ca="1" si="197"/>
        <v>#NUM!</v>
      </c>
      <c r="AD1262" s="1">
        <f t="shared" si="198"/>
        <v>834319</v>
      </c>
      <c r="AE1262" t="str">
        <f>IFERROR(VLOOKUP(D1262,Bas!A:B,2,0),"")</f>
        <v/>
      </c>
      <c r="AF1262" t="str">
        <f t="shared" si="199"/>
        <v>OKOLISH SASFP-012539-01</v>
      </c>
      <c r="AG1262" s="14" t="str">
        <f>(IFERROR(VLOOKUP(AF1262,Bas!A:B,2,0),"CXP"))</f>
        <v>CXP</v>
      </c>
    </row>
    <row r="1263" spans="1:33" x14ac:dyDescent="0.25">
      <c r="A1263" t="s">
        <v>41</v>
      </c>
      <c r="B1263">
        <v>901</v>
      </c>
      <c r="C1263">
        <v>900920913</v>
      </c>
      <c r="D1263" t="s">
        <v>187</v>
      </c>
      <c r="E1263" t="s">
        <v>5526</v>
      </c>
      <c r="F1263">
        <v>7447638</v>
      </c>
      <c r="G1263">
        <v>16925001</v>
      </c>
      <c r="H1263">
        <v>1372</v>
      </c>
      <c r="I1263" t="s">
        <v>6704</v>
      </c>
      <c r="J1263" t="s">
        <v>6705</v>
      </c>
      <c r="K1263" s="2">
        <v>45440</v>
      </c>
      <c r="L1263" s="2">
        <v>45440</v>
      </c>
      <c r="M1263" s="2">
        <v>45496</v>
      </c>
      <c r="N1263">
        <v>49</v>
      </c>
      <c r="O1263">
        <v>2656739</v>
      </c>
      <c r="P1263">
        <v>20240604</v>
      </c>
      <c r="Q1263">
        <v>202406</v>
      </c>
      <c r="R1263" t="s">
        <v>6382</v>
      </c>
      <c r="S1263">
        <v>11</v>
      </c>
      <c r="T1263" t="s">
        <v>22</v>
      </c>
      <c r="U1263" t="s">
        <v>3359</v>
      </c>
      <c r="V1263" s="57" t="e">
        <f t="shared" ca="1" si="190"/>
        <v>#NUM!</v>
      </c>
      <c r="W1263" s="1" t="e">
        <f t="shared" ca="1" si="191"/>
        <v>#NUM!</v>
      </c>
      <c r="X1263" s="1" t="e">
        <f t="shared" ca="1" si="192"/>
        <v>#NUM!</v>
      </c>
      <c r="Y1263" s="1" t="e">
        <f t="shared" ca="1" si="193"/>
        <v>#NUM!</v>
      </c>
      <c r="Z1263" s="32" t="e">
        <f t="shared" ca="1" si="194"/>
        <v>#NUM!</v>
      </c>
      <c r="AA1263" s="1" t="e">
        <f t="shared" ca="1" si="195"/>
        <v>#NUM!</v>
      </c>
      <c r="AB1263" s="1" t="e">
        <f t="shared" ca="1" si="196"/>
        <v>#NUM!</v>
      </c>
      <c r="AC1263" s="1" t="e">
        <f t="shared" ca="1" si="197"/>
        <v>#NUM!</v>
      </c>
      <c r="AD1263" s="1">
        <f t="shared" si="198"/>
        <v>2656739</v>
      </c>
      <c r="AE1263" t="str">
        <f>IFERROR(VLOOKUP(D1263,Bas!A:B,2,0),"")</f>
        <v/>
      </c>
      <c r="AF1263" t="str">
        <f t="shared" si="199"/>
        <v>OKOLISH SASFP-012540-01</v>
      </c>
      <c r="AG1263" s="14" t="str">
        <f>(IFERROR(VLOOKUP(AF1263,Bas!A:B,2,0),"CXP"))</f>
        <v>CXP</v>
      </c>
    </row>
    <row r="1264" spans="1:33" x14ac:dyDescent="0.25">
      <c r="A1264" t="s">
        <v>41</v>
      </c>
      <c r="B1264">
        <v>901</v>
      </c>
      <c r="C1264">
        <v>900920913</v>
      </c>
      <c r="D1264" t="s">
        <v>187</v>
      </c>
      <c r="E1264" t="s">
        <v>5526</v>
      </c>
      <c r="F1264">
        <v>7447638</v>
      </c>
      <c r="G1264">
        <v>16925001</v>
      </c>
      <c r="H1264">
        <v>1375</v>
      </c>
      <c r="I1264" t="s">
        <v>6706</v>
      </c>
      <c r="J1264" t="s">
        <v>6707</v>
      </c>
      <c r="K1264" s="2">
        <v>45443</v>
      </c>
      <c r="L1264" s="2">
        <v>45443</v>
      </c>
      <c r="M1264" s="2">
        <v>45503</v>
      </c>
      <c r="N1264">
        <v>56</v>
      </c>
      <c r="O1264">
        <v>309717</v>
      </c>
      <c r="P1264">
        <v>20240604</v>
      </c>
      <c r="Q1264">
        <v>202406</v>
      </c>
      <c r="R1264" t="s">
        <v>6382</v>
      </c>
      <c r="S1264">
        <v>8</v>
      </c>
      <c r="T1264" t="s">
        <v>22</v>
      </c>
      <c r="U1264" t="s">
        <v>3359</v>
      </c>
      <c r="V1264" s="57" t="e">
        <f t="shared" ca="1" si="190"/>
        <v>#NUM!</v>
      </c>
      <c r="W1264" s="1" t="e">
        <f t="shared" ca="1" si="191"/>
        <v>#NUM!</v>
      </c>
      <c r="X1264" s="1" t="e">
        <f t="shared" ca="1" si="192"/>
        <v>#NUM!</v>
      </c>
      <c r="Y1264" s="1" t="e">
        <f t="shared" ca="1" si="193"/>
        <v>#NUM!</v>
      </c>
      <c r="Z1264" s="32" t="e">
        <f t="shared" ca="1" si="194"/>
        <v>#NUM!</v>
      </c>
      <c r="AA1264" s="1" t="e">
        <f t="shared" ca="1" si="195"/>
        <v>#NUM!</v>
      </c>
      <c r="AB1264" s="1" t="e">
        <f t="shared" ca="1" si="196"/>
        <v>#NUM!</v>
      </c>
      <c r="AC1264" s="1" t="e">
        <f t="shared" ca="1" si="197"/>
        <v>#NUM!</v>
      </c>
      <c r="AD1264" s="1">
        <f t="shared" si="198"/>
        <v>309717</v>
      </c>
      <c r="AE1264" t="str">
        <f>IFERROR(VLOOKUP(D1264,Bas!A:B,2,0),"")</f>
        <v/>
      </c>
      <c r="AF1264" t="str">
        <f t="shared" si="199"/>
        <v>OKOLISH SASFP-012610-01</v>
      </c>
      <c r="AG1264" s="14" t="str">
        <f>(IFERROR(VLOOKUP(AF1264,Bas!A:B,2,0),"CXP"))</f>
        <v>CXP</v>
      </c>
    </row>
    <row r="1265" spans="1:33" x14ac:dyDescent="0.25">
      <c r="A1265" t="s">
        <v>41</v>
      </c>
      <c r="B1265">
        <v>901</v>
      </c>
      <c r="C1265">
        <v>900920913</v>
      </c>
      <c r="D1265" t="s">
        <v>187</v>
      </c>
      <c r="E1265" t="s">
        <v>5526</v>
      </c>
      <c r="F1265">
        <v>7447638</v>
      </c>
      <c r="G1265">
        <v>16925001</v>
      </c>
      <c r="H1265">
        <v>1378</v>
      </c>
      <c r="I1265" t="s">
        <v>6708</v>
      </c>
      <c r="J1265" t="s">
        <v>6709</v>
      </c>
      <c r="K1265" s="2">
        <v>45443</v>
      </c>
      <c r="L1265" s="2">
        <v>45443</v>
      </c>
      <c r="M1265" s="2">
        <v>45503</v>
      </c>
      <c r="N1265">
        <v>56</v>
      </c>
      <c r="O1265">
        <v>584221</v>
      </c>
      <c r="P1265">
        <v>20240604</v>
      </c>
      <c r="Q1265">
        <v>202406</v>
      </c>
      <c r="R1265" t="s">
        <v>6382</v>
      </c>
      <c r="S1265">
        <v>8</v>
      </c>
      <c r="T1265" t="s">
        <v>22</v>
      </c>
      <c r="U1265" t="s">
        <v>3359</v>
      </c>
      <c r="V1265" s="57" t="e">
        <f t="shared" ca="1" si="190"/>
        <v>#NUM!</v>
      </c>
      <c r="W1265" s="1" t="e">
        <f t="shared" ca="1" si="191"/>
        <v>#NUM!</v>
      </c>
      <c r="X1265" s="1" t="e">
        <f t="shared" ca="1" si="192"/>
        <v>#NUM!</v>
      </c>
      <c r="Y1265" s="1" t="e">
        <f t="shared" ca="1" si="193"/>
        <v>#NUM!</v>
      </c>
      <c r="Z1265" s="32" t="e">
        <f t="shared" ca="1" si="194"/>
        <v>#NUM!</v>
      </c>
      <c r="AA1265" s="1" t="e">
        <f t="shared" ca="1" si="195"/>
        <v>#NUM!</v>
      </c>
      <c r="AB1265" s="1" t="e">
        <f t="shared" ca="1" si="196"/>
        <v>#NUM!</v>
      </c>
      <c r="AC1265" s="1" t="e">
        <f t="shared" ca="1" si="197"/>
        <v>#NUM!</v>
      </c>
      <c r="AD1265" s="1">
        <f t="shared" si="198"/>
        <v>584221</v>
      </c>
      <c r="AE1265" t="str">
        <f>IFERROR(VLOOKUP(D1265,Bas!A:B,2,0),"")</f>
        <v/>
      </c>
      <c r="AF1265" t="str">
        <f t="shared" si="199"/>
        <v>OKOLISH SASFP-012611-01</v>
      </c>
      <c r="AG1265" s="14" t="str">
        <f>(IFERROR(VLOOKUP(AF1265,Bas!A:B,2,0),"CXP"))</f>
        <v>CXP</v>
      </c>
    </row>
    <row r="1266" spans="1:33" x14ac:dyDescent="0.25">
      <c r="A1266" t="s">
        <v>41</v>
      </c>
      <c r="B1266">
        <v>901</v>
      </c>
      <c r="C1266">
        <v>900920913</v>
      </c>
      <c r="D1266" t="s">
        <v>187</v>
      </c>
      <c r="E1266" t="s">
        <v>5526</v>
      </c>
      <c r="F1266">
        <v>7447638</v>
      </c>
      <c r="G1266">
        <v>16925001</v>
      </c>
      <c r="H1266">
        <v>1377</v>
      </c>
      <c r="I1266" t="s">
        <v>6710</v>
      </c>
      <c r="J1266" t="s">
        <v>6711</v>
      </c>
      <c r="K1266" s="2">
        <v>45443</v>
      </c>
      <c r="L1266" s="2">
        <v>45443</v>
      </c>
      <c r="M1266" s="2">
        <v>45503</v>
      </c>
      <c r="N1266">
        <v>56</v>
      </c>
      <c r="O1266">
        <v>58422</v>
      </c>
      <c r="P1266">
        <v>20240604</v>
      </c>
      <c r="Q1266">
        <v>202406</v>
      </c>
      <c r="R1266" t="s">
        <v>6382</v>
      </c>
      <c r="S1266">
        <v>8</v>
      </c>
      <c r="T1266" t="s">
        <v>22</v>
      </c>
      <c r="U1266" t="s">
        <v>3359</v>
      </c>
      <c r="V1266" s="57" t="e">
        <f t="shared" ca="1" si="190"/>
        <v>#NUM!</v>
      </c>
      <c r="W1266" s="1" t="e">
        <f t="shared" ca="1" si="191"/>
        <v>#NUM!</v>
      </c>
      <c r="X1266" s="1" t="e">
        <f t="shared" ca="1" si="192"/>
        <v>#NUM!</v>
      </c>
      <c r="Y1266" s="1" t="e">
        <f t="shared" ca="1" si="193"/>
        <v>#NUM!</v>
      </c>
      <c r="Z1266" s="32" t="e">
        <f t="shared" ca="1" si="194"/>
        <v>#NUM!</v>
      </c>
      <c r="AA1266" s="1" t="e">
        <f t="shared" ca="1" si="195"/>
        <v>#NUM!</v>
      </c>
      <c r="AB1266" s="1" t="e">
        <f t="shared" ca="1" si="196"/>
        <v>#NUM!</v>
      </c>
      <c r="AC1266" s="1" t="e">
        <f t="shared" ca="1" si="197"/>
        <v>#NUM!</v>
      </c>
      <c r="AD1266" s="1">
        <f t="shared" si="198"/>
        <v>58422</v>
      </c>
      <c r="AE1266" t="str">
        <f>IFERROR(VLOOKUP(D1266,Bas!A:B,2,0),"")</f>
        <v/>
      </c>
      <c r="AF1266" t="str">
        <f t="shared" si="199"/>
        <v>OKOLISH SASFP-012612-01</v>
      </c>
      <c r="AG1266" s="14" t="str">
        <f>(IFERROR(VLOOKUP(AF1266,Bas!A:B,2,0),"CXP"))</f>
        <v>CXP</v>
      </c>
    </row>
    <row r="1267" spans="1:33" x14ac:dyDescent="0.25">
      <c r="A1267" t="s">
        <v>41</v>
      </c>
      <c r="B1267">
        <v>901</v>
      </c>
      <c r="C1267">
        <v>830095213</v>
      </c>
      <c r="D1267" t="s">
        <v>63</v>
      </c>
      <c r="E1267" t="s">
        <v>5559</v>
      </c>
      <c r="F1267">
        <v>7447638</v>
      </c>
      <c r="G1267">
        <v>16925001</v>
      </c>
      <c r="H1267">
        <v>9600272859</v>
      </c>
      <c r="I1267" t="s">
        <v>5560</v>
      </c>
      <c r="J1267" t="s">
        <v>5561</v>
      </c>
      <c r="K1267" s="2">
        <v>45390</v>
      </c>
      <c r="L1267" s="2">
        <v>45390</v>
      </c>
      <c r="M1267" s="2">
        <v>45445</v>
      </c>
      <c r="N1267">
        <v>-2</v>
      </c>
      <c r="O1267">
        <v>20180229</v>
      </c>
      <c r="P1267">
        <v>20240604</v>
      </c>
      <c r="Q1267">
        <v>202406</v>
      </c>
      <c r="R1267" t="s">
        <v>6382</v>
      </c>
      <c r="S1267">
        <v>61</v>
      </c>
      <c r="T1267" t="s">
        <v>31</v>
      </c>
      <c r="U1267" t="s">
        <v>3359</v>
      </c>
      <c r="V1267" s="57" t="e">
        <f t="shared" ca="1" si="190"/>
        <v>#NUM!</v>
      </c>
      <c r="W1267" s="1" t="e">
        <f t="shared" ca="1" si="191"/>
        <v>#NUM!</v>
      </c>
      <c r="X1267" s="1" t="e">
        <f t="shared" ca="1" si="192"/>
        <v>#NUM!</v>
      </c>
      <c r="Y1267" s="1" t="e">
        <f t="shared" ca="1" si="193"/>
        <v>#NUM!</v>
      </c>
      <c r="Z1267" s="32" t="e">
        <f t="shared" ca="1" si="194"/>
        <v>#NUM!</v>
      </c>
      <c r="AA1267" s="1" t="e">
        <f t="shared" ca="1" si="195"/>
        <v>#NUM!</v>
      </c>
      <c r="AB1267" s="1" t="e">
        <f t="shared" ca="1" si="196"/>
        <v>#NUM!</v>
      </c>
      <c r="AC1267" s="1" t="e">
        <f t="shared" ca="1" si="197"/>
        <v>#NUM!</v>
      </c>
      <c r="AD1267" s="1">
        <f t="shared" si="198"/>
        <v>20180229</v>
      </c>
      <c r="AE1267" t="str">
        <f>IFERROR(VLOOKUP(D1267,Bas!A:B,2,0),"")</f>
        <v>COMBUSTIBLE</v>
      </c>
      <c r="AF1267" t="str">
        <f t="shared" si="199"/>
        <v>ORGANIZACION TERPEL SAFP-011550-01</v>
      </c>
      <c r="AG1267" s="14" t="str">
        <f>(IFERROR(VLOOKUP(AF1267,Bas!A:B,2,0),"CXP"))</f>
        <v>CXP</v>
      </c>
    </row>
    <row r="1268" spans="1:33" x14ac:dyDescent="0.25">
      <c r="A1268" t="s">
        <v>41</v>
      </c>
      <c r="B1268">
        <v>901</v>
      </c>
      <c r="C1268">
        <v>830095213</v>
      </c>
      <c r="D1268" t="s">
        <v>63</v>
      </c>
      <c r="E1268" t="s">
        <v>5559</v>
      </c>
      <c r="F1268">
        <v>7447638</v>
      </c>
      <c r="G1268">
        <v>16925001</v>
      </c>
      <c r="H1268">
        <v>9600273349</v>
      </c>
      <c r="I1268" t="s">
        <v>5562</v>
      </c>
      <c r="J1268" t="s">
        <v>5563</v>
      </c>
      <c r="K1268" s="2">
        <v>45393</v>
      </c>
      <c r="L1268" s="2">
        <v>45393</v>
      </c>
      <c r="M1268" s="2">
        <v>45451</v>
      </c>
      <c r="N1268">
        <v>4</v>
      </c>
      <c r="O1268">
        <v>15135172</v>
      </c>
      <c r="P1268">
        <v>20240604</v>
      </c>
      <c r="Q1268">
        <v>202406</v>
      </c>
      <c r="R1268" t="s">
        <v>6382</v>
      </c>
      <c r="S1268">
        <v>58</v>
      </c>
      <c r="T1268" t="s">
        <v>35</v>
      </c>
      <c r="U1268" t="s">
        <v>3359</v>
      </c>
      <c r="V1268" s="57" t="e">
        <f t="shared" ca="1" si="190"/>
        <v>#NUM!</v>
      </c>
      <c r="W1268" s="1" t="e">
        <f t="shared" ca="1" si="191"/>
        <v>#NUM!</v>
      </c>
      <c r="X1268" s="1" t="e">
        <f t="shared" ca="1" si="192"/>
        <v>#NUM!</v>
      </c>
      <c r="Y1268" s="1" t="e">
        <f t="shared" ca="1" si="193"/>
        <v>#NUM!</v>
      </c>
      <c r="Z1268" s="32" t="e">
        <f t="shared" ca="1" si="194"/>
        <v>#NUM!</v>
      </c>
      <c r="AA1268" s="1" t="e">
        <f t="shared" ca="1" si="195"/>
        <v>#NUM!</v>
      </c>
      <c r="AB1268" s="1" t="e">
        <f t="shared" ca="1" si="196"/>
        <v>#NUM!</v>
      </c>
      <c r="AC1268" s="1" t="e">
        <f t="shared" ca="1" si="197"/>
        <v>#NUM!</v>
      </c>
      <c r="AD1268" s="1">
        <f t="shared" si="198"/>
        <v>15135172</v>
      </c>
      <c r="AE1268" t="str">
        <f>IFERROR(VLOOKUP(D1268,Bas!A:B,2,0),"")</f>
        <v>COMBUSTIBLE</v>
      </c>
      <c r="AF1268" t="str">
        <f t="shared" si="199"/>
        <v>ORGANIZACION TERPEL SAFP-011656-01</v>
      </c>
      <c r="AG1268" s="14" t="str">
        <f>(IFERROR(VLOOKUP(AF1268,Bas!A:B,2,0),"CXP"))</f>
        <v>CXP</v>
      </c>
    </row>
    <row r="1269" spans="1:33" x14ac:dyDescent="0.25">
      <c r="A1269" t="s">
        <v>41</v>
      </c>
      <c r="B1269">
        <v>901</v>
      </c>
      <c r="C1269">
        <v>830095213</v>
      </c>
      <c r="D1269" t="s">
        <v>63</v>
      </c>
      <c r="E1269" t="s">
        <v>5559</v>
      </c>
      <c r="F1269">
        <v>7447638</v>
      </c>
      <c r="G1269">
        <v>16925001</v>
      </c>
      <c r="H1269">
        <v>9600273716</v>
      </c>
      <c r="I1269" t="s">
        <v>5564</v>
      </c>
      <c r="J1269" t="s">
        <v>5565</v>
      </c>
      <c r="K1269" s="2">
        <v>45394</v>
      </c>
      <c r="L1269" s="2">
        <v>45394</v>
      </c>
      <c r="M1269" s="2">
        <v>45454</v>
      </c>
      <c r="N1269">
        <v>7</v>
      </c>
      <c r="O1269">
        <v>32232340</v>
      </c>
      <c r="P1269">
        <v>20240604</v>
      </c>
      <c r="Q1269">
        <v>202406</v>
      </c>
      <c r="R1269" t="s">
        <v>6382</v>
      </c>
      <c r="S1269">
        <v>57</v>
      </c>
      <c r="T1269" t="s">
        <v>35</v>
      </c>
      <c r="U1269" t="s">
        <v>3359</v>
      </c>
      <c r="V1269" s="57" t="e">
        <f t="shared" ca="1" si="190"/>
        <v>#NUM!</v>
      </c>
      <c r="W1269" s="1" t="e">
        <f t="shared" ca="1" si="191"/>
        <v>#NUM!</v>
      </c>
      <c r="X1269" s="1" t="e">
        <f t="shared" ca="1" si="192"/>
        <v>#NUM!</v>
      </c>
      <c r="Y1269" s="1" t="e">
        <f t="shared" ca="1" si="193"/>
        <v>#NUM!</v>
      </c>
      <c r="Z1269" s="32" t="e">
        <f t="shared" ca="1" si="194"/>
        <v>#NUM!</v>
      </c>
      <c r="AA1269" s="1" t="e">
        <f t="shared" ca="1" si="195"/>
        <v>#NUM!</v>
      </c>
      <c r="AB1269" s="1" t="e">
        <f t="shared" ca="1" si="196"/>
        <v>#NUM!</v>
      </c>
      <c r="AC1269" s="1" t="e">
        <f t="shared" ca="1" si="197"/>
        <v>#NUM!</v>
      </c>
      <c r="AD1269" s="1">
        <f t="shared" si="198"/>
        <v>32232340</v>
      </c>
      <c r="AE1269" t="str">
        <f>IFERROR(VLOOKUP(D1269,Bas!A:B,2,0),"")</f>
        <v>COMBUSTIBLE</v>
      </c>
      <c r="AF1269" t="str">
        <f t="shared" si="199"/>
        <v>ORGANIZACION TERPEL SAFP-011710-01</v>
      </c>
      <c r="AG1269" s="14" t="str">
        <f>(IFERROR(VLOOKUP(AF1269,Bas!A:B,2,0),"CXP"))</f>
        <v>CXP</v>
      </c>
    </row>
    <row r="1270" spans="1:33" x14ac:dyDescent="0.25">
      <c r="A1270" t="s">
        <v>41</v>
      </c>
      <c r="B1270">
        <v>901</v>
      </c>
      <c r="C1270">
        <v>830095213</v>
      </c>
      <c r="D1270" t="s">
        <v>63</v>
      </c>
      <c r="E1270" t="s">
        <v>5559</v>
      </c>
      <c r="F1270">
        <v>7447638</v>
      </c>
      <c r="G1270">
        <v>16925001</v>
      </c>
      <c r="H1270">
        <v>9600273717</v>
      </c>
      <c r="I1270" t="s">
        <v>5566</v>
      </c>
      <c r="J1270" t="s">
        <v>5567</v>
      </c>
      <c r="K1270" s="2">
        <v>45398</v>
      </c>
      <c r="L1270" s="2">
        <v>45398</v>
      </c>
      <c r="M1270" s="2">
        <v>45454</v>
      </c>
      <c r="N1270">
        <v>7</v>
      </c>
      <c r="O1270">
        <v>15135172</v>
      </c>
      <c r="P1270">
        <v>20240604</v>
      </c>
      <c r="Q1270">
        <v>202406</v>
      </c>
      <c r="R1270" t="s">
        <v>6382</v>
      </c>
      <c r="S1270">
        <v>53</v>
      </c>
      <c r="T1270" t="s">
        <v>35</v>
      </c>
      <c r="U1270" t="s">
        <v>3359</v>
      </c>
      <c r="V1270" s="57" t="e">
        <f t="shared" ca="1" si="190"/>
        <v>#NUM!</v>
      </c>
      <c r="W1270" s="1" t="e">
        <f t="shared" ca="1" si="191"/>
        <v>#NUM!</v>
      </c>
      <c r="X1270" s="1" t="e">
        <f t="shared" ca="1" si="192"/>
        <v>#NUM!</v>
      </c>
      <c r="Y1270" s="1" t="e">
        <f t="shared" ca="1" si="193"/>
        <v>#NUM!</v>
      </c>
      <c r="Z1270" s="32" t="e">
        <f t="shared" ca="1" si="194"/>
        <v>#NUM!</v>
      </c>
      <c r="AA1270" s="1" t="e">
        <f t="shared" ca="1" si="195"/>
        <v>#NUM!</v>
      </c>
      <c r="AB1270" s="1" t="e">
        <f t="shared" ca="1" si="196"/>
        <v>#NUM!</v>
      </c>
      <c r="AC1270" s="1" t="e">
        <f t="shared" ca="1" si="197"/>
        <v>#NUM!</v>
      </c>
      <c r="AD1270" s="1">
        <f t="shared" si="198"/>
        <v>15135172</v>
      </c>
      <c r="AE1270" t="str">
        <f>IFERROR(VLOOKUP(D1270,Bas!A:B,2,0),"")</f>
        <v>COMBUSTIBLE</v>
      </c>
      <c r="AF1270" t="str">
        <f t="shared" si="199"/>
        <v>ORGANIZACION TERPEL SAFP-011767-01</v>
      </c>
      <c r="AG1270" s="14" t="str">
        <f>(IFERROR(VLOOKUP(AF1270,Bas!A:B,2,0),"CXP"))</f>
        <v>CXP</v>
      </c>
    </row>
    <row r="1271" spans="1:33" x14ac:dyDescent="0.25">
      <c r="A1271" t="s">
        <v>41</v>
      </c>
      <c r="B1271">
        <v>901</v>
      </c>
      <c r="C1271">
        <v>830095213</v>
      </c>
      <c r="D1271" t="s">
        <v>63</v>
      </c>
      <c r="E1271" t="s">
        <v>5559</v>
      </c>
      <c r="F1271">
        <v>7447638</v>
      </c>
      <c r="G1271">
        <v>16925001</v>
      </c>
      <c r="H1271">
        <v>9600274093</v>
      </c>
      <c r="I1271" t="s">
        <v>5568</v>
      </c>
      <c r="J1271" t="s">
        <v>5569</v>
      </c>
      <c r="K1271" s="2">
        <v>45400</v>
      </c>
      <c r="L1271" s="2">
        <v>45400</v>
      </c>
      <c r="M1271" s="2">
        <v>45459</v>
      </c>
      <c r="N1271">
        <v>12</v>
      </c>
      <c r="O1271">
        <v>3131005</v>
      </c>
      <c r="P1271">
        <v>20240604</v>
      </c>
      <c r="Q1271">
        <v>202406</v>
      </c>
      <c r="R1271" t="s">
        <v>6382</v>
      </c>
      <c r="S1271">
        <v>51</v>
      </c>
      <c r="T1271" t="s">
        <v>35</v>
      </c>
      <c r="U1271" t="s">
        <v>3359</v>
      </c>
      <c r="V1271" s="57" t="e">
        <f t="shared" ca="1" si="190"/>
        <v>#NUM!</v>
      </c>
      <c r="W1271" s="1" t="e">
        <f t="shared" ca="1" si="191"/>
        <v>#NUM!</v>
      </c>
      <c r="X1271" s="1" t="e">
        <f t="shared" ca="1" si="192"/>
        <v>#NUM!</v>
      </c>
      <c r="Y1271" s="1" t="e">
        <f t="shared" ca="1" si="193"/>
        <v>#NUM!</v>
      </c>
      <c r="Z1271" s="32" t="e">
        <f t="shared" ca="1" si="194"/>
        <v>#NUM!</v>
      </c>
      <c r="AA1271" s="1" t="e">
        <f t="shared" ca="1" si="195"/>
        <v>#NUM!</v>
      </c>
      <c r="AB1271" s="1" t="e">
        <f t="shared" ca="1" si="196"/>
        <v>#NUM!</v>
      </c>
      <c r="AC1271" s="1" t="e">
        <f t="shared" ca="1" si="197"/>
        <v>#NUM!</v>
      </c>
      <c r="AD1271" s="1">
        <f t="shared" si="198"/>
        <v>3131005</v>
      </c>
      <c r="AE1271" t="str">
        <f>IFERROR(VLOOKUP(D1271,Bas!A:B,2,0),"")</f>
        <v>COMBUSTIBLE</v>
      </c>
      <c r="AF1271" t="str">
        <f t="shared" si="199"/>
        <v>ORGANIZACION TERPEL SAFP-011802-01</v>
      </c>
      <c r="AG1271" s="14" t="str">
        <f>(IFERROR(VLOOKUP(AF1271,Bas!A:B,2,0),"CXP"))</f>
        <v>CXP</v>
      </c>
    </row>
    <row r="1272" spans="1:33" x14ac:dyDescent="0.25">
      <c r="A1272" t="s">
        <v>41</v>
      </c>
      <c r="B1272">
        <v>901</v>
      </c>
      <c r="C1272">
        <v>830095213</v>
      </c>
      <c r="D1272" t="s">
        <v>63</v>
      </c>
      <c r="E1272" t="s">
        <v>5559</v>
      </c>
      <c r="F1272">
        <v>7447638</v>
      </c>
      <c r="G1272">
        <v>16925001</v>
      </c>
      <c r="H1272">
        <v>9600274521</v>
      </c>
      <c r="I1272" t="s">
        <v>5570</v>
      </c>
      <c r="J1272" t="s">
        <v>5571</v>
      </c>
      <c r="K1272" s="2">
        <v>45406</v>
      </c>
      <c r="L1272" s="2">
        <v>45406</v>
      </c>
      <c r="M1272" s="2">
        <v>45465</v>
      </c>
      <c r="N1272">
        <v>18</v>
      </c>
      <c r="O1272">
        <v>15135172</v>
      </c>
      <c r="P1272">
        <v>20240604</v>
      </c>
      <c r="Q1272">
        <v>202406</v>
      </c>
      <c r="R1272" t="s">
        <v>6382</v>
      </c>
      <c r="S1272">
        <v>45</v>
      </c>
      <c r="T1272" t="s">
        <v>35</v>
      </c>
      <c r="U1272" t="s">
        <v>3359</v>
      </c>
      <c r="V1272" s="57" t="e">
        <f t="shared" ca="1" si="190"/>
        <v>#NUM!</v>
      </c>
      <c r="W1272" s="1" t="e">
        <f t="shared" ca="1" si="191"/>
        <v>#NUM!</v>
      </c>
      <c r="X1272" s="1" t="e">
        <f t="shared" ca="1" si="192"/>
        <v>#NUM!</v>
      </c>
      <c r="Y1272" s="1" t="e">
        <f t="shared" ca="1" si="193"/>
        <v>#NUM!</v>
      </c>
      <c r="Z1272" s="32" t="e">
        <f t="shared" ca="1" si="194"/>
        <v>#NUM!</v>
      </c>
      <c r="AA1272" s="1" t="e">
        <f t="shared" ca="1" si="195"/>
        <v>#NUM!</v>
      </c>
      <c r="AB1272" s="1" t="e">
        <f t="shared" ca="1" si="196"/>
        <v>#NUM!</v>
      </c>
      <c r="AC1272" s="1" t="e">
        <f t="shared" ca="1" si="197"/>
        <v>#NUM!</v>
      </c>
      <c r="AD1272" s="1">
        <f t="shared" si="198"/>
        <v>15135172</v>
      </c>
      <c r="AE1272" t="str">
        <f>IFERROR(VLOOKUP(D1272,Bas!A:B,2,0),"")</f>
        <v>COMBUSTIBLE</v>
      </c>
      <c r="AF1272" t="str">
        <f t="shared" si="199"/>
        <v>ORGANIZACION TERPEL SAFP-011880-01</v>
      </c>
      <c r="AG1272" s="14" t="str">
        <f>(IFERROR(VLOOKUP(AF1272,Bas!A:B,2,0),"CXP"))</f>
        <v>CXP</v>
      </c>
    </row>
    <row r="1273" spans="1:33" x14ac:dyDescent="0.25">
      <c r="A1273" t="s">
        <v>41</v>
      </c>
      <c r="B1273">
        <v>901</v>
      </c>
      <c r="C1273">
        <v>830095213</v>
      </c>
      <c r="D1273" t="s">
        <v>63</v>
      </c>
      <c r="E1273" t="s">
        <v>5559</v>
      </c>
      <c r="F1273">
        <v>7447638</v>
      </c>
      <c r="G1273">
        <v>16925001</v>
      </c>
      <c r="H1273">
        <v>9600274808</v>
      </c>
      <c r="I1273" t="s">
        <v>5572</v>
      </c>
      <c r="J1273" t="s">
        <v>5573</v>
      </c>
      <c r="K1273" s="2">
        <v>45412</v>
      </c>
      <c r="L1273" s="2">
        <v>45412</v>
      </c>
      <c r="M1273" s="2">
        <v>45468</v>
      </c>
      <c r="N1273">
        <v>21</v>
      </c>
      <c r="O1273">
        <v>3266094</v>
      </c>
      <c r="P1273">
        <v>20240604</v>
      </c>
      <c r="Q1273">
        <v>202406</v>
      </c>
      <c r="R1273" t="s">
        <v>6382</v>
      </c>
      <c r="S1273">
        <v>39</v>
      </c>
      <c r="T1273" t="s">
        <v>35</v>
      </c>
      <c r="U1273" t="s">
        <v>3359</v>
      </c>
      <c r="V1273" s="57" t="e">
        <f t="shared" ref="V1273:V1334" ca="1" si="200">+_xlfn.DAYS($V$8,L1273)</f>
        <v>#NUM!</v>
      </c>
      <c r="W1273" s="1" t="e">
        <f t="shared" ref="W1273:W1334" ca="1" si="201">+IF(AND(V1273&gt;=0,V1273&lt;=30),AD1273,0)</f>
        <v>#NUM!</v>
      </c>
      <c r="X1273" s="1" t="e">
        <f t="shared" ref="X1273:X1334" ca="1" si="202">+IF(AND(V1273&gt;=31,V1273&lt;=60),AD1273,0)</f>
        <v>#NUM!</v>
      </c>
      <c r="Y1273" s="1" t="e">
        <f t="shared" ref="Y1273:Y1334" ca="1" si="203">+IF(AND(V1273&gt;=61,V1273&lt;=90),AD1273,0)</f>
        <v>#NUM!</v>
      </c>
      <c r="Z1273" s="32" t="e">
        <f t="shared" ref="Z1273:Z1334" ca="1" si="204">+IF(AND(V1273&gt;=91,V1273&lt;=120),AD1273,0)</f>
        <v>#NUM!</v>
      </c>
      <c r="AA1273" s="1" t="e">
        <f t="shared" ref="AA1273:AA1334" ca="1" si="205">+IF(AND(V1273&gt;=121,V1273&lt;=180),AD1273,0)</f>
        <v>#NUM!</v>
      </c>
      <c r="AB1273" s="1" t="e">
        <f t="shared" ref="AB1273:AB1334" ca="1" si="206">+IF(AND(V1273&gt;=181,V1273&lt;=360),AD1273,0)</f>
        <v>#NUM!</v>
      </c>
      <c r="AC1273" s="1" t="e">
        <f t="shared" ref="AC1273:AC1334" ca="1" si="207">+IF(AND(V1273&gt;360),AD1273,0)</f>
        <v>#NUM!</v>
      </c>
      <c r="AD1273" s="1">
        <f t="shared" ref="AD1273:AD1334" si="208">+O1273</f>
        <v>3266094</v>
      </c>
      <c r="AE1273" t="str">
        <f>IFERROR(VLOOKUP(D1273,Bas!A:B,2,0),"")</f>
        <v>COMBUSTIBLE</v>
      </c>
      <c r="AF1273" t="str">
        <f t="shared" si="199"/>
        <v>ORGANIZACION TERPEL SAFP-012075-01</v>
      </c>
      <c r="AG1273" s="14" t="str">
        <f>(IFERROR(VLOOKUP(AF1273,Bas!A:B,2,0),"CXP"))</f>
        <v>CXP</v>
      </c>
    </row>
    <row r="1274" spans="1:33" x14ac:dyDescent="0.25">
      <c r="A1274" t="s">
        <v>41</v>
      </c>
      <c r="B1274">
        <v>901</v>
      </c>
      <c r="C1274">
        <v>830095213</v>
      </c>
      <c r="D1274" t="s">
        <v>63</v>
      </c>
      <c r="E1274" t="s">
        <v>5559</v>
      </c>
      <c r="F1274">
        <v>7447638</v>
      </c>
      <c r="G1274">
        <v>16925001</v>
      </c>
      <c r="H1274">
        <v>9600275672</v>
      </c>
      <c r="I1274" t="s">
        <v>5574</v>
      </c>
      <c r="J1274" t="s">
        <v>5575</v>
      </c>
      <c r="K1274" s="2">
        <v>45421</v>
      </c>
      <c r="L1274" s="2">
        <v>45421</v>
      </c>
      <c r="M1274" s="2">
        <v>45480</v>
      </c>
      <c r="N1274">
        <v>33</v>
      </c>
      <c r="O1274">
        <v>12252240</v>
      </c>
      <c r="P1274">
        <v>20240604</v>
      </c>
      <c r="Q1274">
        <v>202406</v>
      </c>
      <c r="R1274" t="s">
        <v>6382</v>
      </c>
      <c r="S1274">
        <v>30</v>
      </c>
      <c r="T1274" t="s">
        <v>22</v>
      </c>
      <c r="U1274" t="s">
        <v>3359</v>
      </c>
      <c r="V1274" s="57" t="e">
        <f t="shared" ca="1" si="200"/>
        <v>#NUM!</v>
      </c>
      <c r="W1274" s="1" t="e">
        <f t="shared" ca="1" si="201"/>
        <v>#NUM!</v>
      </c>
      <c r="X1274" s="1" t="e">
        <f t="shared" ca="1" si="202"/>
        <v>#NUM!</v>
      </c>
      <c r="Y1274" s="1" t="e">
        <f t="shared" ca="1" si="203"/>
        <v>#NUM!</v>
      </c>
      <c r="Z1274" s="32" t="e">
        <f t="shared" ca="1" si="204"/>
        <v>#NUM!</v>
      </c>
      <c r="AA1274" s="1" t="e">
        <f t="shared" ca="1" si="205"/>
        <v>#NUM!</v>
      </c>
      <c r="AB1274" s="1" t="e">
        <f t="shared" ca="1" si="206"/>
        <v>#NUM!</v>
      </c>
      <c r="AC1274" s="1" t="e">
        <f t="shared" ca="1" si="207"/>
        <v>#NUM!</v>
      </c>
      <c r="AD1274" s="1">
        <f t="shared" si="208"/>
        <v>12252240</v>
      </c>
      <c r="AE1274" t="str">
        <f>IFERROR(VLOOKUP(D1274,Bas!A:B,2,0),"")</f>
        <v>COMBUSTIBLE</v>
      </c>
      <c r="AF1274" t="str">
        <f t="shared" ref="AF1274:AF1335" si="209">+CONCATENATE(D1274,I1274)</f>
        <v>ORGANIZACION TERPEL SAFP-012180-01</v>
      </c>
      <c r="AG1274" s="14" t="str">
        <f>(IFERROR(VLOOKUP(AF1274,Bas!A:B,2,0),"CXP"))</f>
        <v>CXP</v>
      </c>
    </row>
    <row r="1275" spans="1:33" x14ac:dyDescent="0.25">
      <c r="A1275" t="s">
        <v>41</v>
      </c>
      <c r="B1275">
        <v>901</v>
      </c>
      <c r="C1275">
        <v>830095213</v>
      </c>
      <c r="D1275" t="s">
        <v>63</v>
      </c>
      <c r="E1275" t="s">
        <v>5559</v>
      </c>
      <c r="F1275">
        <v>7447638</v>
      </c>
      <c r="G1275">
        <v>16925001</v>
      </c>
      <c r="H1275">
        <v>9600275493</v>
      </c>
      <c r="I1275" t="s">
        <v>5576</v>
      </c>
      <c r="J1275" t="s">
        <v>5577</v>
      </c>
      <c r="K1275" s="2">
        <v>45421</v>
      </c>
      <c r="L1275" s="2">
        <v>45421</v>
      </c>
      <c r="M1275" s="2">
        <v>45476</v>
      </c>
      <c r="N1275">
        <v>29</v>
      </c>
      <c r="O1275">
        <v>26240055</v>
      </c>
      <c r="P1275">
        <v>20240604</v>
      </c>
      <c r="Q1275">
        <v>202406</v>
      </c>
      <c r="R1275" t="s">
        <v>6382</v>
      </c>
      <c r="S1275">
        <v>30</v>
      </c>
      <c r="T1275" t="s">
        <v>22</v>
      </c>
      <c r="U1275" t="s">
        <v>3359</v>
      </c>
      <c r="V1275" s="57" t="e">
        <f t="shared" ca="1" si="200"/>
        <v>#NUM!</v>
      </c>
      <c r="W1275" s="1" t="e">
        <f t="shared" ca="1" si="201"/>
        <v>#NUM!</v>
      </c>
      <c r="X1275" s="1" t="e">
        <f t="shared" ca="1" si="202"/>
        <v>#NUM!</v>
      </c>
      <c r="Y1275" s="1" t="e">
        <f t="shared" ca="1" si="203"/>
        <v>#NUM!</v>
      </c>
      <c r="Z1275" s="32" t="e">
        <f t="shared" ca="1" si="204"/>
        <v>#NUM!</v>
      </c>
      <c r="AA1275" s="1" t="e">
        <f t="shared" ca="1" si="205"/>
        <v>#NUM!</v>
      </c>
      <c r="AB1275" s="1" t="e">
        <f t="shared" ca="1" si="206"/>
        <v>#NUM!</v>
      </c>
      <c r="AC1275" s="1" t="e">
        <f t="shared" ca="1" si="207"/>
        <v>#NUM!</v>
      </c>
      <c r="AD1275" s="1">
        <f t="shared" si="208"/>
        <v>26240055</v>
      </c>
      <c r="AE1275" t="str">
        <f>IFERROR(VLOOKUP(D1275,Bas!A:B,2,0),"")</f>
        <v>COMBUSTIBLE</v>
      </c>
      <c r="AF1275" t="str">
        <f t="shared" si="209"/>
        <v>ORGANIZACION TERPEL SAFP-012181-01</v>
      </c>
      <c r="AG1275" s="14" t="str">
        <f>(IFERROR(VLOOKUP(AF1275,Bas!A:B,2,0),"CXP"))</f>
        <v>CXP</v>
      </c>
    </row>
    <row r="1276" spans="1:33" x14ac:dyDescent="0.25">
      <c r="A1276" t="s">
        <v>41</v>
      </c>
      <c r="B1276">
        <v>901</v>
      </c>
      <c r="C1276">
        <v>830095213</v>
      </c>
      <c r="D1276" t="s">
        <v>63</v>
      </c>
      <c r="E1276" t="s">
        <v>5559</v>
      </c>
      <c r="F1276">
        <v>7447638</v>
      </c>
      <c r="G1276">
        <v>16925001</v>
      </c>
      <c r="H1276">
        <v>9600277235</v>
      </c>
      <c r="I1276" t="s">
        <v>6712</v>
      </c>
      <c r="J1276" t="s">
        <v>6713</v>
      </c>
      <c r="K1276" s="2">
        <v>45440</v>
      </c>
      <c r="L1276" s="2">
        <v>45440</v>
      </c>
      <c r="M1276" s="2">
        <v>45497</v>
      </c>
      <c r="N1276">
        <v>50</v>
      </c>
      <c r="O1276">
        <v>15383245</v>
      </c>
      <c r="P1276">
        <v>20240604</v>
      </c>
      <c r="Q1276">
        <v>202406</v>
      </c>
      <c r="R1276" t="s">
        <v>6382</v>
      </c>
      <c r="S1276">
        <v>11</v>
      </c>
      <c r="T1276" t="s">
        <v>22</v>
      </c>
      <c r="U1276" t="s">
        <v>3359</v>
      </c>
      <c r="V1276" s="57" t="e">
        <f t="shared" ca="1" si="200"/>
        <v>#NUM!</v>
      </c>
      <c r="W1276" s="1" t="e">
        <f t="shared" ca="1" si="201"/>
        <v>#NUM!</v>
      </c>
      <c r="X1276" s="1" t="e">
        <f t="shared" ca="1" si="202"/>
        <v>#NUM!</v>
      </c>
      <c r="Y1276" s="1" t="e">
        <f t="shared" ca="1" si="203"/>
        <v>#NUM!</v>
      </c>
      <c r="Z1276" s="32" t="e">
        <f t="shared" ca="1" si="204"/>
        <v>#NUM!</v>
      </c>
      <c r="AA1276" s="1" t="e">
        <f t="shared" ca="1" si="205"/>
        <v>#NUM!</v>
      </c>
      <c r="AB1276" s="1" t="e">
        <f t="shared" ca="1" si="206"/>
        <v>#NUM!</v>
      </c>
      <c r="AC1276" s="1" t="e">
        <f t="shared" ca="1" si="207"/>
        <v>#NUM!</v>
      </c>
      <c r="AD1276" s="1">
        <f t="shared" si="208"/>
        <v>15383245</v>
      </c>
      <c r="AE1276" t="str">
        <f>IFERROR(VLOOKUP(D1276,Bas!A:B,2,0),"")</f>
        <v>COMBUSTIBLE</v>
      </c>
      <c r="AF1276" t="str">
        <f t="shared" si="209"/>
        <v>ORGANIZACION TERPEL SAFP-012490-01</v>
      </c>
      <c r="AG1276" s="14" t="str">
        <f>(IFERROR(VLOOKUP(AF1276,Bas!A:B,2,0),"CXP"))</f>
        <v>CXP</v>
      </c>
    </row>
    <row r="1277" spans="1:33" x14ac:dyDescent="0.25">
      <c r="A1277" t="s">
        <v>41</v>
      </c>
      <c r="B1277">
        <v>901</v>
      </c>
      <c r="C1277">
        <v>830095213</v>
      </c>
      <c r="D1277" t="s">
        <v>63</v>
      </c>
      <c r="E1277" t="s">
        <v>5559</v>
      </c>
      <c r="F1277">
        <v>7447638</v>
      </c>
      <c r="G1277">
        <v>16925001</v>
      </c>
      <c r="H1277">
        <v>9600277509</v>
      </c>
      <c r="I1277" t="s">
        <v>6714</v>
      </c>
      <c r="J1277" t="s">
        <v>6715</v>
      </c>
      <c r="K1277" s="2">
        <v>45440</v>
      </c>
      <c r="L1277" s="2">
        <v>45440</v>
      </c>
      <c r="M1277" s="2">
        <v>45495</v>
      </c>
      <c r="N1277">
        <v>48</v>
      </c>
      <c r="O1277">
        <v>3266094</v>
      </c>
      <c r="P1277">
        <v>20240604</v>
      </c>
      <c r="Q1277">
        <v>202406</v>
      </c>
      <c r="R1277" t="s">
        <v>6382</v>
      </c>
      <c r="S1277">
        <v>11</v>
      </c>
      <c r="T1277" t="s">
        <v>22</v>
      </c>
      <c r="U1277" t="s">
        <v>3359</v>
      </c>
      <c r="V1277" s="57" t="e">
        <f t="shared" ca="1" si="200"/>
        <v>#NUM!</v>
      </c>
      <c r="W1277" s="1" t="e">
        <f t="shared" ca="1" si="201"/>
        <v>#NUM!</v>
      </c>
      <c r="X1277" s="1" t="e">
        <f t="shared" ca="1" si="202"/>
        <v>#NUM!</v>
      </c>
      <c r="Y1277" s="1" t="e">
        <f t="shared" ca="1" si="203"/>
        <v>#NUM!</v>
      </c>
      <c r="Z1277" s="32" t="e">
        <f t="shared" ca="1" si="204"/>
        <v>#NUM!</v>
      </c>
      <c r="AA1277" s="1" t="e">
        <f t="shared" ca="1" si="205"/>
        <v>#NUM!</v>
      </c>
      <c r="AB1277" s="1" t="e">
        <f t="shared" ca="1" si="206"/>
        <v>#NUM!</v>
      </c>
      <c r="AC1277" s="1" t="e">
        <f t="shared" ca="1" si="207"/>
        <v>#NUM!</v>
      </c>
      <c r="AD1277" s="1">
        <f t="shared" si="208"/>
        <v>3266094</v>
      </c>
      <c r="AE1277" t="str">
        <f>IFERROR(VLOOKUP(D1277,Bas!A:B,2,0),"")</f>
        <v>COMBUSTIBLE</v>
      </c>
      <c r="AF1277" t="str">
        <f t="shared" si="209"/>
        <v>ORGANIZACION TERPEL SAFP-012525-01</v>
      </c>
      <c r="AG1277" s="14" t="str">
        <f>(IFERROR(VLOOKUP(AF1277,Bas!A:B,2,0),"CXP"))</f>
        <v>CXP</v>
      </c>
    </row>
    <row r="1278" spans="1:33" x14ac:dyDescent="0.25">
      <c r="A1278" t="s">
        <v>41</v>
      </c>
      <c r="B1278">
        <v>901</v>
      </c>
      <c r="C1278">
        <v>830095213</v>
      </c>
      <c r="D1278" t="s">
        <v>63</v>
      </c>
      <c r="E1278" t="s">
        <v>5559</v>
      </c>
      <c r="F1278">
        <v>7447638</v>
      </c>
      <c r="G1278">
        <v>16925001</v>
      </c>
      <c r="H1278">
        <v>9600277624</v>
      </c>
      <c r="I1278" t="s">
        <v>6716</v>
      </c>
      <c r="J1278" t="s">
        <v>6717</v>
      </c>
      <c r="K1278" s="2">
        <v>45440</v>
      </c>
      <c r="L1278" s="2">
        <v>45440</v>
      </c>
      <c r="M1278" s="2">
        <v>45496</v>
      </c>
      <c r="N1278">
        <v>49</v>
      </c>
      <c r="O1278">
        <v>12252240</v>
      </c>
      <c r="P1278">
        <v>20240604</v>
      </c>
      <c r="Q1278">
        <v>202406</v>
      </c>
      <c r="R1278" t="s">
        <v>6382</v>
      </c>
      <c r="S1278">
        <v>11</v>
      </c>
      <c r="T1278" t="s">
        <v>22</v>
      </c>
      <c r="U1278" t="s">
        <v>3359</v>
      </c>
      <c r="V1278" s="57" t="e">
        <f t="shared" ca="1" si="200"/>
        <v>#NUM!</v>
      </c>
      <c r="W1278" s="1" t="e">
        <f t="shared" ca="1" si="201"/>
        <v>#NUM!</v>
      </c>
      <c r="X1278" s="1" t="e">
        <f t="shared" ca="1" si="202"/>
        <v>#NUM!</v>
      </c>
      <c r="Y1278" s="1" t="e">
        <f t="shared" ca="1" si="203"/>
        <v>#NUM!</v>
      </c>
      <c r="Z1278" s="32" t="e">
        <f t="shared" ca="1" si="204"/>
        <v>#NUM!</v>
      </c>
      <c r="AA1278" s="1" t="e">
        <f t="shared" ca="1" si="205"/>
        <v>#NUM!</v>
      </c>
      <c r="AB1278" s="1" t="e">
        <f t="shared" ca="1" si="206"/>
        <v>#NUM!</v>
      </c>
      <c r="AC1278" s="1" t="e">
        <f t="shared" ca="1" si="207"/>
        <v>#NUM!</v>
      </c>
      <c r="AD1278" s="1">
        <f t="shared" si="208"/>
        <v>12252240</v>
      </c>
      <c r="AE1278" t="str">
        <f>IFERROR(VLOOKUP(D1278,Bas!A:B,2,0),"")</f>
        <v>COMBUSTIBLE</v>
      </c>
      <c r="AF1278" t="str">
        <f t="shared" si="209"/>
        <v>ORGANIZACION TERPEL SAFP-012527-01</v>
      </c>
      <c r="AG1278" s="14" t="str">
        <f>(IFERROR(VLOOKUP(AF1278,Bas!A:B,2,0),"CXP"))</f>
        <v>CXP</v>
      </c>
    </row>
    <row r="1279" spans="1:33" x14ac:dyDescent="0.25">
      <c r="A1279" t="s">
        <v>41</v>
      </c>
      <c r="B1279">
        <v>901</v>
      </c>
      <c r="C1279">
        <v>830095213</v>
      </c>
      <c r="D1279" t="s">
        <v>63</v>
      </c>
      <c r="E1279" t="s">
        <v>5559</v>
      </c>
      <c r="F1279">
        <v>7447638</v>
      </c>
      <c r="G1279">
        <v>16925001</v>
      </c>
      <c r="H1279">
        <v>9600277625</v>
      </c>
      <c r="I1279" t="s">
        <v>6718</v>
      </c>
      <c r="J1279" t="s">
        <v>6719</v>
      </c>
      <c r="K1279" s="2">
        <v>45442</v>
      </c>
      <c r="L1279" s="2">
        <v>45442</v>
      </c>
      <c r="M1279" s="2">
        <v>45496</v>
      </c>
      <c r="N1279">
        <v>49</v>
      </c>
      <c r="O1279">
        <v>12252240</v>
      </c>
      <c r="P1279">
        <v>20240604</v>
      </c>
      <c r="Q1279">
        <v>202406</v>
      </c>
      <c r="R1279" t="s">
        <v>6382</v>
      </c>
      <c r="S1279">
        <v>9</v>
      </c>
      <c r="T1279" t="s">
        <v>22</v>
      </c>
      <c r="U1279" t="s">
        <v>3359</v>
      </c>
      <c r="V1279" s="57" t="e">
        <f t="shared" ca="1" si="200"/>
        <v>#NUM!</v>
      </c>
      <c r="W1279" s="1" t="e">
        <f t="shared" ca="1" si="201"/>
        <v>#NUM!</v>
      </c>
      <c r="X1279" s="1" t="e">
        <f t="shared" ca="1" si="202"/>
        <v>#NUM!</v>
      </c>
      <c r="Y1279" s="1" t="e">
        <f t="shared" ca="1" si="203"/>
        <v>#NUM!</v>
      </c>
      <c r="Z1279" s="32" t="e">
        <f t="shared" ca="1" si="204"/>
        <v>#NUM!</v>
      </c>
      <c r="AA1279" s="1" t="e">
        <f t="shared" ca="1" si="205"/>
        <v>#NUM!</v>
      </c>
      <c r="AB1279" s="1" t="e">
        <f t="shared" ca="1" si="206"/>
        <v>#NUM!</v>
      </c>
      <c r="AC1279" s="1" t="e">
        <f t="shared" ca="1" si="207"/>
        <v>#NUM!</v>
      </c>
      <c r="AD1279" s="1">
        <f t="shared" si="208"/>
        <v>12252240</v>
      </c>
      <c r="AE1279" t="str">
        <f>IFERROR(VLOOKUP(D1279,Bas!A:B,2,0),"")</f>
        <v>COMBUSTIBLE</v>
      </c>
      <c r="AF1279" t="str">
        <f t="shared" si="209"/>
        <v>ORGANIZACION TERPEL SAFP-012606-01</v>
      </c>
      <c r="AG1279" s="14" t="str">
        <f>(IFERROR(VLOOKUP(AF1279,Bas!A:B,2,0),"CXP"))</f>
        <v>CXP</v>
      </c>
    </row>
    <row r="1280" spans="1:33" x14ac:dyDescent="0.25">
      <c r="A1280" t="s">
        <v>41</v>
      </c>
      <c r="B1280">
        <v>901</v>
      </c>
      <c r="C1280">
        <v>900608780</v>
      </c>
      <c r="D1280" t="s">
        <v>3013</v>
      </c>
      <c r="E1280" t="s">
        <v>5578</v>
      </c>
      <c r="F1280">
        <v>7447638</v>
      </c>
      <c r="G1280">
        <v>16925001</v>
      </c>
      <c r="H1280">
        <v>3431</v>
      </c>
      <c r="I1280" t="s">
        <v>5579</v>
      </c>
      <c r="J1280" t="s">
        <v>5580</v>
      </c>
      <c r="K1280" s="2">
        <v>45371</v>
      </c>
      <c r="L1280" s="2">
        <v>45371</v>
      </c>
      <c r="M1280" s="2">
        <v>45371</v>
      </c>
      <c r="N1280">
        <v>-74</v>
      </c>
      <c r="O1280">
        <v>39756417</v>
      </c>
      <c r="P1280">
        <v>20240604</v>
      </c>
      <c r="Q1280">
        <v>202406</v>
      </c>
      <c r="R1280" t="s">
        <v>6382</v>
      </c>
      <c r="S1280">
        <v>80</v>
      </c>
      <c r="T1280" t="s">
        <v>31</v>
      </c>
      <c r="U1280" t="s">
        <v>3359</v>
      </c>
      <c r="V1280" s="57" t="e">
        <f t="shared" ca="1" si="200"/>
        <v>#NUM!</v>
      </c>
      <c r="W1280" s="1" t="e">
        <f t="shared" ca="1" si="201"/>
        <v>#NUM!</v>
      </c>
      <c r="X1280" s="1" t="e">
        <f t="shared" ca="1" si="202"/>
        <v>#NUM!</v>
      </c>
      <c r="Y1280" s="1" t="e">
        <f t="shared" ca="1" si="203"/>
        <v>#NUM!</v>
      </c>
      <c r="Z1280" s="32" t="e">
        <f t="shared" ca="1" si="204"/>
        <v>#NUM!</v>
      </c>
      <c r="AA1280" s="1" t="e">
        <f t="shared" ca="1" si="205"/>
        <v>#NUM!</v>
      </c>
      <c r="AB1280" s="1" t="e">
        <f t="shared" ca="1" si="206"/>
        <v>#NUM!</v>
      </c>
      <c r="AC1280" s="1" t="e">
        <f t="shared" ca="1" si="207"/>
        <v>#NUM!</v>
      </c>
      <c r="AD1280" s="1">
        <f t="shared" si="208"/>
        <v>39756417</v>
      </c>
      <c r="AE1280" t="str">
        <f>IFERROR(VLOOKUP(D1280,Bas!A:B,2,0),"")</f>
        <v/>
      </c>
      <c r="AF1280" t="str">
        <f t="shared" si="209"/>
        <v>OUTSELLING SASCC-003431-00</v>
      </c>
      <c r="AG1280" s="14" t="str">
        <f>(IFERROR(VLOOKUP(AF1280,Bas!A:B,2,0),"CXP"))</f>
        <v>CXP</v>
      </c>
    </row>
    <row r="1281" spans="1:33" x14ac:dyDescent="0.25">
      <c r="A1281" t="s">
        <v>41</v>
      </c>
      <c r="B1281">
        <v>901</v>
      </c>
      <c r="C1281">
        <v>860040094</v>
      </c>
      <c r="D1281" t="s">
        <v>3014</v>
      </c>
      <c r="E1281" t="s">
        <v>5583</v>
      </c>
      <c r="F1281">
        <v>7447638</v>
      </c>
      <c r="G1281">
        <v>16925001</v>
      </c>
      <c r="H1281">
        <v>21011594727</v>
      </c>
      <c r="I1281" t="s">
        <v>5581</v>
      </c>
      <c r="J1281" t="s">
        <v>5582</v>
      </c>
      <c r="K1281" s="2">
        <v>45427</v>
      </c>
      <c r="L1281" s="2">
        <v>45427</v>
      </c>
      <c r="M1281" s="2">
        <v>45481</v>
      </c>
      <c r="N1281">
        <v>34</v>
      </c>
      <c r="O1281">
        <v>749767</v>
      </c>
      <c r="P1281">
        <v>20240604</v>
      </c>
      <c r="Q1281">
        <v>202406</v>
      </c>
      <c r="R1281" t="s">
        <v>6382</v>
      </c>
      <c r="S1281">
        <v>24</v>
      </c>
      <c r="T1281" t="s">
        <v>22</v>
      </c>
      <c r="U1281" t="s">
        <v>3359</v>
      </c>
      <c r="V1281" s="57" t="e">
        <f t="shared" ca="1" si="200"/>
        <v>#NUM!</v>
      </c>
      <c r="W1281" s="1" t="e">
        <f t="shared" ca="1" si="201"/>
        <v>#NUM!</v>
      </c>
      <c r="X1281" s="1" t="e">
        <f t="shared" ca="1" si="202"/>
        <v>#NUM!</v>
      </c>
      <c r="Y1281" s="1" t="e">
        <f t="shared" ca="1" si="203"/>
        <v>#NUM!</v>
      </c>
      <c r="Z1281" s="32" t="e">
        <f t="shared" ca="1" si="204"/>
        <v>#NUM!</v>
      </c>
      <c r="AA1281" s="1" t="e">
        <f t="shared" ca="1" si="205"/>
        <v>#NUM!</v>
      </c>
      <c r="AB1281" s="1" t="e">
        <f t="shared" ca="1" si="206"/>
        <v>#NUM!</v>
      </c>
      <c r="AC1281" s="1" t="e">
        <f t="shared" ca="1" si="207"/>
        <v>#NUM!</v>
      </c>
      <c r="AD1281" s="1">
        <f t="shared" si="208"/>
        <v>749767</v>
      </c>
      <c r="AE1281" t="str">
        <f>IFERROR(VLOOKUP(D1281,Bas!A:B,2,0),"")</f>
        <v/>
      </c>
      <c r="AF1281" t="str">
        <f t="shared" si="209"/>
        <v>OXIGENOS DE COLOMBIA LTDAFP-012297-01</v>
      </c>
      <c r="AG1281" s="14" t="str">
        <f>(IFERROR(VLOOKUP(AF1281,Bas!A:B,2,0),"CXP"))</f>
        <v>CXP</v>
      </c>
    </row>
    <row r="1282" spans="1:33" x14ac:dyDescent="0.25">
      <c r="A1282" t="s">
        <v>41</v>
      </c>
      <c r="B1282">
        <v>901</v>
      </c>
      <c r="C1282">
        <v>860040094</v>
      </c>
      <c r="D1282" t="s">
        <v>3014</v>
      </c>
      <c r="E1282" t="s">
        <v>5583</v>
      </c>
      <c r="F1282">
        <v>7447638</v>
      </c>
      <c r="G1282">
        <v>16925001</v>
      </c>
      <c r="H1282">
        <v>2101159744</v>
      </c>
      <c r="I1282" t="s">
        <v>5584</v>
      </c>
      <c r="J1282" t="s">
        <v>5585</v>
      </c>
      <c r="K1282" s="2">
        <v>45433</v>
      </c>
      <c r="L1282" s="2">
        <v>45433</v>
      </c>
      <c r="M1282" s="2">
        <v>45488</v>
      </c>
      <c r="N1282">
        <v>41</v>
      </c>
      <c r="O1282">
        <v>763782</v>
      </c>
      <c r="P1282">
        <v>20240604</v>
      </c>
      <c r="Q1282">
        <v>202406</v>
      </c>
      <c r="R1282" t="s">
        <v>6382</v>
      </c>
      <c r="S1282">
        <v>18</v>
      </c>
      <c r="T1282" t="s">
        <v>22</v>
      </c>
      <c r="U1282" t="s">
        <v>3359</v>
      </c>
      <c r="V1282" s="57" t="e">
        <f t="shared" ca="1" si="200"/>
        <v>#NUM!</v>
      </c>
      <c r="W1282" s="1" t="e">
        <f t="shared" ca="1" si="201"/>
        <v>#NUM!</v>
      </c>
      <c r="X1282" s="1" t="e">
        <f t="shared" ca="1" si="202"/>
        <v>#NUM!</v>
      </c>
      <c r="Y1282" s="1" t="e">
        <f t="shared" ca="1" si="203"/>
        <v>#NUM!</v>
      </c>
      <c r="Z1282" s="32" t="e">
        <f t="shared" ca="1" si="204"/>
        <v>#NUM!</v>
      </c>
      <c r="AA1282" s="1" t="e">
        <f t="shared" ca="1" si="205"/>
        <v>#NUM!</v>
      </c>
      <c r="AB1282" s="1" t="e">
        <f t="shared" ca="1" si="206"/>
        <v>#NUM!</v>
      </c>
      <c r="AC1282" s="1" t="e">
        <f t="shared" ca="1" si="207"/>
        <v>#NUM!</v>
      </c>
      <c r="AD1282" s="1">
        <f t="shared" si="208"/>
        <v>763782</v>
      </c>
      <c r="AE1282" t="str">
        <f>IFERROR(VLOOKUP(D1282,Bas!A:B,2,0),"")</f>
        <v/>
      </c>
      <c r="AF1282" t="str">
        <f t="shared" si="209"/>
        <v>OXIGENOS DE COLOMBIA LTDAFP-012388-01</v>
      </c>
      <c r="AG1282" s="14" t="str">
        <f>(IFERROR(VLOOKUP(AF1282,Bas!A:B,2,0),"CXP"))</f>
        <v>CXP</v>
      </c>
    </row>
    <row r="1283" spans="1:33" x14ac:dyDescent="0.25">
      <c r="A1283" t="s">
        <v>41</v>
      </c>
      <c r="B1283">
        <v>901</v>
      </c>
      <c r="C1283">
        <v>860040094</v>
      </c>
      <c r="D1283" t="s">
        <v>3014</v>
      </c>
      <c r="E1283" t="s">
        <v>5583</v>
      </c>
      <c r="F1283">
        <v>7447638</v>
      </c>
      <c r="G1283">
        <v>16925001</v>
      </c>
      <c r="H1283">
        <v>2101160004</v>
      </c>
      <c r="I1283" t="s">
        <v>6367</v>
      </c>
      <c r="J1283" t="s">
        <v>6368</v>
      </c>
      <c r="K1283" s="2">
        <v>45435</v>
      </c>
      <c r="L1283" s="2">
        <v>45435</v>
      </c>
      <c r="M1283" s="2">
        <v>45493</v>
      </c>
      <c r="N1283">
        <v>46</v>
      </c>
      <c r="O1283">
        <v>2044201</v>
      </c>
      <c r="P1283">
        <v>20240604</v>
      </c>
      <c r="Q1283">
        <v>202406</v>
      </c>
      <c r="R1283" t="s">
        <v>6382</v>
      </c>
      <c r="S1283">
        <v>16</v>
      </c>
      <c r="T1283" t="s">
        <v>22</v>
      </c>
      <c r="U1283" t="s">
        <v>3359</v>
      </c>
      <c r="V1283" s="57" t="e">
        <f t="shared" ca="1" si="200"/>
        <v>#NUM!</v>
      </c>
      <c r="W1283" s="1" t="e">
        <f t="shared" ca="1" si="201"/>
        <v>#NUM!</v>
      </c>
      <c r="X1283" s="1" t="e">
        <f t="shared" ca="1" si="202"/>
        <v>#NUM!</v>
      </c>
      <c r="Y1283" s="1" t="e">
        <f t="shared" ca="1" si="203"/>
        <v>#NUM!</v>
      </c>
      <c r="Z1283" s="32" t="e">
        <f t="shared" ca="1" si="204"/>
        <v>#NUM!</v>
      </c>
      <c r="AA1283" s="1" t="e">
        <f t="shared" ca="1" si="205"/>
        <v>#NUM!</v>
      </c>
      <c r="AB1283" s="1" t="e">
        <f t="shared" ca="1" si="206"/>
        <v>#NUM!</v>
      </c>
      <c r="AC1283" s="1" t="e">
        <f t="shared" ca="1" si="207"/>
        <v>#NUM!</v>
      </c>
      <c r="AD1283" s="1">
        <f t="shared" si="208"/>
        <v>2044201</v>
      </c>
      <c r="AE1283" t="str">
        <f>IFERROR(VLOOKUP(D1283,Bas!A:B,2,0),"")</f>
        <v/>
      </c>
      <c r="AF1283" t="str">
        <f t="shared" si="209"/>
        <v>OXIGENOS DE COLOMBIA LTDAFP-012448-01</v>
      </c>
      <c r="AG1283" s="14" t="str">
        <f>(IFERROR(VLOOKUP(AF1283,Bas!A:B,2,0),"CXP"))</f>
        <v>CXP</v>
      </c>
    </row>
    <row r="1284" spans="1:33" x14ac:dyDescent="0.25">
      <c r="A1284" t="s">
        <v>41</v>
      </c>
      <c r="B1284">
        <v>901</v>
      </c>
      <c r="C1284">
        <v>860040094</v>
      </c>
      <c r="D1284" t="s">
        <v>3014</v>
      </c>
      <c r="E1284" t="s">
        <v>5583</v>
      </c>
      <c r="F1284">
        <v>7447638</v>
      </c>
      <c r="G1284">
        <v>16925001</v>
      </c>
      <c r="H1284">
        <v>2101160900</v>
      </c>
      <c r="I1284" t="s">
        <v>6720</v>
      </c>
      <c r="J1284" t="s">
        <v>6721</v>
      </c>
      <c r="K1284" s="2">
        <v>45443</v>
      </c>
      <c r="L1284" s="2">
        <v>45443</v>
      </c>
      <c r="M1284" s="2">
        <v>45505</v>
      </c>
      <c r="N1284">
        <v>57</v>
      </c>
      <c r="O1284">
        <v>1182022</v>
      </c>
      <c r="P1284">
        <v>20240604</v>
      </c>
      <c r="Q1284">
        <v>202406</v>
      </c>
      <c r="R1284" t="s">
        <v>6382</v>
      </c>
      <c r="S1284">
        <v>8</v>
      </c>
      <c r="T1284" t="s">
        <v>22</v>
      </c>
      <c r="U1284" t="s">
        <v>3359</v>
      </c>
      <c r="V1284" s="57" t="e">
        <f t="shared" ca="1" si="200"/>
        <v>#NUM!</v>
      </c>
      <c r="W1284" s="1" t="e">
        <f t="shared" ca="1" si="201"/>
        <v>#NUM!</v>
      </c>
      <c r="X1284" s="1" t="e">
        <f t="shared" ca="1" si="202"/>
        <v>#NUM!</v>
      </c>
      <c r="Y1284" s="1" t="e">
        <f t="shared" ca="1" si="203"/>
        <v>#NUM!</v>
      </c>
      <c r="Z1284" s="32" t="e">
        <f t="shared" ca="1" si="204"/>
        <v>#NUM!</v>
      </c>
      <c r="AA1284" s="1" t="e">
        <f t="shared" ca="1" si="205"/>
        <v>#NUM!</v>
      </c>
      <c r="AB1284" s="1" t="e">
        <f t="shared" ca="1" si="206"/>
        <v>#NUM!</v>
      </c>
      <c r="AC1284" s="1" t="e">
        <f t="shared" ca="1" si="207"/>
        <v>#NUM!</v>
      </c>
      <c r="AD1284" s="1">
        <f t="shared" si="208"/>
        <v>1182022</v>
      </c>
      <c r="AE1284" t="str">
        <f>IFERROR(VLOOKUP(D1284,Bas!A:B,2,0),"")</f>
        <v/>
      </c>
      <c r="AF1284" t="str">
        <f t="shared" si="209"/>
        <v>OXIGENOS DE COLOMBIA LTDAFP-012626-01</v>
      </c>
      <c r="AG1284" s="14" t="str">
        <f>(IFERROR(VLOOKUP(AF1284,Bas!A:B,2,0),"CXP"))</f>
        <v>CXP</v>
      </c>
    </row>
    <row r="1285" spans="1:33" x14ac:dyDescent="0.25">
      <c r="A1285" t="s">
        <v>41</v>
      </c>
      <c r="B1285">
        <v>901</v>
      </c>
      <c r="C1285">
        <v>900074102</v>
      </c>
      <c r="D1285" t="s">
        <v>129</v>
      </c>
      <c r="E1285" t="s">
        <v>5586</v>
      </c>
      <c r="F1285">
        <v>7447638</v>
      </c>
      <c r="G1285">
        <v>16925001</v>
      </c>
      <c r="H1285" t="s">
        <v>3601</v>
      </c>
      <c r="I1285" t="s">
        <v>5590</v>
      </c>
      <c r="J1285" t="s">
        <v>5591</v>
      </c>
      <c r="K1285" s="2">
        <v>45407</v>
      </c>
      <c r="L1285" s="2">
        <v>45407</v>
      </c>
      <c r="M1285" s="2">
        <v>45437</v>
      </c>
      <c r="N1285">
        <v>-9</v>
      </c>
      <c r="O1285">
        <v>3270000000</v>
      </c>
      <c r="P1285">
        <v>20240604</v>
      </c>
      <c r="Q1285">
        <v>202406</v>
      </c>
      <c r="R1285" t="s">
        <v>6382</v>
      </c>
      <c r="S1285">
        <v>44</v>
      </c>
      <c r="T1285" t="s">
        <v>35</v>
      </c>
      <c r="U1285" t="s">
        <v>3359</v>
      </c>
      <c r="V1285" s="57" t="e">
        <f t="shared" ca="1" si="200"/>
        <v>#NUM!</v>
      </c>
      <c r="W1285" s="1" t="e">
        <f t="shared" ca="1" si="201"/>
        <v>#NUM!</v>
      </c>
      <c r="X1285" s="1" t="e">
        <f t="shared" ca="1" si="202"/>
        <v>#NUM!</v>
      </c>
      <c r="Y1285" s="1" t="e">
        <f t="shared" ca="1" si="203"/>
        <v>#NUM!</v>
      </c>
      <c r="Z1285" s="32" t="e">
        <f t="shared" ca="1" si="204"/>
        <v>#NUM!</v>
      </c>
      <c r="AA1285" s="1" t="e">
        <f t="shared" ca="1" si="205"/>
        <v>#NUM!</v>
      </c>
      <c r="AB1285" s="1" t="e">
        <f t="shared" ca="1" si="206"/>
        <v>#NUM!</v>
      </c>
      <c r="AC1285" s="1" t="e">
        <f t="shared" ca="1" si="207"/>
        <v>#NUM!</v>
      </c>
      <c r="AD1285" s="1">
        <f t="shared" si="208"/>
        <v>3270000000</v>
      </c>
      <c r="AE1285" t="str">
        <f>IFERROR(VLOOKUP(D1285,Bas!A:B,2,0),"")</f>
        <v/>
      </c>
      <c r="AF1285" t="str">
        <f t="shared" si="209"/>
        <v>PACARIBE SA ESPRC-000981-00</v>
      </c>
      <c r="AG1285" s="14" t="str">
        <f>(IFERROR(VLOOKUP(AF1285,Bas!A:B,2,0),"CXP"))</f>
        <v>RV</v>
      </c>
    </row>
    <row r="1286" spans="1:33" x14ac:dyDescent="0.25">
      <c r="A1286" t="s">
        <v>41</v>
      </c>
      <c r="B1286">
        <v>901</v>
      </c>
      <c r="C1286">
        <v>900074102</v>
      </c>
      <c r="D1286" t="s">
        <v>129</v>
      </c>
      <c r="E1286" t="s">
        <v>5586</v>
      </c>
      <c r="F1286">
        <v>7447638</v>
      </c>
      <c r="G1286">
        <v>16925001</v>
      </c>
      <c r="H1286">
        <v>4</v>
      </c>
      <c r="I1286" t="s">
        <v>5592</v>
      </c>
      <c r="J1286" t="s">
        <v>5593</v>
      </c>
      <c r="K1286" s="2">
        <v>44651</v>
      </c>
      <c r="L1286" s="2">
        <v>44651</v>
      </c>
      <c r="M1286" s="2">
        <v>44682</v>
      </c>
      <c r="N1286">
        <v>-753</v>
      </c>
      <c r="O1286">
        <v>3088739</v>
      </c>
      <c r="P1286">
        <v>20240604</v>
      </c>
      <c r="Q1286">
        <v>202406</v>
      </c>
      <c r="R1286" t="s">
        <v>6382</v>
      </c>
      <c r="S1286">
        <v>800</v>
      </c>
      <c r="T1286" t="s">
        <v>20</v>
      </c>
      <c r="U1286" t="s">
        <v>3359</v>
      </c>
      <c r="V1286" s="57" t="e">
        <f t="shared" ca="1" si="200"/>
        <v>#NUM!</v>
      </c>
      <c r="W1286" s="1" t="e">
        <f t="shared" ca="1" si="201"/>
        <v>#NUM!</v>
      </c>
      <c r="X1286" s="1" t="e">
        <f t="shared" ca="1" si="202"/>
        <v>#NUM!</v>
      </c>
      <c r="Y1286" s="1" t="e">
        <f t="shared" ca="1" si="203"/>
        <v>#NUM!</v>
      </c>
      <c r="Z1286" s="32" t="e">
        <f t="shared" ca="1" si="204"/>
        <v>#NUM!</v>
      </c>
      <c r="AA1286" s="1" t="e">
        <f t="shared" ca="1" si="205"/>
        <v>#NUM!</v>
      </c>
      <c r="AB1286" s="1" t="e">
        <f t="shared" ca="1" si="206"/>
        <v>#NUM!</v>
      </c>
      <c r="AC1286" s="1" t="e">
        <f t="shared" ca="1" si="207"/>
        <v>#NUM!</v>
      </c>
      <c r="AD1286" s="1">
        <f t="shared" si="208"/>
        <v>3088739</v>
      </c>
      <c r="AE1286" t="str">
        <f>IFERROR(VLOOKUP(D1286,Bas!A:B,2,0),"")</f>
        <v/>
      </c>
      <c r="AF1286" t="str">
        <f t="shared" si="209"/>
        <v>PACARIBE SA ESPSI-000004-00</v>
      </c>
      <c r="AG1286" s="14" t="str">
        <f>(IFERROR(VLOOKUP(AF1286,Bas!A:B,2,0),"CXP"))</f>
        <v>RV</v>
      </c>
    </row>
    <row r="1287" spans="1:33" x14ac:dyDescent="0.25">
      <c r="A1287" t="s">
        <v>41</v>
      </c>
      <c r="B1287">
        <v>901</v>
      </c>
      <c r="C1287">
        <v>900531292</v>
      </c>
      <c r="D1287" t="s">
        <v>3015</v>
      </c>
      <c r="E1287" t="s">
        <v>5594</v>
      </c>
      <c r="F1287">
        <v>7447638</v>
      </c>
      <c r="G1287">
        <v>16925001</v>
      </c>
      <c r="H1287">
        <v>4387</v>
      </c>
      <c r="I1287" t="s">
        <v>5598</v>
      </c>
      <c r="J1287" t="s">
        <v>5596</v>
      </c>
      <c r="K1287" s="2">
        <v>44672</v>
      </c>
      <c r="L1287" s="2">
        <v>44672</v>
      </c>
      <c r="M1287" s="2">
        <v>44673</v>
      </c>
      <c r="N1287">
        <v>-762</v>
      </c>
      <c r="O1287">
        <v>571894</v>
      </c>
      <c r="P1287">
        <v>20240604</v>
      </c>
      <c r="Q1287">
        <v>202406</v>
      </c>
      <c r="R1287" t="s">
        <v>6382</v>
      </c>
      <c r="S1287">
        <v>779</v>
      </c>
      <c r="T1287" t="s">
        <v>20</v>
      </c>
      <c r="U1287" t="s">
        <v>3359</v>
      </c>
      <c r="V1287" s="57" t="e">
        <f t="shared" ca="1" si="200"/>
        <v>#NUM!</v>
      </c>
      <c r="W1287" s="1" t="e">
        <f t="shared" ca="1" si="201"/>
        <v>#NUM!</v>
      </c>
      <c r="X1287" s="1" t="e">
        <f t="shared" ca="1" si="202"/>
        <v>#NUM!</v>
      </c>
      <c r="Y1287" s="1" t="e">
        <f t="shared" ca="1" si="203"/>
        <v>#NUM!</v>
      </c>
      <c r="Z1287" s="32" t="e">
        <f t="shared" ca="1" si="204"/>
        <v>#NUM!</v>
      </c>
      <c r="AA1287" s="1" t="e">
        <f t="shared" ca="1" si="205"/>
        <v>#NUM!</v>
      </c>
      <c r="AB1287" s="1" t="e">
        <f t="shared" ca="1" si="206"/>
        <v>#NUM!</v>
      </c>
      <c r="AC1287" s="1" t="e">
        <f t="shared" ca="1" si="207"/>
        <v>#NUM!</v>
      </c>
      <c r="AD1287" s="1">
        <f t="shared" si="208"/>
        <v>571894</v>
      </c>
      <c r="AE1287" t="str">
        <f>IFERROR(VLOOKUP(D1287,Bas!A:B,2,0),"")</f>
        <v/>
      </c>
      <c r="AF1287" t="str">
        <f t="shared" si="209"/>
        <v>PATRIMONIOS AUTONOMOS CREDICORP CAPITAL FIDUCIARIANB-000013-00</v>
      </c>
      <c r="AG1287" s="14" t="str">
        <f>(IFERROR(VLOOKUP(AF1287,Bas!A:B,2,0),"CXP"))</f>
        <v>RV</v>
      </c>
    </row>
    <row r="1288" spans="1:33" x14ac:dyDescent="0.25">
      <c r="A1288" t="s">
        <v>41</v>
      </c>
      <c r="B1288">
        <v>901</v>
      </c>
      <c r="C1288">
        <v>900531292</v>
      </c>
      <c r="D1288" t="s">
        <v>3015</v>
      </c>
      <c r="E1288" t="s">
        <v>5594</v>
      </c>
      <c r="F1288">
        <v>7447638</v>
      </c>
      <c r="G1288">
        <v>16925001</v>
      </c>
      <c r="H1288">
        <v>4144</v>
      </c>
      <c r="I1288" t="s">
        <v>5605</v>
      </c>
      <c r="J1288" t="s">
        <v>5596</v>
      </c>
      <c r="K1288" s="2">
        <v>44672</v>
      </c>
      <c r="L1288" s="2">
        <v>44672</v>
      </c>
      <c r="M1288" s="2">
        <v>44673</v>
      </c>
      <c r="N1288">
        <v>-762</v>
      </c>
      <c r="O1288">
        <v>46290</v>
      </c>
      <c r="P1288">
        <v>20240604</v>
      </c>
      <c r="Q1288">
        <v>202406</v>
      </c>
      <c r="R1288" t="s">
        <v>6382</v>
      </c>
      <c r="S1288">
        <v>779</v>
      </c>
      <c r="T1288" t="s">
        <v>20</v>
      </c>
      <c r="U1288" t="s">
        <v>3359</v>
      </c>
      <c r="V1288" s="57" t="e">
        <f t="shared" ca="1" si="200"/>
        <v>#NUM!</v>
      </c>
      <c r="W1288" s="1" t="e">
        <f t="shared" ca="1" si="201"/>
        <v>#NUM!</v>
      </c>
      <c r="X1288" s="1" t="e">
        <f t="shared" ca="1" si="202"/>
        <v>#NUM!</v>
      </c>
      <c r="Y1288" s="1" t="e">
        <f t="shared" ca="1" si="203"/>
        <v>#NUM!</v>
      </c>
      <c r="Z1288" s="32" t="e">
        <f t="shared" ca="1" si="204"/>
        <v>#NUM!</v>
      </c>
      <c r="AA1288" s="1" t="e">
        <f t="shared" ca="1" si="205"/>
        <v>#NUM!</v>
      </c>
      <c r="AB1288" s="1" t="e">
        <f t="shared" ca="1" si="206"/>
        <v>#NUM!</v>
      </c>
      <c r="AC1288" s="1" t="e">
        <f t="shared" ca="1" si="207"/>
        <v>#NUM!</v>
      </c>
      <c r="AD1288" s="1">
        <f t="shared" si="208"/>
        <v>46290</v>
      </c>
      <c r="AE1288" t="str">
        <f>IFERROR(VLOOKUP(D1288,Bas!A:B,2,0),"")</f>
        <v/>
      </c>
      <c r="AF1288" t="str">
        <f t="shared" si="209"/>
        <v>PATRIMONIOS AUTONOMOS CREDICORP CAPITAL FIDUCIARIANB-000013-09</v>
      </c>
      <c r="AG1288" s="14" t="str">
        <f>(IFERROR(VLOOKUP(AF1288,Bas!A:B,2,0),"CXP"))</f>
        <v>RV</v>
      </c>
    </row>
    <row r="1289" spans="1:33" x14ac:dyDescent="0.25">
      <c r="A1289" t="s">
        <v>41</v>
      </c>
      <c r="B1289">
        <v>901</v>
      </c>
      <c r="C1289">
        <v>900531292</v>
      </c>
      <c r="D1289" t="s">
        <v>3015</v>
      </c>
      <c r="E1289" t="s">
        <v>5594</v>
      </c>
      <c r="F1289">
        <v>7447638</v>
      </c>
      <c r="G1289">
        <v>16925001</v>
      </c>
      <c r="H1289">
        <v>3925</v>
      </c>
      <c r="I1289" t="s">
        <v>5603</v>
      </c>
      <c r="J1289" t="s">
        <v>5596</v>
      </c>
      <c r="K1289" s="2">
        <v>44672</v>
      </c>
      <c r="L1289" s="2">
        <v>44672</v>
      </c>
      <c r="M1289" s="2">
        <v>44673</v>
      </c>
      <c r="N1289">
        <v>-762</v>
      </c>
      <c r="O1289">
        <v>21120</v>
      </c>
      <c r="P1289">
        <v>20240604</v>
      </c>
      <c r="Q1289">
        <v>202406</v>
      </c>
      <c r="R1289" t="s">
        <v>6382</v>
      </c>
      <c r="S1289">
        <v>779</v>
      </c>
      <c r="T1289" t="s">
        <v>20</v>
      </c>
      <c r="U1289" t="s">
        <v>3359</v>
      </c>
      <c r="V1289" s="57" t="e">
        <f t="shared" ca="1" si="200"/>
        <v>#NUM!</v>
      </c>
      <c r="W1289" s="1" t="e">
        <f t="shared" ca="1" si="201"/>
        <v>#NUM!</v>
      </c>
      <c r="X1289" s="1" t="e">
        <f t="shared" ca="1" si="202"/>
        <v>#NUM!</v>
      </c>
      <c r="Y1289" s="1" t="e">
        <f t="shared" ca="1" si="203"/>
        <v>#NUM!</v>
      </c>
      <c r="Z1289" s="32" t="e">
        <f t="shared" ca="1" si="204"/>
        <v>#NUM!</v>
      </c>
      <c r="AA1289" s="1" t="e">
        <f t="shared" ca="1" si="205"/>
        <v>#NUM!</v>
      </c>
      <c r="AB1289" s="1" t="e">
        <f t="shared" ca="1" si="206"/>
        <v>#NUM!</v>
      </c>
      <c r="AC1289" s="1" t="e">
        <f t="shared" ca="1" si="207"/>
        <v>#NUM!</v>
      </c>
      <c r="AD1289" s="1">
        <f t="shared" si="208"/>
        <v>21120</v>
      </c>
      <c r="AE1289" t="str">
        <f>IFERROR(VLOOKUP(D1289,Bas!A:B,2,0),"")</f>
        <v/>
      </c>
      <c r="AF1289" t="str">
        <f t="shared" si="209"/>
        <v>PATRIMONIOS AUTONOMOS CREDICORP CAPITAL FIDUCIARIANB-000013-05</v>
      </c>
      <c r="AG1289" s="14" t="str">
        <f>(IFERROR(VLOOKUP(AF1289,Bas!A:B,2,0),"CXP"))</f>
        <v>RV</v>
      </c>
    </row>
    <row r="1290" spans="1:33" x14ac:dyDescent="0.25">
      <c r="A1290" t="s">
        <v>41</v>
      </c>
      <c r="B1290">
        <v>901</v>
      </c>
      <c r="C1290">
        <v>900531292</v>
      </c>
      <c r="D1290" t="s">
        <v>3015</v>
      </c>
      <c r="E1290" t="s">
        <v>5594</v>
      </c>
      <c r="F1290">
        <v>7447638</v>
      </c>
      <c r="G1290">
        <v>16925001</v>
      </c>
      <c r="H1290">
        <v>3802</v>
      </c>
      <c r="I1290" t="s">
        <v>5601</v>
      </c>
      <c r="J1290" t="s">
        <v>5596</v>
      </c>
      <c r="K1290" s="2">
        <v>44672</v>
      </c>
      <c r="L1290" s="2">
        <v>44672</v>
      </c>
      <c r="M1290" s="2">
        <v>44673</v>
      </c>
      <c r="N1290">
        <v>-762</v>
      </c>
      <c r="O1290">
        <v>62110</v>
      </c>
      <c r="P1290">
        <v>20240604</v>
      </c>
      <c r="Q1290">
        <v>202406</v>
      </c>
      <c r="R1290" t="s">
        <v>6382</v>
      </c>
      <c r="S1290">
        <v>779</v>
      </c>
      <c r="T1290" t="s">
        <v>20</v>
      </c>
      <c r="U1290" t="s">
        <v>3359</v>
      </c>
      <c r="V1290" s="57" t="e">
        <f t="shared" ca="1" si="200"/>
        <v>#NUM!</v>
      </c>
      <c r="W1290" s="1" t="e">
        <f t="shared" ca="1" si="201"/>
        <v>#NUM!</v>
      </c>
      <c r="X1290" s="1" t="e">
        <f t="shared" ca="1" si="202"/>
        <v>#NUM!</v>
      </c>
      <c r="Y1290" s="1" t="e">
        <f t="shared" ca="1" si="203"/>
        <v>#NUM!</v>
      </c>
      <c r="Z1290" s="32" t="e">
        <f t="shared" ca="1" si="204"/>
        <v>#NUM!</v>
      </c>
      <c r="AA1290" s="1" t="e">
        <f t="shared" ca="1" si="205"/>
        <v>#NUM!</v>
      </c>
      <c r="AB1290" s="1" t="e">
        <f t="shared" ca="1" si="206"/>
        <v>#NUM!</v>
      </c>
      <c r="AC1290" s="1" t="e">
        <f t="shared" ca="1" si="207"/>
        <v>#NUM!</v>
      </c>
      <c r="AD1290" s="1">
        <f t="shared" si="208"/>
        <v>62110</v>
      </c>
      <c r="AE1290" t="str">
        <f>IFERROR(VLOOKUP(D1290,Bas!A:B,2,0),"")</f>
        <v/>
      </c>
      <c r="AF1290" t="str">
        <f t="shared" si="209"/>
        <v>PATRIMONIOS AUTONOMOS CREDICORP CAPITAL FIDUCIARIANB-000013-04</v>
      </c>
      <c r="AG1290" s="14" t="str">
        <f>(IFERROR(VLOOKUP(AF1290,Bas!A:B,2,0),"CXP"))</f>
        <v>RV</v>
      </c>
    </row>
    <row r="1291" spans="1:33" x14ac:dyDescent="0.25">
      <c r="A1291" t="s">
        <v>41</v>
      </c>
      <c r="B1291">
        <v>901</v>
      </c>
      <c r="C1291">
        <v>900531292</v>
      </c>
      <c r="D1291" t="s">
        <v>3015</v>
      </c>
      <c r="E1291" t="s">
        <v>5594</v>
      </c>
      <c r="F1291">
        <v>7447638</v>
      </c>
      <c r="G1291">
        <v>16925001</v>
      </c>
      <c r="H1291">
        <v>3949</v>
      </c>
      <c r="I1291" t="s">
        <v>5595</v>
      </c>
      <c r="J1291" t="s">
        <v>5596</v>
      </c>
      <c r="K1291" s="2">
        <v>44672</v>
      </c>
      <c r="L1291" s="2">
        <v>44672</v>
      </c>
      <c r="M1291" s="2">
        <v>44673</v>
      </c>
      <c r="N1291">
        <v>-762</v>
      </c>
      <c r="O1291">
        <v>475120</v>
      </c>
      <c r="P1291">
        <v>20240604</v>
      </c>
      <c r="Q1291">
        <v>202406</v>
      </c>
      <c r="R1291" t="s">
        <v>6382</v>
      </c>
      <c r="S1291">
        <v>779</v>
      </c>
      <c r="T1291" t="s">
        <v>20</v>
      </c>
      <c r="U1291" t="s">
        <v>3359</v>
      </c>
      <c r="V1291" s="57" t="e">
        <f t="shared" ca="1" si="200"/>
        <v>#NUM!</v>
      </c>
      <c r="W1291" s="1" t="e">
        <f t="shared" ca="1" si="201"/>
        <v>#NUM!</v>
      </c>
      <c r="X1291" s="1" t="e">
        <f t="shared" ca="1" si="202"/>
        <v>#NUM!</v>
      </c>
      <c r="Y1291" s="1" t="e">
        <f t="shared" ca="1" si="203"/>
        <v>#NUM!</v>
      </c>
      <c r="Z1291" s="32" t="e">
        <f t="shared" ca="1" si="204"/>
        <v>#NUM!</v>
      </c>
      <c r="AA1291" s="1" t="e">
        <f t="shared" ca="1" si="205"/>
        <v>#NUM!</v>
      </c>
      <c r="AB1291" s="1" t="e">
        <f t="shared" ca="1" si="206"/>
        <v>#NUM!</v>
      </c>
      <c r="AC1291" s="1" t="e">
        <f t="shared" ca="1" si="207"/>
        <v>#NUM!</v>
      </c>
      <c r="AD1291" s="1">
        <f t="shared" si="208"/>
        <v>475120</v>
      </c>
      <c r="AE1291" t="str">
        <f>IFERROR(VLOOKUP(D1291,Bas!A:B,2,0),"")</f>
        <v/>
      </c>
      <c r="AF1291" t="str">
        <f t="shared" si="209"/>
        <v>PATRIMONIOS AUTONOMOS CREDICORP CAPITAL FIDUCIARIANB-000013-01</v>
      </c>
      <c r="AG1291" s="14" t="str">
        <f>(IFERROR(VLOOKUP(AF1291,Bas!A:B,2,0),"CXP"))</f>
        <v>RV</v>
      </c>
    </row>
    <row r="1292" spans="1:33" x14ac:dyDescent="0.25">
      <c r="A1292" t="s">
        <v>41</v>
      </c>
      <c r="B1292">
        <v>901</v>
      </c>
      <c r="C1292">
        <v>900531292</v>
      </c>
      <c r="D1292" t="s">
        <v>3015</v>
      </c>
      <c r="E1292" t="s">
        <v>5594</v>
      </c>
      <c r="F1292">
        <v>7447638</v>
      </c>
      <c r="G1292">
        <v>16925001</v>
      </c>
      <c r="H1292">
        <v>3893</v>
      </c>
      <c r="I1292" t="s">
        <v>5602</v>
      </c>
      <c r="J1292" t="s">
        <v>5596</v>
      </c>
      <c r="K1292" s="2">
        <v>44672</v>
      </c>
      <c r="L1292" s="2">
        <v>44672</v>
      </c>
      <c r="M1292" s="2">
        <v>44673</v>
      </c>
      <c r="N1292">
        <v>-762</v>
      </c>
      <c r="O1292">
        <v>40560</v>
      </c>
      <c r="P1292">
        <v>20240604</v>
      </c>
      <c r="Q1292">
        <v>202406</v>
      </c>
      <c r="R1292" t="s">
        <v>6382</v>
      </c>
      <c r="S1292">
        <v>779</v>
      </c>
      <c r="T1292" t="s">
        <v>20</v>
      </c>
      <c r="U1292" t="s">
        <v>3359</v>
      </c>
      <c r="V1292" s="57" t="e">
        <f t="shared" ca="1" si="200"/>
        <v>#NUM!</v>
      </c>
      <c r="W1292" s="1" t="e">
        <f t="shared" ca="1" si="201"/>
        <v>#NUM!</v>
      </c>
      <c r="X1292" s="1" t="e">
        <f t="shared" ca="1" si="202"/>
        <v>#NUM!</v>
      </c>
      <c r="Y1292" s="1" t="e">
        <f t="shared" ca="1" si="203"/>
        <v>#NUM!</v>
      </c>
      <c r="Z1292" s="32" t="e">
        <f t="shared" ca="1" si="204"/>
        <v>#NUM!</v>
      </c>
      <c r="AA1292" s="1" t="e">
        <f t="shared" ca="1" si="205"/>
        <v>#NUM!</v>
      </c>
      <c r="AB1292" s="1" t="e">
        <f t="shared" ca="1" si="206"/>
        <v>#NUM!</v>
      </c>
      <c r="AC1292" s="1" t="e">
        <f t="shared" ca="1" si="207"/>
        <v>#NUM!</v>
      </c>
      <c r="AD1292" s="1">
        <f t="shared" si="208"/>
        <v>40560</v>
      </c>
      <c r="AE1292" t="str">
        <f>IFERROR(VLOOKUP(D1292,Bas!A:B,2,0),"")</f>
        <v/>
      </c>
      <c r="AF1292" t="str">
        <f t="shared" si="209"/>
        <v>PATRIMONIOS AUTONOMOS CREDICORP CAPITAL FIDUCIARIANB-000013-02</v>
      </c>
      <c r="AG1292" s="14" t="str">
        <f>(IFERROR(VLOOKUP(AF1292,Bas!A:B,2,0),"CXP"))</f>
        <v>RV</v>
      </c>
    </row>
    <row r="1293" spans="1:33" x14ac:dyDescent="0.25">
      <c r="A1293" t="s">
        <v>41</v>
      </c>
      <c r="B1293">
        <v>901</v>
      </c>
      <c r="C1293">
        <v>900531292</v>
      </c>
      <c r="D1293" t="s">
        <v>3015</v>
      </c>
      <c r="E1293" t="s">
        <v>5594</v>
      </c>
      <c r="F1293">
        <v>7447638</v>
      </c>
      <c r="G1293">
        <v>16925001</v>
      </c>
      <c r="H1293">
        <v>4259</v>
      </c>
      <c r="I1293" t="s">
        <v>5604</v>
      </c>
      <c r="J1293" t="s">
        <v>5596</v>
      </c>
      <c r="K1293" s="2">
        <v>44672</v>
      </c>
      <c r="L1293" s="2">
        <v>44672</v>
      </c>
      <c r="M1293" s="2">
        <v>44673</v>
      </c>
      <c r="N1293">
        <v>-762</v>
      </c>
      <c r="O1293">
        <v>29650</v>
      </c>
      <c r="P1293">
        <v>20240604</v>
      </c>
      <c r="Q1293">
        <v>202406</v>
      </c>
      <c r="R1293" t="s">
        <v>6382</v>
      </c>
      <c r="S1293">
        <v>779</v>
      </c>
      <c r="T1293" t="s">
        <v>20</v>
      </c>
      <c r="U1293" t="s">
        <v>3359</v>
      </c>
      <c r="V1293" s="57" t="e">
        <f t="shared" ca="1" si="200"/>
        <v>#NUM!</v>
      </c>
      <c r="W1293" s="1" t="e">
        <f t="shared" ca="1" si="201"/>
        <v>#NUM!</v>
      </c>
      <c r="X1293" s="1" t="e">
        <f t="shared" ca="1" si="202"/>
        <v>#NUM!</v>
      </c>
      <c r="Y1293" s="1" t="e">
        <f t="shared" ca="1" si="203"/>
        <v>#NUM!</v>
      </c>
      <c r="Z1293" s="32" t="e">
        <f t="shared" ca="1" si="204"/>
        <v>#NUM!</v>
      </c>
      <c r="AA1293" s="1" t="e">
        <f t="shared" ca="1" si="205"/>
        <v>#NUM!</v>
      </c>
      <c r="AB1293" s="1" t="e">
        <f t="shared" ca="1" si="206"/>
        <v>#NUM!</v>
      </c>
      <c r="AC1293" s="1" t="e">
        <f t="shared" ca="1" si="207"/>
        <v>#NUM!</v>
      </c>
      <c r="AD1293" s="1">
        <f t="shared" si="208"/>
        <v>29650</v>
      </c>
      <c r="AE1293" t="str">
        <f>IFERROR(VLOOKUP(D1293,Bas!A:B,2,0),"")</f>
        <v/>
      </c>
      <c r="AF1293" t="str">
        <f t="shared" si="209"/>
        <v>PATRIMONIOS AUTONOMOS CREDICORP CAPITAL FIDUCIARIANB-000013-06</v>
      </c>
      <c r="AG1293" s="14" t="str">
        <f>(IFERROR(VLOOKUP(AF1293,Bas!A:B,2,0),"CXP"))</f>
        <v>RV</v>
      </c>
    </row>
    <row r="1294" spans="1:33" x14ac:dyDescent="0.25">
      <c r="A1294" t="s">
        <v>41</v>
      </c>
      <c r="B1294">
        <v>901</v>
      </c>
      <c r="C1294">
        <v>900531292</v>
      </c>
      <c r="D1294" t="s">
        <v>3015</v>
      </c>
      <c r="E1294" t="s">
        <v>5594</v>
      </c>
      <c r="F1294">
        <v>7447638</v>
      </c>
      <c r="G1294">
        <v>16925001</v>
      </c>
      <c r="H1294">
        <v>3794</v>
      </c>
      <c r="I1294" t="s">
        <v>5599</v>
      </c>
      <c r="J1294" t="s">
        <v>5596</v>
      </c>
      <c r="K1294" s="2">
        <v>44672</v>
      </c>
      <c r="L1294" s="2">
        <v>44672</v>
      </c>
      <c r="M1294" s="2">
        <v>44673</v>
      </c>
      <c r="N1294">
        <v>-762</v>
      </c>
      <c r="O1294">
        <v>8813850</v>
      </c>
      <c r="P1294">
        <v>20240604</v>
      </c>
      <c r="Q1294">
        <v>202406</v>
      </c>
      <c r="R1294" t="s">
        <v>6382</v>
      </c>
      <c r="S1294">
        <v>779</v>
      </c>
      <c r="T1294" t="s">
        <v>20</v>
      </c>
      <c r="U1294" t="s">
        <v>3359</v>
      </c>
      <c r="V1294" s="57" t="e">
        <f t="shared" ca="1" si="200"/>
        <v>#NUM!</v>
      </c>
      <c r="W1294" s="1" t="e">
        <f t="shared" ca="1" si="201"/>
        <v>#NUM!</v>
      </c>
      <c r="X1294" s="1" t="e">
        <f t="shared" ca="1" si="202"/>
        <v>#NUM!</v>
      </c>
      <c r="Y1294" s="1" t="e">
        <f t="shared" ca="1" si="203"/>
        <v>#NUM!</v>
      </c>
      <c r="Z1294" s="32" t="e">
        <f t="shared" ca="1" si="204"/>
        <v>#NUM!</v>
      </c>
      <c r="AA1294" s="1" t="e">
        <f t="shared" ca="1" si="205"/>
        <v>#NUM!</v>
      </c>
      <c r="AB1294" s="1" t="e">
        <f t="shared" ca="1" si="206"/>
        <v>#NUM!</v>
      </c>
      <c r="AC1294" s="1" t="e">
        <f t="shared" ca="1" si="207"/>
        <v>#NUM!</v>
      </c>
      <c r="AD1294" s="1">
        <f t="shared" si="208"/>
        <v>8813850</v>
      </c>
      <c r="AE1294" t="str">
        <f>IFERROR(VLOOKUP(D1294,Bas!A:B,2,0),"")</f>
        <v/>
      </c>
      <c r="AF1294" t="str">
        <f t="shared" si="209"/>
        <v>PATRIMONIOS AUTONOMOS CREDICORP CAPITAL FIDUCIARIANB-000013-08</v>
      </c>
      <c r="AG1294" s="14" t="str">
        <f>(IFERROR(VLOOKUP(AF1294,Bas!A:B,2,0),"CXP"))</f>
        <v>RV</v>
      </c>
    </row>
    <row r="1295" spans="1:33" x14ac:dyDescent="0.25">
      <c r="A1295" t="s">
        <v>41</v>
      </c>
      <c r="B1295">
        <v>901</v>
      </c>
      <c r="C1295">
        <v>900531292</v>
      </c>
      <c r="D1295" t="s">
        <v>3015</v>
      </c>
      <c r="E1295" t="s">
        <v>5594</v>
      </c>
      <c r="F1295">
        <v>7447638</v>
      </c>
      <c r="G1295">
        <v>16925001</v>
      </c>
      <c r="H1295">
        <v>4089</v>
      </c>
      <c r="I1295" t="s">
        <v>5600</v>
      </c>
      <c r="J1295" t="s">
        <v>5596</v>
      </c>
      <c r="K1295" s="2">
        <v>44672</v>
      </c>
      <c r="L1295" s="2">
        <v>44672</v>
      </c>
      <c r="M1295" s="2">
        <v>44673</v>
      </c>
      <c r="N1295">
        <v>-762</v>
      </c>
      <c r="O1295">
        <v>215590</v>
      </c>
      <c r="P1295">
        <v>20240604</v>
      </c>
      <c r="Q1295">
        <v>202406</v>
      </c>
      <c r="R1295" t="s">
        <v>6382</v>
      </c>
      <c r="S1295">
        <v>779</v>
      </c>
      <c r="T1295" t="s">
        <v>20</v>
      </c>
      <c r="U1295" t="s">
        <v>3359</v>
      </c>
      <c r="V1295" s="57" t="e">
        <f t="shared" ca="1" si="200"/>
        <v>#NUM!</v>
      </c>
      <c r="W1295" s="1" t="e">
        <f t="shared" ca="1" si="201"/>
        <v>#NUM!</v>
      </c>
      <c r="X1295" s="1" t="e">
        <f t="shared" ca="1" si="202"/>
        <v>#NUM!</v>
      </c>
      <c r="Y1295" s="1" t="e">
        <f t="shared" ca="1" si="203"/>
        <v>#NUM!</v>
      </c>
      <c r="Z1295" s="32" t="e">
        <f t="shared" ca="1" si="204"/>
        <v>#NUM!</v>
      </c>
      <c r="AA1295" s="1" t="e">
        <f t="shared" ca="1" si="205"/>
        <v>#NUM!</v>
      </c>
      <c r="AB1295" s="1" t="e">
        <f t="shared" ca="1" si="206"/>
        <v>#NUM!</v>
      </c>
      <c r="AC1295" s="1" t="e">
        <f t="shared" ca="1" si="207"/>
        <v>#NUM!</v>
      </c>
      <c r="AD1295" s="1">
        <f t="shared" si="208"/>
        <v>215590</v>
      </c>
      <c r="AE1295" t="str">
        <f>IFERROR(VLOOKUP(D1295,Bas!A:B,2,0),"")</f>
        <v/>
      </c>
      <c r="AF1295" t="str">
        <f t="shared" si="209"/>
        <v>PATRIMONIOS AUTONOMOS CREDICORP CAPITAL FIDUCIARIANB-000013-03</v>
      </c>
      <c r="AG1295" s="14" t="str">
        <f>(IFERROR(VLOOKUP(AF1295,Bas!A:B,2,0),"CXP"))</f>
        <v>RV</v>
      </c>
    </row>
    <row r="1296" spans="1:33" x14ac:dyDescent="0.25">
      <c r="A1296" t="s">
        <v>41</v>
      </c>
      <c r="B1296">
        <v>901</v>
      </c>
      <c r="C1296">
        <v>900531292</v>
      </c>
      <c r="D1296" t="s">
        <v>3015</v>
      </c>
      <c r="E1296" t="s">
        <v>5594</v>
      </c>
      <c r="F1296">
        <v>7447638</v>
      </c>
      <c r="G1296">
        <v>16925001</v>
      </c>
      <c r="H1296">
        <v>3261</v>
      </c>
      <c r="I1296" t="s">
        <v>5597</v>
      </c>
      <c r="J1296" t="s">
        <v>5596</v>
      </c>
      <c r="K1296" s="2">
        <v>44672</v>
      </c>
      <c r="L1296" s="2">
        <v>44672</v>
      </c>
      <c r="M1296" s="2">
        <v>44673</v>
      </c>
      <c r="N1296">
        <v>-762</v>
      </c>
      <c r="O1296">
        <v>819221</v>
      </c>
      <c r="P1296">
        <v>20240604</v>
      </c>
      <c r="Q1296">
        <v>202406</v>
      </c>
      <c r="R1296" t="s">
        <v>6382</v>
      </c>
      <c r="S1296">
        <v>779</v>
      </c>
      <c r="T1296" t="s">
        <v>20</v>
      </c>
      <c r="U1296" t="s">
        <v>3359</v>
      </c>
      <c r="V1296" s="57" t="e">
        <f t="shared" ca="1" si="200"/>
        <v>#NUM!</v>
      </c>
      <c r="W1296" s="1" t="e">
        <f t="shared" ca="1" si="201"/>
        <v>#NUM!</v>
      </c>
      <c r="X1296" s="1" t="e">
        <f t="shared" ca="1" si="202"/>
        <v>#NUM!</v>
      </c>
      <c r="Y1296" s="1" t="e">
        <f t="shared" ca="1" si="203"/>
        <v>#NUM!</v>
      </c>
      <c r="Z1296" s="32" t="e">
        <f t="shared" ca="1" si="204"/>
        <v>#NUM!</v>
      </c>
      <c r="AA1296" s="1" t="e">
        <f t="shared" ca="1" si="205"/>
        <v>#NUM!</v>
      </c>
      <c r="AB1296" s="1" t="e">
        <f t="shared" ca="1" si="206"/>
        <v>#NUM!</v>
      </c>
      <c r="AC1296" s="1" t="e">
        <f t="shared" ca="1" si="207"/>
        <v>#NUM!</v>
      </c>
      <c r="AD1296" s="1">
        <f t="shared" si="208"/>
        <v>819221</v>
      </c>
      <c r="AE1296" t="str">
        <f>IFERROR(VLOOKUP(D1296,Bas!A:B,2,0),"")</f>
        <v/>
      </c>
      <c r="AF1296" t="str">
        <f t="shared" si="209"/>
        <v>PATRIMONIOS AUTONOMOS CREDICORP CAPITAL FIDUCIARIANB-000013-07</v>
      </c>
      <c r="AG1296" s="14" t="str">
        <f>(IFERROR(VLOOKUP(AF1296,Bas!A:B,2,0),"CXP"))</f>
        <v>RV</v>
      </c>
    </row>
    <row r="1297" spans="1:33" x14ac:dyDescent="0.25">
      <c r="A1297" t="s">
        <v>41</v>
      </c>
      <c r="B1297">
        <v>901</v>
      </c>
      <c r="C1297">
        <v>900531292</v>
      </c>
      <c r="D1297" t="s">
        <v>3015</v>
      </c>
      <c r="E1297" t="s">
        <v>5594</v>
      </c>
      <c r="F1297">
        <v>7447638</v>
      </c>
      <c r="G1297">
        <v>16925001</v>
      </c>
      <c r="H1297" t="s">
        <v>3601</v>
      </c>
      <c r="I1297" t="s">
        <v>5606</v>
      </c>
      <c r="K1297" s="2">
        <v>44942</v>
      </c>
      <c r="L1297" s="2">
        <v>44942</v>
      </c>
      <c r="M1297" s="2">
        <v>44943</v>
      </c>
      <c r="N1297">
        <v>-497</v>
      </c>
      <c r="O1297">
        <v>2409998.94</v>
      </c>
      <c r="P1297">
        <v>20240604</v>
      </c>
      <c r="Q1297">
        <v>202406</v>
      </c>
      <c r="R1297" t="s">
        <v>6382</v>
      </c>
      <c r="S1297">
        <v>509</v>
      </c>
      <c r="T1297" t="s">
        <v>20</v>
      </c>
      <c r="U1297" t="s">
        <v>3359</v>
      </c>
      <c r="V1297" s="57" t="e">
        <f t="shared" ca="1" si="200"/>
        <v>#NUM!</v>
      </c>
      <c r="W1297" s="1" t="e">
        <f t="shared" ca="1" si="201"/>
        <v>#NUM!</v>
      </c>
      <c r="X1297" s="1" t="e">
        <f t="shared" ca="1" si="202"/>
        <v>#NUM!</v>
      </c>
      <c r="Y1297" s="1" t="e">
        <f t="shared" ca="1" si="203"/>
        <v>#NUM!</v>
      </c>
      <c r="Z1297" s="32" t="e">
        <f t="shared" ca="1" si="204"/>
        <v>#NUM!</v>
      </c>
      <c r="AA1297" s="1" t="e">
        <f t="shared" ca="1" si="205"/>
        <v>#NUM!</v>
      </c>
      <c r="AB1297" s="1" t="e">
        <f t="shared" ca="1" si="206"/>
        <v>#NUM!</v>
      </c>
      <c r="AC1297" s="1" t="e">
        <f t="shared" ca="1" si="207"/>
        <v>#NUM!</v>
      </c>
      <c r="AD1297" s="1">
        <f t="shared" si="208"/>
        <v>2409998.94</v>
      </c>
      <c r="AE1297" t="str">
        <f>IFERROR(VLOOKUP(D1297,Bas!A:B,2,0),"")</f>
        <v/>
      </c>
      <c r="AF1297" t="str">
        <f t="shared" si="209"/>
        <v>PATRIMONIOS AUTONOMOS CREDICORP CAPITAL FIDUCIARIARC-000363-00</v>
      </c>
      <c r="AG1297" s="14" t="str">
        <f>(IFERROR(VLOOKUP(AF1297,Bas!A:B,2,0),"CXP"))</f>
        <v>RV</v>
      </c>
    </row>
    <row r="1298" spans="1:33" x14ac:dyDescent="0.25">
      <c r="A1298" t="s">
        <v>41</v>
      </c>
      <c r="B1298">
        <v>901</v>
      </c>
      <c r="C1298">
        <v>900531292</v>
      </c>
      <c r="D1298" t="s">
        <v>3015</v>
      </c>
      <c r="E1298" t="s">
        <v>5594</v>
      </c>
      <c r="F1298">
        <v>7447638</v>
      </c>
      <c r="G1298">
        <v>16925001</v>
      </c>
      <c r="H1298" t="s">
        <v>3601</v>
      </c>
      <c r="I1298" t="s">
        <v>5607</v>
      </c>
      <c r="J1298" t="s">
        <v>5608</v>
      </c>
      <c r="K1298" s="2">
        <v>45008</v>
      </c>
      <c r="L1298" s="2">
        <v>45008</v>
      </c>
      <c r="M1298" s="2">
        <v>45009</v>
      </c>
      <c r="N1298">
        <v>-430</v>
      </c>
      <c r="O1298">
        <v>1072510</v>
      </c>
      <c r="P1298">
        <v>20240604</v>
      </c>
      <c r="Q1298">
        <v>202406</v>
      </c>
      <c r="R1298" t="s">
        <v>6382</v>
      </c>
      <c r="S1298">
        <v>443</v>
      </c>
      <c r="T1298" t="s">
        <v>20</v>
      </c>
      <c r="U1298" t="s">
        <v>3359</v>
      </c>
      <c r="V1298" s="57" t="e">
        <f t="shared" ca="1" si="200"/>
        <v>#NUM!</v>
      </c>
      <c r="W1298" s="1" t="e">
        <f t="shared" ca="1" si="201"/>
        <v>#NUM!</v>
      </c>
      <c r="X1298" s="1" t="e">
        <f t="shared" ca="1" si="202"/>
        <v>#NUM!</v>
      </c>
      <c r="Y1298" s="1" t="e">
        <f t="shared" ca="1" si="203"/>
        <v>#NUM!</v>
      </c>
      <c r="Z1298" s="32" t="e">
        <f t="shared" ca="1" si="204"/>
        <v>#NUM!</v>
      </c>
      <c r="AA1298" s="1" t="e">
        <f t="shared" ca="1" si="205"/>
        <v>#NUM!</v>
      </c>
      <c r="AB1298" s="1" t="e">
        <f t="shared" ca="1" si="206"/>
        <v>#NUM!</v>
      </c>
      <c r="AC1298" s="1" t="e">
        <f t="shared" ca="1" si="207"/>
        <v>#NUM!</v>
      </c>
      <c r="AD1298" s="1">
        <f t="shared" si="208"/>
        <v>1072510</v>
      </c>
      <c r="AE1298" t="str">
        <f>IFERROR(VLOOKUP(D1298,Bas!A:B,2,0),"")</f>
        <v/>
      </c>
      <c r="AF1298" t="str">
        <f t="shared" si="209"/>
        <v>PATRIMONIOS AUTONOMOS CREDICORP CAPITAL FIDUCIARIARC-000472-00</v>
      </c>
      <c r="AG1298" s="14" t="str">
        <f>(IFERROR(VLOOKUP(AF1298,Bas!A:B,2,0),"CXP"))</f>
        <v>RV</v>
      </c>
    </row>
    <row r="1299" spans="1:33" x14ac:dyDescent="0.25">
      <c r="A1299" t="s">
        <v>41</v>
      </c>
      <c r="B1299">
        <v>901</v>
      </c>
      <c r="C1299">
        <v>900531292</v>
      </c>
      <c r="D1299" t="s">
        <v>3015</v>
      </c>
      <c r="E1299" t="s">
        <v>5594</v>
      </c>
      <c r="F1299">
        <v>7447638</v>
      </c>
      <c r="G1299">
        <v>16925001</v>
      </c>
      <c r="H1299" t="s">
        <v>3601</v>
      </c>
      <c r="I1299" t="s">
        <v>5609</v>
      </c>
      <c r="J1299" t="s">
        <v>5610</v>
      </c>
      <c r="K1299" s="2">
        <v>45035</v>
      </c>
      <c r="L1299" s="2">
        <v>45035</v>
      </c>
      <c r="M1299" s="2">
        <v>45036</v>
      </c>
      <c r="N1299">
        <v>-404</v>
      </c>
      <c r="O1299">
        <v>3480525.89</v>
      </c>
      <c r="P1299">
        <v>20240604</v>
      </c>
      <c r="Q1299">
        <v>202406</v>
      </c>
      <c r="R1299" t="s">
        <v>6382</v>
      </c>
      <c r="S1299">
        <v>416</v>
      </c>
      <c r="T1299" t="s">
        <v>20</v>
      </c>
      <c r="U1299" t="s">
        <v>3359</v>
      </c>
      <c r="V1299" s="57" t="e">
        <f t="shared" ca="1" si="200"/>
        <v>#NUM!</v>
      </c>
      <c r="W1299" s="1" t="e">
        <f t="shared" ca="1" si="201"/>
        <v>#NUM!</v>
      </c>
      <c r="X1299" s="1" t="e">
        <f t="shared" ca="1" si="202"/>
        <v>#NUM!</v>
      </c>
      <c r="Y1299" s="1" t="e">
        <f t="shared" ca="1" si="203"/>
        <v>#NUM!</v>
      </c>
      <c r="Z1299" s="32" t="e">
        <f t="shared" ca="1" si="204"/>
        <v>#NUM!</v>
      </c>
      <c r="AA1299" s="1" t="e">
        <f t="shared" ca="1" si="205"/>
        <v>#NUM!</v>
      </c>
      <c r="AB1299" s="1" t="e">
        <f t="shared" ca="1" si="206"/>
        <v>#NUM!</v>
      </c>
      <c r="AC1299" s="1" t="e">
        <f t="shared" ca="1" si="207"/>
        <v>#NUM!</v>
      </c>
      <c r="AD1299" s="1">
        <f t="shared" si="208"/>
        <v>3480525.89</v>
      </c>
      <c r="AE1299" t="str">
        <f>IFERROR(VLOOKUP(D1299,Bas!A:B,2,0),"")</f>
        <v/>
      </c>
      <c r="AF1299" t="str">
        <f t="shared" si="209"/>
        <v>PATRIMONIOS AUTONOMOS CREDICORP CAPITAL FIDUCIARIARC-000526-00</v>
      </c>
      <c r="AG1299" s="14" t="str">
        <f>(IFERROR(VLOOKUP(AF1299,Bas!A:B,2,0),"CXP"))</f>
        <v>RV</v>
      </c>
    </row>
    <row r="1300" spans="1:33" x14ac:dyDescent="0.25">
      <c r="A1300" t="s">
        <v>41</v>
      </c>
      <c r="B1300">
        <v>901</v>
      </c>
      <c r="C1300">
        <v>900531292</v>
      </c>
      <c r="D1300" t="s">
        <v>3015</v>
      </c>
      <c r="E1300" t="s">
        <v>5594</v>
      </c>
      <c r="F1300">
        <v>7447638</v>
      </c>
      <c r="G1300">
        <v>16925001</v>
      </c>
      <c r="H1300" t="s">
        <v>3601</v>
      </c>
      <c r="I1300" t="s">
        <v>5611</v>
      </c>
      <c r="K1300" s="2">
        <v>45077</v>
      </c>
      <c r="L1300" s="2">
        <v>45077</v>
      </c>
      <c r="M1300" s="2">
        <v>45079</v>
      </c>
      <c r="N1300">
        <v>-362</v>
      </c>
      <c r="O1300">
        <v>410167.22</v>
      </c>
      <c r="P1300">
        <v>20240604</v>
      </c>
      <c r="Q1300">
        <v>202406</v>
      </c>
      <c r="R1300" t="s">
        <v>6382</v>
      </c>
      <c r="S1300">
        <v>374</v>
      </c>
      <c r="T1300" t="s">
        <v>20</v>
      </c>
      <c r="U1300" t="s">
        <v>3359</v>
      </c>
      <c r="V1300" s="57" t="e">
        <f t="shared" ca="1" si="200"/>
        <v>#NUM!</v>
      </c>
      <c r="W1300" s="1" t="e">
        <f t="shared" ca="1" si="201"/>
        <v>#NUM!</v>
      </c>
      <c r="X1300" s="1" t="e">
        <f t="shared" ca="1" si="202"/>
        <v>#NUM!</v>
      </c>
      <c r="Y1300" s="1" t="e">
        <f t="shared" ca="1" si="203"/>
        <v>#NUM!</v>
      </c>
      <c r="Z1300" s="32" t="e">
        <f t="shared" ca="1" si="204"/>
        <v>#NUM!</v>
      </c>
      <c r="AA1300" s="1" t="e">
        <f t="shared" ca="1" si="205"/>
        <v>#NUM!</v>
      </c>
      <c r="AB1300" s="1" t="e">
        <f t="shared" ca="1" si="206"/>
        <v>#NUM!</v>
      </c>
      <c r="AC1300" s="1" t="e">
        <f t="shared" ca="1" si="207"/>
        <v>#NUM!</v>
      </c>
      <c r="AD1300" s="1">
        <f t="shared" si="208"/>
        <v>410167.22</v>
      </c>
      <c r="AE1300" t="str">
        <f>IFERROR(VLOOKUP(D1300,Bas!A:B,2,0),"")</f>
        <v/>
      </c>
      <c r="AF1300" t="str">
        <f t="shared" si="209"/>
        <v>PATRIMONIOS AUTONOMOS CREDICORP CAPITAL FIDUCIARIARC-000566-00</v>
      </c>
      <c r="AG1300" s="14" t="str">
        <f>(IFERROR(VLOOKUP(AF1300,Bas!A:B,2,0),"CXP"))</f>
        <v>RV</v>
      </c>
    </row>
    <row r="1301" spans="1:33" x14ac:dyDescent="0.25">
      <c r="A1301" t="s">
        <v>41</v>
      </c>
      <c r="B1301">
        <v>901</v>
      </c>
      <c r="C1301">
        <v>900531292</v>
      </c>
      <c r="D1301" t="s">
        <v>3015</v>
      </c>
      <c r="E1301" t="s">
        <v>5594</v>
      </c>
      <c r="F1301">
        <v>7447638</v>
      </c>
      <c r="G1301">
        <v>16925001</v>
      </c>
      <c r="H1301" t="s">
        <v>3601</v>
      </c>
      <c r="I1301" t="s">
        <v>5612</v>
      </c>
      <c r="J1301" t="s">
        <v>5613</v>
      </c>
      <c r="K1301" s="2">
        <v>45147</v>
      </c>
      <c r="L1301" s="2">
        <v>45147</v>
      </c>
      <c r="M1301" s="2">
        <v>45148</v>
      </c>
      <c r="N1301">
        <v>-294</v>
      </c>
      <c r="O1301">
        <v>119390.73</v>
      </c>
      <c r="P1301">
        <v>20240604</v>
      </c>
      <c r="Q1301">
        <v>202406</v>
      </c>
      <c r="R1301" t="s">
        <v>6382</v>
      </c>
      <c r="S1301">
        <v>304</v>
      </c>
      <c r="T1301" t="s">
        <v>45</v>
      </c>
      <c r="U1301" t="s">
        <v>3359</v>
      </c>
      <c r="V1301" s="57" t="e">
        <f t="shared" ca="1" si="200"/>
        <v>#NUM!</v>
      </c>
      <c r="W1301" s="1" t="e">
        <f t="shared" ca="1" si="201"/>
        <v>#NUM!</v>
      </c>
      <c r="X1301" s="1" t="e">
        <f t="shared" ca="1" si="202"/>
        <v>#NUM!</v>
      </c>
      <c r="Y1301" s="1" t="e">
        <f t="shared" ca="1" si="203"/>
        <v>#NUM!</v>
      </c>
      <c r="Z1301" s="32" t="e">
        <f t="shared" ca="1" si="204"/>
        <v>#NUM!</v>
      </c>
      <c r="AA1301" s="1" t="e">
        <f t="shared" ca="1" si="205"/>
        <v>#NUM!</v>
      </c>
      <c r="AB1301" s="1" t="e">
        <f t="shared" ca="1" si="206"/>
        <v>#NUM!</v>
      </c>
      <c r="AC1301" s="1" t="e">
        <f t="shared" ca="1" si="207"/>
        <v>#NUM!</v>
      </c>
      <c r="AD1301" s="1">
        <f t="shared" si="208"/>
        <v>119390.73</v>
      </c>
      <c r="AE1301" t="str">
        <f>IFERROR(VLOOKUP(D1301,Bas!A:B,2,0),"")</f>
        <v/>
      </c>
      <c r="AF1301" t="str">
        <f t="shared" si="209"/>
        <v>PATRIMONIOS AUTONOMOS CREDICORP CAPITAL FIDUCIARIARC-000652-00</v>
      </c>
      <c r="AG1301" s="14" t="str">
        <f>(IFERROR(VLOOKUP(AF1301,Bas!A:B,2,0),"CXP"))</f>
        <v>RV</v>
      </c>
    </row>
    <row r="1302" spans="1:33" x14ac:dyDescent="0.25">
      <c r="A1302" t="s">
        <v>41</v>
      </c>
      <c r="B1302">
        <v>901</v>
      </c>
      <c r="C1302">
        <v>900531292</v>
      </c>
      <c r="D1302" t="s">
        <v>3015</v>
      </c>
      <c r="E1302" t="s">
        <v>5594</v>
      </c>
      <c r="F1302">
        <v>7447638</v>
      </c>
      <c r="G1302">
        <v>16925001</v>
      </c>
      <c r="H1302" t="s">
        <v>3601</v>
      </c>
      <c r="I1302" t="s">
        <v>5614</v>
      </c>
      <c r="J1302" t="s">
        <v>5615</v>
      </c>
      <c r="K1302" s="2">
        <v>45259</v>
      </c>
      <c r="L1302" s="2">
        <v>45259</v>
      </c>
      <c r="M1302" s="2">
        <v>45260</v>
      </c>
      <c r="N1302">
        <v>-184</v>
      </c>
      <c r="O1302">
        <v>69700</v>
      </c>
      <c r="P1302">
        <v>20240604</v>
      </c>
      <c r="Q1302">
        <v>202406</v>
      </c>
      <c r="R1302" t="s">
        <v>6382</v>
      </c>
      <c r="S1302">
        <v>192</v>
      </c>
      <c r="T1302" t="s">
        <v>45</v>
      </c>
      <c r="U1302" t="s">
        <v>3359</v>
      </c>
      <c r="V1302" s="57" t="e">
        <f t="shared" ca="1" si="200"/>
        <v>#NUM!</v>
      </c>
      <c r="W1302" s="1" t="e">
        <f t="shared" ca="1" si="201"/>
        <v>#NUM!</v>
      </c>
      <c r="X1302" s="1" t="e">
        <f t="shared" ca="1" si="202"/>
        <v>#NUM!</v>
      </c>
      <c r="Y1302" s="1" t="e">
        <f t="shared" ca="1" si="203"/>
        <v>#NUM!</v>
      </c>
      <c r="Z1302" s="32" t="e">
        <f t="shared" ca="1" si="204"/>
        <v>#NUM!</v>
      </c>
      <c r="AA1302" s="1" t="e">
        <f t="shared" ca="1" si="205"/>
        <v>#NUM!</v>
      </c>
      <c r="AB1302" s="1" t="e">
        <f t="shared" ca="1" si="206"/>
        <v>#NUM!</v>
      </c>
      <c r="AC1302" s="1" t="e">
        <f t="shared" ca="1" si="207"/>
        <v>#NUM!</v>
      </c>
      <c r="AD1302" s="1">
        <f t="shared" si="208"/>
        <v>69700</v>
      </c>
      <c r="AE1302" t="str">
        <f>IFERROR(VLOOKUP(D1302,Bas!A:B,2,0),"")</f>
        <v/>
      </c>
      <c r="AF1302" t="str">
        <f t="shared" si="209"/>
        <v>PATRIMONIOS AUTONOMOS CREDICORP CAPITAL FIDUCIARIARC-000766-00</v>
      </c>
      <c r="AG1302" s="14" t="str">
        <f>(IFERROR(VLOOKUP(AF1302,Bas!A:B,2,0),"CXP"))</f>
        <v>RV</v>
      </c>
    </row>
    <row r="1303" spans="1:33" x14ac:dyDescent="0.25">
      <c r="A1303" t="s">
        <v>41</v>
      </c>
      <c r="B1303">
        <v>901</v>
      </c>
      <c r="C1303">
        <v>830117019</v>
      </c>
      <c r="D1303" t="s">
        <v>191</v>
      </c>
      <c r="E1303" t="s">
        <v>6369</v>
      </c>
      <c r="F1303">
        <v>7447638</v>
      </c>
      <c r="G1303">
        <v>16925001</v>
      </c>
      <c r="H1303">
        <v>22547</v>
      </c>
      <c r="I1303" t="s">
        <v>6370</v>
      </c>
      <c r="J1303" t="s">
        <v>6371</v>
      </c>
      <c r="K1303" s="2">
        <v>45435</v>
      </c>
      <c r="L1303" s="2">
        <v>45435</v>
      </c>
      <c r="M1303" s="2">
        <v>45496</v>
      </c>
      <c r="N1303">
        <v>49</v>
      </c>
      <c r="O1303">
        <v>395899</v>
      </c>
      <c r="P1303">
        <v>20240604</v>
      </c>
      <c r="Q1303">
        <v>202406</v>
      </c>
      <c r="R1303" t="s">
        <v>6382</v>
      </c>
      <c r="S1303">
        <v>16</v>
      </c>
      <c r="T1303" t="s">
        <v>22</v>
      </c>
      <c r="U1303" t="s">
        <v>3359</v>
      </c>
      <c r="V1303" s="57" t="e">
        <f t="shared" ca="1" si="200"/>
        <v>#NUM!</v>
      </c>
      <c r="W1303" s="1" t="e">
        <f t="shared" ca="1" si="201"/>
        <v>#NUM!</v>
      </c>
      <c r="X1303" s="1" t="e">
        <f t="shared" ca="1" si="202"/>
        <v>#NUM!</v>
      </c>
      <c r="Y1303" s="1" t="e">
        <f t="shared" ca="1" si="203"/>
        <v>#NUM!</v>
      </c>
      <c r="Z1303" s="32" t="e">
        <f t="shared" ca="1" si="204"/>
        <v>#NUM!</v>
      </c>
      <c r="AA1303" s="1" t="e">
        <f t="shared" ca="1" si="205"/>
        <v>#NUM!</v>
      </c>
      <c r="AB1303" s="1" t="e">
        <f t="shared" ca="1" si="206"/>
        <v>#NUM!</v>
      </c>
      <c r="AC1303" s="1" t="e">
        <f t="shared" ca="1" si="207"/>
        <v>#NUM!</v>
      </c>
      <c r="AD1303" s="1">
        <f t="shared" si="208"/>
        <v>395899</v>
      </c>
      <c r="AE1303" t="str">
        <f>IFERROR(VLOOKUP(D1303,Bas!A:B,2,0),"")</f>
        <v/>
      </c>
      <c r="AF1303" t="str">
        <f t="shared" si="209"/>
        <v>PILGRIM SECURITY LTDACC-003682-00</v>
      </c>
      <c r="AG1303" s="14" t="str">
        <f>(IFERROR(VLOOKUP(AF1303,Bas!A:B,2,0),"CXP"))</f>
        <v>CXP</v>
      </c>
    </row>
    <row r="1304" spans="1:33" x14ac:dyDescent="0.25">
      <c r="A1304" t="s">
        <v>41</v>
      </c>
      <c r="B1304">
        <v>901</v>
      </c>
      <c r="C1304">
        <v>901067178</v>
      </c>
      <c r="D1304" t="s">
        <v>87</v>
      </c>
      <c r="E1304" t="s">
        <v>5616</v>
      </c>
      <c r="F1304">
        <v>7447638</v>
      </c>
      <c r="G1304">
        <v>16925001</v>
      </c>
      <c r="H1304">
        <v>3652</v>
      </c>
      <c r="I1304" t="s">
        <v>5617</v>
      </c>
      <c r="J1304" t="s">
        <v>5618</v>
      </c>
      <c r="K1304" s="2">
        <v>45359</v>
      </c>
      <c r="L1304" s="2">
        <v>45359</v>
      </c>
      <c r="M1304" s="2">
        <v>45419</v>
      </c>
      <c r="N1304">
        <v>-27</v>
      </c>
      <c r="O1304">
        <v>375904</v>
      </c>
      <c r="P1304">
        <v>20240604</v>
      </c>
      <c r="Q1304">
        <v>202406</v>
      </c>
      <c r="R1304" t="s">
        <v>6382</v>
      </c>
      <c r="S1304">
        <v>92</v>
      </c>
      <c r="T1304" t="s">
        <v>52</v>
      </c>
      <c r="U1304" t="s">
        <v>3359</v>
      </c>
      <c r="V1304" s="57" t="e">
        <f t="shared" ca="1" si="200"/>
        <v>#NUM!</v>
      </c>
      <c r="W1304" s="1" t="e">
        <f t="shared" ca="1" si="201"/>
        <v>#NUM!</v>
      </c>
      <c r="X1304" s="1" t="e">
        <f t="shared" ca="1" si="202"/>
        <v>#NUM!</v>
      </c>
      <c r="Y1304" s="1" t="e">
        <f t="shared" ca="1" si="203"/>
        <v>#NUM!</v>
      </c>
      <c r="Z1304" s="32" t="e">
        <f t="shared" ca="1" si="204"/>
        <v>#NUM!</v>
      </c>
      <c r="AA1304" s="1" t="e">
        <f t="shared" ca="1" si="205"/>
        <v>#NUM!</v>
      </c>
      <c r="AB1304" s="1" t="e">
        <f t="shared" ca="1" si="206"/>
        <v>#NUM!</v>
      </c>
      <c r="AC1304" s="1" t="e">
        <f t="shared" ca="1" si="207"/>
        <v>#NUM!</v>
      </c>
      <c r="AD1304" s="1">
        <f t="shared" si="208"/>
        <v>375904</v>
      </c>
      <c r="AE1304" t="str">
        <f>IFERROR(VLOOKUP(D1304,Bas!A:B,2,0),"")</f>
        <v/>
      </c>
      <c r="AF1304" t="str">
        <f t="shared" si="209"/>
        <v>PLASTIRED COLOMBIA SASFP-011108-01</v>
      </c>
      <c r="AG1304" s="14" t="str">
        <f>(IFERROR(VLOOKUP(AF1304,Bas!A:B,2,0),"CXP"))</f>
        <v>CXP</v>
      </c>
    </row>
    <row r="1305" spans="1:33" x14ac:dyDescent="0.25">
      <c r="A1305" t="s">
        <v>41</v>
      </c>
      <c r="B1305">
        <v>901</v>
      </c>
      <c r="C1305">
        <v>901067178</v>
      </c>
      <c r="D1305" t="s">
        <v>87</v>
      </c>
      <c r="E1305" t="s">
        <v>5616</v>
      </c>
      <c r="F1305">
        <v>7447638</v>
      </c>
      <c r="G1305">
        <v>16925001</v>
      </c>
      <c r="H1305">
        <v>3651</v>
      </c>
      <c r="I1305" t="s">
        <v>5619</v>
      </c>
      <c r="J1305" t="s">
        <v>5620</v>
      </c>
      <c r="K1305" s="2">
        <v>45359</v>
      </c>
      <c r="L1305" s="2">
        <v>45359</v>
      </c>
      <c r="M1305" s="2">
        <v>45419</v>
      </c>
      <c r="N1305">
        <v>-27</v>
      </c>
      <c r="O1305">
        <v>375904</v>
      </c>
      <c r="P1305">
        <v>20240604</v>
      </c>
      <c r="Q1305">
        <v>202406</v>
      </c>
      <c r="R1305" t="s">
        <v>6382</v>
      </c>
      <c r="S1305">
        <v>92</v>
      </c>
      <c r="T1305" t="s">
        <v>52</v>
      </c>
      <c r="U1305" t="s">
        <v>3359</v>
      </c>
      <c r="V1305" s="57" t="e">
        <f t="shared" ca="1" si="200"/>
        <v>#NUM!</v>
      </c>
      <c r="W1305" s="1" t="e">
        <f t="shared" ca="1" si="201"/>
        <v>#NUM!</v>
      </c>
      <c r="X1305" s="1" t="e">
        <f t="shared" ca="1" si="202"/>
        <v>#NUM!</v>
      </c>
      <c r="Y1305" s="1" t="e">
        <f t="shared" ca="1" si="203"/>
        <v>#NUM!</v>
      </c>
      <c r="Z1305" s="32" t="e">
        <f t="shared" ca="1" si="204"/>
        <v>#NUM!</v>
      </c>
      <c r="AA1305" s="1" t="e">
        <f t="shared" ca="1" si="205"/>
        <v>#NUM!</v>
      </c>
      <c r="AB1305" s="1" t="e">
        <f t="shared" ca="1" si="206"/>
        <v>#NUM!</v>
      </c>
      <c r="AC1305" s="1" t="e">
        <f t="shared" ca="1" si="207"/>
        <v>#NUM!</v>
      </c>
      <c r="AD1305" s="1">
        <f t="shared" si="208"/>
        <v>375904</v>
      </c>
      <c r="AE1305" t="str">
        <f>IFERROR(VLOOKUP(D1305,Bas!A:B,2,0),"")</f>
        <v/>
      </c>
      <c r="AF1305" t="str">
        <f t="shared" si="209"/>
        <v>PLASTIRED COLOMBIA SASFP-011109-01</v>
      </c>
      <c r="AG1305" s="14" t="str">
        <f>(IFERROR(VLOOKUP(AF1305,Bas!A:B,2,0),"CXP"))</f>
        <v>CXP</v>
      </c>
    </row>
    <row r="1306" spans="1:33" x14ac:dyDescent="0.25">
      <c r="A1306" t="s">
        <v>41</v>
      </c>
      <c r="B1306">
        <v>901</v>
      </c>
      <c r="C1306">
        <v>901067178</v>
      </c>
      <c r="D1306" t="s">
        <v>87</v>
      </c>
      <c r="E1306" t="s">
        <v>5616</v>
      </c>
      <c r="F1306">
        <v>7447638</v>
      </c>
      <c r="G1306">
        <v>16925001</v>
      </c>
      <c r="H1306">
        <v>3707</v>
      </c>
      <c r="I1306" t="s">
        <v>5621</v>
      </c>
      <c r="J1306" t="s">
        <v>5622</v>
      </c>
      <c r="K1306" s="2">
        <v>45393</v>
      </c>
      <c r="L1306" s="2">
        <v>45393</v>
      </c>
      <c r="M1306" s="2">
        <v>45452</v>
      </c>
      <c r="N1306">
        <v>5</v>
      </c>
      <c r="O1306">
        <v>559353</v>
      </c>
      <c r="P1306">
        <v>20240604</v>
      </c>
      <c r="Q1306">
        <v>202406</v>
      </c>
      <c r="R1306" t="s">
        <v>6382</v>
      </c>
      <c r="S1306">
        <v>58</v>
      </c>
      <c r="T1306" t="s">
        <v>35</v>
      </c>
      <c r="U1306" t="s">
        <v>3359</v>
      </c>
      <c r="V1306" s="57" t="e">
        <f t="shared" ca="1" si="200"/>
        <v>#NUM!</v>
      </c>
      <c r="W1306" s="1" t="e">
        <f t="shared" ca="1" si="201"/>
        <v>#NUM!</v>
      </c>
      <c r="X1306" s="1" t="e">
        <f t="shared" ca="1" si="202"/>
        <v>#NUM!</v>
      </c>
      <c r="Y1306" s="1" t="e">
        <f t="shared" ca="1" si="203"/>
        <v>#NUM!</v>
      </c>
      <c r="Z1306" s="32" t="e">
        <f t="shared" ca="1" si="204"/>
        <v>#NUM!</v>
      </c>
      <c r="AA1306" s="1" t="e">
        <f t="shared" ca="1" si="205"/>
        <v>#NUM!</v>
      </c>
      <c r="AB1306" s="1" t="e">
        <f t="shared" ca="1" si="206"/>
        <v>#NUM!</v>
      </c>
      <c r="AC1306" s="1" t="e">
        <f t="shared" ca="1" si="207"/>
        <v>#NUM!</v>
      </c>
      <c r="AD1306" s="1">
        <f t="shared" si="208"/>
        <v>559353</v>
      </c>
      <c r="AE1306" t="str">
        <f>IFERROR(VLOOKUP(D1306,Bas!A:B,2,0),"")</f>
        <v/>
      </c>
      <c r="AF1306" t="str">
        <f t="shared" si="209"/>
        <v>PLASTIRED COLOMBIA SASFP-011661-01</v>
      </c>
      <c r="AG1306" s="14" t="str">
        <f>(IFERROR(VLOOKUP(AF1306,Bas!A:B,2,0),"CXP"))</f>
        <v>CXP</v>
      </c>
    </row>
    <row r="1307" spans="1:33" x14ac:dyDescent="0.25">
      <c r="A1307" t="s">
        <v>41</v>
      </c>
      <c r="B1307">
        <v>901</v>
      </c>
      <c r="C1307">
        <v>901153639</v>
      </c>
      <c r="D1307" t="s">
        <v>3016</v>
      </c>
      <c r="E1307" t="s">
        <v>5623</v>
      </c>
      <c r="F1307">
        <v>7447638</v>
      </c>
      <c r="G1307">
        <v>16925001</v>
      </c>
      <c r="H1307">
        <v>179</v>
      </c>
      <c r="I1307" t="s">
        <v>5624</v>
      </c>
      <c r="J1307" t="s">
        <v>5625</v>
      </c>
      <c r="K1307" s="2">
        <v>44894</v>
      </c>
      <c r="L1307" s="2">
        <v>44894</v>
      </c>
      <c r="M1307" s="2">
        <v>44929</v>
      </c>
      <c r="N1307">
        <v>-511</v>
      </c>
      <c r="O1307">
        <v>21133295</v>
      </c>
      <c r="P1307">
        <v>20240604</v>
      </c>
      <c r="Q1307">
        <v>202406</v>
      </c>
      <c r="R1307" t="s">
        <v>6382</v>
      </c>
      <c r="S1307">
        <v>557</v>
      </c>
      <c r="T1307" t="s">
        <v>20</v>
      </c>
      <c r="U1307" t="s">
        <v>3359</v>
      </c>
      <c r="V1307" s="57" t="e">
        <f t="shared" ca="1" si="200"/>
        <v>#NUM!</v>
      </c>
      <c r="W1307" s="1" t="e">
        <f t="shared" ca="1" si="201"/>
        <v>#NUM!</v>
      </c>
      <c r="X1307" s="1" t="e">
        <f t="shared" ca="1" si="202"/>
        <v>#NUM!</v>
      </c>
      <c r="Y1307" s="1" t="e">
        <f t="shared" ca="1" si="203"/>
        <v>#NUM!</v>
      </c>
      <c r="Z1307" s="32" t="e">
        <f t="shared" ca="1" si="204"/>
        <v>#NUM!</v>
      </c>
      <c r="AA1307" s="1" t="e">
        <f t="shared" ca="1" si="205"/>
        <v>#NUM!</v>
      </c>
      <c r="AB1307" s="1" t="e">
        <f t="shared" ca="1" si="206"/>
        <v>#NUM!</v>
      </c>
      <c r="AC1307" s="1" t="e">
        <f t="shared" ca="1" si="207"/>
        <v>#NUM!</v>
      </c>
      <c r="AD1307" s="1">
        <f t="shared" si="208"/>
        <v>21133295</v>
      </c>
      <c r="AE1307" t="str">
        <f>IFERROR(VLOOKUP(D1307,Bas!A:B,2,0),"")</f>
        <v/>
      </c>
      <c r="AF1307" t="str">
        <f t="shared" si="209"/>
        <v>PROCERSADOR DE INFORMACION DEL SERVICIO DE ASEOSASCC-001307-00</v>
      </c>
      <c r="AG1307" s="14" t="str">
        <f>(IFERROR(VLOOKUP(AF1307,Bas!A:B,2,0),"CXP"))</f>
        <v>RV</v>
      </c>
    </row>
    <row r="1308" spans="1:33" x14ac:dyDescent="0.25">
      <c r="A1308" t="s">
        <v>41</v>
      </c>
      <c r="B1308">
        <v>901</v>
      </c>
      <c r="C1308">
        <v>901153639</v>
      </c>
      <c r="D1308" t="s">
        <v>3016</v>
      </c>
      <c r="E1308" t="s">
        <v>5623</v>
      </c>
      <c r="F1308">
        <v>7447638</v>
      </c>
      <c r="G1308">
        <v>16925001</v>
      </c>
      <c r="H1308">
        <v>267</v>
      </c>
      <c r="I1308" t="s">
        <v>5628</v>
      </c>
      <c r="J1308" t="s">
        <v>5627</v>
      </c>
      <c r="K1308" s="2">
        <v>45427</v>
      </c>
      <c r="L1308" s="2">
        <v>45427</v>
      </c>
      <c r="M1308" s="2">
        <v>45488</v>
      </c>
      <c r="N1308">
        <v>41</v>
      </c>
      <c r="O1308">
        <v>590072758</v>
      </c>
      <c r="P1308">
        <v>20240604</v>
      </c>
      <c r="Q1308">
        <v>202406</v>
      </c>
      <c r="R1308" t="s">
        <v>6382</v>
      </c>
      <c r="S1308">
        <v>24</v>
      </c>
      <c r="T1308" t="s">
        <v>22</v>
      </c>
      <c r="U1308" t="s">
        <v>3359</v>
      </c>
      <c r="V1308" s="57" t="e">
        <f t="shared" ca="1" si="200"/>
        <v>#NUM!</v>
      </c>
      <c r="W1308" s="1" t="e">
        <f t="shared" ca="1" si="201"/>
        <v>#NUM!</v>
      </c>
      <c r="X1308" s="1" t="e">
        <f t="shared" ca="1" si="202"/>
        <v>#NUM!</v>
      </c>
      <c r="Y1308" s="1" t="e">
        <f t="shared" ca="1" si="203"/>
        <v>#NUM!</v>
      </c>
      <c r="Z1308" s="32" t="e">
        <f t="shared" ca="1" si="204"/>
        <v>#NUM!</v>
      </c>
      <c r="AA1308" s="1" t="e">
        <f t="shared" ca="1" si="205"/>
        <v>#NUM!</v>
      </c>
      <c r="AB1308" s="1" t="e">
        <f t="shared" ca="1" si="206"/>
        <v>#NUM!</v>
      </c>
      <c r="AC1308" s="1" t="e">
        <f t="shared" ca="1" si="207"/>
        <v>#NUM!</v>
      </c>
      <c r="AD1308" s="1">
        <f t="shared" si="208"/>
        <v>590072758</v>
      </c>
      <c r="AE1308" t="str">
        <f>IFERROR(VLOOKUP(D1308,Bas!A:B,2,0),"")</f>
        <v/>
      </c>
      <c r="AF1308" t="str">
        <f t="shared" si="209"/>
        <v>PROCERSADOR DE INFORMACION DEL SERVICIO DE ASEOSASCC-003646-03</v>
      </c>
      <c r="AG1308" s="14" t="str">
        <f>(IFERROR(VLOOKUP(AF1308,Bas!A:B,2,0),"CXP"))</f>
        <v>RV</v>
      </c>
    </row>
    <row r="1309" spans="1:33" x14ac:dyDescent="0.25">
      <c r="A1309" t="s">
        <v>41</v>
      </c>
      <c r="B1309">
        <v>901</v>
      </c>
      <c r="C1309">
        <v>901153639</v>
      </c>
      <c r="D1309" t="s">
        <v>3016</v>
      </c>
      <c r="E1309" t="s">
        <v>5623</v>
      </c>
      <c r="F1309">
        <v>7447638</v>
      </c>
      <c r="G1309">
        <v>16925001</v>
      </c>
      <c r="H1309">
        <v>267</v>
      </c>
      <c r="I1309" t="s">
        <v>5630</v>
      </c>
      <c r="J1309" t="s">
        <v>5627</v>
      </c>
      <c r="K1309" s="2">
        <v>45427</v>
      </c>
      <c r="L1309" s="2">
        <v>45427</v>
      </c>
      <c r="M1309" s="2">
        <v>45488</v>
      </c>
      <c r="N1309">
        <v>41</v>
      </c>
      <c r="O1309">
        <v>21228693</v>
      </c>
      <c r="P1309">
        <v>20240604</v>
      </c>
      <c r="Q1309">
        <v>202406</v>
      </c>
      <c r="R1309" t="s">
        <v>6382</v>
      </c>
      <c r="S1309">
        <v>24</v>
      </c>
      <c r="T1309" t="s">
        <v>22</v>
      </c>
      <c r="U1309" t="s">
        <v>3359</v>
      </c>
      <c r="V1309" s="57" t="e">
        <f t="shared" ca="1" si="200"/>
        <v>#NUM!</v>
      </c>
      <c r="W1309" s="1" t="e">
        <f t="shared" ca="1" si="201"/>
        <v>#NUM!</v>
      </c>
      <c r="X1309" s="1" t="e">
        <f t="shared" ca="1" si="202"/>
        <v>#NUM!</v>
      </c>
      <c r="Y1309" s="1" t="e">
        <f t="shared" ca="1" si="203"/>
        <v>#NUM!</v>
      </c>
      <c r="Z1309" s="32" t="e">
        <f t="shared" ca="1" si="204"/>
        <v>#NUM!</v>
      </c>
      <c r="AA1309" s="1" t="e">
        <f t="shared" ca="1" si="205"/>
        <v>#NUM!</v>
      </c>
      <c r="AB1309" s="1" t="e">
        <f t="shared" ca="1" si="206"/>
        <v>#NUM!</v>
      </c>
      <c r="AC1309" s="1" t="e">
        <f t="shared" ca="1" si="207"/>
        <v>#NUM!</v>
      </c>
      <c r="AD1309" s="1">
        <f t="shared" si="208"/>
        <v>21228693</v>
      </c>
      <c r="AE1309" t="str">
        <f>IFERROR(VLOOKUP(D1309,Bas!A:B,2,0),"")</f>
        <v/>
      </c>
      <c r="AF1309" t="str">
        <f t="shared" si="209"/>
        <v>PROCERSADOR DE INFORMACION DEL SERVICIO DE ASEOSASCC-003646-00</v>
      </c>
      <c r="AG1309" s="14" t="str">
        <f>(IFERROR(VLOOKUP(AF1309,Bas!A:B,2,0),"CXP"))</f>
        <v>RV</v>
      </c>
    </row>
    <row r="1310" spans="1:33" x14ac:dyDescent="0.25">
      <c r="A1310" t="s">
        <v>41</v>
      </c>
      <c r="B1310">
        <v>901</v>
      </c>
      <c r="C1310">
        <v>901153639</v>
      </c>
      <c r="D1310" t="s">
        <v>3016</v>
      </c>
      <c r="E1310" t="s">
        <v>5623</v>
      </c>
      <c r="F1310">
        <v>7447638</v>
      </c>
      <c r="G1310">
        <v>16925001</v>
      </c>
      <c r="H1310">
        <v>267</v>
      </c>
      <c r="I1310" t="s">
        <v>5626</v>
      </c>
      <c r="J1310" t="s">
        <v>5627</v>
      </c>
      <c r="K1310" s="2">
        <v>45427</v>
      </c>
      <c r="L1310" s="2">
        <v>45427</v>
      </c>
      <c r="M1310" s="2">
        <v>45488</v>
      </c>
      <c r="N1310">
        <v>41</v>
      </c>
      <c r="O1310">
        <v>15125444</v>
      </c>
      <c r="P1310">
        <v>20240604</v>
      </c>
      <c r="Q1310">
        <v>202406</v>
      </c>
      <c r="R1310" t="s">
        <v>6382</v>
      </c>
      <c r="S1310">
        <v>24</v>
      </c>
      <c r="T1310" t="s">
        <v>22</v>
      </c>
      <c r="U1310" t="s">
        <v>3359</v>
      </c>
      <c r="V1310" s="57" t="e">
        <f t="shared" ca="1" si="200"/>
        <v>#NUM!</v>
      </c>
      <c r="W1310" s="1" t="e">
        <f t="shared" ca="1" si="201"/>
        <v>#NUM!</v>
      </c>
      <c r="X1310" s="1" t="e">
        <f t="shared" ca="1" si="202"/>
        <v>#NUM!</v>
      </c>
      <c r="Y1310" s="1" t="e">
        <f t="shared" ca="1" si="203"/>
        <v>#NUM!</v>
      </c>
      <c r="Z1310" s="32" t="e">
        <f t="shared" ca="1" si="204"/>
        <v>#NUM!</v>
      </c>
      <c r="AA1310" s="1" t="e">
        <f t="shared" ca="1" si="205"/>
        <v>#NUM!</v>
      </c>
      <c r="AB1310" s="1" t="e">
        <f t="shared" ca="1" si="206"/>
        <v>#NUM!</v>
      </c>
      <c r="AC1310" s="1" t="e">
        <f t="shared" ca="1" si="207"/>
        <v>#NUM!</v>
      </c>
      <c r="AD1310" s="1">
        <f t="shared" si="208"/>
        <v>15125444</v>
      </c>
      <c r="AE1310" t="str">
        <f>IFERROR(VLOOKUP(D1310,Bas!A:B,2,0),"")</f>
        <v/>
      </c>
      <c r="AF1310" t="str">
        <f t="shared" si="209"/>
        <v>PROCERSADOR DE INFORMACION DEL SERVICIO DE ASEOSASCC-003646-01</v>
      </c>
      <c r="AG1310" s="14" t="str">
        <f>(IFERROR(VLOOKUP(AF1310,Bas!A:B,2,0),"CXP"))</f>
        <v>RV</v>
      </c>
    </row>
    <row r="1311" spans="1:33" x14ac:dyDescent="0.25">
      <c r="A1311" t="s">
        <v>41</v>
      </c>
      <c r="B1311">
        <v>901</v>
      </c>
      <c r="C1311">
        <v>901153639</v>
      </c>
      <c r="D1311" t="s">
        <v>3016</v>
      </c>
      <c r="E1311" t="s">
        <v>5623</v>
      </c>
      <c r="F1311">
        <v>7447638</v>
      </c>
      <c r="G1311">
        <v>16925001</v>
      </c>
      <c r="H1311">
        <v>267</v>
      </c>
      <c r="I1311" t="s">
        <v>5629</v>
      </c>
      <c r="J1311" t="s">
        <v>5627</v>
      </c>
      <c r="K1311" s="2">
        <v>45427</v>
      </c>
      <c r="L1311" s="2">
        <v>45427</v>
      </c>
      <c r="M1311" s="2">
        <v>45488</v>
      </c>
      <c r="N1311">
        <v>41</v>
      </c>
      <c r="O1311">
        <v>5126729</v>
      </c>
      <c r="P1311">
        <v>20240604</v>
      </c>
      <c r="Q1311">
        <v>202406</v>
      </c>
      <c r="R1311" t="s">
        <v>6382</v>
      </c>
      <c r="S1311">
        <v>24</v>
      </c>
      <c r="T1311" t="s">
        <v>22</v>
      </c>
      <c r="U1311" t="s">
        <v>3359</v>
      </c>
      <c r="V1311" s="57" t="e">
        <f t="shared" ca="1" si="200"/>
        <v>#NUM!</v>
      </c>
      <c r="W1311" s="1" t="e">
        <f t="shared" ca="1" si="201"/>
        <v>#NUM!</v>
      </c>
      <c r="X1311" s="1" t="e">
        <f t="shared" ca="1" si="202"/>
        <v>#NUM!</v>
      </c>
      <c r="Y1311" s="1" t="e">
        <f t="shared" ca="1" si="203"/>
        <v>#NUM!</v>
      </c>
      <c r="Z1311" s="32" t="e">
        <f t="shared" ca="1" si="204"/>
        <v>#NUM!</v>
      </c>
      <c r="AA1311" s="1" t="e">
        <f t="shared" ca="1" si="205"/>
        <v>#NUM!</v>
      </c>
      <c r="AB1311" s="1" t="e">
        <f t="shared" ca="1" si="206"/>
        <v>#NUM!</v>
      </c>
      <c r="AC1311" s="1" t="e">
        <f t="shared" ca="1" si="207"/>
        <v>#NUM!</v>
      </c>
      <c r="AD1311" s="1">
        <f t="shared" si="208"/>
        <v>5126729</v>
      </c>
      <c r="AE1311" t="str">
        <f>IFERROR(VLOOKUP(D1311,Bas!A:B,2,0),"")</f>
        <v/>
      </c>
      <c r="AF1311" t="str">
        <f t="shared" si="209"/>
        <v>PROCERSADOR DE INFORMACION DEL SERVICIO DE ASEOSASCC-003646-02</v>
      </c>
      <c r="AG1311" s="14" t="str">
        <f>(IFERROR(VLOOKUP(AF1311,Bas!A:B,2,0),"CXP"))</f>
        <v>RV</v>
      </c>
    </row>
    <row r="1312" spans="1:33" x14ac:dyDescent="0.25">
      <c r="A1312" t="s">
        <v>41</v>
      </c>
      <c r="B1312">
        <v>901</v>
      </c>
      <c r="C1312">
        <v>890328485</v>
      </c>
      <c r="D1312" t="s">
        <v>68</v>
      </c>
      <c r="E1312" t="s">
        <v>5631</v>
      </c>
      <c r="F1312">
        <v>7447638</v>
      </c>
      <c r="G1312">
        <v>16925001</v>
      </c>
      <c r="H1312">
        <v>1337</v>
      </c>
      <c r="I1312" t="s">
        <v>5632</v>
      </c>
      <c r="J1312" t="s">
        <v>5633</v>
      </c>
      <c r="K1312" s="2">
        <v>45362</v>
      </c>
      <c r="L1312" s="2">
        <v>45362</v>
      </c>
      <c r="M1312" s="2">
        <v>45419</v>
      </c>
      <c r="N1312">
        <v>-27</v>
      </c>
      <c r="O1312">
        <v>593637</v>
      </c>
      <c r="P1312">
        <v>20240604</v>
      </c>
      <c r="Q1312">
        <v>202406</v>
      </c>
      <c r="R1312" t="s">
        <v>6382</v>
      </c>
      <c r="S1312">
        <v>89</v>
      </c>
      <c r="T1312" t="s">
        <v>31</v>
      </c>
      <c r="U1312" t="s">
        <v>3359</v>
      </c>
      <c r="V1312" s="57" t="e">
        <f t="shared" ca="1" si="200"/>
        <v>#NUM!</v>
      </c>
      <c r="W1312" s="1" t="e">
        <f t="shared" ca="1" si="201"/>
        <v>#NUM!</v>
      </c>
      <c r="X1312" s="1" t="e">
        <f t="shared" ca="1" si="202"/>
        <v>#NUM!</v>
      </c>
      <c r="Y1312" s="1" t="e">
        <f t="shared" ca="1" si="203"/>
        <v>#NUM!</v>
      </c>
      <c r="Z1312" s="32" t="e">
        <f t="shared" ca="1" si="204"/>
        <v>#NUM!</v>
      </c>
      <c r="AA1312" s="1" t="e">
        <f t="shared" ca="1" si="205"/>
        <v>#NUM!</v>
      </c>
      <c r="AB1312" s="1" t="e">
        <f t="shared" ca="1" si="206"/>
        <v>#NUM!</v>
      </c>
      <c r="AC1312" s="1" t="e">
        <f t="shared" ca="1" si="207"/>
        <v>#NUM!</v>
      </c>
      <c r="AD1312" s="1">
        <f t="shared" si="208"/>
        <v>593637</v>
      </c>
      <c r="AE1312" t="str">
        <f>IFERROR(VLOOKUP(D1312,Bas!A:B,2,0),"")</f>
        <v/>
      </c>
      <c r="AF1312" t="str">
        <f t="shared" si="209"/>
        <v>PRODUCTOS DE CAUCHO Y LONA SASFP-011118-01</v>
      </c>
      <c r="AG1312" s="14" t="str">
        <f>(IFERROR(VLOOKUP(AF1312,Bas!A:B,2,0),"CXP"))</f>
        <v>CXP</v>
      </c>
    </row>
    <row r="1313" spans="1:33" x14ac:dyDescent="0.25">
      <c r="A1313" t="s">
        <v>41</v>
      </c>
      <c r="B1313">
        <v>901</v>
      </c>
      <c r="C1313">
        <v>890328485</v>
      </c>
      <c r="D1313" t="s">
        <v>68</v>
      </c>
      <c r="E1313" t="s">
        <v>5631</v>
      </c>
      <c r="F1313">
        <v>7447638</v>
      </c>
      <c r="G1313">
        <v>16925001</v>
      </c>
      <c r="H1313">
        <v>1336</v>
      </c>
      <c r="I1313" t="s">
        <v>5634</v>
      </c>
      <c r="J1313" t="s">
        <v>5635</v>
      </c>
      <c r="K1313" s="2">
        <v>45362</v>
      </c>
      <c r="L1313" s="2">
        <v>45362</v>
      </c>
      <c r="M1313" s="2">
        <v>45419</v>
      </c>
      <c r="N1313">
        <v>-27</v>
      </c>
      <c r="O1313">
        <v>1783213</v>
      </c>
      <c r="P1313">
        <v>20240604</v>
      </c>
      <c r="Q1313">
        <v>202406</v>
      </c>
      <c r="R1313" t="s">
        <v>6382</v>
      </c>
      <c r="S1313">
        <v>89</v>
      </c>
      <c r="T1313" t="s">
        <v>31</v>
      </c>
      <c r="U1313" t="s">
        <v>3359</v>
      </c>
      <c r="V1313" s="57" t="e">
        <f t="shared" ca="1" si="200"/>
        <v>#NUM!</v>
      </c>
      <c r="W1313" s="1" t="e">
        <f t="shared" ca="1" si="201"/>
        <v>#NUM!</v>
      </c>
      <c r="X1313" s="1" t="e">
        <f t="shared" ca="1" si="202"/>
        <v>#NUM!</v>
      </c>
      <c r="Y1313" s="1" t="e">
        <f t="shared" ca="1" si="203"/>
        <v>#NUM!</v>
      </c>
      <c r="Z1313" s="32" t="e">
        <f t="shared" ca="1" si="204"/>
        <v>#NUM!</v>
      </c>
      <c r="AA1313" s="1" t="e">
        <f t="shared" ca="1" si="205"/>
        <v>#NUM!</v>
      </c>
      <c r="AB1313" s="1" t="e">
        <f t="shared" ca="1" si="206"/>
        <v>#NUM!</v>
      </c>
      <c r="AC1313" s="1" t="e">
        <f t="shared" ca="1" si="207"/>
        <v>#NUM!</v>
      </c>
      <c r="AD1313" s="1">
        <f t="shared" si="208"/>
        <v>1783213</v>
      </c>
      <c r="AE1313" t="str">
        <f>IFERROR(VLOOKUP(D1313,Bas!A:B,2,0),"")</f>
        <v/>
      </c>
      <c r="AF1313" t="str">
        <f t="shared" si="209"/>
        <v>PRODUCTOS DE CAUCHO Y LONA SASFP-011119-01</v>
      </c>
      <c r="AG1313" s="14" t="str">
        <f>(IFERROR(VLOOKUP(AF1313,Bas!A:B,2,0),"CXP"))</f>
        <v>CXP</v>
      </c>
    </row>
    <row r="1314" spans="1:33" x14ac:dyDescent="0.25">
      <c r="A1314" t="s">
        <v>41</v>
      </c>
      <c r="B1314">
        <v>901</v>
      </c>
      <c r="C1314">
        <v>890328485</v>
      </c>
      <c r="D1314" t="s">
        <v>68</v>
      </c>
      <c r="E1314" t="s">
        <v>5631</v>
      </c>
      <c r="F1314">
        <v>7447638</v>
      </c>
      <c r="G1314">
        <v>16925001</v>
      </c>
      <c r="H1314">
        <v>1333</v>
      </c>
      <c r="I1314" t="s">
        <v>5636</v>
      </c>
      <c r="J1314" t="s">
        <v>5637</v>
      </c>
      <c r="K1314" s="2">
        <v>45364</v>
      </c>
      <c r="L1314" s="2">
        <v>45364</v>
      </c>
      <c r="M1314" s="2">
        <v>45416</v>
      </c>
      <c r="N1314">
        <v>-30</v>
      </c>
      <c r="O1314">
        <v>9304564</v>
      </c>
      <c r="P1314">
        <v>20240604</v>
      </c>
      <c r="Q1314">
        <v>202406</v>
      </c>
      <c r="R1314" t="s">
        <v>6382</v>
      </c>
      <c r="S1314">
        <v>87</v>
      </c>
      <c r="T1314" t="s">
        <v>31</v>
      </c>
      <c r="U1314" t="s">
        <v>3359</v>
      </c>
      <c r="V1314" s="57" t="e">
        <f t="shared" ca="1" si="200"/>
        <v>#NUM!</v>
      </c>
      <c r="W1314" s="1" t="e">
        <f t="shared" ca="1" si="201"/>
        <v>#NUM!</v>
      </c>
      <c r="X1314" s="1" t="e">
        <f t="shared" ca="1" si="202"/>
        <v>#NUM!</v>
      </c>
      <c r="Y1314" s="1" t="e">
        <f t="shared" ca="1" si="203"/>
        <v>#NUM!</v>
      </c>
      <c r="Z1314" s="32" t="e">
        <f t="shared" ca="1" si="204"/>
        <v>#NUM!</v>
      </c>
      <c r="AA1314" s="1" t="e">
        <f t="shared" ca="1" si="205"/>
        <v>#NUM!</v>
      </c>
      <c r="AB1314" s="1" t="e">
        <f t="shared" ca="1" si="206"/>
        <v>#NUM!</v>
      </c>
      <c r="AC1314" s="1" t="e">
        <f t="shared" ca="1" si="207"/>
        <v>#NUM!</v>
      </c>
      <c r="AD1314" s="1">
        <f t="shared" si="208"/>
        <v>9304564</v>
      </c>
      <c r="AE1314" t="str">
        <f>IFERROR(VLOOKUP(D1314,Bas!A:B,2,0),"")</f>
        <v/>
      </c>
      <c r="AF1314" t="str">
        <f t="shared" si="209"/>
        <v>PRODUCTOS DE CAUCHO Y LONA SASFP-011162-01</v>
      </c>
      <c r="AG1314" s="14" t="str">
        <f>(IFERROR(VLOOKUP(AF1314,Bas!A:B,2,0),"CXP"))</f>
        <v>CXP</v>
      </c>
    </row>
    <row r="1315" spans="1:33" x14ac:dyDescent="0.25">
      <c r="A1315" t="s">
        <v>41</v>
      </c>
      <c r="B1315">
        <v>901</v>
      </c>
      <c r="C1315">
        <v>890328485</v>
      </c>
      <c r="D1315" t="s">
        <v>68</v>
      </c>
      <c r="E1315" t="s">
        <v>5631</v>
      </c>
      <c r="F1315">
        <v>7447638</v>
      </c>
      <c r="G1315">
        <v>16925001</v>
      </c>
      <c r="H1315">
        <v>1342</v>
      </c>
      <c r="I1315" t="s">
        <v>5638</v>
      </c>
      <c r="J1315" t="s">
        <v>5639</v>
      </c>
      <c r="K1315" s="2">
        <v>45364</v>
      </c>
      <c r="L1315" s="2">
        <v>45364</v>
      </c>
      <c r="M1315" s="2">
        <v>45424</v>
      </c>
      <c r="N1315">
        <v>-22</v>
      </c>
      <c r="O1315">
        <v>2948710</v>
      </c>
      <c r="P1315">
        <v>20240604</v>
      </c>
      <c r="Q1315">
        <v>202406</v>
      </c>
      <c r="R1315" t="s">
        <v>6382</v>
      </c>
      <c r="S1315">
        <v>87</v>
      </c>
      <c r="T1315" t="s">
        <v>31</v>
      </c>
      <c r="U1315" t="s">
        <v>3359</v>
      </c>
      <c r="V1315" s="57" t="e">
        <f t="shared" ca="1" si="200"/>
        <v>#NUM!</v>
      </c>
      <c r="W1315" s="1" t="e">
        <f t="shared" ca="1" si="201"/>
        <v>#NUM!</v>
      </c>
      <c r="X1315" s="1" t="e">
        <f t="shared" ca="1" si="202"/>
        <v>#NUM!</v>
      </c>
      <c r="Y1315" s="1" t="e">
        <f t="shared" ca="1" si="203"/>
        <v>#NUM!</v>
      </c>
      <c r="Z1315" s="32" t="e">
        <f t="shared" ca="1" si="204"/>
        <v>#NUM!</v>
      </c>
      <c r="AA1315" s="1" t="e">
        <f t="shared" ca="1" si="205"/>
        <v>#NUM!</v>
      </c>
      <c r="AB1315" s="1" t="e">
        <f t="shared" ca="1" si="206"/>
        <v>#NUM!</v>
      </c>
      <c r="AC1315" s="1" t="e">
        <f t="shared" ca="1" si="207"/>
        <v>#NUM!</v>
      </c>
      <c r="AD1315" s="1">
        <f t="shared" si="208"/>
        <v>2948710</v>
      </c>
      <c r="AE1315" t="str">
        <f>IFERROR(VLOOKUP(D1315,Bas!A:B,2,0),"")</f>
        <v/>
      </c>
      <c r="AF1315" t="str">
        <f t="shared" si="209"/>
        <v>PRODUCTOS DE CAUCHO Y LONA SASFP-011163-01</v>
      </c>
      <c r="AG1315" s="14" t="str">
        <f>(IFERROR(VLOOKUP(AF1315,Bas!A:B,2,0),"CXP"))</f>
        <v>CXP</v>
      </c>
    </row>
    <row r="1316" spans="1:33" x14ac:dyDescent="0.25">
      <c r="A1316" t="s">
        <v>41</v>
      </c>
      <c r="B1316">
        <v>901</v>
      </c>
      <c r="C1316">
        <v>890328485</v>
      </c>
      <c r="D1316" t="s">
        <v>68</v>
      </c>
      <c r="E1316" t="s">
        <v>5631</v>
      </c>
      <c r="F1316">
        <v>7447638</v>
      </c>
      <c r="G1316">
        <v>16925001</v>
      </c>
      <c r="H1316">
        <v>1361</v>
      </c>
      <c r="I1316" t="s">
        <v>5640</v>
      </c>
      <c r="J1316" t="s">
        <v>5641</v>
      </c>
      <c r="K1316" s="2">
        <v>45377</v>
      </c>
      <c r="L1316" s="2">
        <v>45377</v>
      </c>
      <c r="M1316" s="2">
        <v>45431</v>
      </c>
      <c r="N1316">
        <v>-15</v>
      </c>
      <c r="O1316">
        <v>517707</v>
      </c>
      <c r="P1316">
        <v>20240604</v>
      </c>
      <c r="Q1316">
        <v>202406</v>
      </c>
      <c r="R1316" t="s">
        <v>6382</v>
      </c>
      <c r="S1316">
        <v>74</v>
      </c>
      <c r="T1316" t="s">
        <v>31</v>
      </c>
      <c r="U1316" t="s">
        <v>3359</v>
      </c>
      <c r="V1316" s="57" t="e">
        <f t="shared" ca="1" si="200"/>
        <v>#NUM!</v>
      </c>
      <c r="W1316" s="1" t="e">
        <f t="shared" ca="1" si="201"/>
        <v>#NUM!</v>
      </c>
      <c r="X1316" s="1" t="e">
        <f t="shared" ca="1" si="202"/>
        <v>#NUM!</v>
      </c>
      <c r="Y1316" s="1" t="e">
        <f t="shared" ca="1" si="203"/>
        <v>#NUM!</v>
      </c>
      <c r="Z1316" s="32" t="e">
        <f t="shared" ca="1" si="204"/>
        <v>#NUM!</v>
      </c>
      <c r="AA1316" s="1" t="e">
        <f t="shared" ca="1" si="205"/>
        <v>#NUM!</v>
      </c>
      <c r="AB1316" s="1" t="e">
        <f t="shared" ca="1" si="206"/>
        <v>#NUM!</v>
      </c>
      <c r="AC1316" s="1" t="e">
        <f t="shared" ca="1" si="207"/>
        <v>#NUM!</v>
      </c>
      <c r="AD1316" s="1">
        <f t="shared" si="208"/>
        <v>517707</v>
      </c>
      <c r="AE1316" t="str">
        <f>IFERROR(VLOOKUP(D1316,Bas!A:B,2,0),"")</f>
        <v/>
      </c>
      <c r="AF1316" t="str">
        <f t="shared" si="209"/>
        <v>PRODUCTOS DE CAUCHO Y LONA SASFP-011409-01</v>
      </c>
      <c r="AG1316" s="14" t="str">
        <f>(IFERROR(VLOOKUP(AF1316,Bas!A:B,2,0),"CXP"))</f>
        <v>CXP</v>
      </c>
    </row>
    <row r="1317" spans="1:33" x14ac:dyDescent="0.25">
      <c r="A1317" t="s">
        <v>41</v>
      </c>
      <c r="B1317">
        <v>901</v>
      </c>
      <c r="C1317">
        <v>890328485</v>
      </c>
      <c r="D1317" t="s">
        <v>68</v>
      </c>
      <c r="E1317" t="s">
        <v>5631</v>
      </c>
      <c r="F1317">
        <v>7447638</v>
      </c>
      <c r="G1317">
        <v>16925001</v>
      </c>
      <c r="H1317">
        <v>1369</v>
      </c>
      <c r="I1317" t="s">
        <v>5642</v>
      </c>
      <c r="J1317" t="s">
        <v>5643</v>
      </c>
      <c r="K1317" s="2">
        <v>45394</v>
      </c>
      <c r="L1317" s="2">
        <v>45394</v>
      </c>
      <c r="M1317" s="2">
        <v>45446</v>
      </c>
      <c r="N1317">
        <v>-1</v>
      </c>
      <c r="O1317">
        <v>2418864</v>
      </c>
      <c r="P1317">
        <v>20240604</v>
      </c>
      <c r="Q1317">
        <v>202406</v>
      </c>
      <c r="R1317" t="s">
        <v>6382</v>
      </c>
      <c r="S1317">
        <v>57</v>
      </c>
      <c r="T1317" t="s">
        <v>35</v>
      </c>
      <c r="U1317" t="s">
        <v>3359</v>
      </c>
      <c r="V1317" s="57" t="e">
        <f t="shared" ca="1" si="200"/>
        <v>#NUM!</v>
      </c>
      <c r="W1317" s="1" t="e">
        <f t="shared" ca="1" si="201"/>
        <v>#NUM!</v>
      </c>
      <c r="X1317" s="1" t="e">
        <f t="shared" ca="1" si="202"/>
        <v>#NUM!</v>
      </c>
      <c r="Y1317" s="1" t="e">
        <f t="shared" ca="1" si="203"/>
        <v>#NUM!</v>
      </c>
      <c r="Z1317" s="32" t="e">
        <f t="shared" ca="1" si="204"/>
        <v>#NUM!</v>
      </c>
      <c r="AA1317" s="1" t="e">
        <f t="shared" ca="1" si="205"/>
        <v>#NUM!</v>
      </c>
      <c r="AB1317" s="1" t="e">
        <f t="shared" ca="1" si="206"/>
        <v>#NUM!</v>
      </c>
      <c r="AC1317" s="1" t="e">
        <f t="shared" ca="1" si="207"/>
        <v>#NUM!</v>
      </c>
      <c r="AD1317" s="1">
        <f t="shared" si="208"/>
        <v>2418864</v>
      </c>
      <c r="AE1317" t="str">
        <f>IFERROR(VLOOKUP(D1317,Bas!A:B,2,0),"")</f>
        <v/>
      </c>
      <c r="AF1317" t="str">
        <f t="shared" si="209"/>
        <v>PRODUCTOS DE CAUCHO Y LONA SASFP-011701-01</v>
      </c>
      <c r="AG1317" s="14" t="str">
        <f>(IFERROR(VLOOKUP(AF1317,Bas!A:B,2,0),"CXP"))</f>
        <v>CXP</v>
      </c>
    </row>
    <row r="1318" spans="1:33" x14ac:dyDescent="0.25">
      <c r="A1318" t="s">
        <v>41</v>
      </c>
      <c r="B1318">
        <v>901</v>
      </c>
      <c r="C1318">
        <v>890328485</v>
      </c>
      <c r="D1318" t="s">
        <v>68</v>
      </c>
      <c r="E1318" t="s">
        <v>5631</v>
      </c>
      <c r="F1318">
        <v>7447638</v>
      </c>
      <c r="G1318">
        <v>16925001</v>
      </c>
      <c r="H1318">
        <v>1392</v>
      </c>
      <c r="I1318" t="s">
        <v>5644</v>
      </c>
      <c r="J1318" t="s">
        <v>5645</v>
      </c>
      <c r="K1318" s="2">
        <v>45401</v>
      </c>
      <c r="L1318" s="2">
        <v>45401</v>
      </c>
      <c r="M1318" s="2">
        <v>45454</v>
      </c>
      <c r="N1318">
        <v>7</v>
      </c>
      <c r="O1318">
        <v>1141256</v>
      </c>
      <c r="P1318">
        <v>20240604</v>
      </c>
      <c r="Q1318">
        <v>202406</v>
      </c>
      <c r="R1318" t="s">
        <v>6382</v>
      </c>
      <c r="S1318">
        <v>50</v>
      </c>
      <c r="T1318" t="s">
        <v>35</v>
      </c>
      <c r="U1318" t="s">
        <v>3359</v>
      </c>
      <c r="V1318" s="57" t="e">
        <f t="shared" ca="1" si="200"/>
        <v>#NUM!</v>
      </c>
      <c r="W1318" s="1" t="e">
        <f t="shared" ca="1" si="201"/>
        <v>#NUM!</v>
      </c>
      <c r="X1318" s="1" t="e">
        <f t="shared" ca="1" si="202"/>
        <v>#NUM!</v>
      </c>
      <c r="Y1318" s="1" t="e">
        <f t="shared" ca="1" si="203"/>
        <v>#NUM!</v>
      </c>
      <c r="Z1318" s="32" t="e">
        <f t="shared" ca="1" si="204"/>
        <v>#NUM!</v>
      </c>
      <c r="AA1318" s="1" t="e">
        <f t="shared" ca="1" si="205"/>
        <v>#NUM!</v>
      </c>
      <c r="AB1318" s="1" t="e">
        <f t="shared" ca="1" si="206"/>
        <v>#NUM!</v>
      </c>
      <c r="AC1318" s="1" t="e">
        <f t="shared" ca="1" si="207"/>
        <v>#NUM!</v>
      </c>
      <c r="AD1318" s="1">
        <f t="shared" si="208"/>
        <v>1141256</v>
      </c>
      <c r="AE1318" t="str">
        <f>IFERROR(VLOOKUP(D1318,Bas!A:B,2,0),"")</f>
        <v/>
      </c>
      <c r="AF1318" t="str">
        <f t="shared" si="209"/>
        <v>PRODUCTOS DE CAUCHO Y LONA SASFP-011829-01</v>
      </c>
      <c r="AG1318" s="14" t="str">
        <f>(IFERROR(VLOOKUP(AF1318,Bas!A:B,2,0),"CXP"))</f>
        <v>CXP</v>
      </c>
    </row>
    <row r="1319" spans="1:33" x14ac:dyDescent="0.25">
      <c r="A1319" t="s">
        <v>41</v>
      </c>
      <c r="B1319">
        <v>901</v>
      </c>
      <c r="C1319">
        <v>890328485</v>
      </c>
      <c r="D1319" t="s">
        <v>68</v>
      </c>
      <c r="E1319" t="s">
        <v>5631</v>
      </c>
      <c r="F1319">
        <v>7447638</v>
      </c>
      <c r="G1319">
        <v>16925001</v>
      </c>
      <c r="H1319">
        <v>1390</v>
      </c>
      <c r="I1319" t="s">
        <v>5646</v>
      </c>
      <c r="J1319" t="s">
        <v>5647</v>
      </c>
      <c r="K1319" s="2">
        <v>45401</v>
      </c>
      <c r="L1319" s="2">
        <v>45401</v>
      </c>
      <c r="M1319" s="2">
        <v>45461</v>
      </c>
      <c r="N1319">
        <v>14</v>
      </c>
      <c r="O1319">
        <v>1311524</v>
      </c>
      <c r="P1319">
        <v>20240604</v>
      </c>
      <c r="Q1319">
        <v>202406</v>
      </c>
      <c r="R1319" t="s">
        <v>6382</v>
      </c>
      <c r="S1319">
        <v>50</v>
      </c>
      <c r="T1319" t="s">
        <v>35</v>
      </c>
      <c r="U1319" t="s">
        <v>3359</v>
      </c>
      <c r="V1319" s="57" t="e">
        <f t="shared" ca="1" si="200"/>
        <v>#NUM!</v>
      </c>
      <c r="W1319" s="1" t="e">
        <f t="shared" ca="1" si="201"/>
        <v>#NUM!</v>
      </c>
      <c r="X1319" s="1" t="e">
        <f t="shared" ca="1" si="202"/>
        <v>#NUM!</v>
      </c>
      <c r="Y1319" s="1" t="e">
        <f t="shared" ca="1" si="203"/>
        <v>#NUM!</v>
      </c>
      <c r="Z1319" s="32" t="e">
        <f t="shared" ca="1" si="204"/>
        <v>#NUM!</v>
      </c>
      <c r="AA1319" s="1" t="e">
        <f t="shared" ca="1" si="205"/>
        <v>#NUM!</v>
      </c>
      <c r="AB1319" s="1" t="e">
        <f t="shared" ca="1" si="206"/>
        <v>#NUM!</v>
      </c>
      <c r="AC1319" s="1" t="e">
        <f t="shared" ca="1" si="207"/>
        <v>#NUM!</v>
      </c>
      <c r="AD1319" s="1">
        <f t="shared" si="208"/>
        <v>1311524</v>
      </c>
      <c r="AE1319" t="str">
        <f>IFERROR(VLOOKUP(D1319,Bas!A:B,2,0),"")</f>
        <v/>
      </c>
      <c r="AF1319" t="str">
        <f t="shared" si="209"/>
        <v>PRODUCTOS DE CAUCHO Y LONA SASFP-011830-01</v>
      </c>
      <c r="AG1319" s="14" t="str">
        <f>(IFERROR(VLOOKUP(AF1319,Bas!A:B,2,0),"CXP"))</f>
        <v>CXP</v>
      </c>
    </row>
    <row r="1320" spans="1:33" x14ac:dyDescent="0.25">
      <c r="A1320" t="s">
        <v>41</v>
      </c>
      <c r="B1320">
        <v>901</v>
      </c>
      <c r="C1320">
        <v>890328485</v>
      </c>
      <c r="D1320" t="s">
        <v>68</v>
      </c>
      <c r="E1320" t="s">
        <v>5631</v>
      </c>
      <c r="F1320">
        <v>7447638</v>
      </c>
      <c r="G1320">
        <v>16925001</v>
      </c>
      <c r="H1320">
        <v>1391</v>
      </c>
      <c r="I1320" t="s">
        <v>5648</v>
      </c>
      <c r="J1320" t="s">
        <v>5649</v>
      </c>
      <c r="K1320" s="2">
        <v>45404</v>
      </c>
      <c r="L1320" s="2">
        <v>45404</v>
      </c>
      <c r="M1320" s="2">
        <v>45461</v>
      </c>
      <c r="N1320">
        <v>14</v>
      </c>
      <c r="O1320">
        <v>1932773</v>
      </c>
      <c r="P1320">
        <v>20240604</v>
      </c>
      <c r="Q1320">
        <v>202406</v>
      </c>
      <c r="R1320" t="s">
        <v>6382</v>
      </c>
      <c r="S1320">
        <v>47</v>
      </c>
      <c r="T1320" t="s">
        <v>35</v>
      </c>
      <c r="U1320" t="s">
        <v>3359</v>
      </c>
      <c r="V1320" s="57" t="e">
        <f t="shared" ca="1" si="200"/>
        <v>#NUM!</v>
      </c>
      <c r="W1320" s="1" t="e">
        <f t="shared" ca="1" si="201"/>
        <v>#NUM!</v>
      </c>
      <c r="X1320" s="1" t="e">
        <f t="shared" ca="1" si="202"/>
        <v>#NUM!</v>
      </c>
      <c r="Y1320" s="1" t="e">
        <f t="shared" ca="1" si="203"/>
        <v>#NUM!</v>
      </c>
      <c r="Z1320" s="32" t="e">
        <f t="shared" ca="1" si="204"/>
        <v>#NUM!</v>
      </c>
      <c r="AA1320" s="1" t="e">
        <f t="shared" ca="1" si="205"/>
        <v>#NUM!</v>
      </c>
      <c r="AB1320" s="1" t="e">
        <f t="shared" ca="1" si="206"/>
        <v>#NUM!</v>
      </c>
      <c r="AC1320" s="1" t="e">
        <f t="shared" ca="1" si="207"/>
        <v>#NUM!</v>
      </c>
      <c r="AD1320" s="1">
        <f t="shared" si="208"/>
        <v>1932773</v>
      </c>
      <c r="AE1320" t="str">
        <f>IFERROR(VLOOKUP(D1320,Bas!A:B,2,0),"")</f>
        <v/>
      </c>
      <c r="AF1320" t="str">
        <f t="shared" si="209"/>
        <v>PRODUCTOS DE CAUCHO Y LONA SASFP-011847-01</v>
      </c>
      <c r="AG1320" s="14" t="str">
        <f>(IFERROR(VLOOKUP(AF1320,Bas!A:B,2,0),"CXP"))</f>
        <v>CXP</v>
      </c>
    </row>
    <row r="1321" spans="1:33" x14ac:dyDescent="0.25">
      <c r="A1321" t="s">
        <v>41</v>
      </c>
      <c r="B1321">
        <v>901</v>
      </c>
      <c r="C1321">
        <v>890328485</v>
      </c>
      <c r="D1321" t="s">
        <v>68</v>
      </c>
      <c r="E1321" t="s">
        <v>5631</v>
      </c>
      <c r="F1321">
        <v>7447638</v>
      </c>
      <c r="G1321">
        <v>16925001</v>
      </c>
      <c r="H1321">
        <v>1410</v>
      </c>
      <c r="I1321" t="s">
        <v>5650</v>
      </c>
      <c r="J1321" t="s">
        <v>5651</v>
      </c>
      <c r="K1321" s="2">
        <v>45411</v>
      </c>
      <c r="L1321" s="2">
        <v>45411</v>
      </c>
      <c r="M1321" s="2">
        <v>45467</v>
      </c>
      <c r="N1321">
        <v>20</v>
      </c>
      <c r="O1321">
        <v>922208</v>
      </c>
      <c r="P1321">
        <v>20240604</v>
      </c>
      <c r="Q1321">
        <v>202406</v>
      </c>
      <c r="R1321" t="s">
        <v>6382</v>
      </c>
      <c r="S1321">
        <v>40</v>
      </c>
      <c r="T1321" t="s">
        <v>35</v>
      </c>
      <c r="U1321" t="s">
        <v>3359</v>
      </c>
      <c r="V1321" s="57" t="e">
        <f t="shared" ca="1" si="200"/>
        <v>#NUM!</v>
      </c>
      <c r="W1321" s="1" t="e">
        <f t="shared" ca="1" si="201"/>
        <v>#NUM!</v>
      </c>
      <c r="X1321" s="1" t="e">
        <f t="shared" ca="1" si="202"/>
        <v>#NUM!</v>
      </c>
      <c r="Y1321" s="1" t="e">
        <f t="shared" ca="1" si="203"/>
        <v>#NUM!</v>
      </c>
      <c r="Z1321" s="32" t="e">
        <f t="shared" ca="1" si="204"/>
        <v>#NUM!</v>
      </c>
      <c r="AA1321" s="1" t="e">
        <f t="shared" ca="1" si="205"/>
        <v>#NUM!</v>
      </c>
      <c r="AB1321" s="1" t="e">
        <f t="shared" ca="1" si="206"/>
        <v>#NUM!</v>
      </c>
      <c r="AC1321" s="1" t="e">
        <f t="shared" ca="1" si="207"/>
        <v>#NUM!</v>
      </c>
      <c r="AD1321" s="1">
        <f t="shared" si="208"/>
        <v>922208</v>
      </c>
      <c r="AE1321" t="str">
        <f>IFERROR(VLOOKUP(D1321,Bas!A:B,2,0),"")</f>
        <v/>
      </c>
      <c r="AF1321" t="str">
        <f t="shared" si="209"/>
        <v>PRODUCTOS DE CAUCHO Y LONA SASFP-012016-01</v>
      </c>
      <c r="AG1321" s="14" t="str">
        <f>(IFERROR(VLOOKUP(AF1321,Bas!A:B,2,0),"CXP"))</f>
        <v>CXP</v>
      </c>
    </row>
    <row r="1322" spans="1:33" x14ac:dyDescent="0.25">
      <c r="A1322" t="s">
        <v>41</v>
      </c>
      <c r="B1322">
        <v>901</v>
      </c>
      <c r="C1322">
        <v>890328485</v>
      </c>
      <c r="D1322" t="s">
        <v>68</v>
      </c>
      <c r="E1322" t="s">
        <v>5631</v>
      </c>
      <c r="F1322">
        <v>7447638</v>
      </c>
      <c r="G1322">
        <v>16925001</v>
      </c>
      <c r="H1322">
        <v>1427</v>
      </c>
      <c r="I1322" t="s">
        <v>5652</v>
      </c>
      <c r="J1322" t="s">
        <v>5653</v>
      </c>
      <c r="K1322" s="2">
        <v>45426</v>
      </c>
      <c r="L1322" s="2">
        <v>45426</v>
      </c>
      <c r="M1322" s="2">
        <v>45482</v>
      </c>
      <c r="N1322">
        <v>35</v>
      </c>
      <c r="O1322">
        <v>207331</v>
      </c>
      <c r="P1322">
        <v>20240604</v>
      </c>
      <c r="Q1322">
        <v>202406</v>
      </c>
      <c r="R1322" t="s">
        <v>6382</v>
      </c>
      <c r="S1322">
        <v>25</v>
      </c>
      <c r="T1322" t="s">
        <v>22</v>
      </c>
      <c r="U1322" t="s">
        <v>3359</v>
      </c>
      <c r="V1322" s="57" t="e">
        <f t="shared" ca="1" si="200"/>
        <v>#NUM!</v>
      </c>
      <c r="W1322" s="1" t="e">
        <f t="shared" ca="1" si="201"/>
        <v>#NUM!</v>
      </c>
      <c r="X1322" s="1" t="e">
        <f t="shared" ca="1" si="202"/>
        <v>#NUM!</v>
      </c>
      <c r="Y1322" s="1" t="e">
        <f t="shared" ca="1" si="203"/>
        <v>#NUM!</v>
      </c>
      <c r="Z1322" s="32" t="e">
        <f t="shared" ca="1" si="204"/>
        <v>#NUM!</v>
      </c>
      <c r="AA1322" s="1" t="e">
        <f t="shared" ca="1" si="205"/>
        <v>#NUM!</v>
      </c>
      <c r="AB1322" s="1" t="e">
        <f t="shared" ca="1" si="206"/>
        <v>#NUM!</v>
      </c>
      <c r="AC1322" s="1" t="e">
        <f t="shared" ca="1" si="207"/>
        <v>#NUM!</v>
      </c>
      <c r="AD1322" s="1">
        <f t="shared" si="208"/>
        <v>207331</v>
      </c>
      <c r="AE1322" t="str">
        <f>IFERROR(VLOOKUP(D1322,Bas!A:B,2,0),"")</f>
        <v/>
      </c>
      <c r="AF1322" t="str">
        <f t="shared" si="209"/>
        <v>PRODUCTOS DE CAUCHO Y LONA SASFP-012251-01</v>
      </c>
      <c r="AG1322" s="14" t="str">
        <f>(IFERROR(VLOOKUP(AF1322,Bas!A:B,2,0),"CXP"))</f>
        <v>CXP</v>
      </c>
    </row>
    <row r="1323" spans="1:33" x14ac:dyDescent="0.25">
      <c r="A1323" t="s">
        <v>41</v>
      </c>
      <c r="B1323">
        <v>901</v>
      </c>
      <c r="C1323">
        <v>890328485</v>
      </c>
      <c r="D1323" t="s">
        <v>68</v>
      </c>
      <c r="E1323" t="s">
        <v>5631</v>
      </c>
      <c r="F1323">
        <v>7447638</v>
      </c>
      <c r="G1323">
        <v>16925001</v>
      </c>
      <c r="H1323">
        <v>1425</v>
      </c>
      <c r="I1323" t="s">
        <v>5654</v>
      </c>
      <c r="J1323" t="s">
        <v>5655</v>
      </c>
      <c r="K1323" s="2">
        <v>45426</v>
      </c>
      <c r="L1323" s="2">
        <v>45426</v>
      </c>
      <c r="M1323" s="2">
        <v>45481</v>
      </c>
      <c r="N1323">
        <v>34</v>
      </c>
      <c r="O1323">
        <v>2693002</v>
      </c>
      <c r="P1323">
        <v>20240604</v>
      </c>
      <c r="Q1323">
        <v>202406</v>
      </c>
      <c r="R1323" t="s">
        <v>6382</v>
      </c>
      <c r="S1323">
        <v>25</v>
      </c>
      <c r="T1323" t="s">
        <v>22</v>
      </c>
      <c r="U1323" t="s">
        <v>3359</v>
      </c>
      <c r="V1323" s="57" t="e">
        <f t="shared" ca="1" si="200"/>
        <v>#NUM!</v>
      </c>
      <c r="W1323" s="1" t="e">
        <f t="shared" ca="1" si="201"/>
        <v>#NUM!</v>
      </c>
      <c r="X1323" s="1" t="e">
        <f t="shared" ca="1" si="202"/>
        <v>#NUM!</v>
      </c>
      <c r="Y1323" s="1" t="e">
        <f t="shared" ca="1" si="203"/>
        <v>#NUM!</v>
      </c>
      <c r="Z1323" s="32" t="e">
        <f t="shared" ca="1" si="204"/>
        <v>#NUM!</v>
      </c>
      <c r="AA1323" s="1" t="e">
        <f t="shared" ca="1" si="205"/>
        <v>#NUM!</v>
      </c>
      <c r="AB1323" s="1" t="e">
        <f t="shared" ca="1" si="206"/>
        <v>#NUM!</v>
      </c>
      <c r="AC1323" s="1" t="e">
        <f t="shared" ca="1" si="207"/>
        <v>#NUM!</v>
      </c>
      <c r="AD1323" s="1">
        <f t="shared" si="208"/>
        <v>2693002</v>
      </c>
      <c r="AE1323" t="str">
        <f>IFERROR(VLOOKUP(D1323,Bas!A:B,2,0),"")</f>
        <v/>
      </c>
      <c r="AF1323" t="str">
        <f t="shared" si="209"/>
        <v>PRODUCTOS DE CAUCHO Y LONA SASFP-012252-01</v>
      </c>
      <c r="AG1323" s="14" t="str">
        <f>(IFERROR(VLOOKUP(AF1323,Bas!A:B,2,0),"CXP"))</f>
        <v>CXP</v>
      </c>
    </row>
    <row r="1324" spans="1:33" x14ac:dyDescent="0.25">
      <c r="A1324" t="s">
        <v>41</v>
      </c>
      <c r="B1324">
        <v>901</v>
      </c>
      <c r="C1324">
        <v>890328485</v>
      </c>
      <c r="D1324" t="s">
        <v>68</v>
      </c>
      <c r="E1324" t="s">
        <v>5631</v>
      </c>
      <c r="F1324">
        <v>7447638</v>
      </c>
      <c r="G1324">
        <v>16925001</v>
      </c>
      <c r="H1324">
        <v>1460</v>
      </c>
      <c r="I1324" t="s">
        <v>6722</v>
      </c>
      <c r="J1324" t="s">
        <v>6723</v>
      </c>
      <c r="K1324" s="2">
        <v>45440</v>
      </c>
      <c r="L1324" s="2">
        <v>45440</v>
      </c>
      <c r="M1324" s="2">
        <v>45497</v>
      </c>
      <c r="N1324">
        <v>50</v>
      </c>
      <c r="O1324">
        <v>760214</v>
      </c>
      <c r="P1324">
        <v>20240604</v>
      </c>
      <c r="Q1324">
        <v>202406</v>
      </c>
      <c r="R1324" t="s">
        <v>6382</v>
      </c>
      <c r="S1324">
        <v>11</v>
      </c>
      <c r="T1324" t="s">
        <v>22</v>
      </c>
      <c r="U1324" t="s">
        <v>3359</v>
      </c>
      <c r="V1324" s="57" t="e">
        <f t="shared" ca="1" si="200"/>
        <v>#NUM!</v>
      </c>
      <c r="W1324" s="1" t="e">
        <f t="shared" ca="1" si="201"/>
        <v>#NUM!</v>
      </c>
      <c r="X1324" s="1" t="e">
        <f t="shared" ca="1" si="202"/>
        <v>#NUM!</v>
      </c>
      <c r="Y1324" s="1" t="e">
        <f t="shared" ca="1" si="203"/>
        <v>#NUM!</v>
      </c>
      <c r="Z1324" s="32" t="e">
        <f t="shared" ca="1" si="204"/>
        <v>#NUM!</v>
      </c>
      <c r="AA1324" s="1" t="e">
        <f t="shared" ca="1" si="205"/>
        <v>#NUM!</v>
      </c>
      <c r="AB1324" s="1" t="e">
        <f t="shared" ca="1" si="206"/>
        <v>#NUM!</v>
      </c>
      <c r="AC1324" s="1" t="e">
        <f t="shared" ca="1" si="207"/>
        <v>#NUM!</v>
      </c>
      <c r="AD1324" s="1">
        <f t="shared" si="208"/>
        <v>760214</v>
      </c>
      <c r="AE1324" t="str">
        <f>IFERROR(VLOOKUP(D1324,Bas!A:B,2,0),"")</f>
        <v/>
      </c>
      <c r="AF1324" t="str">
        <f t="shared" si="209"/>
        <v>PRODUCTOS DE CAUCHO Y LONA SASFP-012555-01</v>
      </c>
      <c r="AG1324" s="14" t="str">
        <f>(IFERROR(VLOOKUP(AF1324,Bas!A:B,2,0),"CXP"))</f>
        <v>CXP</v>
      </c>
    </row>
    <row r="1325" spans="1:33" x14ac:dyDescent="0.25">
      <c r="A1325" t="s">
        <v>41</v>
      </c>
      <c r="B1325">
        <v>901</v>
      </c>
      <c r="C1325">
        <v>900332590</v>
      </c>
      <c r="D1325" t="s">
        <v>39</v>
      </c>
      <c r="E1325" t="s">
        <v>5656</v>
      </c>
      <c r="F1325">
        <v>7447638</v>
      </c>
      <c r="G1325">
        <v>16925001</v>
      </c>
      <c r="H1325">
        <v>106</v>
      </c>
      <c r="I1325" t="s">
        <v>5657</v>
      </c>
      <c r="J1325" t="s">
        <v>5658</v>
      </c>
      <c r="K1325" s="2">
        <v>44818</v>
      </c>
      <c r="L1325" s="2">
        <v>44818</v>
      </c>
      <c r="M1325" s="2">
        <v>44848</v>
      </c>
      <c r="N1325">
        <v>-590</v>
      </c>
      <c r="O1325">
        <v>1</v>
      </c>
      <c r="P1325">
        <v>20240604</v>
      </c>
      <c r="Q1325">
        <v>202406</v>
      </c>
      <c r="R1325" t="s">
        <v>6382</v>
      </c>
      <c r="S1325">
        <v>633</v>
      </c>
      <c r="T1325" t="s">
        <v>20</v>
      </c>
      <c r="U1325" t="s">
        <v>3359</v>
      </c>
      <c r="V1325" s="57" t="e">
        <f t="shared" ca="1" si="200"/>
        <v>#NUM!</v>
      </c>
      <c r="W1325" s="1" t="e">
        <f t="shared" ca="1" si="201"/>
        <v>#NUM!</v>
      </c>
      <c r="X1325" s="1" t="e">
        <f t="shared" ca="1" si="202"/>
        <v>#NUM!</v>
      </c>
      <c r="Y1325" s="1" t="e">
        <f t="shared" ca="1" si="203"/>
        <v>#NUM!</v>
      </c>
      <c r="Z1325" s="32" t="e">
        <f t="shared" ca="1" si="204"/>
        <v>#NUM!</v>
      </c>
      <c r="AA1325" s="1" t="e">
        <f t="shared" ca="1" si="205"/>
        <v>#NUM!</v>
      </c>
      <c r="AB1325" s="1" t="e">
        <f t="shared" ca="1" si="206"/>
        <v>#NUM!</v>
      </c>
      <c r="AC1325" s="1" t="e">
        <f t="shared" ca="1" si="207"/>
        <v>#NUM!</v>
      </c>
      <c r="AD1325" s="1">
        <f t="shared" si="208"/>
        <v>1</v>
      </c>
      <c r="AE1325" t="str">
        <f>IFERROR(VLOOKUP(D1325,Bas!A:B,2,0),"")</f>
        <v/>
      </c>
      <c r="AF1325" t="str">
        <f t="shared" si="209"/>
        <v>PROMOCALI SA ESPNI-000106-00</v>
      </c>
      <c r="AG1325" s="14" t="str">
        <f>(IFERROR(VLOOKUP(AF1325,Bas!A:B,2,0),"CXP"))</f>
        <v>RV</v>
      </c>
    </row>
    <row r="1326" spans="1:33" x14ac:dyDescent="0.25">
      <c r="A1326" t="s">
        <v>41</v>
      </c>
      <c r="B1326">
        <v>901</v>
      </c>
      <c r="C1326">
        <v>900332590</v>
      </c>
      <c r="D1326" t="s">
        <v>39</v>
      </c>
      <c r="E1326" t="s">
        <v>5656</v>
      </c>
      <c r="F1326">
        <v>7447638</v>
      </c>
      <c r="G1326">
        <v>16925001</v>
      </c>
      <c r="H1326" t="s">
        <v>5587</v>
      </c>
      <c r="I1326" t="s">
        <v>5588</v>
      </c>
      <c r="J1326" t="s">
        <v>5589</v>
      </c>
      <c r="K1326" s="2">
        <v>44651</v>
      </c>
      <c r="L1326" s="2">
        <v>44651</v>
      </c>
      <c r="M1326" s="2">
        <v>44682</v>
      </c>
      <c r="N1326">
        <v>-753</v>
      </c>
      <c r="O1326">
        <v>182764135</v>
      </c>
      <c r="P1326">
        <v>20240604</v>
      </c>
      <c r="Q1326">
        <v>202406</v>
      </c>
      <c r="R1326" t="s">
        <v>6382</v>
      </c>
      <c r="S1326">
        <v>800</v>
      </c>
      <c r="T1326" t="s">
        <v>20</v>
      </c>
      <c r="U1326" t="s">
        <v>3359</v>
      </c>
      <c r="V1326" s="57" t="e">
        <f t="shared" ca="1" si="200"/>
        <v>#NUM!</v>
      </c>
      <c r="W1326" s="1" t="e">
        <f t="shared" ca="1" si="201"/>
        <v>#NUM!</v>
      </c>
      <c r="X1326" s="1" t="e">
        <f t="shared" ca="1" si="202"/>
        <v>#NUM!</v>
      </c>
      <c r="Y1326" s="1" t="e">
        <f t="shared" ca="1" si="203"/>
        <v>#NUM!</v>
      </c>
      <c r="Z1326" s="32" t="e">
        <f t="shared" ca="1" si="204"/>
        <v>#NUM!</v>
      </c>
      <c r="AA1326" s="1" t="e">
        <f t="shared" ca="1" si="205"/>
        <v>#NUM!</v>
      </c>
      <c r="AB1326" s="1" t="e">
        <f t="shared" ca="1" si="206"/>
        <v>#NUM!</v>
      </c>
      <c r="AC1326" s="1" t="e">
        <f t="shared" ca="1" si="207"/>
        <v>#NUM!</v>
      </c>
      <c r="AD1326" s="1">
        <f t="shared" si="208"/>
        <v>182764135</v>
      </c>
      <c r="AE1326" t="str">
        <f>IFERROR(VLOOKUP(D1326,Bas!A:B,2,0),"")</f>
        <v/>
      </c>
      <c r="AF1326" t="str">
        <f t="shared" si="209"/>
        <v>PROMOCALI SA ESPNI-002130-00</v>
      </c>
      <c r="AG1326" s="14" t="str">
        <f>(IFERROR(VLOOKUP(AF1326,Bas!A:B,2,0),"CXP"))</f>
        <v>RV</v>
      </c>
    </row>
    <row r="1327" spans="1:33" x14ac:dyDescent="0.25">
      <c r="A1327" t="s">
        <v>41</v>
      </c>
      <c r="B1327">
        <v>901</v>
      </c>
      <c r="C1327">
        <v>900332590</v>
      </c>
      <c r="D1327" t="s">
        <v>39</v>
      </c>
      <c r="E1327" t="s">
        <v>5656</v>
      </c>
      <c r="F1327">
        <v>7447638</v>
      </c>
      <c r="G1327">
        <v>16925001</v>
      </c>
      <c r="H1327" t="s">
        <v>3601</v>
      </c>
      <c r="I1327" t="s">
        <v>5659</v>
      </c>
      <c r="J1327" t="s">
        <v>5660</v>
      </c>
      <c r="K1327" s="2">
        <v>44985</v>
      </c>
      <c r="L1327" s="2">
        <v>44985</v>
      </c>
      <c r="M1327" s="2">
        <v>45013</v>
      </c>
      <c r="N1327">
        <v>-426</v>
      </c>
      <c r="O1327">
        <v>1500000000</v>
      </c>
      <c r="P1327">
        <v>20240604</v>
      </c>
      <c r="Q1327">
        <v>202406</v>
      </c>
      <c r="R1327" t="s">
        <v>6382</v>
      </c>
      <c r="S1327">
        <v>466</v>
      </c>
      <c r="T1327" t="s">
        <v>20</v>
      </c>
      <c r="U1327" t="s">
        <v>3359</v>
      </c>
      <c r="V1327" s="57" t="e">
        <f t="shared" ca="1" si="200"/>
        <v>#NUM!</v>
      </c>
      <c r="W1327" s="1" t="e">
        <f t="shared" ca="1" si="201"/>
        <v>#NUM!</v>
      </c>
      <c r="X1327" s="1" t="e">
        <f t="shared" ca="1" si="202"/>
        <v>#NUM!</v>
      </c>
      <c r="Y1327" s="1" t="e">
        <f t="shared" ca="1" si="203"/>
        <v>#NUM!</v>
      </c>
      <c r="Z1327" s="32" t="e">
        <f t="shared" ca="1" si="204"/>
        <v>#NUM!</v>
      </c>
      <c r="AA1327" s="1" t="e">
        <f t="shared" ca="1" si="205"/>
        <v>#NUM!</v>
      </c>
      <c r="AB1327" s="1" t="e">
        <f t="shared" ca="1" si="206"/>
        <v>#NUM!</v>
      </c>
      <c r="AC1327" s="1" t="e">
        <f t="shared" ca="1" si="207"/>
        <v>#NUM!</v>
      </c>
      <c r="AD1327" s="1">
        <f t="shared" si="208"/>
        <v>1500000000</v>
      </c>
      <c r="AE1327" t="str">
        <f>IFERROR(VLOOKUP(D1327,Bas!A:B,2,0),"")</f>
        <v/>
      </c>
      <c r="AF1327" t="str">
        <f t="shared" si="209"/>
        <v>PROMOCALI SA ESPRC-000426-00</v>
      </c>
      <c r="AG1327" s="14" t="str">
        <f>(IFERROR(VLOOKUP(AF1327,Bas!A:B,2,0),"CXP"))</f>
        <v>RV</v>
      </c>
    </row>
    <row r="1328" spans="1:33" x14ac:dyDescent="0.25">
      <c r="A1328" t="s">
        <v>41</v>
      </c>
      <c r="B1328">
        <v>901</v>
      </c>
      <c r="C1328">
        <v>900332590</v>
      </c>
      <c r="D1328" t="s">
        <v>39</v>
      </c>
      <c r="E1328" t="s">
        <v>5656</v>
      </c>
      <c r="F1328">
        <v>7447638</v>
      </c>
      <c r="G1328">
        <v>16925001</v>
      </c>
      <c r="H1328">
        <v>4</v>
      </c>
      <c r="I1328" t="s">
        <v>5592</v>
      </c>
      <c r="J1328" t="s">
        <v>5593</v>
      </c>
      <c r="K1328" s="2">
        <v>44651</v>
      </c>
      <c r="L1328" s="2">
        <v>44651</v>
      </c>
      <c r="M1328" s="2">
        <v>44682</v>
      </c>
      <c r="N1328">
        <v>-753</v>
      </c>
      <c r="O1328">
        <v>182764136</v>
      </c>
      <c r="P1328">
        <v>20240604</v>
      </c>
      <c r="Q1328">
        <v>202406</v>
      </c>
      <c r="R1328" t="s">
        <v>6382</v>
      </c>
      <c r="S1328">
        <v>800</v>
      </c>
      <c r="T1328" t="s">
        <v>20</v>
      </c>
      <c r="U1328" t="s">
        <v>3359</v>
      </c>
      <c r="V1328" s="57" t="e">
        <f t="shared" ca="1" si="200"/>
        <v>#NUM!</v>
      </c>
      <c r="W1328" s="1" t="e">
        <f t="shared" ca="1" si="201"/>
        <v>#NUM!</v>
      </c>
      <c r="X1328" s="1" t="e">
        <f t="shared" ca="1" si="202"/>
        <v>#NUM!</v>
      </c>
      <c r="Y1328" s="1" t="e">
        <f t="shared" ca="1" si="203"/>
        <v>#NUM!</v>
      </c>
      <c r="Z1328" s="32" t="e">
        <f t="shared" ca="1" si="204"/>
        <v>#NUM!</v>
      </c>
      <c r="AA1328" s="1" t="e">
        <f t="shared" ca="1" si="205"/>
        <v>#NUM!</v>
      </c>
      <c r="AB1328" s="1" t="e">
        <f t="shared" ca="1" si="206"/>
        <v>#NUM!</v>
      </c>
      <c r="AC1328" s="1" t="e">
        <f t="shared" ca="1" si="207"/>
        <v>#NUM!</v>
      </c>
      <c r="AD1328" s="1">
        <f t="shared" si="208"/>
        <v>182764136</v>
      </c>
      <c r="AE1328" t="str">
        <f>IFERROR(VLOOKUP(D1328,Bas!A:B,2,0),"")</f>
        <v/>
      </c>
      <c r="AF1328" t="str">
        <f t="shared" si="209"/>
        <v>PROMOCALI SA ESPSI-000004-00</v>
      </c>
      <c r="AG1328" s="14" t="str">
        <f>(IFERROR(VLOOKUP(AF1328,Bas!A:B,2,0),"CXP"))</f>
        <v>RV</v>
      </c>
    </row>
    <row r="1329" spans="1:33" x14ac:dyDescent="0.25">
      <c r="A1329" t="s">
        <v>41</v>
      </c>
      <c r="B1329">
        <v>901</v>
      </c>
      <c r="C1329">
        <v>900235531</v>
      </c>
      <c r="D1329" t="s">
        <v>19</v>
      </c>
      <c r="E1329" t="s">
        <v>5656</v>
      </c>
      <c r="F1329">
        <v>7447638</v>
      </c>
      <c r="G1329">
        <v>16925001</v>
      </c>
      <c r="H1329">
        <v>4</v>
      </c>
      <c r="I1329" t="s">
        <v>5592</v>
      </c>
      <c r="J1329" t="s">
        <v>5593</v>
      </c>
      <c r="K1329" s="2">
        <v>44651</v>
      </c>
      <c r="L1329" s="2">
        <v>44651</v>
      </c>
      <c r="M1329" s="2">
        <v>44682</v>
      </c>
      <c r="N1329">
        <v>-753</v>
      </c>
      <c r="O1329">
        <v>3088739</v>
      </c>
      <c r="P1329">
        <v>20240604</v>
      </c>
      <c r="Q1329">
        <v>202406</v>
      </c>
      <c r="R1329" t="s">
        <v>6382</v>
      </c>
      <c r="S1329">
        <v>800</v>
      </c>
      <c r="T1329" t="s">
        <v>20</v>
      </c>
      <c r="U1329" t="s">
        <v>3359</v>
      </c>
      <c r="V1329" s="57" t="e">
        <f t="shared" ca="1" si="200"/>
        <v>#NUM!</v>
      </c>
      <c r="W1329" s="1" t="e">
        <f t="shared" ca="1" si="201"/>
        <v>#NUM!</v>
      </c>
      <c r="X1329" s="1" t="e">
        <f t="shared" ca="1" si="202"/>
        <v>#NUM!</v>
      </c>
      <c r="Y1329" s="1" t="e">
        <f t="shared" ca="1" si="203"/>
        <v>#NUM!</v>
      </c>
      <c r="Z1329" s="32" t="e">
        <f t="shared" ca="1" si="204"/>
        <v>#NUM!</v>
      </c>
      <c r="AA1329" s="1" t="e">
        <f t="shared" ca="1" si="205"/>
        <v>#NUM!</v>
      </c>
      <c r="AB1329" s="1" t="e">
        <f t="shared" ca="1" si="206"/>
        <v>#NUM!</v>
      </c>
      <c r="AC1329" s="1" t="e">
        <f t="shared" ca="1" si="207"/>
        <v>#NUM!</v>
      </c>
      <c r="AD1329" s="1">
        <f t="shared" si="208"/>
        <v>3088739</v>
      </c>
      <c r="AE1329" t="str">
        <f>IFERROR(VLOOKUP(D1329,Bas!A:B,2,0),"")</f>
        <v/>
      </c>
      <c r="AF1329" t="str">
        <f t="shared" si="209"/>
        <v>PROMOVALLE SA ESPSI-000004-00</v>
      </c>
      <c r="AG1329" s="14" t="str">
        <f>(IFERROR(VLOOKUP(AF1329,Bas!A:B,2,0),"CXP"))</f>
        <v>RV</v>
      </c>
    </row>
    <row r="1330" spans="1:33" x14ac:dyDescent="0.25">
      <c r="A1330" t="s">
        <v>41</v>
      </c>
      <c r="B1330">
        <v>901</v>
      </c>
      <c r="C1330">
        <v>860530386</v>
      </c>
      <c r="D1330" t="s">
        <v>148</v>
      </c>
      <c r="E1330" t="s">
        <v>5661</v>
      </c>
      <c r="F1330">
        <v>7447638</v>
      </c>
      <c r="G1330">
        <v>16925001</v>
      </c>
      <c r="H1330">
        <v>595679</v>
      </c>
      <c r="I1330" t="s">
        <v>5662</v>
      </c>
      <c r="J1330" t="s">
        <v>5663</v>
      </c>
      <c r="K1330" s="2">
        <v>45398</v>
      </c>
      <c r="L1330" s="2">
        <v>45398</v>
      </c>
      <c r="M1330" s="2">
        <v>45444</v>
      </c>
      <c r="N1330">
        <v>-3</v>
      </c>
      <c r="O1330">
        <v>441370</v>
      </c>
      <c r="P1330">
        <v>20240604</v>
      </c>
      <c r="Q1330">
        <v>202406</v>
      </c>
      <c r="R1330" t="s">
        <v>6382</v>
      </c>
      <c r="S1330">
        <v>53</v>
      </c>
      <c r="T1330" t="s">
        <v>35</v>
      </c>
      <c r="U1330" t="s">
        <v>3359</v>
      </c>
      <c r="V1330" s="57" t="e">
        <f t="shared" ca="1" si="200"/>
        <v>#NUM!</v>
      </c>
      <c r="W1330" s="1" t="e">
        <f t="shared" ca="1" si="201"/>
        <v>#NUM!</v>
      </c>
      <c r="X1330" s="1" t="e">
        <f t="shared" ca="1" si="202"/>
        <v>#NUM!</v>
      </c>
      <c r="Y1330" s="1" t="e">
        <f t="shared" ca="1" si="203"/>
        <v>#NUM!</v>
      </c>
      <c r="Z1330" s="32" t="e">
        <f t="shared" ca="1" si="204"/>
        <v>#NUM!</v>
      </c>
      <c r="AA1330" s="1" t="e">
        <f t="shared" ca="1" si="205"/>
        <v>#NUM!</v>
      </c>
      <c r="AB1330" s="1" t="e">
        <f t="shared" ca="1" si="206"/>
        <v>#NUM!</v>
      </c>
      <c r="AC1330" s="1" t="e">
        <f t="shared" ca="1" si="207"/>
        <v>#NUM!</v>
      </c>
      <c r="AD1330" s="1">
        <f t="shared" si="208"/>
        <v>441370</v>
      </c>
      <c r="AE1330" t="str">
        <f>IFERROR(VLOOKUP(D1330,Bas!A:B,2,0),"")</f>
        <v/>
      </c>
      <c r="AF1330" t="str">
        <f t="shared" si="209"/>
        <v>PROVEEDORES PARA SISTEMAS Y CIAS SAS PROVEE SISTEMFP-011764-01</v>
      </c>
      <c r="AG1330" s="14" t="str">
        <f>(IFERROR(VLOOKUP(AF1330,Bas!A:B,2,0),"CXP"))</f>
        <v>CXP</v>
      </c>
    </row>
    <row r="1331" spans="1:33" x14ac:dyDescent="0.25">
      <c r="A1331" t="s">
        <v>41</v>
      </c>
      <c r="B1331">
        <v>901</v>
      </c>
      <c r="C1331">
        <v>860530386</v>
      </c>
      <c r="D1331" t="s">
        <v>148</v>
      </c>
      <c r="E1331" t="s">
        <v>5661</v>
      </c>
      <c r="F1331">
        <v>7447638</v>
      </c>
      <c r="G1331">
        <v>16925001</v>
      </c>
      <c r="H1331">
        <v>595678</v>
      </c>
      <c r="I1331" t="s">
        <v>5664</v>
      </c>
      <c r="J1331" t="s">
        <v>5665</v>
      </c>
      <c r="K1331" s="2">
        <v>45404</v>
      </c>
      <c r="L1331" s="2">
        <v>45404</v>
      </c>
      <c r="M1331" s="2">
        <v>45448</v>
      </c>
      <c r="N1331">
        <v>1</v>
      </c>
      <c r="O1331">
        <v>1045350</v>
      </c>
      <c r="P1331">
        <v>20240604</v>
      </c>
      <c r="Q1331">
        <v>202406</v>
      </c>
      <c r="R1331" t="s">
        <v>6382</v>
      </c>
      <c r="S1331">
        <v>47</v>
      </c>
      <c r="T1331" t="s">
        <v>35</v>
      </c>
      <c r="U1331" t="s">
        <v>3359</v>
      </c>
      <c r="V1331" s="57" t="e">
        <f t="shared" ca="1" si="200"/>
        <v>#NUM!</v>
      </c>
      <c r="W1331" s="1" t="e">
        <f t="shared" ca="1" si="201"/>
        <v>#NUM!</v>
      </c>
      <c r="X1331" s="1" t="e">
        <f t="shared" ca="1" si="202"/>
        <v>#NUM!</v>
      </c>
      <c r="Y1331" s="1" t="e">
        <f t="shared" ca="1" si="203"/>
        <v>#NUM!</v>
      </c>
      <c r="Z1331" s="32" t="e">
        <f t="shared" ca="1" si="204"/>
        <v>#NUM!</v>
      </c>
      <c r="AA1331" s="1" t="e">
        <f t="shared" ca="1" si="205"/>
        <v>#NUM!</v>
      </c>
      <c r="AB1331" s="1" t="e">
        <f t="shared" ca="1" si="206"/>
        <v>#NUM!</v>
      </c>
      <c r="AC1331" s="1" t="e">
        <f t="shared" ca="1" si="207"/>
        <v>#NUM!</v>
      </c>
      <c r="AD1331" s="1">
        <f t="shared" si="208"/>
        <v>1045350</v>
      </c>
      <c r="AE1331" t="str">
        <f>IFERROR(VLOOKUP(D1331,Bas!A:B,2,0),"")</f>
        <v/>
      </c>
      <c r="AF1331" t="str">
        <f t="shared" si="209"/>
        <v>PROVEEDORES PARA SISTEMAS Y CIAS SAS PROVEE SISTEMFP-011848-01</v>
      </c>
      <c r="AG1331" s="14" t="str">
        <f>(IFERROR(VLOOKUP(AF1331,Bas!A:B,2,0),"CXP"))</f>
        <v>CXP</v>
      </c>
    </row>
    <row r="1332" spans="1:33" x14ac:dyDescent="0.25">
      <c r="A1332" t="s">
        <v>41</v>
      </c>
      <c r="B1332">
        <v>901</v>
      </c>
      <c r="C1332">
        <v>860530386</v>
      </c>
      <c r="D1332" t="s">
        <v>148</v>
      </c>
      <c r="E1332" t="s">
        <v>5661</v>
      </c>
      <c r="F1332">
        <v>7447638</v>
      </c>
      <c r="G1332">
        <v>16925001</v>
      </c>
      <c r="H1332">
        <v>597049</v>
      </c>
      <c r="I1332" t="s">
        <v>5666</v>
      </c>
      <c r="J1332" t="s">
        <v>5667</v>
      </c>
      <c r="K1332" s="2">
        <v>45427</v>
      </c>
      <c r="L1332" s="2">
        <v>45427</v>
      </c>
      <c r="M1332" s="2">
        <v>45480</v>
      </c>
      <c r="N1332">
        <v>33</v>
      </c>
      <c r="O1332">
        <v>5244911</v>
      </c>
      <c r="P1332">
        <v>20240604</v>
      </c>
      <c r="Q1332">
        <v>202406</v>
      </c>
      <c r="R1332" t="s">
        <v>6382</v>
      </c>
      <c r="S1332">
        <v>24</v>
      </c>
      <c r="T1332" t="s">
        <v>22</v>
      </c>
      <c r="U1332" t="s">
        <v>3359</v>
      </c>
      <c r="V1332" s="57" t="e">
        <f t="shared" ca="1" si="200"/>
        <v>#NUM!</v>
      </c>
      <c r="W1332" s="1" t="e">
        <f t="shared" ca="1" si="201"/>
        <v>#NUM!</v>
      </c>
      <c r="X1332" s="1" t="e">
        <f t="shared" ca="1" si="202"/>
        <v>#NUM!</v>
      </c>
      <c r="Y1332" s="1" t="e">
        <f t="shared" ca="1" si="203"/>
        <v>#NUM!</v>
      </c>
      <c r="Z1332" s="32" t="e">
        <f t="shared" ca="1" si="204"/>
        <v>#NUM!</v>
      </c>
      <c r="AA1332" s="1" t="e">
        <f t="shared" ca="1" si="205"/>
        <v>#NUM!</v>
      </c>
      <c r="AB1332" s="1" t="e">
        <f t="shared" ca="1" si="206"/>
        <v>#NUM!</v>
      </c>
      <c r="AC1332" s="1" t="e">
        <f t="shared" ca="1" si="207"/>
        <v>#NUM!</v>
      </c>
      <c r="AD1332" s="1">
        <f t="shared" si="208"/>
        <v>5244911</v>
      </c>
      <c r="AE1332" t="str">
        <f>IFERROR(VLOOKUP(D1332,Bas!A:B,2,0),"")</f>
        <v/>
      </c>
      <c r="AF1332" t="str">
        <f t="shared" si="209"/>
        <v>PROVEEDORES PARA SISTEMAS Y CIAS SAS PROVEE SISTEMFP-012295-01</v>
      </c>
      <c r="AG1332" s="14" t="str">
        <f>(IFERROR(VLOOKUP(AF1332,Bas!A:B,2,0),"CXP"))</f>
        <v>CXP</v>
      </c>
    </row>
    <row r="1333" spans="1:33" x14ac:dyDescent="0.25">
      <c r="A1333" t="s">
        <v>41</v>
      </c>
      <c r="B1333">
        <v>901</v>
      </c>
      <c r="C1333">
        <v>860530386</v>
      </c>
      <c r="D1333" t="s">
        <v>148</v>
      </c>
      <c r="E1333" t="s">
        <v>5661</v>
      </c>
      <c r="F1333">
        <v>7447638</v>
      </c>
      <c r="G1333">
        <v>16925001</v>
      </c>
      <c r="H1333">
        <v>597545</v>
      </c>
      <c r="I1333" t="s">
        <v>6724</v>
      </c>
      <c r="J1333" t="s">
        <v>6725</v>
      </c>
      <c r="K1333" s="2">
        <v>45441</v>
      </c>
      <c r="L1333" s="2">
        <v>45441</v>
      </c>
      <c r="M1333" s="2">
        <v>45493</v>
      </c>
      <c r="N1333">
        <v>46</v>
      </c>
      <c r="O1333">
        <v>1390142</v>
      </c>
      <c r="P1333">
        <v>20240604</v>
      </c>
      <c r="Q1333">
        <v>202406</v>
      </c>
      <c r="R1333" t="s">
        <v>6382</v>
      </c>
      <c r="S1333">
        <v>10</v>
      </c>
      <c r="T1333" t="s">
        <v>22</v>
      </c>
      <c r="U1333" t="s">
        <v>3359</v>
      </c>
      <c r="V1333" s="57" t="e">
        <f t="shared" ca="1" si="200"/>
        <v>#NUM!</v>
      </c>
      <c r="W1333" s="1" t="e">
        <f t="shared" ca="1" si="201"/>
        <v>#NUM!</v>
      </c>
      <c r="X1333" s="1" t="e">
        <f t="shared" ca="1" si="202"/>
        <v>#NUM!</v>
      </c>
      <c r="Y1333" s="1" t="e">
        <f t="shared" ca="1" si="203"/>
        <v>#NUM!</v>
      </c>
      <c r="Z1333" s="32" t="e">
        <f t="shared" ca="1" si="204"/>
        <v>#NUM!</v>
      </c>
      <c r="AA1333" s="1" t="e">
        <f t="shared" ca="1" si="205"/>
        <v>#NUM!</v>
      </c>
      <c r="AB1333" s="1" t="e">
        <f t="shared" ca="1" si="206"/>
        <v>#NUM!</v>
      </c>
      <c r="AC1333" s="1" t="e">
        <f t="shared" ca="1" si="207"/>
        <v>#NUM!</v>
      </c>
      <c r="AD1333" s="1">
        <f t="shared" si="208"/>
        <v>1390142</v>
      </c>
      <c r="AE1333" t="str">
        <f>IFERROR(VLOOKUP(D1333,Bas!A:B,2,0),"")</f>
        <v/>
      </c>
      <c r="AF1333" t="str">
        <f t="shared" si="209"/>
        <v>PROVEEDORES PARA SISTEMAS Y CIAS SAS PROVEE SISTEMFP-012579-01</v>
      </c>
      <c r="AG1333" s="14" t="str">
        <f>(IFERROR(VLOOKUP(AF1333,Bas!A:B,2,0),"CXP"))</f>
        <v>CXP</v>
      </c>
    </row>
    <row r="1334" spans="1:33" x14ac:dyDescent="0.25">
      <c r="A1334" t="s">
        <v>41</v>
      </c>
      <c r="B1334">
        <v>901</v>
      </c>
      <c r="C1334">
        <v>860530386</v>
      </c>
      <c r="D1334" t="s">
        <v>148</v>
      </c>
      <c r="E1334" t="s">
        <v>5661</v>
      </c>
      <c r="F1334">
        <v>7447638</v>
      </c>
      <c r="G1334">
        <v>16925001</v>
      </c>
      <c r="H1334">
        <v>597336</v>
      </c>
      <c r="I1334" t="s">
        <v>6726</v>
      </c>
      <c r="J1334" t="s">
        <v>6727</v>
      </c>
      <c r="K1334" s="2">
        <v>45441</v>
      </c>
      <c r="L1334" s="2">
        <v>45441</v>
      </c>
      <c r="M1334" s="2">
        <v>45488</v>
      </c>
      <c r="N1334">
        <v>41</v>
      </c>
      <c r="O1334">
        <v>43054</v>
      </c>
      <c r="P1334">
        <v>20240604</v>
      </c>
      <c r="Q1334">
        <v>202406</v>
      </c>
      <c r="R1334" t="s">
        <v>6382</v>
      </c>
      <c r="S1334">
        <v>10</v>
      </c>
      <c r="T1334" t="s">
        <v>22</v>
      </c>
      <c r="U1334" t="s">
        <v>3359</v>
      </c>
      <c r="V1334" s="57" t="e">
        <f t="shared" ca="1" si="200"/>
        <v>#NUM!</v>
      </c>
      <c r="W1334" s="1" t="e">
        <f t="shared" ca="1" si="201"/>
        <v>#NUM!</v>
      </c>
      <c r="X1334" s="1" t="e">
        <f t="shared" ca="1" si="202"/>
        <v>#NUM!</v>
      </c>
      <c r="Y1334" s="1" t="e">
        <f t="shared" ca="1" si="203"/>
        <v>#NUM!</v>
      </c>
      <c r="Z1334" s="32" t="e">
        <f t="shared" ca="1" si="204"/>
        <v>#NUM!</v>
      </c>
      <c r="AA1334" s="1" t="e">
        <f t="shared" ca="1" si="205"/>
        <v>#NUM!</v>
      </c>
      <c r="AB1334" s="1" t="e">
        <f t="shared" ca="1" si="206"/>
        <v>#NUM!</v>
      </c>
      <c r="AC1334" s="1" t="e">
        <f t="shared" ca="1" si="207"/>
        <v>#NUM!</v>
      </c>
      <c r="AD1334" s="1">
        <f t="shared" si="208"/>
        <v>43054</v>
      </c>
      <c r="AE1334" t="str">
        <f>IFERROR(VLOOKUP(D1334,Bas!A:B,2,0),"")</f>
        <v/>
      </c>
      <c r="AF1334" t="str">
        <f t="shared" si="209"/>
        <v>PROVEEDORES PARA SISTEMAS Y CIAS SAS PROVEE SISTEMFP-012580-01</v>
      </c>
      <c r="AG1334" s="14" t="str">
        <f>(IFERROR(VLOOKUP(AF1334,Bas!A:B,2,0),"CXP"))</f>
        <v>CXP</v>
      </c>
    </row>
    <row r="1335" spans="1:33" x14ac:dyDescent="0.25">
      <c r="A1335" t="s">
        <v>41</v>
      </c>
      <c r="B1335">
        <v>901</v>
      </c>
      <c r="C1335">
        <v>800216125</v>
      </c>
      <c r="D1335" t="s">
        <v>3017</v>
      </c>
      <c r="E1335" t="s">
        <v>5668</v>
      </c>
      <c r="F1335">
        <v>7447638</v>
      </c>
      <c r="G1335">
        <v>16925001</v>
      </c>
      <c r="H1335">
        <v>2866</v>
      </c>
      <c r="I1335" t="s">
        <v>5669</v>
      </c>
      <c r="J1335" t="s">
        <v>5670</v>
      </c>
      <c r="K1335" s="2">
        <v>45358</v>
      </c>
      <c r="L1335" s="2">
        <v>45358</v>
      </c>
      <c r="M1335" s="2">
        <v>45417</v>
      </c>
      <c r="N1335">
        <v>-29</v>
      </c>
      <c r="O1335">
        <v>2568490</v>
      </c>
      <c r="P1335">
        <v>20240604</v>
      </c>
      <c r="Q1335">
        <v>202406</v>
      </c>
      <c r="R1335" t="s">
        <v>6382</v>
      </c>
      <c r="S1335">
        <v>93</v>
      </c>
      <c r="T1335" t="s">
        <v>52</v>
      </c>
      <c r="U1335" t="s">
        <v>3359</v>
      </c>
      <c r="V1335" s="57" t="e">
        <f t="shared" ref="V1335:V1398" ca="1" si="210">+_xlfn.DAYS($V$8,L1335)</f>
        <v>#NUM!</v>
      </c>
      <c r="W1335" s="1" t="e">
        <f t="shared" ref="W1335:W1398" ca="1" si="211">+IF(AND(V1335&gt;=0,V1335&lt;=30),AD1335,0)</f>
        <v>#NUM!</v>
      </c>
      <c r="X1335" s="1" t="e">
        <f t="shared" ref="X1335:X1398" ca="1" si="212">+IF(AND(V1335&gt;=31,V1335&lt;=60),AD1335,0)</f>
        <v>#NUM!</v>
      </c>
      <c r="Y1335" s="1" t="e">
        <f t="shared" ref="Y1335:Y1398" ca="1" si="213">+IF(AND(V1335&gt;=61,V1335&lt;=90),AD1335,0)</f>
        <v>#NUM!</v>
      </c>
      <c r="Z1335" s="32" t="e">
        <f t="shared" ref="Z1335:Z1398" ca="1" si="214">+IF(AND(V1335&gt;=91,V1335&lt;=120),AD1335,0)</f>
        <v>#NUM!</v>
      </c>
      <c r="AA1335" s="1" t="e">
        <f t="shared" ref="AA1335:AA1398" ca="1" si="215">+IF(AND(V1335&gt;=121,V1335&lt;=180),AD1335,0)</f>
        <v>#NUM!</v>
      </c>
      <c r="AB1335" s="1" t="e">
        <f t="shared" ref="AB1335:AB1398" ca="1" si="216">+IF(AND(V1335&gt;=181,V1335&lt;=360),AD1335,0)</f>
        <v>#NUM!</v>
      </c>
      <c r="AC1335" s="1" t="e">
        <f t="shared" ref="AC1335:AC1398" ca="1" si="217">+IF(AND(V1335&gt;360),AD1335,0)</f>
        <v>#NUM!</v>
      </c>
      <c r="AD1335" s="1">
        <f t="shared" ref="AD1335:AD1398" si="218">+O1335</f>
        <v>2568490</v>
      </c>
      <c r="AE1335" t="str">
        <f>IFERROR(VLOOKUP(D1335,Bas!A:B,2,0),"")</f>
        <v/>
      </c>
      <c r="AF1335" t="str">
        <f t="shared" si="209"/>
        <v>RAMONERRE SAFP-011091-01</v>
      </c>
      <c r="AG1335" s="14" t="str">
        <f>(IFERROR(VLOOKUP(AF1335,Bas!A:B,2,0),"CXP"))</f>
        <v>CXP</v>
      </c>
    </row>
    <row r="1336" spans="1:33" x14ac:dyDescent="0.25">
      <c r="A1336" t="s">
        <v>41</v>
      </c>
      <c r="B1336">
        <v>901</v>
      </c>
      <c r="C1336">
        <v>800216125</v>
      </c>
      <c r="D1336" t="s">
        <v>3017</v>
      </c>
      <c r="E1336" t="s">
        <v>5668</v>
      </c>
      <c r="F1336">
        <v>7447638</v>
      </c>
      <c r="G1336">
        <v>16925001</v>
      </c>
      <c r="H1336">
        <v>2865</v>
      </c>
      <c r="I1336" t="s">
        <v>5671</v>
      </c>
      <c r="J1336" t="s">
        <v>5672</v>
      </c>
      <c r="K1336" s="2">
        <v>45358</v>
      </c>
      <c r="L1336" s="2">
        <v>45358</v>
      </c>
      <c r="M1336" s="2">
        <v>45417</v>
      </c>
      <c r="N1336">
        <v>-29</v>
      </c>
      <c r="O1336">
        <v>10273960</v>
      </c>
      <c r="P1336">
        <v>20240604</v>
      </c>
      <c r="Q1336">
        <v>202406</v>
      </c>
      <c r="R1336" t="s">
        <v>6382</v>
      </c>
      <c r="S1336">
        <v>93</v>
      </c>
      <c r="T1336" t="s">
        <v>52</v>
      </c>
      <c r="U1336" t="s">
        <v>3359</v>
      </c>
      <c r="V1336" s="57" t="e">
        <f t="shared" ca="1" si="210"/>
        <v>#NUM!</v>
      </c>
      <c r="W1336" s="1" t="e">
        <f t="shared" ca="1" si="211"/>
        <v>#NUM!</v>
      </c>
      <c r="X1336" s="1" t="e">
        <f t="shared" ca="1" si="212"/>
        <v>#NUM!</v>
      </c>
      <c r="Y1336" s="1" t="e">
        <f t="shared" ca="1" si="213"/>
        <v>#NUM!</v>
      </c>
      <c r="Z1336" s="32" t="e">
        <f t="shared" ca="1" si="214"/>
        <v>#NUM!</v>
      </c>
      <c r="AA1336" s="1" t="e">
        <f t="shared" ca="1" si="215"/>
        <v>#NUM!</v>
      </c>
      <c r="AB1336" s="1" t="e">
        <f t="shared" ca="1" si="216"/>
        <v>#NUM!</v>
      </c>
      <c r="AC1336" s="1" t="e">
        <f t="shared" ca="1" si="217"/>
        <v>#NUM!</v>
      </c>
      <c r="AD1336" s="1">
        <f t="shared" si="218"/>
        <v>10273960</v>
      </c>
      <c r="AE1336" t="str">
        <f>IFERROR(VLOOKUP(D1336,Bas!A:B,2,0),"")</f>
        <v/>
      </c>
      <c r="AF1336" t="str">
        <f t="shared" ref="AF1336:AF1399" si="219">+CONCATENATE(D1336,I1336)</f>
        <v>RAMONERRE SAFP-011093-01</v>
      </c>
      <c r="AG1336" s="14" t="str">
        <f>(IFERROR(VLOOKUP(AF1336,Bas!A:B,2,0),"CXP"))</f>
        <v>CXP</v>
      </c>
    </row>
    <row r="1337" spans="1:33" x14ac:dyDescent="0.25">
      <c r="A1337" t="s">
        <v>41</v>
      </c>
      <c r="B1337">
        <v>901</v>
      </c>
      <c r="C1337">
        <v>800216125</v>
      </c>
      <c r="D1337" t="s">
        <v>3017</v>
      </c>
      <c r="E1337" t="s">
        <v>5668</v>
      </c>
      <c r="F1337">
        <v>7447638</v>
      </c>
      <c r="G1337">
        <v>16925001</v>
      </c>
      <c r="H1337">
        <v>2873</v>
      </c>
      <c r="I1337" t="s">
        <v>5673</v>
      </c>
      <c r="J1337" t="s">
        <v>5674</v>
      </c>
      <c r="K1337" s="2">
        <v>45363</v>
      </c>
      <c r="L1337" s="2">
        <v>45363</v>
      </c>
      <c r="M1337" s="2">
        <v>45419</v>
      </c>
      <c r="N1337">
        <v>-27</v>
      </c>
      <c r="O1337">
        <v>2045700</v>
      </c>
      <c r="P1337">
        <v>20240604</v>
      </c>
      <c r="Q1337">
        <v>202406</v>
      </c>
      <c r="R1337" t="s">
        <v>6382</v>
      </c>
      <c r="S1337">
        <v>88</v>
      </c>
      <c r="T1337" t="s">
        <v>31</v>
      </c>
      <c r="U1337" t="s">
        <v>3359</v>
      </c>
      <c r="V1337" s="57" t="e">
        <f t="shared" ca="1" si="210"/>
        <v>#NUM!</v>
      </c>
      <c r="W1337" s="1" t="e">
        <f t="shared" ca="1" si="211"/>
        <v>#NUM!</v>
      </c>
      <c r="X1337" s="1" t="e">
        <f t="shared" ca="1" si="212"/>
        <v>#NUM!</v>
      </c>
      <c r="Y1337" s="1" t="e">
        <f t="shared" ca="1" si="213"/>
        <v>#NUM!</v>
      </c>
      <c r="Z1337" s="32" t="e">
        <f t="shared" ca="1" si="214"/>
        <v>#NUM!</v>
      </c>
      <c r="AA1337" s="1" t="e">
        <f t="shared" ca="1" si="215"/>
        <v>#NUM!</v>
      </c>
      <c r="AB1337" s="1" t="e">
        <f t="shared" ca="1" si="216"/>
        <v>#NUM!</v>
      </c>
      <c r="AC1337" s="1" t="e">
        <f t="shared" ca="1" si="217"/>
        <v>#NUM!</v>
      </c>
      <c r="AD1337" s="1">
        <f t="shared" si="218"/>
        <v>2045700</v>
      </c>
      <c r="AE1337" t="str">
        <f>IFERROR(VLOOKUP(D1337,Bas!A:B,2,0),"")</f>
        <v/>
      </c>
      <c r="AF1337" t="str">
        <f t="shared" si="219"/>
        <v>RAMONERRE SAFP-011137-01</v>
      </c>
      <c r="AG1337" s="14" t="str">
        <f>(IFERROR(VLOOKUP(AF1337,Bas!A:B,2,0),"CXP"))</f>
        <v>CXP</v>
      </c>
    </row>
    <row r="1338" spans="1:33" x14ac:dyDescent="0.25">
      <c r="A1338" t="s">
        <v>41</v>
      </c>
      <c r="B1338">
        <v>901</v>
      </c>
      <c r="C1338">
        <v>800216125</v>
      </c>
      <c r="D1338" t="s">
        <v>3017</v>
      </c>
      <c r="E1338" t="s">
        <v>5668</v>
      </c>
      <c r="F1338">
        <v>7447638</v>
      </c>
      <c r="G1338">
        <v>16925001</v>
      </c>
      <c r="H1338">
        <v>2898</v>
      </c>
      <c r="I1338" t="s">
        <v>5675</v>
      </c>
      <c r="J1338" t="s">
        <v>5676</v>
      </c>
      <c r="K1338" s="2">
        <v>45386</v>
      </c>
      <c r="L1338" s="2">
        <v>45386</v>
      </c>
      <c r="M1338" s="2">
        <v>45447</v>
      </c>
      <c r="N1338">
        <v>0</v>
      </c>
      <c r="O1338">
        <v>2568490</v>
      </c>
      <c r="P1338">
        <v>20240604</v>
      </c>
      <c r="Q1338">
        <v>202406</v>
      </c>
      <c r="R1338" t="s">
        <v>6382</v>
      </c>
      <c r="S1338">
        <v>65</v>
      </c>
      <c r="T1338" t="s">
        <v>31</v>
      </c>
      <c r="U1338" t="s">
        <v>3359</v>
      </c>
      <c r="V1338" s="57" t="e">
        <f t="shared" ca="1" si="210"/>
        <v>#NUM!</v>
      </c>
      <c r="W1338" s="1" t="e">
        <f t="shared" ca="1" si="211"/>
        <v>#NUM!</v>
      </c>
      <c r="X1338" s="1" t="e">
        <f t="shared" ca="1" si="212"/>
        <v>#NUM!</v>
      </c>
      <c r="Y1338" s="1" t="e">
        <f t="shared" ca="1" si="213"/>
        <v>#NUM!</v>
      </c>
      <c r="Z1338" s="32" t="e">
        <f t="shared" ca="1" si="214"/>
        <v>#NUM!</v>
      </c>
      <c r="AA1338" s="1" t="e">
        <f t="shared" ca="1" si="215"/>
        <v>#NUM!</v>
      </c>
      <c r="AB1338" s="1" t="e">
        <f t="shared" ca="1" si="216"/>
        <v>#NUM!</v>
      </c>
      <c r="AC1338" s="1" t="e">
        <f t="shared" ca="1" si="217"/>
        <v>#NUM!</v>
      </c>
      <c r="AD1338" s="1">
        <f t="shared" si="218"/>
        <v>2568490</v>
      </c>
      <c r="AE1338" t="str">
        <f>IFERROR(VLOOKUP(D1338,Bas!A:B,2,0),"")</f>
        <v/>
      </c>
      <c r="AF1338" t="str">
        <f t="shared" si="219"/>
        <v>RAMONERRE SAFP-011527-01</v>
      </c>
      <c r="AG1338" s="14" t="str">
        <f>(IFERROR(VLOOKUP(AF1338,Bas!A:B,2,0),"CXP"))</f>
        <v>CXP</v>
      </c>
    </row>
    <row r="1339" spans="1:33" x14ac:dyDescent="0.25">
      <c r="A1339" t="s">
        <v>41</v>
      </c>
      <c r="B1339">
        <v>901</v>
      </c>
      <c r="C1339">
        <v>800216125</v>
      </c>
      <c r="D1339" t="s">
        <v>3017</v>
      </c>
      <c r="E1339" t="s">
        <v>5668</v>
      </c>
      <c r="F1339">
        <v>7447638</v>
      </c>
      <c r="G1339">
        <v>16925001</v>
      </c>
      <c r="H1339">
        <v>2900</v>
      </c>
      <c r="I1339" t="s">
        <v>5677</v>
      </c>
      <c r="J1339" t="s">
        <v>5678</v>
      </c>
      <c r="K1339" s="2">
        <v>45387</v>
      </c>
      <c r="L1339" s="2">
        <v>45387</v>
      </c>
      <c r="M1339" s="2">
        <v>45447</v>
      </c>
      <c r="N1339">
        <v>0</v>
      </c>
      <c r="O1339">
        <v>3409500</v>
      </c>
      <c r="P1339">
        <v>20240604</v>
      </c>
      <c r="Q1339">
        <v>202406</v>
      </c>
      <c r="R1339" t="s">
        <v>6382</v>
      </c>
      <c r="S1339">
        <v>64</v>
      </c>
      <c r="T1339" t="s">
        <v>31</v>
      </c>
      <c r="U1339" t="s">
        <v>3359</v>
      </c>
      <c r="V1339" s="57" t="e">
        <f t="shared" ca="1" si="210"/>
        <v>#NUM!</v>
      </c>
      <c r="W1339" s="1" t="e">
        <f t="shared" ca="1" si="211"/>
        <v>#NUM!</v>
      </c>
      <c r="X1339" s="1" t="e">
        <f t="shared" ca="1" si="212"/>
        <v>#NUM!</v>
      </c>
      <c r="Y1339" s="1" t="e">
        <f t="shared" ca="1" si="213"/>
        <v>#NUM!</v>
      </c>
      <c r="Z1339" s="32" t="e">
        <f t="shared" ca="1" si="214"/>
        <v>#NUM!</v>
      </c>
      <c r="AA1339" s="1" t="e">
        <f t="shared" ca="1" si="215"/>
        <v>#NUM!</v>
      </c>
      <c r="AB1339" s="1" t="e">
        <f t="shared" ca="1" si="216"/>
        <v>#NUM!</v>
      </c>
      <c r="AC1339" s="1" t="e">
        <f t="shared" ca="1" si="217"/>
        <v>#NUM!</v>
      </c>
      <c r="AD1339" s="1">
        <f t="shared" si="218"/>
        <v>3409500</v>
      </c>
      <c r="AE1339" t="str">
        <f>IFERROR(VLOOKUP(D1339,Bas!A:B,2,0),"")</f>
        <v/>
      </c>
      <c r="AF1339" t="str">
        <f t="shared" si="219"/>
        <v>RAMONERRE SAFP-011538-01</v>
      </c>
      <c r="AG1339" s="14" t="str">
        <f>(IFERROR(VLOOKUP(AF1339,Bas!A:B,2,0),"CXP"))</f>
        <v>CXP</v>
      </c>
    </row>
    <row r="1340" spans="1:33" x14ac:dyDescent="0.25">
      <c r="A1340" t="s">
        <v>41</v>
      </c>
      <c r="B1340">
        <v>901</v>
      </c>
      <c r="C1340">
        <v>800216125</v>
      </c>
      <c r="D1340" t="s">
        <v>3017</v>
      </c>
      <c r="E1340" t="s">
        <v>5668</v>
      </c>
      <c r="F1340">
        <v>7447638</v>
      </c>
      <c r="G1340">
        <v>16925001</v>
      </c>
      <c r="H1340">
        <v>2897</v>
      </c>
      <c r="I1340" t="s">
        <v>5679</v>
      </c>
      <c r="J1340" t="s">
        <v>5680</v>
      </c>
      <c r="K1340" s="2">
        <v>45387</v>
      </c>
      <c r="L1340" s="2">
        <v>45387</v>
      </c>
      <c r="M1340" s="2">
        <v>45447</v>
      </c>
      <c r="N1340">
        <v>0</v>
      </c>
      <c r="O1340">
        <v>5136980</v>
      </c>
      <c r="P1340">
        <v>20240604</v>
      </c>
      <c r="Q1340">
        <v>202406</v>
      </c>
      <c r="R1340" t="s">
        <v>6382</v>
      </c>
      <c r="S1340">
        <v>64</v>
      </c>
      <c r="T1340" t="s">
        <v>31</v>
      </c>
      <c r="U1340" t="s">
        <v>3359</v>
      </c>
      <c r="V1340" s="57" t="e">
        <f t="shared" ca="1" si="210"/>
        <v>#NUM!</v>
      </c>
      <c r="W1340" s="1" t="e">
        <f t="shared" ca="1" si="211"/>
        <v>#NUM!</v>
      </c>
      <c r="X1340" s="1" t="e">
        <f t="shared" ca="1" si="212"/>
        <v>#NUM!</v>
      </c>
      <c r="Y1340" s="1" t="e">
        <f t="shared" ca="1" si="213"/>
        <v>#NUM!</v>
      </c>
      <c r="Z1340" s="32" t="e">
        <f t="shared" ca="1" si="214"/>
        <v>#NUM!</v>
      </c>
      <c r="AA1340" s="1" t="e">
        <f t="shared" ca="1" si="215"/>
        <v>#NUM!</v>
      </c>
      <c r="AB1340" s="1" t="e">
        <f t="shared" ca="1" si="216"/>
        <v>#NUM!</v>
      </c>
      <c r="AC1340" s="1" t="e">
        <f t="shared" ca="1" si="217"/>
        <v>#NUM!</v>
      </c>
      <c r="AD1340" s="1">
        <f t="shared" si="218"/>
        <v>5136980</v>
      </c>
      <c r="AE1340" t="str">
        <f>IFERROR(VLOOKUP(D1340,Bas!A:B,2,0),"")</f>
        <v/>
      </c>
      <c r="AF1340" t="str">
        <f t="shared" si="219"/>
        <v>RAMONERRE SAFP-011539-01</v>
      </c>
      <c r="AG1340" s="14" t="str">
        <f>(IFERROR(VLOOKUP(AF1340,Bas!A:B,2,0),"CXP"))</f>
        <v>CXP</v>
      </c>
    </row>
    <row r="1341" spans="1:33" x14ac:dyDescent="0.25">
      <c r="A1341" t="s">
        <v>41</v>
      </c>
      <c r="B1341">
        <v>901</v>
      </c>
      <c r="C1341">
        <v>800216125</v>
      </c>
      <c r="D1341" t="s">
        <v>3017</v>
      </c>
      <c r="E1341" t="s">
        <v>5668</v>
      </c>
      <c r="F1341">
        <v>7447638</v>
      </c>
      <c r="G1341">
        <v>16925001</v>
      </c>
      <c r="H1341">
        <v>2931</v>
      </c>
      <c r="I1341" t="s">
        <v>5681</v>
      </c>
      <c r="J1341" t="s">
        <v>5682</v>
      </c>
      <c r="K1341" s="2">
        <v>45404</v>
      </c>
      <c r="L1341" s="2">
        <v>45404</v>
      </c>
      <c r="M1341" s="2">
        <v>45462</v>
      </c>
      <c r="N1341">
        <v>15</v>
      </c>
      <c r="O1341">
        <v>511425</v>
      </c>
      <c r="P1341">
        <v>20240604</v>
      </c>
      <c r="Q1341">
        <v>202406</v>
      </c>
      <c r="R1341" t="s">
        <v>6382</v>
      </c>
      <c r="S1341">
        <v>47</v>
      </c>
      <c r="T1341" t="s">
        <v>35</v>
      </c>
      <c r="U1341" t="s">
        <v>3359</v>
      </c>
      <c r="V1341" s="57" t="e">
        <f t="shared" ca="1" si="210"/>
        <v>#NUM!</v>
      </c>
      <c r="W1341" s="1" t="e">
        <f t="shared" ca="1" si="211"/>
        <v>#NUM!</v>
      </c>
      <c r="X1341" s="1" t="e">
        <f t="shared" ca="1" si="212"/>
        <v>#NUM!</v>
      </c>
      <c r="Y1341" s="1" t="e">
        <f t="shared" ca="1" si="213"/>
        <v>#NUM!</v>
      </c>
      <c r="Z1341" s="32" t="e">
        <f t="shared" ca="1" si="214"/>
        <v>#NUM!</v>
      </c>
      <c r="AA1341" s="1" t="e">
        <f t="shared" ca="1" si="215"/>
        <v>#NUM!</v>
      </c>
      <c r="AB1341" s="1" t="e">
        <f t="shared" ca="1" si="216"/>
        <v>#NUM!</v>
      </c>
      <c r="AC1341" s="1" t="e">
        <f t="shared" ca="1" si="217"/>
        <v>#NUM!</v>
      </c>
      <c r="AD1341" s="1">
        <f t="shared" si="218"/>
        <v>511425</v>
      </c>
      <c r="AE1341" t="str">
        <f>IFERROR(VLOOKUP(D1341,Bas!A:B,2,0),"")</f>
        <v/>
      </c>
      <c r="AF1341" t="str">
        <f t="shared" si="219"/>
        <v>RAMONERRE SAFP-011849-01</v>
      </c>
      <c r="AG1341" s="14" t="str">
        <f>(IFERROR(VLOOKUP(AF1341,Bas!A:B,2,0),"CXP"))</f>
        <v>CXP</v>
      </c>
    </row>
    <row r="1342" spans="1:33" x14ac:dyDescent="0.25">
      <c r="A1342" t="s">
        <v>41</v>
      </c>
      <c r="B1342">
        <v>901</v>
      </c>
      <c r="C1342">
        <v>800216125</v>
      </c>
      <c r="D1342" t="s">
        <v>3017</v>
      </c>
      <c r="E1342" t="s">
        <v>5668</v>
      </c>
      <c r="F1342">
        <v>7447638</v>
      </c>
      <c r="G1342">
        <v>16925001</v>
      </c>
      <c r="H1342">
        <v>2948</v>
      </c>
      <c r="I1342" t="s">
        <v>5683</v>
      </c>
      <c r="J1342" t="s">
        <v>5684</v>
      </c>
      <c r="K1342" s="2">
        <v>45427</v>
      </c>
      <c r="L1342" s="2">
        <v>45427</v>
      </c>
      <c r="M1342" s="2">
        <v>45481</v>
      </c>
      <c r="N1342">
        <v>34</v>
      </c>
      <c r="O1342">
        <v>7212506</v>
      </c>
      <c r="P1342">
        <v>20240604</v>
      </c>
      <c r="Q1342">
        <v>202406</v>
      </c>
      <c r="R1342" t="s">
        <v>6382</v>
      </c>
      <c r="S1342">
        <v>24</v>
      </c>
      <c r="T1342" t="s">
        <v>22</v>
      </c>
      <c r="U1342" t="s">
        <v>3359</v>
      </c>
      <c r="V1342" s="57" t="e">
        <f t="shared" ca="1" si="210"/>
        <v>#NUM!</v>
      </c>
      <c r="W1342" s="1" t="e">
        <f t="shared" ca="1" si="211"/>
        <v>#NUM!</v>
      </c>
      <c r="X1342" s="1" t="e">
        <f t="shared" ca="1" si="212"/>
        <v>#NUM!</v>
      </c>
      <c r="Y1342" s="1" t="e">
        <f t="shared" ca="1" si="213"/>
        <v>#NUM!</v>
      </c>
      <c r="Z1342" s="32" t="e">
        <f t="shared" ca="1" si="214"/>
        <v>#NUM!</v>
      </c>
      <c r="AA1342" s="1" t="e">
        <f t="shared" ca="1" si="215"/>
        <v>#NUM!</v>
      </c>
      <c r="AB1342" s="1" t="e">
        <f t="shared" ca="1" si="216"/>
        <v>#NUM!</v>
      </c>
      <c r="AC1342" s="1" t="e">
        <f t="shared" ca="1" si="217"/>
        <v>#NUM!</v>
      </c>
      <c r="AD1342" s="1">
        <f t="shared" si="218"/>
        <v>7212506</v>
      </c>
      <c r="AE1342" t="str">
        <f>IFERROR(VLOOKUP(D1342,Bas!A:B,2,0),"")</f>
        <v/>
      </c>
      <c r="AF1342" t="str">
        <f t="shared" si="219"/>
        <v>RAMONERRE SAFP-012294-01</v>
      </c>
      <c r="AG1342" s="14" t="str">
        <f>(IFERROR(VLOOKUP(AF1342,Bas!A:B,2,0),"CXP"))</f>
        <v>CXP</v>
      </c>
    </row>
    <row r="1343" spans="1:33" x14ac:dyDescent="0.25">
      <c r="A1343" t="s">
        <v>41</v>
      </c>
      <c r="B1343">
        <v>901</v>
      </c>
      <c r="C1343">
        <v>800216125</v>
      </c>
      <c r="D1343" t="s">
        <v>3017</v>
      </c>
      <c r="E1343" t="s">
        <v>5668</v>
      </c>
      <c r="F1343">
        <v>7447638</v>
      </c>
      <c r="G1343">
        <v>16925001</v>
      </c>
      <c r="H1343">
        <v>2957</v>
      </c>
      <c r="I1343" t="s">
        <v>5685</v>
      </c>
      <c r="J1343" t="s">
        <v>5686</v>
      </c>
      <c r="K1343" s="2">
        <v>45432</v>
      </c>
      <c r="L1343" s="2">
        <v>45432</v>
      </c>
      <c r="M1343" s="2">
        <v>45490</v>
      </c>
      <c r="N1343">
        <v>43</v>
      </c>
      <c r="O1343">
        <v>3591340</v>
      </c>
      <c r="P1343">
        <v>20240604</v>
      </c>
      <c r="Q1343">
        <v>202406</v>
      </c>
      <c r="R1343" t="s">
        <v>6382</v>
      </c>
      <c r="S1343">
        <v>19</v>
      </c>
      <c r="T1343" t="s">
        <v>22</v>
      </c>
      <c r="U1343" t="s">
        <v>3359</v>
      </c>
      <c r="V1343" s="57" t="e">
        <f t="shared" ca="1" si="210"/>
        <v>#NUM!</v>
      </c>
      <c r="W1343" s="1" t="e">
        <f t="shared" ca="1" si="211"/>
        <v>#NUM!</v>
      </c>
      <c r="X1343" s="1" t="e">
        <f t="shared" ca="1" si="212"/>
        <v>#NUM!</v>
      </c>
      <c r="Y1343" s="1" t="e">
        <f t="shared" ca="1" si="213"/>
        <v>#NUM!</v>
      </c>
      <c r="Z1343" s="32" t="e">
        <f t="shared" ca="1" si="214"/>
        <v>#NUM!</v>
      </c>
      <c r="AA1343" s="1" t="e">
        <f t="shared" ca="1" si="215"/>
        <v>#NUM!</v>
      </c>
      <c r="AB1343" s="1" t="e">
        <f t="shared" ca="1" si="216"/>
        <v>#NUM!</v>
      </c>
      <c r="AC1343" s="1" t="e">
        <f t="shared" ca="1" si="217"/>
        <v>#NUM!</v>
      </c>
      <c r="AD1343" s="1">
        <f t="shared" si="218"/>
        <v>3591340</v>
      </c>
      <c r="AE1343" t="str">
        <f>IFERROR(VLOOKUP(D1343,Bas!A:B,2,0),"")</f>
        <v/>
      </c>
      <c r="AF1343" t="str">
        <f t="shared" si="219"/>
        <v>RAMONERRE SAFP-012369-01</v>
      </c>
      <c r="AG1343" s="14" t="str">
        <f>(IFERROR(VLOOKUP(AF1343,Bas!A:B,2,0),"CXP"))</f>
        <v>CXP</v>
      </c>
    </row>
    <row r="1344" spans="1:33" x14ac:dyDescent="0.25">
      <c r="A1344" t="s">
        <v>41</v>
      </c>
      <c r="B1344">
        <v>901</v>
      </c>
      <c r="C1344">
        <v>800216125</v>
      </c>
      <c r="D1344" t="s">
        <v>3017</v>
      </c>
      <c r="E1344" t="s">
        <v>5668</v>
      </c>
      <c r="F1344">
        <v>7447638</v>
      </c>
      <c r="G1344">
        <v>16925001</v>
      </c>
      <c r="H1344">
        <v>2968</v>
      </c>
      <c r="I1344" t="s">
        <v>6728</v>
      </c>
      <c r="J1344" t="s">
        <v>6729</v>
      </c>
      <c r="K1344" s="2">
        <v>45442</v>
      </c>
      <c r="L1344" s="2">
        <v>45442</v>
      </c>
      <c r="M1344" s="2">
        <v>45497</v>
      </c>
      <c r="N1344">
        <v>50</v>
      </c>
      <c r="O1344">
        <v>170475</v>
      </c>
      <c r="P1344">
        <v>20240604</v>
      </c>
      <c r="Q1344">
        <v>202406</v>
      </c>
      <c r="R1344" t="s">
        <v>6382</v>
      </c>
      <c r="S1344">
        <v>9</v>
      </c>
      <c r="T1344" t="s">
        <v>22</v>
      </c>
      <c r="U1344" t="s">
        <v>3359</v>
      </c>
      <c r="V1344" s="57" t="e">
        <f t="shared" ca="1" si="210"/>
        <v>#NUM!</v>
      </c>
      <c r="W1344" s="1" t="e">
        <f t="shared" ca="1" si="211"/>
        <v>#NUM!</v>
      </c>
      <c r="X1344" s="1" t="e">
        <f t="shared" ca="1" si="212"/>
        <v>#NUM!</v>
      </c>
      <c r="Y1344" s="1" t="e">
        <f t="shared" ca="1" si="213"/>
        <v>#NUM!</v>
      </c>
      <c r="Z1344" s="32" t="e">
        <f t="shared" ca="1" si="214"/>
        <v>#NUM!</v>
      </c>
      <c r="AA1344" s="1" t="e">
        <f t="shared" ca="1" si="215"/>
        <v>#NUM!</v>
      </c>
      <c r="AB1344" s="1" t="e">
        <f t="shared" ca="1" si="216"/>
        <v>#NUM!</v>
      </c>
      <c r="AC1344" s="1" t="e">
        <f t="shared" ca="1" si="217"/>
        <v>#NUM!</v>
      </c>
      <c r="AD1344" s="1">
        <f t="shared" si="218"/>
        <v>170475</v>
      </c>
      <c r="AE1344" t="str">
        <f>IFERROR(VLOOKUP(D1344,Bas!A:B,2,0),"")</f>
        <v/>
      </c>
      <c r="AF1344" t="str">
        <f t="shared" si="219"/>
        <v>RAMONERRE SAFP-012605-01</v>
      </c>
      <c r="AG1344" s="14" t="str">
        <f>(IFERROR(VLOOKUP(AF1344,Bas!A:B,2,0),"CXP"))</f>
        <v>CXP</v>
      </c>
    </row>
    <row r="1345" spans="1:33" x14ac:dyDescent="0.25">
      <c r="A1345" t="s">
        <v>41</v>
      </c>
      <c r="B1345">
        <v>901</v>
      </c>
      <c r="C1345">
        <v>901064638</v>
      </c>
      <c r="D1345" t="s">
        <v>169</v>
      </c>
      <c r="E1345" t="s">
        <v>5687</v>
      </c>
      <c r="F1345">
        <v>7447638</v>
      </c>
      <c r="G1345">
        <v>16925001</v>
      </c>
      <c r="H1345">
        <v>4179</v>
      </c>
      <c r="I1345" t="s">
        <v>5688</v>
      </c>
      <c r="J1345" t="s">
        <v>5689</v>
      </c>
      <c r="K1345" s="2">
        <v>45358</v>
      </c>
      <c r="L1345" s="2">
        <v>45358</v>
      </c>
      <c r="M1345" s="2">
        <v>45413</v>
      </c>
      <c r="N1345">
        <v>-33</v>
      </c>
      <c r="O1345">
        <v>2079850</v>
      </c>
      <c r="P1345">
        <v>20240604</v>
      </c>
      <c r="Q1345">
        <v>202406</v>
      </c>
      <c r="R1345" t="s">
        <v>6382</v>
      </c>
      <c r="S1345">
        <v>93</v>
      </c>
      <c r="T1345" t="s">
        <v>52</v>
      </c>
      <c r="U1345" t="s">
        <v>3359</v>
      </c>
      <c r="V1345" s="57" t="e">
        <f t="shared" ca="1" si="210"/>
        <v>#NUM!</v>
      </c>
      <c r="W1345" s="1" t="e">
        <f t="shared" ca="1" si="211"/>
        <v>#NUM!</v>
      </c>
      <c r="X1345" s="1" t="e">
        <f t="shared" ca="1" si="212"/>
        <v>#NUM!</v>
      </c>
      <c r="Y1345" s="1" t="e">
        <f t="shared" ca="1" si="213"/>
        <v>#NUM!</v>
      </c>
      <c r="Z1345" s="32" t="e">
        <f t="shared" ca="1" si="214"/>
        <v>#NUM!</v>
      </c>
      <c r="AA1345" s="1" t="e">
        <f t="shared" ca="1" si="215"/>
        <v>#NUM!</v>
      </c>
      <c r="AB1345" s="1" t="e">
        <f t="shared" ca="1" si="216"/>
        <v>#NUM!</v>
      </c>
      <c r="AC1345" s="1" t="e">
        <f t="shared" ca="1" si="217"/>
        <v>#NUM!</v>
      </c>
      <c r="AD1345" s="1">
        <f t="shared" si="218"/>
        <v>2079850</v>
      </c>
      <c r="AE1345" t="str">
        <f>IFERROR(VLOOKUP(D1345,Bas!A:B,2,0),"")</f>
        <v/>
      </c>
      <c r="AF1345" t="str">
        <f t="shared" si="219"/>
        <v>REDEPARTES SASFP-011104-01</v>
      </c>
      <c r="AG1345" s="14" t="str">
        <f>(IFERROR(VLOOKUP(AF1345,Bas!A:B,2,0),"CXP"))</f>
        <v>CXP</v>
      </c>
    </row>
    <row r="1346" spans="1:33" x14ac:dyDescent="0.25">
      <c r="A1346" t="s">
        <v>41</v>
      </c>
      <c r="B1346">
        <v>901</v>
      </c>
      <c r="C1346">
        <v>901064638</v>
      </c>
      <c r="D1346" t="s">
        <v>169</v>
      </c>
      <c r="E1346" t="s">
        <v>5687</v>
      </c>
      <c r="F1346">
        <v>7447638</v>
      </c>
      <c r="G1346">
        <v>16925001</v>
      </c>
      <c r="H1346">
        <v>4275</v>
      </c>
      <c r="I1346" t="s">
        <v>5690</v>
      </c>
      <c r="J1346" t="s">
        <v>5691</v>
      </c>
      <c r="K1346" s="2">
        <v>45373</v>
      </c>
      <c r="L1346" s="2">
        <v>45373</v>
      </c>
      <c r="M1346" s="2">
        <v>45431</v>
      </c>
      <c r="N1346">
        <v>-15</v>
      </c>
      <c r="O1346">
        <v>1069187</v>
      </c>
      <c r="P1346">
        <v>20240604</v>
      </c>
      <c r="Q1346">
        <v>202406</v>
      </c>
      <c r="R1346" t="s">
        <v>6382</v>
      </c>
      <c r="S1346">
        <v>78</v>
      </c>
      <c r="T1346" t="s">
        <v>31</v>
      </c>
      <c r="U1346" t="s">
        <v>3359</v>
      </c>
      <c r="V1346" s="57" t="e">
        <f t="shared" ca="1" si="210"/>
        <v>#NUM!</v>
      </c>
      <c r="W1346" s="1" t="e">
        <f t="shared" ca="1" si="211"/>
        <v>#NUM!</v>
      </c>
      <c r="X1346" s="1" t="e">
        <f t="shared" ca="1" si="212"/>
        <v>#NUM!</v>
      </c>
      <c r="Y1346" s="1" t="e">
        <f t="shared" ca="1" si="213"/>
        <v>#NUM!</v>
      </c>
      <c r="Z1346" s="32" t="e">
        <f t="shared" ca="1" si="214"/>
        <v>#NUM!</v>
      </c>
      <c r="AA1346" s="1" t="e">
        <f t="shared" ca="1" si="215"/>
        <v>#NUM!</v>
      </c>
      <c r="AB1346" s="1" t="e">
        <f t="shared" ca="1" si="216"/>
        <v>#NUM!</v>
      </c>
      <c r="AC1346" s="1" t="e">
        <f t="shared" ca="1" si="217"/>
        <v>#NUM!</v>
      </c>
      <c r="AD1346" s="1">
        <f t="shared" si="218"/>
        <v>1069187</v>
      </c>
      <c r="AE1346" t="str">
        <f>IFERROR(VLOOKUP(D1346,Bas!A:B,2,0),"")</f>
        <v/>
      </c>
      <c r="AF1346" t="str">
        <f t="shared" si="219"/>
        <v>REDEPARTES SASFP-011319-01</v>
      </c>
      <c r="AG1346" s="14" t="str">
        <f>(IFERROR(VLOOKUP(AF1346,Bas!A:B,2,0),"CXP"))</f>
        <v>CXP</v>
      </c>
    </row>
    <row r="1347" spans="1:33" x14ac:dyDescent="0.25">
      <c r="A1347" t="s">
        <v>41</v>
      </c>
      <c r="B1347">
        <v>901</v>
      </c>
      <c r="C1347">
        <v>901064638</v>
      </c>
      <c r="D1347" t="s">
        <v>169</v>
      </c>
      <c r="E1347" t="s">
        <v>5687</v>
      </c>
      <c r="F1347">
        <v>7447638</v>
      </c>
      <c r="G1347">
        <v>16925001</v>
      </c>
      <c r="H1347">
        <v>4258</v>
      </c>
      <c r="I1347" t="s">
        <v>5692</v>
      </c>
      <c r="J1347" t="s">
        <v>5693</v>
      </c>
      <c r="K1347" s="2">
        <v>45373</v>
      </c>
      <c r="L1347" s="2">
        <v>45373</v>
      </c>
      <c r="M1347" s="2">
        <v>45427</v>
      </c>
      <c r="N1347">
        <v>-19</v>
      </c>
      <c r="O1347">
        <v>2079850</v>
      </c>
      <c r="P1347">
        <v>20240604</v>
      </c>
      <c r="Q1347">
        <v>202406</v>
      </c>
      <c r="R1347" t="s">
        <v>6382</v>
      </c>
      <c r="S1347">
        <v>78</v>
      </c>
      <c r="T1347" t="s">
        <v>31</v>
      </c>
      <c r="U1347" t="s">
        <v>3359</v>
      </c>
      <c r="V1347" s="57" t="e">
        <f t="shared" ca="1" si="210"/>
        <v>#NUM!</v>
      </c>
      <c r="W1347" s="1" t="e">
        <f t="shared" ca="1" si="211"/>
        <v>#NUM!</v>
      </c>
      <c r="X1347" s="1" t="e">
        <f t="shared" ca="1" si="212"/>
        <v>#NUM!</v>
      </c>
      <c r="Y1347" s="1" t="e">
        <f t="shared" ca="1" si="213"/>
        <v>#NUM!</v>
      </c>
      <c r="Z1347" s="32" t="e">
        <f t="shared" ca="1" si="214"/>
        <v>#NUM!</v>
      </c>
      <c r="AA1347" s="1" t="e">
        <f t="shared" ca="1" si="215"/>
        <v>#NUM!</v>
      </c>
      <c r="AB1347" s="1" t="e">
        <f t="shared" ca="1" si="216"/>
        <v>#NUM!</v>
      </c>
      <c r="AC1347" s="1" t="e">
        <f t="shared" ca="1" si="217"/>
        <v>#NUM!</v>
      </c>
      <c r="AD1347" s="1">
        <f t="shared" si="218"/>
        <v>2079850</v>
      </c>
      <c r="AE1347" t="str">
        <f>IFERROR(VLOOKUP(D1347,Bas!A:B,2,0),"")</f>
        <v/>
      </c>
      <c r="AF1347" t="str">
        <f t="shared" si="219"/>
        <v>REDEPARTES SASFP-011321-01</v>
      </c>
      <c r="AG1347" s="14" t="str">
        <f>(IFERROR(VLOOKUP(AF1347,Bas!A:B,2,0),"CXP"))</f>
        <v>CXP</v>
      </c>
    </row>
    <row r="1348" spans="1:33" x14ac:dyDescent="0.25">
      <c r="A1348" t="s">
        <v>41</v>
      </c>
      <c r="B1348">
        <v>901</v>
      </c>
      <c r="C1348">
        <v>901064638</v>
      </c>
      <c r="D1348" t="s">
        <v>169</v>
      </c>
      <c r="E1348" t="s">
        <v>5687</v>
      </c>
      <c r="F1348">
        <v>7447638</v>
      </c>
      <c r="G1348">
        <v>16925001</v>
      </c>
      <c r="H1348">
        <v>4291</v>
      </c>
      <c r="I1348" t="s">
        <v>5694</v>
      </c>
      <c r="J1348" t="s">
        <v>5695</v>
      </c>
      <c r="K1348" s="2">
        <v>45378</v>
      </c>
      <c r="L1348" s="2">
        <v>45378</v>
      </c>
      <c r="M1348" s="2">
        <v>45438</v>
      </c>
      <c r="N1348">
        <v>-8</v>
      </c>
      <c r="O1348">
        <v>2403883</v>
      </c>
      <c r="P1348">
        <v>20240604</v>
      </c>
      <c r="Q1348">
        <v>202406</v>
      </c>
      <c r="R1348" t="s">
        <v>6382</v>
      </c>
      <c r="S1348">
        <v>73</v>
      </c>
      <c r="T1348" t="s">
        <v>31</v>
      </c>
      <c r="U1348" t="s">
        <v>3359</v>
      </c>
      <c r="V1348" s="57" t="e">
        <f t="shared" ca="1" si="210"/>
        <v>#NUM!</v>
      </c>
      <c r="W1348" s="1" t="e">
        <f t="shared" ca="1" si="211"/>
        <v>#NUM!</v>
      </c>
      <c r="X1348" s="1" t="e">
        <f t="shared" ca="1" si="212"/>
        <v>#NUM!</v>
      </c>
      <c r="Y1348" s="1" t="e">
        <f t="shared" ca="1" si="213"/>
        <v>#NUM!</v>
      </c>
      <c r="Z1348" s="32" t="e">
        <f t="shared" ca="1" si="214"/>
        <v>#NUM!</v>
      </c>
      <c r="AA1348" s="1" t="e">
        <f t="shared" ca="1" si="215"/>
        <v>#NUM!</v>
      </c>
      <c r="AB1348" s="1" t="e">
        <f t="shared" ca="1" si="216"/>
        <v>#NUM!</v>
      </c>
      <c r="AC1348" s="1" t="e">
        <f t="shared" ca="1" si="217"/>
        <v>#NUM!</v>
      </c>
      <c r="AD1348" s="1">
        <f t="shared" si="218"/>
        <v>2403883</v>
      </c>
      <c r="AE1348" t="str">
        <f>IFERROR(VLOOKUP(D1348,Bas!A:B,2,0),"")</f>
        <v/>
      </c>
      <c r="AF1348" t="str">
        <f t="shared" si="219"/>
        <v>REDEPARTES SASFP-011428-01</v>
      </c>
      <c r="AG1348" s="14" t="str">
        <f>(IFERROR(VLOOKUP(AF1348,Bas!A:B,2,0),"CXP"))</f>
        <v>CXP</v>
      </c>
    </row>
    <row r="1349" spans="1:33" x14ac:dyDescent="0.25">
      <c r="A1349" t="s">
        <v>41</v>
      </c>
      <c r="B1349">
        <v>901</v>
      </c>
      <c r="C1349">
        <v>901064638</v>
      </c>
      <c r="D1349" t="s">
        <v>169</v>
      </c>
      <c r="E1349" t="s">
        <v>5687</v>
      </c>
      <c r="F1349">
        <v>7447638</v>
      </c>
      <c r="G1349">
        <v>16925001</v>
      </c>
      <c r="H1349">
        <v>4292</v>
      </c>
      <c r="I1349" t="s">
        <v>5696</v>
      </c>
      <c r="J1349" t="s">
        <v>5697</v>
      </c>
      <c r="K1349" s="2">
        <v>45382</v>
      </c>
      <c r="L1349" s="2">
        <v>45382</v>
      </c>
      <c r="M1349" s="2">
        <v>45438</v>
      </c>
      <c r="N1349">
        <v>-8</v>
      </c>
      <c r="O1349">
        <v>10990116</v>
      </c>
      <c r="P1349">
        <v>20240604</v>
      </c>
      <c r="Q1349">
        <v>202406</v>
      </c>
      <c r="R1349" t="s">
        <v>6382</v>
      </c>
      <c r="S1349">
        <v>69</v>
      </c>
      <c r="T1349" t="s">
        <v>31</v>
      </c>
      <c r="U1349" t="s">
        <v>3359</v>
      </c>
      <c r="V1349" s="57" t="e">
        <f t="shared" ca="1" si="210"/>
        <v>#NUM!</v>
      </c>
      <c r="W1349" s="1" t="e">
        <f t="shared" ca="1" si="211"/>
        <v>#NUM!</v>
      </c>
      <c r="X1349" s="1" t="e">
        <f t="shared" ca="1" si="212"/>
        <v>#NUM!</v>
      </c>
      <c r="Y1349" s="1" t="e">
        <f t="shared" ca="1" si="213"/>
        <v>#NUM!</v>
      </c>
      <c r="Z1349" s="32" t="e">
        <f t="shared" ca="1" si="214"/>
        <v>#NUM!</v>
      </c>
      <c r="AA1349" s="1" t="e">
        <f t="shared" ca="1" si="215"/>
        <v>#NUM!</v>
      </c>
      <c r="AB1349" s="1" t="e">
        <f t="shared" ca="1" si="216"/>
        <v>#NUM!</v>
      </c>
      <c r="AC1349" s="1" t="e">
        <f t="shared" ca="1" si="217"/>
        <v>#NUM!</v>
      </c>
      <c r="AD1349" s="1">
        <f t="shared" si="218"/>
        <v>10990116</v>
      </c>
      <c r="AE1349" t="str">
        <f>IFERROR(VLOOKUP(D1349,Bas!A:B,2,0),"")</f>
        <v/>
      </c>
      <c r="AF1349" t="str">
        <f t="shared" si="219"/>
        <v>REDEPARTES SASFP-011488-01</v>
      </c>
      <c r="AG1349" s="14" t="str">
        <f>(IFERROR(VLOOKUP(AF1349,Bas!A:B,2,0),"CXP"))</f>
        <v>CXP</v>
      </c>
    </row>
    <row r="1350" spans="1:33" x14ac:dyDescent="0.25">
      <c r="A1350" t="s">
        <v>41</v>
      </c>
      <c r="B1350">
        <v>901</v>
      </c>
      <c r="C1350">
        <v>901064638</v>
      </c>
      <c r="D1350" t="s">
        <v>169</v>
      </c>
      <c r="E1350" t="s">
        <v>5687</v>
      </c>
      <c r="F1350">
        <v>7447638</v>
      </c>
      <c r="G1350">
        <v>16925001</v>
      </c>
      <c r="H1350">
        <v>4337</v>
      </c>
      <c r="I1350" t="s">
        <v>5698</v>
      </c>
      <c r="J1350" t="s">
        <v>5699</v>
      </c>
      <c r="K1350" s="2">
        <v>45393</v>
      </c>
      <c r="L1350" s="2">
        <v>45393</v>
      </c>
      <c r="M1350" s="2">
        <v>45451</v>
      </c>
      <c r="N1350">
        <v>4</v>
      </c>
      <c r="O1350">
        <v>13188140</v>
      </c>
      <c r="P1350">
        <v>20240604</v>
      </c>
      <c r="Q1350">
        <v>202406</v>
      </c>
      <c r="R1350" t="s">
        <v>6382</v>
      </c>
      <c r="S1350">
        <v>58</v>
      </c>
      <c r="T1350" t="s">
        <v>35</v>
      </c>
      <c r="U1350" t="s">
        <v>3359</v>
      </c>
      <c r="V1350" s="57" t="e">
        <f t="shared" ca="1" si="210"/>
        <v>#NUM!</v>
      </c>
      <c r="W1350" s="1" t="e">
        <f t="shared" ca="1" si="211"/>
        <v>#NUM!</v>
      </c>
      <c r="X1350" s="1" t="e">
        <f t="shared" ca="1" si="212"/>
        <v>#NUM!</v>
      </c>
      <c r="Y1350" s="1" t="e">
        <f t="shared" ca="1" si="213"/>
        <v>#NUM!</v>
      </c>
      <c r="Z1350" s="32" t="e">
        <f t="shared" ca="1" si="214"/>
        <v>#NUM!</v>
      </c>
      <c r="AA1350" s="1" t="e">
        <f t="shared" ca="1" si="215"/>
        <v>#NUM!</v>
      </c>
      <c r="AB1350" s="1" t="e">
        <f t="shared" ca="1" si="216"/>
        <v>#NUM!</v>
      </c>
      <c r="AC1350" s="1" t="e">
        <f t="shared" ca="1" si="217"/>
        <v>#NUM!</v>
      </c>
      <c r="AD1350" s="1">
        <f t="shared" si="218"/>
        <v>13188140</v>
      </c>
      <c r="AE1350" t="str">
        <f>IFERROR(VLOOKUP(D1350,Bas!A:B,2,0),"")</f>
        <v/>
      </c>
      <c r="AF1350" t="str">
        <f t="shared" si="219"/>
        <v>REDEPARTES SASFP-011693-01</v>
      </c>
      <c r="AG1350" s="14" t="str">
        <f>(IFERROR(VLOOKUP(AF1350,Bas!A:B,2,0),"CXP"))</f>
        <v>CXP</v>
      </c>
    </row>
    <row r="1351" spans="1:33" x14ac:dyDescent="0.25">
      <c r="A1351" t="s">
        <v>41</v>
      </c>
      <c r="B1351">
        <v>901</v>
      </c>
      <c r="C1351">
        <v>901064638</v>
      </c>
      <c r="D1351" t="s">
        <v>169</v>
      </c>
      <c r="E1351" t="s">
        <v>5687</v>
      </c>
      <c r="F1351">
        <v>7447638</v>
      </c>
      <c r="G1351">
        <v>16925001</v>
      </c>
      <c r="H1351">
        <v>4376</v>
      </c>
      <c r="I1351" t="s">
        <v>5700</v>
      </c>
      <c r="J1351" t="s">
        <v>5701</v>
      </c>
      <c r="K1351" s="2">
        <v>45398</v>
      </c>
      <c r="L1351" s="2">
        <v>45398</v>
      </c>
      <c r="M1351" s="2">
        <v>45458</v>
      </c>
      <c r="N1351">
        <v>11</v>
      </c>
      <c r="O1351">
        <v>6190030</v>
      </c>
      <c r="P1351">
        <v>20240604</v>
      </c>
      <c r="Q1351">
        <v>202406</v>
      </c>
      <c r="R1351" t="s">
        <v>6382</v>
      </c>
      <c r="S1351">
        <v>53</v>
      </c>
      <c r="T1351" t="s">
        <v>35</v>
      </c>
      <c r="U1351" t="s">
        <v>3359</v>
      </c>
      <c r="V1351" s="57" t="e">
        <f t="shared" ca="1" si="210"/>
        <v>#NUM!</v>
      </c>
      <c r="W1351" s="1" t="e">
        <f t="shared" ca="1" si="211"/>
        <v>#NUM!</v>
      </c>
      <c r="X1351" s="1" t="e">
        <f t="shared" ca="1" si="212"/>
        <v>#NUM!</v>
      </c>
      <c r="Y1351" s="1" t="e">
        <f t="shared" ca="1" si="213"/>
        <v>#NUM!</v>
      </c>
      <c r="Z1351" s="32" t="e">
        <f t="shared" ca="1" si="214"/>
        <v>#NUM!</v>
      </c>
      <c r="AA1351" s="1" t="e">
        <f t="shared" ca="1" si="215"/>
        <v>#NUM!</v>
      </c>
      <c r="AB1351" s="1" t="e">
        <f t="shared" ca="1" si="216"/>
        <v>#NUM!</v>
      </c>
      <c r="AC1351" s="1" t="e">
        <f t="shared" ca="1" si="217"/>
        <v>#NUM!</v>
      </c>
      <c r="AD1351" s="1">
        <f t="shared" si="218"/>
        <v>6190030</v>
      </c>
      <c r="AE1351" t="str">
        <f>IFERROR(VLOOKUP(D1351,Bas!A:B,2,0),"")</f>
        <v/>
      </c>
      <c r="AF1351" t="str">
        <f t="shared" si="219"/>
        <v>REDEPARTES SASFP-011759-01</v>
      </c>
      <c r="AG1351" s="14" t="str">
        <f>(IFERROR(VLOOKUP(AF1351,Bas!A:B,2,0),"CXP"))</f>
        <v>CXP</v>
      </c>
    </row>
    <row r="1352" spans="1:33" x14ac:dyDescent="0.25">
      <c r="A1352" t="s">
        <v>41</v>
      </c>
      <c r="B1352">
        <v>901</v>
      </c>
      <c r="C1352">
        <v>901064638</v>
      </c>
      <c r="D1352" t="s">
        <v>169</v>
      </c>
      <c r="E1352" t="s">
        <v>5687</v>
      </c>
      <c r="F1352">
        <v>7447638</v>
      </c>
      <c r="G1352">
        <v>16925001</v>
      </c>
      <c r="H1352">
        <v>4441</v>
      </c>
      <c r="I1352" t="s">
        <v>5702</v>
      </c>
      <c r="J1352" t="s">
        <v>5703</v>
      </c>
      <c r="K1352" s="2">
        <v>45412</v>
      </c>
      <c r="L1352" s="2">
        <v>45412</v>
      </c>
      <c r="M1352" s="2">
        <v>45472</v>
      </c>
      <c r="N1352">
        <v>25</v>
      </c>
      <c r="O1352">
        <v>6594070</v>
      </c>
      <c r="P1352">
        <v>20240604</v>
      </c>
      <c r="Q1352">
        <v>202406</v>
      </c>
      <c r="R1352" t="s">
        <v>6382</v>
      </c>
      <c r="S1352">
        <v>39</v>
      </c>
      <c r="T1352" t="s">
        <v>35</v>
      </c>
      <c r="U1352" t="s">
        <v>3359</v>
      </c>
      <c r="V1352" s="57" t="e">
        <f t="shared" ca="1" si="210"/>
        <v>#NUM!</v>
      </c>
      <c r="W1352" s="1" t="e">
        <f t="shared" ca="1" si="211"/>
        <v>#NUM!</v>
      </c>
      <c r="X1352" s="1" t="e">
        <f t="shared" ca="1" si="212"/>
        <v>#NUM!</v>
      </c>
      <c r="Y1352" s="1" t="e">
        <f t="shared" ca="1" si="213"/>
        <v>#NUM!</v>
      </c>
      <c r="Z1352" s="32" t="e">
        <f t="shared" ca="1" si="214"/>
        <v>#NUM!</v>
      </c>
      <c r="AA1352" s="1" t="e">
        <f t="shared" ca="1" si="215"/>
        <v>#NUM!</v>
      </c>
      <c r="AB1352" s="1" t="e">
        <f t="shared" ca="1" si="216"/>
        <v>#NUM!</v>
      </c>
      <c r="AC1352" s="1" t="e">
        <f t="shared" ca="1" si="217"/>
        <v>#NUM!</v>
      </c>
      <c r="AD1352" s="1">
        <f t="shared" si="218"/>
        <v>6594070</v>
      </c>
      <c r="AE1352" t="str">
        <f>IFERROR(VLOOKUP(D1352,Bas!A:B,2,0),"")</f>
        <v/>
      </c>
      <c r="AF1352" t="str">
        <f t="shared" si="219"/>
        <v>REDEPARTES SASFP-012076-01</v>
      </c>
      <c r="AG1352" s="14" t="str">
        <f>(IFERROR(VLOOKUP(AF1352,Bas!A:B,2,0),"CXP"))</f>
        <v>CXP</v>
      </c>
    </row>
    <row r="1353" spans="1:33" x14ac:dyDescent="0.25">
      <c r="A1353" t="s">
        <v>41</v>
      </c>
      <c r="B1353">
        <v>901</v>
      </c>
      <c r="C1353">
        <v>901064638</v>
      </c>
      <c r="D1353" t="s">
        <v>169</v>
      </c>
      <c r="E1353" t="s">
        <v>5687</v>
      </c>
      <c r="F1353">
        <v>7447638</v>
      </c>
      <c r="G1353">
        <v>16925001</v>
      </c>
      <c r="H1353">
        <v>4516</v>
      </c>
      <c r="I1353" t="s">
        <v>5704</v>
      </c>
      <c r="J1353" t="s">
        <v>5705</v>
      </c>
      <c r="K1353" s="2">
        <v>45427</v>
      </c>
      <c r="L1353" s="2">
        <v>45427</v>
      </c>
      <c r="M1353" s="2">
        <v>45482</v>
      </c>
      <c r="N1353">
        <v>35</v>
      </c>
      <c r="O1353">
        <v>6594070</v>
      </c>
      <c r="P1353">
        <v>20240604</v>
      </c>
      <c r="Q1353">
        <v>202406</v>
      </c>
      <c r="R1353" t="s">
        <v>6382</v>
      </c>
      <c r="S1353">
        <v>24</v>
      </c>
      <c r="T1353" t="s">
        <v>22</v>
      </c>
      <c r="U1353" t="s">
        <v>3359</v>
      </c>
      <c r="V1353" s="57" t="e">
        <f t="shared" ca="1" si="210"/>
        <v>#NUM!</v>
      </c>
      <c r="W1353" s="1" t="e">
        <f t="shared" ca="1" si="211"/>
        <v>#NUM!</v>
      </c>
      <c r="X1353" s="1" t="e">
        <f t="shared" ca="1" si="212"/>
        <v>#NUM!</v>
      </c>
      <c r="Y1353" s="1" t="e">
        <f t="shared" ca="1" si="213"/>
        <v>#NUM!</v>
      </c>
      <c r="Z1353" s="32" t="e">
        <f t="shared" ca="1" si="214"/>
        <v>#NUM!</v>
      </c>
      <c r="AA1353" s="1" t="e">
        <f t="shared" ca="1" si="215"/>
        <v>#NUM!</v>
      </c>
      <c r="AB1353" s="1" t="e">
        <f t="shared" ca="1" si="216"/>
        <v>#NUM!</v>
      </c>
      <c r="AC1353" s="1" t="e">
        <f t="shared" ca="1" si="217"/>
        <v>#NUM!</v>
      </c>
      <c r="AD1353" s="1">
        <f t="shared" si="218"/>
        <v>6594070</v>
      </c>
      <c r="AE1353" t="str">
        <f>IFERROR(VLOOKUP(D1353,Bas!A:B,2,0),"")</f>
        <v/>
      </c>
      <c r="AF1353" t="str">
        <f t="shared" si="219"/>
        <v>REDEPARTES SASFP-012293-01</v>
      </c>
      <c r="AG1353" s="14" t="str">
        <f>(IFERROR(VLOOKUP(AF1353,Bas!A:B,2,0),"CXP"))</f>
        <v>CXP</v>
      </c>
    </row>
    <row r="1354" spans="1:33" x14ac:dyDescent="0.25">
      <c r="A1354" t="s">
        <v>41</v>
      </c>
      <c r="B1354">
        <v>901</v>
      </c>
      <c r="C1354">
        <v>901064638</v>
      </c>
      <c r="D1354" t="s">
        <v>169</v>
      </c>
      <c r="E1354" t="s">
        <v>5687</v>
      </c>
      <c r="F1354">
        <v>7447638</v>
      </c>
      <c r="G1354">
        <v>16925001</v>
      </c>
      <c r="H1354">
        <v>4558</v>
      </c>
      <c r="I1354" t="s">
        <v>5706</v>
      </c>
      <c r="J1354" t="s">
        <v>5707</v>
      </c>
      <c r="K1354" s="2">
        <v>45429</v>
      </c>
      <c r="L1354" s="2">
        <v>45429</v>
      </c>
      <c r="M1354" s="2">
        <v>45489</v>
      </c>
      <c r="N1354">
        <v>42</v>
      </c>
      <c r="O1354">
        <v>967614</v>
      </c>
      <c r="P1354">
        <v>20240604</v>
      </c>
      <c r="Q1354">
        <v>202406</v>
      </c>
      <c r="R1354" t="s">
        <v>6382</v>
      </c>
      <c r="S1354">
        <v>22</v>
      </c>
      <c r="T1354" t="s">
        <v>22</v>
      </c>
      <c r="U1354" t="s">
        <v>3359</v>
      </c>
      <c r="V1354" s="57" t="e">
        <f t="shared" ca="1" si="210"/>
        <v>#NUM!</v>
      </c>
      <c r="W1354" s="1" t="e">
        <f t="shared" ca="1" si="211"/>
        <v>#NUM!</v>
      </c>
      <c r="X1354" s="1" t="e">
        <f t="shared" ca="1" si="212"/>
        <v>#NUM!</v>
      </c>
      <c r="Y1354" s="1" t="e">
        <f t="shared" ca="1" si="213"/>
        <v>#NUM!</v>
      </c>
      <c r="Z1354" s="32" t="e">
        <f t="shared" ca="1" si="214"/>
        <v>#NUM!</v>
      </c>
      <c r="AA1354" s="1" t="e">
        <f t="shared" ca="1" si="215"/>
        <v>#NUM!</v>
      </c>
      <c r="AB1354" s="1" t="e">
        <f t="shared" ca="1" si="216"/>
        <v>#NUM!</v>
      </c>
      <c r="AC1354" s="1" t="e">
        <f t="shared" ca="1" si="217"/>
        <v>#NUM!</v>
      </c>
      <c r="AD1354" s="1">
        <f t="shared" si="218"/>
        <v>967614</v>
      </c>
      <c r="AE1354" t="str">
        <f>IFERROR(VLOOKUP(D1354,Bas!A:B,2,0),"")</f>
        <v/>
      </c>
      <c r="AF1354" t="str">
        <f t="shared" si="219"/>
        <v>REDEPARTES SASFP-012339-01</v>
      </c>
      <c r="AG1354" s="14" t="str">
        <f>(IFERROR(VLOOKUP(AF1354,Bas!A:B,2,0),"CXP"))</f>
        <v>CXP</v>
      </c>
    </row>
    <row r="1355" spans="1:33" x14ac:dyDescent="0.25">
      <c r="A1355" t="s">
        <v>41</v>
      </c>
      <c r="B1355">
        <v>901</v>
      </c>
      <c r="C1355">
        <v>901064638</v>
      </c>
      <c r="D1355" t="s">
        <v>169</v>
      </c>
      <c r="E1355" t="s">
        <v>5687</v>
      </c>
      <c r="F1355">
        <v>7447638</v>
      </c>
      <c r="G1355">
        <v>16925001</v>
      </c>
      <c r="H1355">
        <v>4610</v>
      </c>
      <c r="I1355" t="s">
        <v>6730</v>
      </c>
      <c r="J1355" t="s">
        <v>6731</v>
      </c>
      <c r="K1355" s="2">
        <v>45440</v>
      </c>
      <c r="L1355" s="2">
        <v>45440</v>
      </c>
      <c r="M1355" s="2">
        <v>45500</v>
      </c>
      <c r="N1355">
        <v>53</v>
      </c>
      <c r="O1355">
        <v>731549</v>
      </c>
      <c r="P1355">
        <v>20240604</v>
      </c>
      <c r="Q1355">
        <v>202406</v>
      </c>
      <c r="R1355" t="s">
        <v>6382</v>
      </c>
      <c r="S1355">
        <v>11</v>
      </c>
      <c r="T1355" t="s">
        <v>22</v>
      </c>
      <c r="U1355" t="s">
        <v>3359</v>
      </c>
      <c r="V1355" s="57" t="e">
        <f t="shared" ca="1" si="210"/>
        <v>#NUM!</v>
      </c>
      <c r="W1355" s="1" t="e">
        <f t="shared" ca="1" si="211"/>
        <v>#NUM!</v>
      </c>
      <c r="X1355" s="1" t="e">
        <f t="shared" ca="1" si="212"/>
        <v>#NUM!</v>
      </c>
      <c r="Y1355" s="1" t="e">
        <f t="shared" ca="1" si="213"/>
        <v>#NUM!</v>
      </c>
      <c r="Z1355" s="32" t="e">
        <f t="shared" ca="1" si="214"/>
        <v>#NUM!</v>
      </c>
      <c r="AA1355" s="1" t="e">
        <f t="shared" ca="1" si="215"/>
        <v>#NUM!</v>
      </c>
      <c r="AB1355" s="1" t="e">
        <f t="shared" ca="1" si="216"/>
        <v>#NUM!</v>
      </c>
      <c r="AC1355" s="1" t="e">
        <f t="shared" ca="1" si="217"/>
        <v>#NUM!</v>
      </c>
      <c r="AD1355" s="1">
        <f t="shared" si="218"/>
        <v>731549</v>
      </c>
      <c r="AE1355" t="str">
        <f>IFERROR(VLOOKUP(D1355,Bas!A:B,2,0),"")</f>
        <v/>
      </c>
      <c r="AF1355" t="str">
        <f t="shared" si="219"/>
        <v>REDEPARTES SASFP-012557-01</v>
      </c>
      <c r="AG1355" s="14" t="str">
        <f>(IFERROR(VLOOKUP(AF1355,Bas!A:B,2,0),"CXP"))</f>
        <v>CXP</v>
      </c>
    </row>
    <row r="1356" spans="1:33" x14ac:dyDescent="0.25">
      <c r="A1356" t="s">
        <v>41</v>
      </c>
      <c r="B1356">
        <v>901</v>
      </c>
      <c r="C1356">
        <v>901064638</v>
      </c>
      <c r="D1356" t="s">
        <v>169</v>
      </c>
      <c r="E1356" t="s">
        <v>5687</v>
      </c>
      <c r="F1356">
        <v>7447638</v>
      </c>
      <c r="G1356">
        <v>16925001</v>
      </c>
      <c r="H1356">
        <v>4594</v>
      </c>
      <c r="I1356" t="s">
        <v>6732</v>
      </c>
      <c r="J1356" t="s">
        <v>6733</v>
      </c>
      <c r="K1356" s="2">
        <v>45440</v>
      </c>
      <c r="L1356" s="2">
        <v>45440</v>
      </c>
      <c r="M1356" s="2">
        <v>45496</v>
      </c>
      <c r="N1356">
        <v>49</v>
      </c>
      <c r="O1356">
        <v>6594070</v>
      </c>
      <c r="P1356">
        <v>20240604</v>
      </c>
      <c r="Q1356">
        <v>202406</v>
      </c>
      <c r="R1356" t="s">
        <v>6382</v>
      </c>
      <c r="S1356">
        <v>11</v>
      </c>
      <c r="T1356" t="s">
        <v>22</v>
      </c>
      <c r="U1356" t="s">
        <v>3359</v>
      </c>
      <c r="V1356" s="57" t="e">
        <f t="shared" ca="1" si="210"/>
        <v>#NUM!</v>
      </c>
      <c r="W1356" s="1" t="e">
        <f t="shared" ca="1" si="211"/>
        <v>#NUM!</v>
      </c>
      <c r="X1356" s="1" t="e">
        <f t="shared" ca="1" si="212"/>
        <v>#NUM!</v>
      </c>
      <c r="Y1356" s="1" t="e">
        <f t="shared" ca="1" si="213"/>
        <v>#NUM!</v>
      </c>
      <c r="Z1356" s="32" t="e">
        <f t="shared" ca="1" si="214"/>
        <v>#NUM!</v>
      </c>
      <c r="AA1356" s="1" t="e">
        <f t="shared" ca="1" si="215"/>
        <v>#NUM!</v>
      </c>
      <c r="AB1356" s="1" t="e">
        <f t="shared" ca="1" si="216"/>
        <v>#NUM!</v>
      </c>
      <c r="AC1356" s="1" t="e">
        <f t="shared" ca="1" si="217"/>
        <v>#NUM!</v>
      </c>
      <c r="AD1356" s="1">
        <f t="shared" si="218"/>
        <v>6594070</v>
      </c>
      <c r="AE1356" t="str">
        <f>IFERROR(VLOOKUP(D1356,Bas!A:B,2,0),"")</f>
        <v/>
      </c>
      <c r="AF1356" t="str">
        <f t="shared" si="219"/>
        <v>REDEPARTES SASFP-012558-01</v>
      </c>
      <c r="AG1356" s="14" t="str">
        <f>(IFERROR(VLOOKUP(AF1356,Bas!A:B,2,0),"CXP"))</f>
        <v>CXP</v>
      </c>
    </row>
    <row r="1357" spans="1:33" x14ac:dyDescent="0.25">
      <c r="A1357" t="s">
        <v>41</v>
      </c>
      <c r="B1357">
        <v>901</v>
      </c>
      <c r="C1357">
        <v>901491901</v>
      </c>
      <c r="D1357" t="s">
        <v>6734</v>
      </c>
      <c r="E1357" t="s">
        <v>6735</v>
      </c>
      <c r="F1357">
        <v>7447638</v>
      </c>
      <c r="G1357">
        <v>16925001</v>
      </c>
      <c r="H1357">
        <v>412</v>
      </c>
      <c r="I1357" t="s">
        <v>6736</v>
      </c>
      <c r="J1357" t="s">
        <v>6737</v>
      </c>
      <c r="K1357" s="2">
        <v>45443</v>
      </c>
      <c r="L1357" s="2">
        <v>45443</v>
      </c>
      <c r="M1357" s="2">
        <v>45503</v>
      </c>
      <c r="N1357">
        <v>56</v>
      </c>
      <c r="O1357">
        <v>578157</v>
      </c>
      <c r="P1357">
        <v>20240604</v>
      </c>
      <c r="Q1357">
        <v>202406</v>
      </c>
      <c r="R1357" t="s">
        <v>6382</v>
      </c>
      <c r="S1357">
        <v>8</v>
      </c>
      <c r="T1357" t="s">
        <v>22</v>
      </c>
      <c r="U1357" t="s">
        <v>3359</v>
      </c>
      <c r="V1357" s="57" t="e">
        <f t="shared" ca="1" si="210"/>
        <v>#NUM!</v>
      </c>
      <c r="W1357" s="1" t="e">
        <f t="shared" ca="1" si="211"/>
        <v>#NUM!</v>
      </c>
      <c r="X1357" s="1" t="e">
        <f t="shared" ca="1" si="212"/>
        <v>#NUM!</v>
      </c>
      <c r="Y1357" s="1" t="e">
        <f t="shared" ca="1" si="213"/>
        <v>#NUM!</v>
      </c>
      <c r="Z1357" s="32" t="e">
        <f t="shared" ca="1" si="214"/>
        <v>#NUM!</v>
      </c>
      <c r="AA1357" s="1" t="e">
        <f t="shared" ca="1" si="215"/>
        <v>#NUM!</v>
      </c>
      <c r="AB1357" s="1" t="e">
        <f t="shared" ca="1" si="216"/>
        <v>#NUM!</v>
      </c>
      <c r="AC1357" s="1" t="e">
        <f t="shared" ca="1" si="217"/>
        <v>#NUM!</v>
      </c>
      <c r="AD1357" s="1">
        <f t="shared" si="218"/>
        <v>578157</v>
      </c>
      <c r="AE1357" t="str">
        <f>IFERROR(VLOOKUP(D1357,Bas!A:B,2,0),"")</f>
        <v/>
      </c>
      <c r="AF1357" t="str">
        <f t="shared" si="219"/>
        <v>REDIARC ELECTRIC SASFP-012608-01</v>
      </c>
      <c r="AG1357" s="14" t="str">
        <f>(IFERROR(VLOOKUP(AF1357,Bas!A:B,2,0),"CXP"))</f>
        <v>CXP</v>
      </c>
    </row>
    <row r="1358" spans="1:33" x14ac:dyDescent="0.25">
      <c r="A1358" t="s">
        <v>41</v>
      </c>
      <c r="B1358">
        <v>901</v>
      </c>
      <c r="C1358">
        <v>901491901</v>
      </c>
      <c r="D1358" t="s">
        <v>6734</v>
      </c>
      <c r="E1358" t="s">
        <v>6735</v>
      </c>
      <c r="F1358">
        <v>7447638</v>
      </c>
      <c r="G1358">
        <v>16925001</v>
      </c>
      <c r="H1358">
        <v>411</v>
      </c>
      <c r="I1358" t="s">
        <v>6738</v>
      </c>
      <c r="J1358" t="s">
        <v>6739</v>
      </c>
      <c r="K1358" s="2">
        <v>45443</v>
      </c>
      <c r="L1358" s="2">
        <v>45443</v>
      </c>
      <c r="M1358" s="2">
        <v>45503</v>
      </c>
      <c r="N1358">
        <v>56</v>
      </c>
      <c r="O1358">
        <v>1537674</v>
      </c>
      <c r="P1358">
        <v>20240604</v>
      </c>
      <c r="Q1358">
        <v>202406</v>
      </c>
      <c r="R1358" t="s">
        <v>6382</v>
      </c>
      <c r="S1358">
        <v>8</v>
      </c>
      <c r="T1358" t="s">
        <v>22</v>
      </c>
      <c r="U1358" t="s">
        <v>3359</v>
      </c>
      <c r="V1358" s="57" t="e">
        <f t="shared" ca="1" si="210"/>
        <v>#NUM!</v>
      </c>
      <c r="W1358" s="1" t="e">
        <f t="shared" ca="1" si="211"/>
        <v>#NUM!</v>
      </c>
      <c r="X1358" s="1" t="e">
        <f t="shared" ca="1" si="212"/>
        <v>#NUM!</v>
      </c>
      <c r="Y1358" s="1" t="e">
        <f t="shared" ca="1" si="213"/>
        <v>#NUM!</v>
      </c>
      <c r="Z1358" s="32" t="e">
        <f t="shared" ca="1" si="214"/>
        <v>#NUM!</v>
      </c>
      <c r="AA1358" s="1" t="e">
        <f t="shared" ca="1" si="215"/>
        <v>#NUM!</v>
      </c>
      <c r="AB1358" s="1" t="e">
        <f t="shared" ca="1" si="216"/>
        <v>#NUM!</v>
      </c>
      <c r="AC1358" s="1" t="e">
        <f t="shared" ca="1" si="217"/>
        <v>#NUM!</v>
      </c>
      <c r="AD1358" s="1">
        <f t="shared" si="218"/>
        <v>1537674</v>
      </c>
      <c r="AE1358" t="str">
        <f>IFERROR(VLOOKUP(D1358,Bas!A:B,2,0),"")</f>
        <v/>
      </c>
      <c r="AF1358" t="str">
        <f t="shared" si="219"/>
        <v>REDIARC ELECTRIC SASFP-012609-01</v>
      </c>
      <c r="AG1358" s="14" t="str">
        <f>(IFERROR(VLOOKUP(AF1358,Bas!A:B,2,0),"CXP"))</f>
        <v>CXP</v>
      </c>
    </row>
    <row r="1359" spans="1:33" x14ac:dyDescent="0.25">
      <c r="A1359" t="s">
        <v>41</v>
      </c>
      <c r="B1359">
        <v>901</v>
      </c>
      <c r="C1359">
        <v>900019033</v>
      </c>
      <c r="D1359" t="s">
        <v>3018</v>
      </c>
      <c r="E1359" t="s">
        <v>5708</v>
      </c>
      <c r="F1359">
        <v>7447638</v>
      </c>
      <c r="G1359">
        <v>16925001</v>
      </c>
      <c r="H1359">
        <v>7452</v>
      </c>
      <c r="I1359" t="s">
        <v>5709</v>
      </c>
      <c r="J1359" t="s">
        <v>5710</v>
      </c>
      <c r="K1359" s="2">
        <v>45358</v>
      </c>
      <c r="L1359" s="2">
        <v>45358</v>
      </c>
      <c r="M1359" s="2">
        <v>45418</v>
      </c>
      <c r="N1359">
        <v>-28</v>
      </c>
      <c r="O1359">
        <v>12444885</v>
      </c>
      <c r="P1359">
        <v>20240604</v>
      </c>
      <c r="Q1359">
        <v>202406</v>
      </c>
      <c r="R1359" t="s">
        <v>6382</v>
      </c>
      <c r="S1359">
        <v>93</v>
      </c>
      <c r="T1359" t="s">
        <v>52</v>
      </c>
      <c r="U1359" t="s">
        <v>3359</v>
      </c>
      <c r="V1359" s="57" t="e">
        <f t="shared" ca="1" si="210"/>
        <v>#NUM!</v>
      </c>
      <c r="W1359" s="1" t="e">
        <f t="shared" ca="1" si="211"/>
        <v>#NUM!</v>
      </c>
      <c r="X1359" s="1" t="e">
        <f t="shared" ca="1" si="212"/>
        <v>#NUM!</v>
      </c>
      <c r="Y1359" s="1" t="e">
        <f t="shared" ca="1" si="213"/>
        <v>#NUM!</v>
      </c>
      <c r="Z1359" s="32" t="e">
        <f t="shared" ca="1" si="214"/>
        <v>#NUM!</v>
      </c>
      <c r="AA1359" s="1" t="e">
        <f t="shared" ca="1" si="215"/>
        <v>#NUM!</v>
      </c>
      <c r="AB1359" s="1" t="e">
        <f t="shared" ca="1" si="216"/>
        <v>#NUM!</v>
      </c>
      <c r="AC1359" s="1" t="e">
        <f t="shared" ca="1" si="217"/>
        <v>#NUM!</v>
      </c>
      <c r="AD1359" s="1">
        <f t="shared" si="218"/>
        <v>12444885</v>
      </c>
      <c r="AE1359" t="str">
        <f>IFERROR(VLOOKUP(D1359,Bas!A:B,2,0),"")</f>
        <v/>
      </c>
      <c r="AF1359" t="str">
        <f t="shared" si="219"/>
        <v>REENCAUCHADORA RENOVANDO S A SFP-011099-01</v>
      </c>
      <c r="AG1359" s="14" t="str">
        <f>(IFERROR(VLOOKUP(AF1359,Bas!A:B,2,0),"CXP"))</f>
        <v>CXP</v>
      </c>
    </row>
    <row r="1360" spans="1:33" x14ac:dyDescent="0.25">
      <c r="A1360" t="s">
        <v>41</v>
      </c>
      <c r="B1360">
        <v>901</v>
      </c>
      <c r="C1360">
        <v>900019033</v>
      </c>
      <c r="D1360" t="s">
        <v>3018</v>
      </c>
      <c r="E1360" t="s">
        <v>5708</v>
      </c>
      <c r="F1360">
        <v>7447638</v>
      </c>
      <c r="G1360">
        <v>16925001</v>
      </c>
      <c r="H1360">
        <v>7453</v>
      </c>
      <c r="I1360" t="s">
        <v>5711</v>
      </c>
      <c r="J1360" t="s">
        <v>5712</v>
      </c>
      <c r="K1360" s="2">
        <v>45358</v>
      </c>
      <c r="L1360" s="2">
        <v>45358</v>
      </c>
      <c r="M1360" s="2">
        <v>45418</v>
      </c>
      <c r="N1360">
        <v>-28</v>
      </c>
      <c r="O1360">
        <v>2183848</v>
      </c>
      <c r="P1360">
        <v>20240604</v>
      </c>
      <c r="Q1360">
        <v>202406</v>
      </c>
      <c r="R1360" t="s">
        <v>6382</v>
      </c>
      <c r="S1360">
        <v>93</v>
      </c>
      <c r="T1360" t="s">
        <v>52</v>
      </c>
      <c r="U1360" t="s">
        <v>3359</v>
      </c>
      <c r="V1360" s="57" t="e">
        <f t="shared" ca="1" si="210"/>
        <v>#NUM!</v>
      </c>
      <c r="W1360" s="1" t="e">
        <f t="shared" ca="1" si="211"/>
        <v>#NUM!</v>
      </c>
      <c r="X1360" s="1" t="e">
        <f t="shared" ca="1" si="212"/>
        <v>#NUM!</v>
      </c>
      <c r="Y1360" s="1" t="e">
        <f t="shared" ca="1" si="213"/>
        <v>#NUM!</v>
      </c>
      <c r="Z1360" s="32" t="e">
        <f t="shared" ca="1" si="214"/>
        <v>#NUM!</v>
      </c>
      <c r="AA1360" s="1" t="e">
        <f t="shared" ca="1" si="215"/>
        <v>#NUM!</v>
      </c>
      <c r="AB1360" s="1" t="e">
        <f t="shared" ca="1" si="216"/>
        <v>#NUM!</v>
      </c>
      <c r="AC1360" s="1" t="e">
        <f t="shared" ca="1" si="217"/>
        <v>#NUM!</v>
      </c>
      <c r="AD1360" s="1">
        <f t="shared" si="218"/>
        <v>2183848</v>
      </c>
      <c r="AE1360" t="str">
        <f>IFERROR(VLOOKUP(D1360,Bas!A:B,2,0),"")</f>
        <v/>
      </c>
      <c r="AF1360" t="str">
        <f t="shared" si="219"/>
        <v>REENCAUCHADORA RENOVANDO S A SFP-011100-01</v>
      </c>
      <c r="AG1360" s="14" t="str">
        <f>(IFERROR(VLOOKUP(AF1360,Bas!A:B,2,0),"CXP"))</f>
        <v>CXP</v>
      </c>
    </row>
    <row r="1361" spans="1:33" x14ac:dyDescent="0.25">
      <c r="A1361" t="s">
        <v>41</v>
      </c>
      <c r="B1361">
        <v>901</v>
      </c>
      <c r="C1361">
        <v>900019033</v>
      </c>
      <c r="D1361" t="s">
        <v>3018</v>
      </c>
      <c r="E1361" t="s">
        <v>5708</v>
      </c>
      <c r="F1361">
        <v>7447638</v>
      </c>
      <c r="G1361">
        <v>16925001</v>
      </c>
      <c r="H1361">
        <v>7451</v>
      </c>
      <c r="I1361" t="s">
        <v>5713</v>
      </c>
      <c r="J1361" t="s">
        <v>5714</v>
      </c>
      <c r="K1361" s="2">
        <v>45358</v>
      </c>
      <c r="L1361" s="2">
        <v>45358</v>
      </c>
      <c r="M1361" s="2">
        <v>45418</v>
      </c>
      <c r="N1361">
        <v>-28</v>
      </c>
      <c r="O1361">
        <v>9961563</v>
      </c>
      <c r="P1361">
        <v>20240604</v>
      </c>
      <c r="Q1361">
        <v>202406</v>
      </c>
      <c r="R1361" t="s">
        <v>6382</v>
      </c>
      <c r="S1361">
        <v>93</v>
      </c>
      <c r="T1361" t="s">
        <v>52</v>
      </c>
      <c r="U1361" t="s">
        <v>3359</v>
      </c>
      <c r="V1361" s="57" t="e">
        <f t="shared" ca="1" si="210"/>
        <v>#NUM!</v>
      </c>
      <c r="W1361" s="1" t="e">
        <f t="shared" ca="1" si="211"/>
        <v>#NUM!</v>
      </c>
      <c r="X1361" s="1" t="e">
        <f t="shared" ca="1" si="212"/>
        <v>#NUM!</v>
      </c>
      <c r="Y1361" s="1" t="e">
        <f t="shared" ca="1" si="213"/>
        <v>#NUM!</v>
      </c>
      <c r="Z1361" s="32" t="e">
        <f t="shared" ca="1" si="214"/>
        <v>#NUM!</v>
      </c>
      <c r="AA1361" s="1" t="e">
        <f t="shared" ca="1" si="215"/>
        <v>#NUM!</v>
      </c>
      <c r="AB1361" s="1" t="e">
        <f t="shared" ca="1" si="216"/>
        <v>#NUM!</v>
      </c>
      <c r="AC1361" s="1" t="e">
        <f t="shared" ca="1" si="217"/>
        <v>#NUM!</v>
      </c>
      <c r="AD1361" s="1">
        <f t="shared" si="218"/>
        <v>9961563</v>
      </c>
      <c r="AE1361" t="str">
        <f>IFERROR(VLOOKUP(D1361,Bas!A:B,2,0),"")</f>
        <v/>
      </c>
      <c r="AF1361" t="str">
        <f t="shared" si="219"/>
        <v>REENCAUCHADORA RENOVANDO S A SFP-011101-01</v>
      </c>
      <c r="AG1361" s="14" t="str">
        <f>(IFERROR(VLOOKUP(AF1361,Bas!A:B,2,0),"CXP"))</f>
        <v>CXP</v>
      </c>
    </row>
    <row r="1362" spans="1:33" x14ac:dyDescent="0.25">
      <c r="A1362" t="s">
        <v>41</v>
      </c>
      <c r="B1362">
        <v>901</v>
      </c>
      <c r="C1362">
        <v>900019033</v>
      </c>
      <c r="D1362" t="s">
        <v>3018</v>
      </c>
      <c r="E1362" t="s">
        <v>5708</v>
      </c>
      <c r="F1362">
        <v>7447638</v>
      </c>
      <c r="G1362">
        <v>16925001</v>
      </c>
      <c r="H1362">
        <v>7490</v>
      </c>
      <c r="I1362" t="s">
        <v>5715</v>
      </c>
      <c r="J1362" t="s">
        <v>5716</v>
      </c>
      <c r="K1362" s="2">
        <v>45370</v>
      </c>
      <c r="L1362" s="2">
        <v>45370</v>
      </c>
      <c r="M1362" s="2">
        <v>45430</v>
      </c>
      <c r="N1362">
        <v>-16</v>
      </c>
      <c r="O1362">
        <v>12317770</v>
      </c>
      <c r="P1362">
        <v>20240604</v>
      </c>
      <c r="Q1362">
        <v>202406</v>
      </c>
      <c r="R1362" t="s">
        <v>6382</v>
      </c>
      <c r="S1362">
        <v>81</v>
      </c>
      <c r="T1362" t="s">
        <v>31</v>
      </c>
      <c r="U1362" t="s">
        <v>3359</v>
      </c>
      <c r="V1362" s="57" t="e">
        <f t="shared" ca="1" si="210"/>
        <v>#NUM!</v>
      </c>
      <c r="W1362" s="1" t="e">
        <f t="shared" ca="1" si="211"/>
        <v>#NUM!</v>
      </c>
      <c r="X1362" s="1" t="e">
        <f t="shared" ca="1" si="212"/>
        <v>#NUM!</v>
      </c>
      <c r="Y1362" s="1" t="e">
        <f t="shared" ca="1" si="213"/>
        <v>#NUM!</v>
      </c>
      <c r="Z1362" s="32" t="e">
        <f t="shared" ca="1" si="214"/>
        <v>#NUM!</v>
      </c>
      <c r="AA1362" s="1" t="e">
        <f t="shared" ca="1" si="215"/>
        <v>#NUM!</v>
      </c>
      <c r="AB1362" s="1" t="e">
        <f t="shared" ca="1" si="216"/>
        <v>#NUM!</v>
      </c>
      <c r="AC1362" s="1" t="e">
        <f t="shared" ca="1" si="217"/>
        <v>#NUM!</v>
      </c>
      <c r="AD1362" s="1">
        <f t="shared" si="218"/>
        <v>12317770</v>
      </c>
      <c r="AE1362" t="str">
        <f>IFERROR(VLOOKUP(D1362,Bas!A:B,2,0),"")</f>
        <v/>
      </c>
      <c r="AF1362" t="str">
        <f t="shared" si="219"/>
        <v>REENCAUCHADORA RENOVANDO S A SFP-011202-01</v>
      </c>
      <c r="AG1362" s="14" t="str">
        <f>(IFERROR(VLOOKUP(AF1362,Bas!A:B,2,0),"CXP"))</f>
        <v>CXP</v>
      </c>
    </row>
    <row r="1363" spans="1:33" x14ac:dyDescent="0.25">
      <c r="A1363" t="s">
        <v>41</v>
      </c>
      <c r="B1363">
        <v>901</v>
      </c>
      <c r="C1363">
        <v>900019033</v>
      </c>
      <c r="D1363" t="s">
        <v>3018</v>
      </c>
      <c r="E1363" t="s">
        <v>5708</v>
      </c>
      <c r="F1363">
        <v>7447638</v>
      </c>
      <c r="G1363">
        <v>16925001</v>
      </c>
      <c r="H1363">
        <v>7518</v>
      </c>
      <c r="I1363" t="s">
        <v>5717</v>
      </c>
      <c r="J1363" t="s">
        <v>5718</v>
      </c>
      <c r="K1363" s="2">
        <v>45377</v>
      </c>
      <c r="L1363" s="2">
        <v>45377</v>
      </c>
      <c r="M1363" s="2">
        <v>45435</v>
      </c>
      <c r="N1363">
        <v>-11</v>
      </c>
      <c r="O1363">
        <v>16624588</v>
      </c>
      <c r="P1363">
        <v>20240604</v>
      </c>
      <c r="Q1363">
        <v>202406</v>
      </c>
      <c r="R1363" t="s">
        <v>6382</v>
      </c>
      <c r="S1363">
        <v>74</v>
      </c>
      <c r="T1363" t="s">
        <v>31</v>
      </c>
      <c r="U1363" t="s">
        <v>3359</v>
      </c>
      <c r="V1363" s="57" t="e">
        <f t="shared" ca="1" si="210"/>
        <v>#NUM!</v>
      </c>
      <c r="W1363" s="1" t="e">
        <f t="shared" ca="1" si="211"/>
        <v>#NUM!</v>
      </c>
      <c r="X1363" s="1" t="e">
        <f t="shared" ca="1" si="212"/>
        <v>#NUM!</v>
      </c>
      <c r="Y1363" s="1" t="e">
        <f t="shared" ca="1" si="213"/>
        <v>#NUM!</v>
      </c>
      <c r="Z1363" s="32" t="e">
        <f t="shared" ca="1" si="214"/>
        <v>#NUM!</v>
      </c>
      <c r="AA1363" s="1" t="e">
        <f t="shared" ca="1" si="215"/>
        <v>#NUM!</v>
      </c>
      <c r="AB1363" s="1" t="e">
        <f t="shared" ca="1" si="216"/>
        <v>#NUM!</v>
      </c>
      <c r="AC1363" s="1" t="e">
        <f t="shared" ca="1" si="217"/>
        <v>#NUM!</v>
      </c>
      <c r="AD1363" s="1">
        <f t="shared" si="218"/>
        <v>16624588</v>
      </c>
      <c r="AE1363" t="str">
        <f>IFERROR(VLOOKUP(D1363,Bas!A:B,2,0),"")</f>
        <v/>
      </c>
      <c r="AF1363" t="str">
        <f t="shared" si="219"/>
        <v>REENCAUCHADORA RENOVANDO S A SFP-011407-01</v>
      </c>
      <c r="AG1363" s="14" t="str">
        <f>(IFERROR(VLOOKUP(AF1363,Bas!A:B,2,0),"CXP"))</f>
        <v>CXP</v>
      </c>
    </row>
    <row r="1364" spans="1:33" x14ac:dyDescent="0.25">
      <c r="A1364" t="s">
        <v>41</v>
      </c>
      <c r="B1364">
        <v>901</v>
      </c>
      <c r="C1364">
        <v>900019033</v>
      </c>
      <c r="D1364" t="s">
        <v>3018</v>
      </c>
      <c r="E1364" t="s">
        <v>5708</v>
      </c>
      <c r="F1364">
        <v>7447638</v>
      </c>
      <c r="G1364">
        <v>16925001</v>
      </c>
      <c r="H1364">
        <v>7503</v>
      </c>
      <c r="I1364" t="s">
        <v>5719</v>
      </c>
      <c r="J1364" t="s">
        <v>5720</v>
      </c>
      <c r="K1364" s="2">
        <v>45377</v>
      </c>
      <c r="L1364" s="2">
        <v>45377</v>
      </c>
      <c r="M1364" s="2">
        <v>45432</v>
      </c>
      <c r="N1364">
        <v>-14</v>
      </c>
      <c r="O1364">
        <v>5692321</v>
      </c>
      <c r="P1364">
        <v>20240604</v>
      </c>
      <c r="Q1364">
        <v>202406</v>
      </c>
      <c r="R1364" t="s">
        <v>6382</v>
      </c>
      <c r="S1364">
        <v>74</v>
      </c>
      <c r="T1364" t="s">
        <v>31</v>
      </c>
      <c r="U1364" t="s">
        <v>3359</v>
      </c>
      <c r="V1364" s="57" t="e">
        <f t="shared" ca="1" si="210"/>
        <v>#NUM!</v>
      </c>
      <c r="W1364" s="1" t="e">
        <f t="shared" ca="1" si="211"/>
        <v>#NUM!</v>
      </c>
      <c r="X1364" s="1" t="e">
        <f t="shared" ca="1" si="212"/>
        <v>#NUM!</v>
      </c>
      <c r="Y1364" s="1" t="e">
        <f t="shared" ca="1" si="213"/>
        <v>#NUM!</v>
      </c>
      <c r="Z1364" s="32" t="e">
        <f t="shared" ca="1" si="214"/>
        <v>#NUM!</v>
      </c>
      <c r="AA1364" s="1" t="e">
        <f t="shared" ca="1" si="215"/>
        <v>#NUM!</v>
      </c>
      <c r="AB1364" s="1" t="e">
        <f t="shared" ca="1" si="216"/>
        <v>#NUM!</v>
      </c>
      <c r="AC1364" s="1" t="e">
        <f t="shared" ca="1" si="217"/>
        <v>#NUM!</v>
      </c>
      <c r="AD1364" s="1">
        <f t="shared" si="218"/>
        <v>5692321</v>
      </c>
      <c r="AE1364" t="str">
        <f>IFERROR(VLOOKUP(D1364,Bas!A:B,2,0),"")</f>
        <v/>
      </c>
      <c r="AF1364" t="str">
        <f t="shared" si="219"/>
        <v>REENCAUCHADORA RENOVANDO S A SFP-011408-01</v>
      </c>
      <c r="AG1364" s="14" t="str">
        <f>(IFERROR(VLOOKUP(AF1364,Bas!A:B,2,0),"CXP"))</f>
        <v>CXP</v>
      </c>
    </row>
    <row r="1365" spans="1:33" x14ac:dyDescent="0.25">
      <c r="A1365" t="s">
        <v>41</v>
      </c>
      <c r="B1365">
        <v>901</v>
      </c>
      <c r="C1365">
        <v>900019033</v>
      </c>
      <c r="D1365" t="s">
        <v>3018</v>
      </c>
      <c r="E1365" t="s">
        <v>5708</v>
      </c>
      <c r="F1365">
        <v>7447638</v>
      </c>
      <c r="G1365">
        <v>16925001</v>
      </c>
      <c r="H1365">
        <v>7523</v>
      </c>
      <c r="I1365" t="s">
        <v>5721</v>
      </c>
      <c r="J1365" t="s">
        <v>5722</v>
      </c>
      <c r="K1365" s="2">
        <v>45378</v>
      </c>
      <c r="L1365" s="2">
        <v>45378</v>
      </c>
      <c r="M1365" s="2">
        <v>45438</v>
      </c>
      <c r="N1365">
        <v>-8</v>
      </c>
      <c r="O1365">
        <v>7826942</v>
      </c>
      <c r="P1365">
        <v>20240604</v>
      </c>
      <c r="Q1365">
        <v>202406</v>
      </c>
      <c r="R1365" t="s">
        <v>6382</v>
      </c>
      <c r="S1365">
        <v>73</v>
      </c>
      <c r="T1365" t="s">
        <v>31</v>
      </c>
      <c r="U1365" t="s">
        <v>3359</v>
      </c>
      <c r="V1365" s="57" t="e">
        <f t="shared" ca="1" si="210"/>
        <v>#NUM!</v>
      </c>
      <c r="W1365" s="1" t="e">
        <f t="shared" ca="1" si="211"/>
        <v>#NUM!</v>
      </c>
      <c r="X1365" s="1" t="e">
        <f t="shared" ca="1" si="212"/>
        <v>#NUM!</v>
      </c>
      <c r="Y1365" s="1" t="e">
        <f t="shared" ca="1" si="213"/>
        <v>#NUM!</v>
      </c>
      <c r="Z1365" s="32" t="e">
        <f t="shared" ca="1" si="214"/>
        <v>#NUM!</v>
      </c>
      <c r="AA1365" s="1" t="e">
        <f t="shared" ca="1" si="215"/>
        <v>#NUM!</v>
      </c>
      <c r="AB1365" s="1" t="e">
        <f t="shared" ca="1" si="216"/>
        <v>#NUM!</v>
      </c>
      <c r="AC1365" s="1" t="e">
        <f t="shared" ca="1" si="217"/>
        <v>#NUM!</v>
      </c>
      <c r="AD1365" s="1">
        <f t="shared" si="218"/>
        <v>7826942</v>
      </c>
      <c r="AE1365" t="str">
        <f>IFERROR(VLOOKUP(D1365,Bas!A:B,2,0),"")</f>
        <v/>
      </c>
      <c r="AF1365" t="str">
        <f t="shared" si="219"/>
        <v>REENCAUCHADORA RENOVANDO S A SFP-011427-01</v>
      </c>
      <c r="AG1365" s="14" t="str">
        <f>(IFERROR(VLOOKUP(AF1365,Bas!A:B,2,0),"CXP"))</f>
        <v>CXP</v>
      </c>
    </row>
    <row r="1366" spans="1:33" x14ac:dyDescent="0.25">
      <c r="A1366" t="s">
        <v>41</v>
      </c>
      <c r="B1366">
        <v>901</v>
      </c>
      <c r="C1366">
        <v>900019033</v>
      </c>
      <c r="D1366" t="s">
        <v>3018</v>
      </c>
      <c r="E1366" t="s">
        <v>5708</v>
      </c>
      <c r="F1366">
        <v>7447638</v>
      </c>
      <c r="G1366">
        <v>16925001</v>
      </c>
      <c r="H1366">
        <v>7525</v>
      </c>
      <c r="I1366" t="s">
        <v>5723</v>
      </c>
      <c r="J1366" t="s">
        <v>5724</v>
      </c>
      <c r="K1366" s="2">
        <v>45378</v>
      </c>
      <c r="L1366" s="2">
        <v>45378</v>
      </c>
      <c r="M1366" s="2">
        <v>45438</v>
      </c>
      <c r="N1366">
        <v>-8</v>
      </c>
      <c r="O1366">
        <v>6625449</v>
      </c>
      <c r="P1366">
        <v>20240604</v>
      </c>
      <c r="Q1366">
        <v>202406</v>
      </c>
      <c r="R1366" t="s">
        <v>6382</v>
      </c>
      <c r="S1366">
        <v>73</v>
      </c>
      <c r="T1366" t="s">
        <v>31</v>
      </c>
      <c r="U1366" t="s">
        <v>3359</v>
      </c>
      <c r="V1366" s="57" t="e">
        <f t="shared" ca="1" si="210"/>
        <v>#NUM!</v>
      </c>
      <c r="W1366" s="1" t="e">
        <f t="shared" ca="1" si="211"/>
        <v>#NUM!</v>
      </c>
      <c r="X1366" s="1" t="e">
        <f t="shared" ca="1" si="212"/>
        <v>#NUM!</v>
      </c>
      <c r="Y1366" s="1" t="e">
        <f t="shared" ca="1" si="213"/>
        <v>#NUM!</v>
      </c>
      <c r="Z1366" s="32" t="e">
        <f t="shared" ca="1" si="214"/>
        <v>#NUM!</v>
      </c>
      <c r="AA1366" s="1" t="e">
        <f t="shared" ca="1" si="215"/>
        <v>#NUM!</v>
      </c>
      <c r="AB1366" s="1" t="e">
        <f t="shared" ca="1" si="216"/>
        <v>#NUM!</v>
      </c>
      <c r="AC1366" s="1" t="e">
        <f t="shared" ca="1" si="217"/>
        <v>#NUM!</v>
      </c>
      <c r="AD1366" s="1">
        <f t="shared" si="218"/>
        <v>6625449</v>
      </c>
      <c r="AE1366" t="str">
        <f>IFERROR(VLOOKUP(D1366,Bas!A:B,2,0),"")</f>
        <v/>
      </c>
      <c r="AF1366" t="str">
        <f t="shared" si="219"/>
        <v>REENCAUCHADORA RENOVANDO S A SFP-011465-01</v>
      </c>
      <c r="AG1366" s="14" t="str">
        <f>(IFERROR(VLOOKUP(AF1366,Bas!A:B,2,0),"CXP"))</f>
        <v>CXP</v>
      </c>
    </row>
    <row r="1367" spans="1:33" x14ac:dyDescent="0.25">
      <c r="A1367" t="s">
        <v>41</v>
      </c>
      <c r="B1367">
        <v>901</v>
      </c>
      <c r="C1367">
        <v>900019033</v>
      </c>
      <c r="D1367" t="s">
        <v>3018</v>
      </c>
      <c r="E1367" t="s">
        <v>5708</v>
      </c>
      <c r="F1367">
        <v>7447638</v>
      </c>
      <c r="G1367">
        <v>16925001</v>
      </c>
      <c r="H1367">
        <v>7552</v>
      </c>
      <c r="I1367" t="s">
        <v>5725</v>
      </c>
      <c r="J1367" t="s">
        <v>5726</v>
      </c>
      <c r="K1367" s="2">
        <v>45391</v>
      </c>
      <c r="L1367" s="2">
        <v>45391</v>
      </c>
      <c r="M1367" s="2">
        <v>45448</v>
      </c>
      <c r="N1367">
        <v>1</v>
      </c>
      <c r="O1367">
        <v>12930235</v>
      </c>
      <c r="P1367">
        <v>20240604</v>
      </c>
      <c r="Q1367">
        <v>202406</v>
      </c>
      <c r="R1367" t="s">
        <v>6382</v>
      </c>
      <c r="S1367">
        <v>60</v>
      </c>
      <c r="T1367" t="s">
        <v>35</v>
      </c>
      <c r="U1367" t="s">
        <v>3359</v>
      </c>
      <c r="V1367" s="57" t="e">
        <f t="shared" ca="1" si="210"/>
        <v>#NUM!</v>
      </c>
      <c r="W1367" s="1" t="e">
        <f t="shared" ca="1" si="211"/>
        <v>#NUM!</v>
      </c>
      <c r="X1367" s="1" t="e">
        <f t="shared" ca="1" si="212"/>
        <v>#NUM!</v>
      </c>
      <c r="Y1367" s="1" t="e">
        <f t="shared" ca="1" si="213"/>
        <v>#NUM!</v>
      </c>
      <c r="Z1367" s="32" t="e">
        <f t="shared" ca="1" si="214"/>
        <v>#NUM!</v>
      </c>
      <c r="AA1367" s="1" t="e">
        <f t="shared" ca="1" si="215"/>
        <v>#NUM!</v>
      </c>
      <c r="AB1367" s="1" t="e">
        <f t="shared" ca="1" si="216"/>
        <v>#NUM!</v>
      </c>
      <c r="AC1367" s="1" t="e">
        <f t="shared" ca="1" si="217"/>
        <v>#NUM!</v>
      </c>
      <c r="AD1367" s="1">
        <f t="shared" si="218"/>
        <v>12930235</v>
      </c>
      <c r="AE1367" t="str">
        <f>IFERROR(VLOOKUP(D1367,Bas!A:B,2,0),"")</f>
        <v/>
      </c>
      <c r="AF1367" t="str">
        <f t="shared" si="219"/>
        <v>REENCAUCHADORA RENOVANDO S A SFP-011589-01</v>
      </c>
      <c r="AG1367" s="14" t="str">
        <f>(IFERROR(VLOOKUP(AF1367,Bas!A:B,2,0),"CXP"))</f>
        <v>CXP</v>
      </c>
    </row>
    <row r="1368" spans="1:33" x14ac:dyDescent="0.25">
      <c r="A1368" t="s">
        <v>41</v>
      </c>
      <c r="B1368">
        <v>901</v>
      </c>
      <c r="C1368">
        <v>900019033</v>
      </c>
      <c r="D1368" t="s">
        <v>3018</v>
      </c>
      <c r="E1368" t="s">
        <v>5708</v>
      </c>
      <c r="F1368">
        <v>7447638</v>
      </c>
      <c r="G1368">
        <v>16925001</v>
      </c>
      <c r="H1368">
        <v>7533</v>
      </c>
      <c r="I1368" t="s">
        <v>5727</v>
      </c>
      <c r="J1368" t="s">
        <v>5728</v>
      </c>
      <c r="K1368" s="2">
        <v>45391</v>
      </c>
      <c r="L1368" s="2">
        <v>45391</v>
      </c>
      <c r="M1368" s="2">
        <v>45445</v>
      </c>
      <c r="N1368">
        <v>-2</v>
      </c>
      <c r="O1368">
        <v>2645772</v>
      </c>
      <c r="P1368">
        <v>20240604</v>
      </c>
      <c r="Q1368">
        <v>202406</v>
      </c>
      <c r="R1368" t="s">
        <v>6382</v>
      </c>
      <c r="S1368">
        <v>60</v>
      </c>
      <c r="T1368" t="s">
        <v>35</v>
      </c>
      <c r="U1368" t="s">
        <v>3359</v>
      </c>
      <c r="V1368" s="57" t="e">
        <f t="shared" ca="1" si="210"/>
        <v>#NUM!</v>
      </c>
      <c r="W1368" s="1" t="e">
        <f t="shared" ca="1" si="211"/>
        <v>#NUM!</v>
      </c>
      <c r="X1368" s="1" t="e">
        <f t="shared" ca="1" si="212"/>
        <v>#NUM!</v>
      </c>
      <c r="Y1368" s="1" t="e">
        <f t="shared" ca="1" si="213"/>
        <v>#NUM!</v>
      </c>
      <c r="Z1368" s="32" t="e">
        <f t="shared" ca="1" si="214"/>
        <v>#NUM!</v>
      </c>
      <c r="AA1368" s="1" t="e">
        <f t="shared" ca="1" si="215"/>
        <v>#NUM!</v>
      </c>
      <c r="AB1368" s="1" t="e">
        <f t="shared" ca="1" si="216"/>
        <v>#NUM!</v>
      </c>
      <c r="AC1368" s="1" t="e">
        <f t="shared" ca="1" si="217"/>
        <v>#NUM!</v>
      </c>
      <c r="AD1368" s="1">
        <f t="shared" si="218"/>
        <v>2645772</v>
      </c>
      <c r="AE1368" t="str">
        <f>IFERROR(VLOOKUP(D1368,Bas!A:B,2,0),"")</f>
        <v/>
      </c>
      <c r="AF1368" t="str">
        <f t="shared" si="219"/>
        <v>REENCAUCHADORA RENOVANDO S A SFP-011590-01</v>
      </c>
      <c r="AG1368" s="14" t="str">
        <f>(IFERROR(VLOOKUP(AF1368,Bas!A:B,2,0),"CXP"))</f>
        <v>CXP</v>
      </c>
    </row>
    <row r="1369" spans="1:33" x14ac:dyDescent="0.25">
      <c r="A1369" t="s">
        <v>41</v>
      </c>
      <c r="B1369">
        <v>901</v>
      </c>
      <c r="C1369">
        <v>900019033</v>
      </c>
      <c r="D1369" t="s">
        <v>3018</v>
      </c>
      <c r="E1369" t="s">
        <v>5708</v>
      </c>
      <c r="F1369">
        <v>7447638</v>
      </c>
      <c r="G1369">
        <v>16925001</v>
      </c>
      <c r="H1369">
        <v>7576</v>
      </c>
      <c r="I1369" t="s">
        <v>5729</v>
      </c>
      <c r="J1369" t="s">
        <v>5730</v>
      </c>
      <c r="K1369" s="2">
        <v>45393</v>
      </c>
      <c r="L1369" s="2">
        <v>45393</v>
      </c>
      <c r="M1369" s="2">
        <v>45453</v>
      </c>
      <c r="N1369">
        <v>6</v>
      </c>
      <c r="O1369">
        <v>7388706</v>
      </c>
      <c r="P1369">
        <v>20240604</v>
      </c>
      <c r="Q1369">
        <v>202406</v>
      </c>
      <c r="R1369" t="s">
        <v>6382</v>
      </c>
      <c r="S1369">
        <v>58</v>
      </c>
      <c r="T1369" t="s">
        <v>35</v>
      </c>
      <c r="U1369" t="s">
        <v>3359</v>
      </c>
      <c r="V1369" s="57" t="e">
        <f t="shared" ca="1" si="210"/>
        <v>#NUM!</v>
      </c>
      <c r="W1369" s="1" t="e">
        <f t="shared" ca="1" si="211"/>
        <v>#NUM!</v>
      </c>
      <c r="X1369" s="1" t="e">
        <f t="shared" ca="1" si="212"/>
        <v>#NUM!</v>
      </c>
      <c r="Y1369" s="1" t="e">
        <f t="shared" ca="1" si="213"/>
        <v>#NUM!</v>
      </c>
      <c r="Z1369" s="32" t="e">
        <f t="shared" ca="1" si="214"/>
        <v>#NUM!</v>
      </c>
      <c r="AA1369" s="1" t="e">
        <f t="shared" ca="1" si="215"/>
        <v>#NUM!</v>
      </c>
      <c r="AB1369" s="1" t="e">
        <f t="shared" ca="1" si="216"/>
        <v>#NUM!</v>
      </c>
      <c r="AC1369" s="1" t="e">
        <f t="shared" ca="1" si="217"/>
        <v>#NUM!</v>
      </c>
      <c r="AD1369" s="1">
        <f t="shared" si="218"/>
        <v>7388706</v>
      </c>
      <c r="AE1369" t="str">
        <f>IFERROR(VLOOKUP(D1369,Bas!A:B,2,0),"")</f>
        <v/>
      </c>
      <c r="AF1369" t="str">
        <f t="shared" si="219"/>
        <v>REENCAUCHADORA RENOVANDO S A SFP-011694-01</v>
      </c>
      <c r="AG1369" s="14" t="str">
        <f>(IFERROR(VLOOKUP(AF1369,Bas!A:B,2,0),"CXP"))</f>
        <v>CXP</v>
      </c>
    </row>
    <row r="1370" spans="1:33" x14ac:dyDescent="0.25">
      <c r="A1370" t="s">
        <v>41</v>
      </c>
      <c r="B1370">
        <v>901</v>
      </c>
      <c r="C1370">
        <v>900019033</v>
      </c>
      <c r="D1370" t="s">
        <v>3018</v>
      </c>
      <c r="E1370" t="s">
        <v>5708</v>
      </c>
      <c r="F1370">
        <v>7447638</v>
      </c>
      <c r="G1370">
        <v>16925001</v>
      </c>
      <c r="H1370">
        <v>7572</v>
      </c>
      <c r="I1370" t="s">
        <v>5731</v>
      </c>
      <c r="J1370" t="s">
        <v>5732</v>
      </c>
      <c r="K1370" s="2">
        <v>45393</v>
      </c>
      <c r="L1370" s="2">
        <v>45393</v>
      </c>
      <c r="M1370" s="2">
        <v>45452</v>
      </c>
      <c r="N1370">
        <v>5</v>
      </c>
      <c r="O1370">
        <v>11445901</v>
      </c>
      <c r="P1370">
        <v>20240604</v>
      </c>
      <c r="Q1370">
        <v>202406</v>
      </c>
      <c r="R1370" t="s">
        <v>6382</v>
      </c>
      <c r="S1370">
        <v>58</v>
      </c>
      <c r="T1370" t="s">
        <v>35</v>
      </c>
      <c r="U1370" t="s">
        <v>3359</v>
      </c>
      <c r="V1370" s="57" t="e">
        <f t="shared" ca="1" si="210"/>
        <v>#NUM!</v>
      </c>
      <c r="W1370" s="1" t="e">
        <f t="shared" ca="1" si="211"/>
        <v>#NUM!</v>
      </c>
      <c r="X1370" s="1" t="e">
        <f t="shared" ca="1" si="212"/>
        <v>#NUM!</v>
      </c>
      <c r="Y1370" s="1" t="e">
        <f t="shared" ca="1" si="213"/>
        <v>#NUM!</v>
      </c>
      <c r="Z1370" s="32" t="e">
        <f t="shared" ca="1" si="214"/>
        <v>#NUM!</v>
      </c>
      <c r="AA1370" s="1" t="e">
        <f t="shared" ca="1" si="215"/>
        <v>#NUM!</v>
      </c>
      <c r="AB1370" s="1" t="e">
        <f t="shared" ca="1" si="216"/>
        <v>#NUM!</v>
      </c>
      <c r="AC1370" s="1" t="e">
        <f t="shared" ca="1" si="217"/>
        <v>#NUM!</v>
      </c>
      <c r="AD1370" s="1">
        <f t="shared" si="218"/>
        <v>11445901</v>
      </c>
      <c r="AE1370" t="str">
        <f>IFERROR(VLOOKUP(D1370,Bas!A:B,2,0),"")</f>
        <v/>
      </c>
      <c r="AF1370" t="str">
        <f t="shared" si="219"/>
        <v>REENCAUCHADORA RENOVANDO S A SFP-011695-01</v>
      </c>
      <c r="AG1370" s="14" t="str">
        <f>(IFERROR(VLOOKUP(AF1370,Bas!A:B,2,0),"CXP"))</f>
        <v>CXP</v>
      </c>
    </row>
    <row r="1371" spans="1:33" x14ac:dyDescent="0.25">
      <c r="A1371" t="s">
        <v>41</v>
      </c>
      <c r="B1371">
        <v>901</v>
      </c>
      <c r="C1371">
        <v>900019033</v>
      </c>
      <c r="D1371" t="s">
        <v>3018</v>
      </c>
      <c r="E1371" t="s">
        <v>5708</v>
      </c>
      <c r="F1371">
        <v>7447638</v>
      </c>
      <c r="G1371">
        <v>16925001</v>
      </c>
      <c r="H1371">
        <v>7579</v>
      </c>
      <c r="I1371" t="s">
        <v>5733</v>
      </c>
      <c r="J1371" t="s">
        <v>5734</v>
      </c>
      <c r="K1371" s="2">
        <v>45397</v>
      </c>
      <c r="L1371" s="2">
        <v>45397</v>
      </c>
      <c r="M1371" s="2">
        <v>45455</v>
      </c>
      <c r="N1371">
        <v>8</v>
      </c>
      <c r="O1371">
        <v>15596430</v>
      </c>
      <c r="P1371">
        <v>20240604</v>
      </c>
      <c r="Q1371">
        <v>202406</v>
      </c>
      <c r="R1371" t="s">
        <v>6382</v>
      </c>
      <c r="S1371">
        <v>54</v>
      </c>
      <c r="T1371" t="s">
        <v>35</v>
      </c>
      <c r="U1371" t="s">
        <v>3359</v>
      </c>
      <c r="V1371" s="57" t="e">
        <f t="shared" ca="1" si="210"/>
        <v>#NUM!</v>
      </c>
      <c r="W1371" s="1" t="e">
        <f t="shared" ca="1" si="211"/>
        <v>#NUM!</v>
      </c>
      <c r="X1371" s="1" t="e">
        <f t="shared" ca="1" si="212"/>
        <v>#NUM!</v>
      </c>
      <c r="Y1371" s="1" t="e">
        <f t="shared" ca="1" si="213"/>
        <v>#NUM!</v>
      </c>
      <c r="Z1371" s="32" t="e">
        <f t="shared" ca="1" si="214"/>
        <v>#NUM!</v>
      </c>
      <c r="AA1371" s="1" t="e">
        <f t="shared" ca="1" si="215"/>
        <v>#NUM!</v>
      </c>
      <c r="AB1371" s="1" t="e">
        <f t="shared" ca="1" si="216"/>
        <v>#NUM!</v>
      </c>
      <c r="AC1371" s="1" t="e">
        <f t="shared" ca="1" si="217"/>
        <v>#NUM!</v>
      </c>
      <c r="AD1371" s="1">
        <f t="shared" si="218"/>
        <v>15596430</v>
      </c>
      <c r="AE1371" t="str">
        <f>IFERROR(VLOOKUP(D1371,Bas!A:B,2,0),"")</f>
        <v/>
      </c>
      <c r="AF1371" t="str">
        <f t="shared" si="219"/>
        <v>REENCAUCHADORA RENOVANDO S A SFP-011743-01</v>
      </c>
      <c r="AG1371" s="14" t="str">
        <f>(IFERROR(VLOOKUP(AF1371,Bas!A:B,2,0),"CXP"))</f>
        <v>CXP</v>
      </c>
    </row>
    <row r="1372" spans="1:33" x14ac:dyDescent="0.25">
      <c r="A1372" t="s">
        <v>41</v>
      </c>
      <c r="B1372">
        <v>901</v>
      </c>
      <c r="C1372">
        <v>900019033</v>
      </c>
      <c r="D1372" t="s">
        <v>3018</v>
      </c>
      <c r="E1372" t="s">
        <v>5708</v>
      </c>
      <c r="F1372">
        <v>7447638</v>
      </c>
      <c r="G1372">
        <v>16925001</v>
      </c>
      <c r="H1372">
        <v>7592</v>
      </c>
      <c r="I1372" t="s">
        <v>5735</v>
      </c>
      <c r="J1372" t="s">
        <v>5736</v>
      </c>
      <c r="K1372" s="2">
        <v>45398</v>
      </c>
      <c r="L1372" s="2">
        <v>45398</v>
      </c>
      <c r="M1372" s="2">
        <v>45458</v>
      </c>
      <c r="N1372">
        <v>11</v>
      </c>
      <c r="O1372">
        <v>10795619</v>
      </c>
      <c r="P1372">
        <v>20240604</v>
      </c>
      <c r="Q1372">
        <v>202406</v>
      </c>
      <c r="R1372" t="s">
        <v>6382</v>
      </c>
      <c r="S1372">
        <v>53</v>
      </c>
      <c r="T1372" t="s">
        <v>35</v>
      </c>
      <c r="U1372" t="s">
        <v>3359</v>
      </c>
      <c r="V1372" s="57" t="e">
        <f t="shared" ca="1" si="210"/>
        <v>#NUM!</v>
      </c>
      <c r="W1372" s="1" t="e">
        <f t="shared" ca="1" si="211"/>
        <v>#NUM!</v>
      </c>
      <c r="X1372" s="1" t="e">
        <f t="shared" ca="1" si="212"/>
        <v>#NUM!</v>
      </c>
      <c r="Y1372" s="1" t="e">
        <f t="shared" ca="1" si="213"/>
        <v>#NUM!</v>
      </c>
      <c r="Z1372" s="32" t="e">
        <f t="shared" ca="1" si="214"/>
        <v>#NUM!</v>
      </c>
      <c r="AA1372" s="1" t="e">
        <f t="shared" ca="1" si="215"/>
        <v>#NUM!</v>
      </c>
      <c r="AB1372" s="1" t="e">
        <f t="shared" ca="1" si="216"/>
        <v>#NUM!</v>
      </c>
      <c r="AC1372" s="1" t="e">
        <f t="shared" ca="1" si="217"/>
        <v>#NUM!</v>
      </c>
      <c r="AD1372" s="1">
        <f t="shared" si="218"/>
        <v>10795619</v>
      </c>
      <c r="AE1372" t="str">
        <f>IFERROR(VLOOKUP(D1372,Bas!A:B,2,0),"")</f>
        <v/>
      </c>
      <c r="AF1372" t="str">
        <f t="shared" si="219"/>
        <v>REENCAUCHADORA RENOVANDO S A SFP-011760-01</v>
      </c>
      <c r="AG1372" s="14" t="str">
        <f>(IFERROR(VLOOKUP(AF1372,Bas!A:B,2,0),"CXP"))</f>
        <v>CXP</v>
      </c>
    </row>
    <row r="1373" spans="1:33" x14ac:dyDescent="0.25">
      <c r="A1373" t="s">
        <v>41</v>
      </c>
      <c r="B1373">
        <v>901</v>
      </c>
      <c r="C1373">
        <v>900019033</v>
      </c>
      <c r="D1373" t="s">
        <v>3018</v>
      </c>
      <c r="E1373" t="s">
        <v>5708</v>
      </c>
      <c r="F1373">
        <v>7447638</v>
      </c>
      <c r="G1373">
        <v>16925001</v>
      </c>
      <c r="H1373">
        <v>7622</v>
      </c>
      <c r="I1373" t="s">
        <v>5737</v>
      </c>
      <c r="J1373" t="s">
        <v>5738</v>
      </c>
      <c r="K1373" s="2">
        <v>45407</v>
      </c>
      <c r="L1373" s="2">
        <v>45407</v>
      </c>
      <c r="M1373" s="2">
        <v>45466</v>
      </c>
      <c r="N1373">
        <v>19</v>
      </c>
      <c r="O1373">
        <v>11606230</v>
      </c>
      <c r="P1373">
        <v>20240604</v>
      </c>
      <c r="Q1373">
        <v>202406</v>
      </c>
      <c r="R1373" t="s">
        <v>6382</v>
      </c>
      <c r="S1373">
        <v>44</v>
      </c>
      <c r="T1373" t="s">
        <v>35</v>
      </c>
      <c r="U1373" t="s">
        <v>3359</v>
      </c>
      <c r="V1373" s="57" t="e">
        <f t="shared" ca="1" si="210"/>
        <v>#NUM!</v>
      </c>
      <c r="W1373" s="1" t="e">
        <f t="shared" ca="1" si="211"/>
        <v>#NUM!</v>
      </c>
      <c r="X1373" s="1" t="e">
        <f t="shared" ca="1" si="212"/>
        <v>#NUM!</v>
      </c>
      <c r="Y1373" s="1" t="e">
        <f t="shared" ca="1" si="213"/>
        <v>#NUM!</v>
      </c>
      <c r="Z1373" s="32" t="e">
        <f t="shared" ca="1" si="214"/>
        <v>#NUM!</v>
      </c>
      <c r="AA1373" s="1" t="e">
        <f t="shared" ca="1" si="215"/>
        <v>#NUM!</v>
      </c>
      <c r="AB1373" s="1" t="e">
        <f t="shared" ca="1" si="216"/>
        <v>#NUM!</v>
      </c>
      <c r="AC1373" s="1" t="e">
        <f t="shared" ca="1" si="217"/>
        <v>#NUM!</v>
      </c>
      <c r="AD1373" s="1">
        <f t="shared" si="218"/>
        <v>11606230</v>
      </c>
      <c r="AE1373" t="str">
        <f>IFERROR(VLOOKUP(D1373,Bas!A:B,2,0),"")</f>
        <v/>
      </c>
      <c r="AF1373" t="str">
        <f t="shared" si="219"/>
        <v>REENCAUCHADORA RENOVANDO S A SFP-011888-01</v>
      </c>
      <c r="AG1373" s="14" t="str">
        <f>(IFERROR(VLOOKUP(AF1373,Bas!A:B,2,0),"CXP"))</f>
        <v>CXP</v>
      </c>
    </row>
    <row r="1374" spans="1:33" x14ac:dyDescent="0.25">
      <c r="A1374" t="s">
        <v>41</v>
      </c>
      <c r="B1374">
        <v>901</v>
      </c>
      <c r="C1374">
        <v>900019033</v>
      </c>
      <c r="D1374" t="s">
        <v>3018</v>
      </c>
      <c r="E1374" t="s">
        <v>5708</v>
      </c>
      <c r="F1374">
        <v>7447638</v>
      </c>
      <c r="G1374">
        <v>16925001</v>
      </c>
      <c r="H1374">
        <v>7621</v>
      </c>
      <c r="I1374" t="s">
        <v>5739</v>
      </c>
      <c r="J1374" t="s">
        <v>5740</v>
      </c>
      <c r="K1374" s="2">
        <v>45407</v>
      </c>
      <c r="L1374" s="2">
        <v>45407</v>
      </c>
      <c r="M1374" s="2">
        <v>45466</v>
      </c>
      <c r="N1374">
        <v>19</v>
      </c>
      <c r="O1374">
        <v>6625449</v>
      </c>
      <c r="P1374">
        <v>20240604</v>
      </c>
      <c r="Q1374">
        <v>202406</v>
      </c>
      <c r="R1374" t="s">
        <v>6382</v>
      </c>
      <c r="S1374">
        <v>44</v>
      </c>
      <c r="T1374" t="s">
        <v>35</v>
      </c>
      <c r="U1374" t="s">
        <v>3359</v>
      </c>
      <c r="V1374" s="57" t="e">
        <f t="shared" ca="1" si="210"/>
        <v>#NUM!</v>
      </c>
      <c r="W1374" s="1" t="e">
        <f t="shared" ca="1" si="211"/>
        <v>#NUM!</v>
      </c>
      <c r="X1374" s="1" t="e">
        <f t="shared" ca="1" si="212"/>
        <v>#NUM!</v>
      </c>
      <c r="Y1374" s="1" t="e">
        <f t="shared" ca="1" si="213"/>
        <v>#NUM!</v>
      </c>
      <c r="Z1374" s="32" t="e">
        <f t="shared" ca="1" si="214"/>
        <v>#NUM!</v>
      </c>
      <c r="AA1374" s="1" t="e">
        <f t="shared" ca="1" si="215"/>
        <v>#NUM!</v>
      </c>
      <c r="AB1374" s="1" t="e">
        <f t="shared" ca="1" si="216"/>
        <v>#NUM!</v>
      </c>
      <c r="AC1374" s="1" t="e">
        <f t="shared" ca="1" si="217"/>
        <v>#NUM!</v>
      </c>
      <c r="AD1374" s="1">
        <f t="shared" si="218"/>
        <v>6625449</v>
      </c>
      <c r="AE1374" t="str">
        <f>IFERROR(VLOOKUP(D1374,Bas!A:B,2,0),"")</f>
        <v/>
      </c>
      <c r="AF1374" t="str">
        <f t="shared" si="219"/>
        <v>REENCAUCHADORA RENOVANDO S A SFP-011889-01</v>
      </c>
      <c r="AG1374" s="14" t="str">
        <f>(IFERROR(VLOOKUP(AF1374,Bas!A:B,2,0),"CXP"))</f>
        <v>CXP</v>
      </c>
    </row>
    <row r="1375" spans="1:33" x14ac:dyDescent="0.25">
      <c r="A1375" t="s">
        <v>41</v>
      </c>
      <c r="B1375">
        <v>901</v>
      </c>
      <c r="C1375">
        <v>900019033</v>
      </c>
      <c r="D1375" t="s">
        <v>3018</v>
      </c>
      <c r="E1375" t="s">
        <v>5708</v>
      </c>
      <c r="F1375">
        <v>7447638</v>
      </c>
      <c r="G1375">
        <v>16925001</v>
      </c>
      <c r="H1375">
        <v>7648</v>
      </c>
      <c r="I1375" t="s">
        <v>5741</v>
      </c>
      <c r="J1375" t="s">
        <v>5742</v>
      </c>
      <c r="K1375" s="2">
        <v>45412</v>
      </c>
      <c r="L1375" s="2">
        <v>45412</v>
      </c>
      <c r="M1375" s="2">
        <v>45472</v>
      </c>
      <c r="N1375">
        <v>25</v>
      </c>
      <c r="O1375">
        <v>933128</v>
      </c>
      <c r="P1375">
        <v>20240604</v>
      </c>
      <c r="Q1375">
        <v>202406</v>
      </c>
      <c r="R1375" t="s">
        <v>6382</v>
      </c>
      <c r="S1375">
        <v>39</v>
      </c>
      <c r="T1375" t="s">
        <v>35</v>
      </c>
      <c r="U1375" t="s">
        <v>3359</v>
      </c>
      <c r="V1375" s="57" t="e">
        <f t="shared" ca="1" si="210"/>
        <v>#NUM!</v>
      </c>
      <c r="W1375" s="1" t="e">
        <f t="shared" ca="1" si="211"/>
        <v>#NUM!</v>
      </c>
      <c r="X1375" s="1" t="e">
        <f t="shared" ca="1" si="212"/>
        <v>#NUM!</v>
      </c>
      <c r="Y1375" s="1" t="e">
        <f t="shared" ca="1" si="213"/>
        <v>#NUM!</v>
      </c>
      <c r="Z1375" s="32" t="e">
        <f t="shared" ca="1" si="214"/>
        <v>#NUM!</v>
      </c>
      <c r="AA1375" s="1" t="e">
        <f t="shared" ca="1" si="215"/>
        <v>#NUM!</v>
      </c>
      <c r="AB1375" s="1" t="e">
        <f t="shared" ca="1" si="216"/>
        <v>#NUM!</v>
      </c>
      <c r="AC1375" s="1" t="e">
        <f t="shared" ca="1" si="217"/>
        <v>#NUM!</v>
      </c>
      <c r="AD1375" s="1">
        <f t="shared" si="218"/>
        <v>933128</v>
      </c>
      <c r="AE1375" t="str">
        <f>IFERROR(VLOOKUP(D1375,Bas!A:B,2,0),"")</f>
        <v/>
      </c>
      <c r="AF1375" t="str">
        <f t="shared" si="219"/>
        <v>REENCAUCHADORA RENOVANDO S A SFP-012077-01</v>
      </c>
      <c r="AG1375" s="14" t="str">
        <f>(IFERROR(VLOOKUP(AF1375,Bas!A:B,2,0),"CXP"))</f>
        <v>CXP</v>
      </c>
    </row>
    <row r="1376" spans="1:33" x14ac:dyDescent="0.25">
      <c r="A1376" t="s">
        <v>41</v>
      </c>
      <c r="B1376">
        <v>901</v>
      </c>
      <c r="C1376">
        <v>900019033</v>
      </c>
      <c r="D1376" t="s">
        <v>3018</v>
      </c>
      <c r="E1376" t="s">
        <v>5708</v>
      </c>
      <c r="F1376">
        <v>7447638</v>
      </c>
      <c r="G1376">
        <v>16925001</v>
      </c>
      <c r="H1376">
        <v>7647</v>
      </c>
      <c r="I1376" t="s">
        <v>5743</v>
      </c>
      <c r="J1376" t="s">
        <v>5744</v>
      </c>
      <c r="K1376" s="2">
        <v>45412</v>
      </c>
      <c r="L1376" s="2">
        <v>45412</v>
      </c>
      <c r="M1376" s="2">
        <v>45472</v>
      </c>
      <c r="N1376">
        <v>25</v>
      </c>
      <c r="O1376">
        <v>12096182</v>
      </c>
      <c r="P1376">
        <v>20240604</v>
      </c>
      <c r="Q1376">
        <v>202406</v>
      </c>
      <c r="R1376" t="s">
        <v>6382</v>
      </c>
      <c r="S1376">
        <v>39</v>
      </c>
      <c r="T1376" t="s">
        <v>35</v>
      </c>
      <c r="U1376" t="s">
        <v>3359</v>
      </c>
      <c r="V1376" s="57" t="e">
        <f t="shared" ca="1" si="210"/>
        <v>#NUM!</v>
      </c>
      <c r="W1376" s="1" t="e">
        <f t="shared" ca="1" si="211"/>
        <v>#NUM!</v>
      </c>
      <c r="X1376" s="1" t="e">
        <f t="shared" ca="1" si="212"/>
        <v>#NUM!</v>
      </c>
      <c r="Y1376" s="1" t="e">
        <f t="shared" ca="1" si="213"/>
        <v>#NUM!</v>
      </c>
      <c r="Z1376" s="32" t="e">
        <f t="shared" ca="1" si="214"/>
        <v>#NUM!</v>
      </c>
      <c r="AA1376" s="1" t="e">
        <f t="shared" ca="1" si="215"/>
        <v>#NUM!</v>
      </c>
      <c r="AB1376" s="1" t="e">
        <f t="shared" ca="1" si="216"/>
        <v>#NUM!</v>
      </c>
      <c r="AC1376" s="1" t="e">
        <f t="shared" ca="1" si="217"/>
        <v>#NUM!</v>
      </c>
      <c r="AD1376" s="1">
        <f t="shared" si="218"/>
        <v>12096182</v>
      </c>
      <c r="AE1376" t="str">
        <f>IFERROR(VLOOKUP(D1376,Bas!A:B,2,0),"")</f>
        <v/>
      </c>
      <c r="AF1376" t="str">
        <f t="shared" si="219"/>
        <v>REENCAUCHADORA RENOVANDO S A SFP-012078-01</v>
      </c>
      <c r="AG1376" s="14" t="str">
        <f>(IFERROR(VLOOKUP(AF1376,Bas!A:B,2,0),"CXP"))</f>
        <v>CXP</v>
      </c>
    </row>
    <row r="1377" spans="1:33" x14ac:dyDescent="0.25">
      <c r="A1377" t="s">
        <v>41</v>
      </c>
      <c r="B1377">
        <v>901</v>
      </c>
      <c r="C1377">
        <v>900019033</v>
      </c>
      <c r="D1377" t="s">
        <v>3018</v>
      </c>
      <c r="E1377" t="s">
        <v>5708</v>
      </c>
      <c r="F1377">
        <v>7447638</v>
      </c>
      <c r="G1377">
        <v>16925001</v>
      </c>
      <c r="H1377">
        <v>7668</v>
      </c>
      <c r="I1377" t="s">
        <v>5745</v>
      </c>
      <c r="J1377" t="s">
        <v>5746</v>
      </c>
      <c r="K1377" s="2">
        <v>45427</v>
      </c>
      <c r="L1377" s="2">
        <v>45427</v>
      </c>
      <c r="M1377" s="2">
        <v>45475</v>
      </c>
      <c r="N1377">
        <v>28</v>
      </c>
      <c r="O1377">
        <v>4490828</v>
      </c>
      <c r="P1377">
        <v>20240604</v>
      </c>
      <c r="Q1377">
        <v>202406</v>
      </c>
      <c r="R1377" t="s">
        <v>6382</v>
      </c>
      <c r="S1377">
        <v>24</v>
      </c>
      <c r="T1377" t="s">
        <v>22</v>
      </c>
      <c r="U1377" t="s">
        <v>3359</v>
      </c>
      <c r="V1377" s="57" t="e">
        <f t="shared" ca="1" si="210"/>
        <v>#NUM!</v>
      </c>
      <c r="W1377" s="1" t="e">
        <f t="shared" ca="1" si="211"/>
        <v>#NUM!</v>
      </c>
      <c r="X1377" s="1" t="e">
        <f t="shared" ca="1" si="212"/>
        <v>#NUM!</v>
      </c>
      <c r="Y1377" s="1" t="e">
        <f t="shared" ca="1" si="213"/>
        <v>#NUM!</v>
      </c>
      <c r="Z1377" s="32" t="e">
        <f t="shared" ca="1" si="214"/>
        <v>#NUM!</v>
      </c>
      <c r="AA1377" s="1" t="e">
        <f t="shared" ca="1" si="215"/>
        <v>#NUM!</v>
      </c>
      <c r="AB1377" s="1" t="e">
        <f t="shared" ca="1" si="216"/>
        <v>#NUM!</v>
      </c>
      <c r="AC1377" s="1" t="e">
        <f t="shared" ca="1" si="217"/>
        <v>#NUM!</v>
      </c>
      <c r="AD1377" s="1">
        <f t="shared" si="218"/>
        <v>4490828</v>
      </c>
      <c r="AE1377" t="str">
        <f>IFERROR(VLOOKUP(D1377,Bas!A:B,2,0),"")</f>
        <v/>
      </c>
      <c r="AF1377" t="str">
        <f t="shared" si="219"/>
        <v>REENCAUCHADORA RENOVANDO S A SFP-012290-01</v>
      </c>
      <c r="AG1377" s="14" t="str">
        <f>(IFERROR(VLOOKUP(AF1377,Bas!A:B,2,0),"CXP"))</f>
        <v>CXP</v>
      </c>
    </row>
    <row r="1378" spans="1:33" x14ac:dyDescent="0.25">
      <c r="A1378" t="s">
        <v>41</v>
      </c>
      <c r="B1378">
        <v>901</v>
      </c>
      <c r="C1378">
        <v>900019033</v>
      </c>
      <c r="D1378" t="s">
        <v>3018</v>
      </c>
      <c r="E1378" t="s">
        <v>5708</v>
      </c>
      <c r="F1378">
        <v>7447638</v>
      </c>
      <c r="G1378">
        <v>16925001</v>
      </c>
      <c r="H1378">
        <v>7667</v>
      </c>
      <c r="I1378" t="s">
        <v>5747</v>
      </c>
      <c r="J1378" t="s">
        <v>5748</v>
      </c>
      <c r="K1378" s="2">
        <v>45427</v>
      </c>
      <c r="L1378" s="2">
        <v>45427</v>
      </c>
      <c r="M1378" s="2">
        <v>45475</v>
      </c>
      <c r="N1378">
        <v>28</v>
      </c>
      <c r="O1378">
        <v>7892006</v>
      </c>
      <c r="P1378">
        <v>20240604</v>
      </c>
      <c r="Q1378">
        <v>202406</v>
      </c>
      <c r="R1378" t="s">
        <v>6382</v>
      </c>
      <c r="S1378">
        <v>24</v>
      </c>
      <c r="T1378" t="s">
        <v>22</v>
      </c>
      <c r="U1378" t="s">
        <v>3359</v>
      </c>
      <c r="V1378" s="57" t="e">
        <f t="shared" ca="1" si="210"/>
        <v>#NUM!</v>
      </c>
      <c r="W1378" s="1" t="e">
        <f t="shared" ca="1" si="211"/>
        <v>#NUM!</v>
      </c>
      <c r="X1378" s="1" t="e">
        <f t="shared" ca="1" si="212"/>
        <v>#NUM!</v>
      </c>
      <c r="Y1378" s="1" t="e">
        <f t="shared" ca="1" si="213"/>
        <v>#NUM!</v>
      </c>
      <c r="Z1378" s="32" t="e">
        <f t="shared" ca="1" si="214"/>
        <v>#NUM!</v>
      </c>
      <c r="AA1378" s="1" t="e">
        <f t="shared" ca="1" si="215"/>
        <v>#NUM!</v>
      </c>
      <c r="AB1378" s="1" t="e">
        <f t="shared" ca="1" si="216"/>
        <v>#NUM!</v>
      </c>
      <c r="AC1378" s="1" t="e">
        <f t="shared" ca="1" si="217"/>
        <v>#NUM!</v>
      </c>
      <c r="AD1378" s="1">
        <f t="shared" si="218"/>
        <v>7892006</v>
      </c>
      <c r="AE1378" t="str">
        <f>IFERROR(VLOOKUP(D1378,Bas!A:B,2,0),"")</f>
        <v/>
      </c>
      <c r="AF1378" t="str">
        <f t="shared" si="219"/>
        <v>REENCAUCHADORA RENOVANDO S A SFP-012292-01</v>
      </c>
      <c r="AG1378" s="14" t="str">
        <f>(IFERROR(VLOOKUP(AF1378,Bas!A:B,2,0),"CXP"))</f>
        <v>CXP</v>
      </c>
    </row>
    <row r="1379" spans="1:33" x14ac:dyDescent="0.25">
      <c r="A1379" t="s">
        <v>41</v>
      </c>
      <c r="B1379">
        <v>901</v>
      </c>
      <c r="C1379">
        <v>900019033</v>
      </c>
      <c r="D1379" t="s">
        <v>3018</v>
      </c>
      <c r="E1379" t="s">
        <v>5708</v>
      </c>
      <c r="F1379">
        <v>7447638</v>
      </c>
      <c r="G1379">
        <v>16925001</v>
      </c>
      <c r="H1379">
        <v>7743</v>
      </c>
      <c r="I1379" t="s">
        <v>5749</v>
      </c>
      <c r="J1379" t="s">
        <v>5750</v>
      </c>
      <c r="K1379" s="2">
        <v>45432</v>
      </c>
      <c r="L1379" s="2">
        <v>45432</v>
      </c>
      <c r="M1379" s="2">
        <v>45490</v>
      </c>
      <c r="N1379">
        <v>43</v>
      </c>
      <c r="O1379">
        <v>325209</v>
      </c>
      <c r="P1379">
        <v>20240604</v>
      </c>
      <c r="Q1379">
        <v>202406</v>
      </c>
      <c r="R1379" t="s">
        <v>6382</v>
      </c>
      <c r="S1379">
        <v>19</v>
      </c>
      <c r="T1379" t="s">
        <v>22</v>
      </c>
      <c r="U1379" t="s">
        <v>3359</v>
      </c>
      <c r="V1379" s="57" t="e">
        <f t="shared" ca="1" si="210"/>
        <v>#NUM!</v>
      </c>
      <c r="W1379" s="1" t="e">
        <f t="shared" ca="1" si="211"/>
        <v>#NUM!</v>
      </c>
      <c r="X1379" s="1" t="e">
        <f t="shared" ca="1" si="212"/>
        <v>#NUM!</v>
      </c>
      <c r="Y1379" s="1" t="e">
        <f t="shared" ca="1" si="213"/>
        <v>#NUM!</v>
      </c>
      <c r="Z1379" s="32" t="e">
        <f t="shared" ca="1" si="214"/>
        <v>#NUM!</v>
      </c>
      <c r="AA1379" s="1" t="e">
        <f t="shared" ca="1" si="215"/>
        <v>#NUM!</v>
      </c>
      <c r="AB1379" s="1" t="e">
        <f t="shared" ca="1" si="216"/>
        <v>#NUM!</v>
      </c>
      <c r="AC1379" s="1" t="e">
        <f t="shared" ca="1" si="217"/>
        <v>#NUM!</v>
      </c>
      <c r="AD1379" s="1">
        <f t="shared" si="218"/>
        <v>325209</v>
      </c>
      <c r="AE1379" t="str">
        <f>IFERROR(VLOOKUP(D1379,Bas!A:B,2,0),"")</f>
        <v/>
      </c>
      <c r="AF1379" t="str">
        <f t="shared" si="219"/>
        <v>REENCAUCHADORA RENOVANDO S A SFP-012351-01</v>
      </c>
      <c r="AG1379" s="14" t="str">
        <f>(IFERROR(VLOOKUP(AF1379,Bas!A:B,2,0),"CXP"))</f>
        <v>CXP</v>
      </c>
    </row>
    <row r="1380" spans="1:33" x14ac:dyDescent="0.25">
      <c r="A1380" t="s">
        <v>41</v>
      </c>
      <c r="B1380">
        <v>901</v>
      </c>
      <c r="C1380">
        <v>900019033</v>
      </c>
      <c r="D1380" t="s">
        <v>3018</v>
      </c>
      <c r="E1380" t="s">
        <v>5708</v>
      </c>
      <c r="F1380">
        <v>7447638</v>
      </c>
      <c r="G1380">
        <v>16925001</v>
      </c>
      <c r="H1380">
        <v>7741</v>
      </c>
      <c r="I1380" t="s">
        <v>5751</v>
      </c>
      <c r="J1380" t="s">
        <v>5752</v>
      </c>
      <c r="K1380" s="2">
        <v>45432</v>
      </c>
      <c r="L1380" s="2">
        <v>45432</v>
      </c>
      <c r="M1380" s="2">
        <v>45490</v>
      </c>
      <c r="N1380">
        <v>43</v>
      </c>
      <c r="O1380">
        <v>3943422</v>
      </c>
      <c r="P1380">
        <v>20240604</v>
      </c>
      <c r="Q1380">
        <v>202406</v>
      </c>
      <c r="R1380" t="s">
        <v>6382</v>
      </c>
      <c r="S1380">
        <v>19</v>
      </c>
      <c r="T1380" t="s">
        <v>22</v>
      </c>
      <c r="U1380" t="s">
        <v>3359</v>
      </c>
      <c r="V1380" s="57" t="e">
        <f t="shared" ca="1" si="210"/>
        <v>#NUM!</v>
      </c>
      <c r="W1380" s="1" t="e">
        <f t="shared" ca="1" si="211"/>
        <v>#NUM!</v>
      </c>
      <c r="X1380" s="1" t="e">
        <f t="shared" ca="1" si="212"/>
        <v>#NUM!</v>
      </c>
      <c r="Y1380" s="1" t="e">
        <f t="shared" ca="1" si="213"/>
        <v>#NUM!</v>
      </c>
      <c r="Z1380" s="32" t="e">
        <f t="shared" ca="1" si="214"/>
        <v>#NUM!</v>
      </c>
      <c r="AA1380" s="1" t="e">
        <f t="shared" ca="1" si="215"/>
        <v>#NUM!</v>
      </c>
      <c r="AB1380" s="1" t="e">
        <f t="shared" ca="1" si="216"/>
        <v>#NUM!</v>
      </c>
      <c r="AC1380" s="1" t="e">
        <f t="shared" ca="1" si="217"/>
        <v>#NUM!</v>
      </c>
      <c r="AD1380" s="1">
        <f t="shared" si="218"/>
        <v>3943422</v>
      </c>
      <c r="AE1380" t="str">
        <f>IFERROR(VLOOKUP(D1380,Bas!A:B,2,0),"")</f>
        <v/>
      </c>
      <c r="AF1380" t="str">
        <f t="shared" si="219"/>
        <v>REENCAUCHADORA RENOVANDO S A SFP-012352-01</v>
      </c>
      <c r="AG1380" s="14" t="str">
        <f>(IFERROR(VLOOKUP(AF1380,Bas!A:B,2,0),"CXP"))</f>
        <v>CXP</v>
      </c>
    </row>
    <row r="1381" spans="1:33" x14ac:dyDescent="0.25">
      <c r="A1381" t="s">
        <v>41</v>
      </c>
      <c r="B1381">
        <v>901</v>
      </c>
      <c r="C1381">
        <v>900019033</v>
      </c>
      <c r="D1381" t="s">
        <v>3018</v>
      </c>
      <c r="E1381" t="s">
        <v>5708</v>
      </c>
      <c r="F1381">
        <v>7447638</v>
      </c>
      <c r="G1381">
        <v>16925001</v>
      </c>
      <c r="H1381">
        <v>7740</v>
      </c>
      <c r="I1381" t="s">
        <v>5753</v>
      </c>
      <c r="J1381" t="s">
        <v>5754</v>
      </c>
      <c r="K1381" s="2">
        <v>45432</v>
      </c>
      <c r="L1381" s="2">
        <v>45432</v>
      </c>
      <c r="M1381" s="2">
        <v>45490</v>
      </c>
      <c r="N1381">
        <v>43</v>
      </c>
      <c r="O1381">
        <v>15600236</v>
      </c>
      <c r="P1381">
        <v>20240604</v>
      </c>
      <c r="Q1381">
        <v>202406</v>
      </c>
      <c r="R1381" t="s">
        <v>6382</v>
      </c>
      <c r="S1381">
        <v>19</v>
      </c>
      <c r="T1381" t="s">
        <v>22</v>
      </c>
      <c r="U1381" t="s">
        <v>3359</v>
      </c>
      <c r="V1381" s="57" t="e">
        <f t="shared" ca="1" si="210"/>
        <v>#NUM!</v>
      </c>
      <c r="W1381" s="1" t="e">
        <f t="shared" ca="1" si="211"/>
        <v>#NUM!</v>
      </c>
      <c r="X1381" s="1" t="e">
        <f t="shared" ca="1" si="212"/>
        <v>#NUM!</v>
      </c>
      <c r="Y1381" s="1" t="e">
        <f t="shared" ca="1" si="213"/>
        <v>#NUM!</v>
      </c>
      <c r="Z1381" s="32" t="e">
        <f t="shared" ca="1" si="214"/>
        <v>#NUM!</v>
      </c>
      <c r="AA1381" s="1" t="e">
        <f t="shared" ca="1" si="215"/>
        <v>#NUM!</v>
      </c>
      <c r="AB1381" s="1" t="e">
        <f t="shared" ca="1" si="216"/>
        <v>#NUM!</v>
      </c>
      <c r="AC1381" s="1" t="e">
        <f t="shared" ca="1" si="217"/>
        <v>#NUM!</v>
      </c>
      <c r="AD1381" s="1">
        <f t="shared" si="218"/>
        <v>15600236</v>
      </c>
      <c r="AE1381" t="str">
        <f>IFERROR(VLOOKUP(D1381,Bas!A:B,2,0),"")</f>
        <v/>
      </c>
      <c r="AF1381" t="str">
        <f t="shared" si="219"/>
        <v>REENCAUCHADORA RENOVANDO S A SFP-012353-01</v>
      </c>
      <c r="AG1381" s="14" t="str">
        <f>(IFERROR(VLOOKUP(AF1381,Bas!A:B,2,0),"CXP"))</f>
        <v>CXP</v>
      </c>
    </row>
    <row r="1382" spans="1:33" x14ac:dyDescent="0.25">
      <c r="A1382" t="s">
        <v>41</v>
      </c>
      <c r="B1382">
        <v>901</v>
      </c>
      <c r="C1382">
        <v>900019033</v>
      </c>
      <c r="D1382" t="s">
        <v>3018</v>
      </c>
      <c r="E1382" t="s">
        <v>5708</v>
      </c>
      <c r="F1382">
        <v>7447638</v>
      </c>
      <c r="G1382">
        <v>16925001</v>
      </c>
      <c r="H1382">
        <v>7783</v>
      </c>
      <c r="I1382" t="s">
        <v>6740</v>
      </c>
      <c r="J1382" t="s">
        <v>6741</v>
      </c>
      <c r="K1382" s="2">
        <v>45440</v>
      </c>
      <c r="L1382" s="2">
        <v>45440</v>
      </c>
      <c r="M1382" s="2">
        <v>45500</v>
      </c>
      <c r="N1382">
        <v>53</v>
      </c>
      <c r="O1382">
        <v>6416985</v>
      </c>
      <c r="P1382">
        <v>20240604</v>
      </c>
      <c r="Q1382">
        <v>202406</v>
      </c>
      <c r="R1382" t="s">
        <v>6382</v>
      </c>
      <c r="S1382">
        <v>11</v>
      </c>
      <c r="T1382" t="s">
        <v>22</v>
      </c>
      <c r="U1382" t="s">
        <v>3359</v>
      </c>
      <c r="V1382" s="57" t="e">
        <f t="shared" ca="1" si="210"/>
        <v>#NUM!</v>
      </c>
      <c r="W1382" s="1" t="e">
        <f t="shared" ca="1" si="211"/>
        <v>#NUM!</v>
      </c>
      <c r="X1382" s="1" t="e">
        <f t="shared" ca="1" si="212"/>
        <v>#NUM!</v>
      </c>
      <c r="Y1382" s="1" t="e">
        <f t="shared" ca="1" si="213"/>
        <v>#NUM!</v>
      </c>
      <c r="Z1382" s="32" t="e">
        <f t="shared" ca="1" si="214"/>
        <v>#NUM!</v>
      </c>
      <c r="AA1382" s="1" t="e">
        <f t="shared" ca="1" si="215"/>
        <v>#NUM!</v>
      </c>
      <c r="AB1382" s="1" t="e">
        <f t="shared" ca="1" si="216"/>
        <v>#NUM!</v>
      </c>
      <c r="AC1382" s="1" t="e">
        <f t="shared" ca="1" si="217"/>
        <v>#NUM!</v>
      </c>
      <c r="AD1382" s="1">
        <f t="shared" si="218"/>
        <v>6416985</v>
      </c>
      <c r="AE1382" t="str">
        <f>IFERROR(VLOOKUP(D1382,Bas!A:B,2,0),"")</f>
        <v/>
      </c>
      <c r="AF1382" t="str">
        <f t="shared" si="219"/>
        <v>REENCAUCHADORA RENOVANDO S A SFP-012561-01</v>
      </c>
      <c r="AG1382" s="14" t="str">
        <f>(IFERROR(VLOOKUP(AF1382,Bas!A:B,2,0),"CXP"))</f>
        <v>CXP</v>
      </c>
    </row>
    <row r="1383" spans="1:33" x14ac:dyDescent="0.25">
      <c r="A1383" t="s">
        <v>41</v>
      </c>
      <c r="B1383">
        <v>901</v>
      </c>
      <c r="C1383">
        <v>860535512</v>
      </c>
      <c r="D1383" t="s">
        <v>3019</v>
      </c>
      <c r="E1383" t="s">
        <v>5755</v>
      </c>
      <c r="F1383">
        <v>7447638</v>
      </c>
      <c r="G1383">
        <v>16925001</v>
      </c>
      <c r="H1383">
        <v>125</v>
      </c>
      <c r="I1383" t="s">
        <v>5756</v>
      </c>
      <c r="J1383" t="s">
        <v>5757</v>
      </c>
      <c r="K1383" s="2">
        <v>45426</v>
      </c>
      <c r="L1383" s="2">
        <v>45426</v>
      </c>
      <c r="M1383" s="2">
        <v>45457</v>
      </c>
      <c r="N1383">
        <v>10</v>
      </c>
      <c r="O1383">
        <v>27821000</v>
      </c>
      <c r="P1383">
        <v>20240604</v>
      </c>
      <c r="Q1383">
        <v>202406</v>
      </c>
      <c r="R1383" t="s">
        <v>6382</v>
      </c>
      <c r="S1383">
        <v>25</v>
      </c>
      <c r="T1383" t="s">
        <v>22</v>
      </c>
      <c r="U1383" t="s">
        <v>3359</v>
      </c>
      <c r="V1383" s="57" t="e">
        <f t="shared" ca="1" si="210"/>
        <v>#NUM!</v>
      </c>
      <c r="W1383" s="1" t="e">
        <f t="shared" ca="1" si="211"/>
        <v>#NUM!</v>
      </c>
      <c r="X1383" s="1" t="e">
        <f t="shared" ca="1" si="212"/>
        <v>#NUM!</v>
      </c>
      <c r="Y1383" s="1" t="e">
        <f t="shared" ca="1" si="213"/>
        <v>#NUM!</v>
      </c>
      <c r="Z1383" s="32" t="e">
        <f t="shared" ca="1" si="214"/>
        <v>#NUM!</v>
      </c>
      <c r="AA1383" s="1" t="e">
        <f t="shared" ca="1" si="215"/>
        <v>#NUM!</v>
      </c>
      <c r="AB1383" s="1" t="e">
        <f t="shared" ca="1" si="216"/>
        <v>#NUM!</v>
      </c>
      <c r="AC1383" s="1" t="e">
        <f t="shared" ca="1" si="217"/>
        <v>#NUM!</v>
      </c>
      <c r="AD1383" s="1">
        <f t="shared" si="218"/>
        <v>27821000</v>
      </c>
      <c r="AE1383" t="str">
        <f>IFERROR(VLOOKUP(D1383,Bas!A:B,2,0),"")</f>
        <v/>
      </c>
      <c r="AF1383" t="str">
        <f t="shared" si="219"/>
        <v>RICARDO Y AYERBE CIA LIMITADACC-003637-00</v>
      </c>
      <c r="AG1383" s="14" t="str">
        <f>(IFERROR(VLOOKUP(AF1383,Bas!A:B,2,0),"CXP"))</f>
        <v>CXP</v>
      </c>
    </row>
    <row r="1384" spans="1:33" x14ac:dyDescent="0.25">
      <c r="A1384" t="s">
        <v>41</v>
      </c>
      <c r="B1384">
        <v>901</v>
      </c>
      <c r="C1384">
        <v>12918217</v>
      </c>
      <c r="D1384" t="s">
        <v>3020</v>
      </c>
      <c r="E1384" t="s">
        <v>5758</v>
      </c>
      <c r="F1384">
        <v>7447638</v>
      </c>
      <c r="G1384">
        <v>16925001</v>
      </c>
      <c r="H1384">
        <v>13236</v>
      </c>
      <c r="I1384" t="s">
        <v>5759</v>
      </c>
      <c r="J1384" t="s">
        <v>5760</v>
      </c>
      <c r="K1384" s="2">
        <v>45362</v>
      </c>
      <c r="L1384" s="2">
        <v>45362</v>
      </c>
      <c r="M1384" s="2">
        <v>45414</v>
      </c>
      <c r="N1384">
        <v>-32</v>
      </c>
      <c r="O1384">
        <v>270110</v>
      </c>
      <c r="P1384">
        <v>20240604</v>
      </c>
      <c r="Q1384">
        <v>202406</v>
      </c>
      <c r="R1384" t="s">
        <v>6382</v>
      </c>
      <c r="S1384">
        <v>89</v>
      </c>
      <c r="T1384" t="s">
        <v>31</v>
      </c>
      <c r="U1384" t="s">
        <v>3359</v>
      </c>
      <c r="V1384" s="57" t="e">
        <f t="shared" ca="1" si="210"/>
        <v>#NUM!</v>
      </c>
      <c r="W1384" s="1" t="e">
        <f t="shared" ca="1" si="211"/>
        <v>#NUM!</v>
      </c>
      <c r="X1384" s="1" t="e">
        <f t="shared" ca="1" si="212"/>
        <v>#NUM!</v>
      </c>
      <c r="Y1384" s="1" t="e">
        <f t="shared" ca="1" si="213"/>
        <v>#NUM!</v>
      </c>
      <c r="Z1384" s="32" t="e">
        <f t="shared" ca="1" si="214"/>
        <v>#NUM!</v>
      </c>
      <c r="AA1384" s="1" t="e">
        <f t="shared" ca="1" si="215"/>
        <v>#NUM!</v>
      </c>
      <c r="AB1384" s="1" t="e">
        <f t="shared" ca="1" si="216"/>
        <v>#NUM!</v>
      </c>
      <c r="AC1384" s="1" t="e">
        <f t="shared" ca="1" si="217"/>
        <v>#NUM!</v>
      </c>
      <c r="AD1384" s="1">
        <f t="shared" si="218"/>
        <v>270110</v>
      </c>
      <c r="AE1384" t="str">
        <f>IFERROR(VLOOKUP(D1384,Bas!A:B,2,0),"")</f>
        <v/>
      </c>
      <c r="AF1384" t="str">
        <f t="shared" si="219"/>
        <v>RODRIGUEZ FONSECA JOSE IVANFP-011126-01</v>
      </c>
      <c r="AG1384" s="14" t="str">
        <f>(IFERROR(VLOOKUP(AF1384,Bas!A:B,2,0),"CXP"))</f>
        <v>CXP</v>
      </c>
    </row>
    <row r="1385" spans="1:33" x14ac:dyDescent="0.25">
      <c r="A1385" t="s">
        <v>41</v>
      </c>
      <c r="B1385">
        <v>901</v>
      </c>
      <c r="C1385">
        <v>12918217</v>
      </c>
      <c r="D1385" t="s">
        <v>3020</v>
      </c>
      <c r="E1385" t="s">
        <v>5758</v>
      </c>
      <c r="F1385">
        <v>7447638</v>
      </c>
      <c r="G1385">
        <v>16925001</v>
      </c>
      <c r="H1385">
        <v>13250</v>
      </c>
      <c r="I1385" t="s">
        <v>5761</v>
      </c>
      <c r="J1385" t="s">
        <v>5762</v>
      </c>
      <c r="K1385" s="2">
        <v>45362</v>
      </c>
      <c r="L1385" s="2">
        <v>45362</v>
      </c>
      <c r="M1385" s="2">
        <v>45417</v>
      </c>
      <c r="N1385">
        <v>-29</v>
      </c>
      <c r="O1385">
        <v>438929</v>
      </c>
      <c r="P1385">
        <v>20240604</v>
      </c>
      <c r="Q1385">
        <v>202406</v>
      </c>
      <c r="R1385" t="s">
        <v>6382</v>
      </c>
      <c r="S1385">
        <v>89</v>
      </c>
      <c r="T1385" t="s">
        <v>31</v>
      </c>
      <c r="U1385" t="s">
        <v>3359</v>
      </c>
      <c r="V1385" s="57" t="e">
        <f t="shared" ca="1" si="210"/>
        <v>#NUM!</v>
      </c>
      <c r="W1385" s="1" t="e">
        <f t="shared" ca="1" si="211"/>
        <v>#NUM!</v>
      </c>
      <c r="X1385" s="1" t="e">
        <f t="shared" ca="1" si="212"/>
        <v>#NUM!</v>
      </c>
      <c r="Y1385" s="1" t="e">
        <f t="shared" ca="1" si="213"/>
        <v>#NUM!</v>
      </c>
      <c r="Z1385" s="32" t="e">
        <f t="shared" ca="1" si="214"/>
        <v>#NUM!</v>
      </c>
      <c r="AA1385" s="1" t="e">
        <f t="shared" ca="1" si="215"/>
        <v>#NUM!</v>
      </c>
      <c r="AB1385" s="1" t="e">
        <f t="shared" ca="1" si="216"/>
        <v>#NUM!</v>
      </c>
      <c r="AC1385" s="1" t="e">
        <f t="shared" ca="1" si="217"/>
        <v>#NUM!</v>
      </c>
      <c r="AD1385" s="1">
        <f t="shared" si="218"/>
        <v>438929</v>
      </c>
      <c r="AE1385" t="str">
        <f>IFERROR(VLOOKUP(D1385,Bas!A:B,2,0),"")</f>
        <v/>
      </c>
      <c r="AF1385" t="str">
        <f t="shared" si="219"/>
        <v>RODRIGUEZ FONSECA JOSE IVANFP-011130-01</v>
      </c>
      <c r="AG1385" s="14" t="str">
        <f>(IFERROR(VLOOKUP(AF1385,Bas!A:B,2,0),"CXP"))</f>
        <v>CXP</v>
      </c>
    </row>
    <row r="1386" spans="1:33" x14ac:dyDescent="0.25">
      <c r="A1386" t="s">
        <v>41</v>
      </c>
      <c r="B1386">
        <v>901</v>
      </c>
      <c r="C1386">
        <v>12918217</v>
      </c>
      <c r="D1386" t="s">
        <v>3020</v>
      </c>
      <c r="E1386" t="s">
        <v>5758</v>
      </c>
      <c r="F1386">
        <v>7447638</v>
      </c>
      <c r="G1386">
        <v>16925001</v>
      </c>
      <c r="H1386">
        <v>13415</v>
      </c>
      <c r="I1386" t="s">
        <v>5763</v>
      </c>
      <c r="J1386" t="s">
        <v>5764</v>
      </c>
      <c r="K1386" s="2">
        <v>45372</v>
      </c>
      <c r="L1386" s="2">
        <v>45372</v>
      </c>
      <c r="M1386" s="2">
        <v>45431</v>
      </c>
      <c r="N1386">
        <v>-15</v>
      </c>
      <c r="O1386">
        <v>210987</v>
      </c>
      <c r="P1386">
        <v>20240604</v>
      </c>
      <c r="Q1386">
        <v>202406</v>
      </c>
      <c r="R1386" t="s">
        <v>6382</v>
      </c>
      <c r="S1386">
        <v>79</v>
      </c>
      <c r="T1386" t="s">
        <v>31</v>
      </c>
      <c r="U1386" t="s">
        <v>3359</v>
      </c>
      <c r="V1386" s="57" t="e">
        <f t="shared" ca="1" si="210"/>
        <v>#NUM!</v>
      </c>
      <c r="W1386" s="1" t="e">
        <f t="shared" ca="1" si="211"/>
        <v>#NUM!</v>
      </c>
      <c r="X1386" s="1" t="e">
        <f t="shared" ca="1" si="212"/>
        <v>#NUM!</v>
      </c>
      <c r="Y1386" s="1" t="e">
        <f t="shared" ca="1" si="213"/>
        <v>#NUM!</v>
      </c>
      <c r="Z1386" s="32" t="e">
        <f t="shared" ca="1" si="214"/>
        <v>#NUM!</v>
      </c>
      <c r="AA1386" s="1" t="e">
        <f t="shared" ca="1" si="215"/>
        <v>#NUM!</v>
      </c>
      <c r="AB1386" s="1" t="e">
        <f t="shared" ca="1" si="216"/>
        <v>#NUM!</v>
      </c>
      <c r="AC1386" s="1" t="e">
        <f t="shared" ca="1" si="217"/>
        <v>#NUM!</v>
      </c>
      <c r="AD1386" s="1">
        <f t="shared" si="218"/>
        <v>210987</v>
      </c>
      <c r="AE1386" t="str">
        <f>IFERROR(VLOOKUP(D1386,Bas!A:B,2,0),"")</f>
        <v/>
      </c>
      <c r="AF1386" t="str">
        <f t="shared" si="219"/>
        <v>RODRIGUEZ FONSECA JOSE IVANFP-011237-01</v>
      </c>
      <c r="AG1386" s="14" t="str">
        <f>(IFERROR(VLOOKUP(AF1386,Bas!A:B,2,0),"CXP"))</f>
        <v>CXP</v>
      </c>
    </row>
    <row r="1387" spans="1:33" x14ac:dyDescent="0.25">
      <c r="A1387" t="s">
        <v>41</v>
      </c>
      <c r="B1387">
        <v>901</v>
      </c>
      <c r="C1387">
        <v>12918217</v>
      </c>
      <c r="D1387" t="s">
        <v>3020</v>
      </c>
      <c r="E1387" t="s">
        <v>5758</v>
      </c>
      <c r="F1387">
        <v>7447638</v>
      </c>
      <c r="G1387">
        <v>16925001</v>
      </c>
      <c r="H1387">
        <v>13304</v>
      </c>
      <c r="I1387" t="s">
        <v>5765</v>
      </c>
      <c r="J1387" t="s">
        <v>5766</v>
      </c>
      <c r="K1387" s="2">
        <v>45372</v>
      </c>
      <c r="L1387" s="2">
        <v>45372</v>
      </c>
      <c r="M1387" s="2">
        <v>45421</v>
      </c>
      <c r="N1387">
        <v>-25</v>
      </c>
      <c r="O1387">
        <v>133255</v>
      </c>
      <c r="P1387">
        <v>20240604</v>
      </c>
      <c r="Q1387">
        <v>202406</v>
      </c>
      <c r="R1387" t="s">
        <v>6382</v>
      </c>
      <c r="S1387">
        <v>79</v>
      </c>
      <c r="T1387" t="s">
        <v>31</v>
      </c>
      <c r="U1387" t="s">
        <v>3359</v>
      </c>
      <c r="V1387" s="57" t="e">
        <f t="shared" ca="1" si="210"/>
        <v>#NUM!</v>
      </c>
      <c r="W1387" s="1" t="e">
        <f t="shared" ca="1" si="211"/>
        <v>#NUM!</v>
      </c>
      <c r="X1387" s="1" t="e">
        <f t="shared" ca="1" si="212"/>
        <v>#NUM!</v>
      </c>
      <c r="Y1387" s="1" t="e">
        <f t="shared" ca="1" si="213"/>
        <v>#NUM!</v>
      </c>
      <c r="Z1387" s="32" t="e">
        <f t="shared" ca="1" si="214"/>
        <v>#NUM!</v>
      </c>
      <c r="AA1387" s="1" t="e">
        <f t="shared" ca="1" si="215"/>
        <v>#NUM!</v>
      </c>
      <c r="AB1387" s="1" t="e">
        <f t="shared" ca="1" si="216"/>
        <v>#NUM!</v>
      </c>
      <c r="AC1387" s="1" t="e">
        <f t="shared" ca="1" si="217"/>
        <v>#NUM!</v>
      </c>
      <c r="AD1387" s="1">
        <f t="shared" si="218"/>
        <v>133255</v>
      </c>
      <c r="AE1387" t="str">
        <f>IFERROR(VLOOKUP(D1387,Bas!A:B,2,0),"")</f>
        <v/>
      </c>
      <c r="AF1387" t="str">
        <f t="shared" si="219"/>
        <v>RODRIGUEZ FONSECA JOSE IVANFP-011254-01</v>
      </c>
      <c r="AG1387" s="14" t="str">
        <f>(IFERROR(VLOOKUP(AF1387,Bas!A:B,2,0),"CXP"))</f>
        <v>CXP</v>
      </c>
    </row>
    <row r="1388" spans="1:33" x14ac:dyDescent="0.25">
      <c r="A1388" t="s">
        <v>41</v>
      </c>
      <c r="B1388">
        <v>901</v>
      </c>
      <c r="C1388">
        <v>12918217</v>
      </c>
      <c r="D1388" t="s">
        <v>3020</v>
      </c>
      <c r="E1388" t="s">
        <v>5758</v>
      </c>
      <c r="F1388">
        <v>7447638</v>
      </c>
      <c r="G1388">
        <v>16925001</v>
      </c>
      <c r="H1388">
        <v>13389</v>
      </c>
      <c r="I1388" t="s">
        <v>5767</v>
      </c>
      <c r="J1388" t="s">
        <v>5768</v>
      </c>
      <c r="K1388" s="2">
        <v>45372</v>
      </c>
      <c r="L1388" s="2">
        <v>45372</v>
      </c>
      <c r="M1388" s="2">
        <v>45430</v>
      </c>
      <c r="N1388">
        <v>-16</v>
      </c>
      <c r="O1388">
        <v>555230</v>
      </c>
      <c r="P1388">
        <v>20240604</v>
      </c>
      <c r="Q1388">
        <v>202406</v>
      </c>
      <c r="R1388" t="s">
        <v>6382</v>
      </c>
      <c r="S1388">
        <v>79</v>
      </c>
      <c r="T1388" t="s">
        <v>31</v>
      </c>
      <c r="U1388" t="s">
        <v>3359</v>
      </c>
      <c r="V1388" s="57" t="e">
        <f t="shared" ca="1" si="210"/>
        <v>#NUM!</v>
      </c>
      <c r="W1388" s="1" t="e">
        <f t="shared" ca="1" si="211"/>
        <v>#NUM!</v>
      </c>
      <c r="X1388" s="1" t="e">
        <f t="shared" ca="1" si="212"/>
        <v>#NUM!</v>
      </c>
      <c r="Y1388" s="1" t="e">
        <f t="shared" ca="1" si="213"/>
        <v>#NUM!</v>
      </c>
      <c r="Z1388" s="32" t="e">
        <f t="shared" ca="1" si="214"/>
        <v>#NUM!</v>
      </c>
      <c r="AA1388" s="1" t="e">
        <f t="shared" ca="1" si="215"/>
        <v>#NUM!</v>
      </c>
      <c r="AB1388" s="1" t="e">
        <f t="shared" ca="1" si="216"/>
        <v>#NUM!</v>
      </c>
      <c r="AC1388" s="1" t="e">
        <f t="shared" ca="1" si="217"/>
        <v>#NUM!</v>
      </c>
      <c r="AD1388" s="1">
        <f t="shared" si="218"/>
        <v>555230</v>
      </c>
      <c r="AE1388" t="str">
        <f>IFERROR(VLOOKUP(D1388,Bas!A:B,2,0),"")</f>
        <v/>
      </c>
      <c r="AF1388" t="str">
        <f t="shared" si="219"/>
        <v>RODRIGUEZ FONSECA JOSE IVANFP-011255-01</v>
      </c>
      <c r="AG1388" s="14" t="str">
        <f>(IFERROR(VLOOKUP(AF1388,Bas!A:B,2,0),"CXP"))</f>
        <v>CXP</v>
      </c>
    </row>
    <row r="1389" spans="1:33" x14ac:dyDescent="0.25">
      <c r="A1389" t="s">
        <v>41</v>
      </c>
      <c r="B1389">
        <v>901</v>
      </c>
      <c r="C1389">
        <v>12918217</v>
      </c>
      <c r="D1389" t="s">
        <v>3020</v>
      </c>
      <c r="E1389" t="s">
        <v>5758</v>
      </c>
      <c r="F1389">
        <v>7447638</v>
      </c>
      <c r="G1389">
        <v>16925001</v>
      </c>
      <c r="H1389">
        <v>13388</v>
      </c>
      <c r="I1389" t="s">
        <v>5769</v>
      </c>
      <c r="J1389" t="s">
        <v>5770</v>
      </c>
      <c r="K1389" s="2">
        <v>45372</v>
      </c>
      <c r="L1389" s="2">
        <v>45372</v>
      </c>
      <c r="M1389" s="2">
        <v>45430</v>
      </c>
      <c r="N1389">
        <v>-16</v>
      </c>
      <c r="O1389">
        <v>177674</v>
      </c>
      <c r="P1389">
        <v>20240604</v>
      </c>
      <c r="Q1389">
        <v>202406</v>
      </c>
      <c r="R1389" t="s">
        <v>6382</v>
      </c>
      <c r="S1389">
        <v>79</v>
      </c>
      <c r="T1389" t="s">
        <v>31</v>
      </c>
      <c r="U1389" t="s">
        <v>3359</v>
      </c>
      <c r="V1389" s="57" t="e">
        <f t="shared" ca="1" si="210"/>
        <v>#NUM!</v>
      </c>
      <c r="W1389" s="1" t="e">
        <f t="shared" ca="1" si="211"/>
        <v>#NUM!</v>
      </c>
      <c r="X1389" s="1" t="e">
        <f t="shared" ca="1" si="212"/>
        <v>#NUM!</v>
      </c>
      <c r="Y1389" s="1" t="e">
        <f t="shared" ca="1" si="213"/>
        <v>#NUM!</v>
      </c>
      <c r="Z1389" s="32" t="e">
        <f t="shared" ca="1" si="214"/>
        <v>#NUM!</v>
      </c>
      <c r="AA1389" s="1" t="e">
        <f t="shared" ca="1" si="215"/>
        <v>#NUM!</v>
      </c>
      <c r="AB1389" s="1" t="e">
        <f t="shared" ca="1" si="216"/>
        <v>#NUM!</v>
      </c>
      <c r="AC1389" s="1" t="e">
        <f t="shared" ca="1" si="217"/>
        <v>#NUM!</v>
      </c>
      <c r="AD1389" s="1">
        <f t="shared" si="218"/>
        <v>177674</v>
      </c>
      <c r="AE1389" t="str">
        <f>IFERROR(VLOOKUP(D1389,Bas!A:B,2,0),"")</f>
        <v/>
      </c>
      <c r="AF1389" t="str">
        <f t="shared" si="219"/>
        <v>RODRIGUEZ FONSECA JOSE IVANFP-011257-01</v>
      </c>
      <c r="AG1389" s="14" t="str">
        <f>(IFERROR(VLOOKUP(AF1389,Bas!A:B,2,0),"CXP"))</f>
        <v>CXP</v>
      </c>
    </row>
    <row r="1390" spans="1:33" x14ac:dyDescent="0.25">
      <c r="A1390" t="s">
        <v>41</v>
      </c>
      <c r="B1390">
        <v>901</v>
      </c>
      <c r="C1390">
        <v>12918217</v>
      </c>
      <c r="D1390" t="s">
        <v>3020</v>
      </c>
      <c r="E1390" t="s">
        <v>5758</v>
      </c>
      <c r="F1390">
        <v>7447638</v>
      </c>
      <c r="G1390">
        <v>16925001</v>
      </c>
      <c r="H1390">
        <v>13657</v>
      </c>
      <c r="I1390" t="s">
        <v>5771</v>
      </c>
      <c r="J1390" t="s">
        <v>5772</v>
      </c>
      <c r="K1390" s="2">
        <v>45400</v>
      </c>
      <c r="L1390" s="2">
        <v>45400</v>
      </c>
      <c r="M1390" s="2">
        <v>45458</v>
      </c>
      <c r="N1390">
        <v>11</v>
      </c>
      <c r="O1390">
        <v>219464</v>
      </c>
      <c r="P1390">
        <v>20240604</v>
      </c>
      <c r="Q1390">
        <v>202406</v>
      </c>
      <c r="R1390" t="s">
        <v>6382</v>
      </c>
      <c r="S1390">
        <v>51</v>
      </c>
      <c r="T1390" t="s">
        <v>35</v>
      </c>
      <c r="U1390" t="s">
        <v>3359</v>
      </c>
      <c r="V1390" s="57" t="e">
        <f t="shared" ca="1" si="210"/>
        <v>#NUM!</v>
      </c>
      <c r="W1390" s="1" t="e">
        <f t="shared" ca="1" si="211"/>
        <v>#NUM!</v>
      </c>
      <c r="X1390" s="1" t="e">
        <f t="shared" ca="1" si="212"/>
        <v>#NUM!</v>
      </c>
      <c r="Y1390" s="1" t="e">
        <f t="shared" ca="1" si="213"/>
        <v>#NUM!</v>
      </c>
      <c r="Z1390" s="32" t="e">
        <f t="shared" ca="1" si="214"/>
        <v>#NUM!</v>
      </c>
      <c r="AA1390" s="1" t="e">
        <f t="shared" ca="1" si="215"/>
        <v>#NUM!</v>
      </c>
      <c r="AB1390" s="1" t="e">
        <f t="shared" ca="1" si="216"/>
        <v>#NUM!</v>
      </c>
      <c r="AC1390" s="1" t="e">
        <f t="shared" ca="1" si="217"/>
        <v>#NUM!</v>
      </c>
      <c r="AD1390" s="1">
        <f t="shared" si="218"/>
        <v>219464</v>
      </c>
      <c r="AE1390" t="str">
        <f>IFERROR(VLOOKUP(D1390,Bas!A:B,2,0),"")</f>
        <v/>
      </c>
      <c r="AF1390" t="str">
        <f t="shared" si="219"/>
        <v>RODRIGUEZ FONSECA JOSE IVANFP-011814-01</v>
      </c>
      <c r="AG1390" s="14" t="str">
        <f>(IFERROR(VLOOKUP(AF1390,Bas!A:B,2,0),"CXP"))</f>
        <v>CXP</v>
      </c>
    </row>
    <row r="1391" spans="1:33" x14ac:dyDescent="0.25">
      <c r="A1391" t="s">
        <v>41</v>
      </c>
      <c r="B1391">
        <v>901</v>
      </c>
      <c r="C1391">
        <v>12918217</v>
      </c>
      <c r="D1391" t="s">
        <v>3020</v>
      </c>
      <c r="E1391" t="s">
        <v>5758</v>
      </c>
      <c r="F1391">
        <v>7447638</v>
      </c>
      <c r="G1391">
        <v>16925001</v>
      </c>
      <c r="H1391">
        <v>13658</v>
      </c>
      <c r="I1391" t="s">
        <v>5773</v>
      </c>
      <c r="J1391" t="s">
        <v>5774</v>
      </c>
      <c r="K1391" s="2">
        <v>45400</v>
      </c>
      <c r="L1391" s="2">
        <v>45400</v>
      </c>
      <c r="M1391" s="2">
        <v>45458</v>
      </c>
      <c r="N1391">
        <v>11</v>
      </c>
      <c r="O1391">
        <v>1576853</v>
      </c>
      <c r="P1391">
        <v>20240604</v>
      </c>
      <c r="Q1391">
        <v>202406</v>
      </c>
      <c r="R1391" t="s">
        <v>6382</v>
      </c>
      <c r="S1391">
        <v>51</v>
      </c>
      <c r="T1391" t="s">
        <v>35</v>
      </c>
      <c r="U1391" t="s">
        <v>3359</v>
      </c>
      <c r="V1391" s="57" t="e">
        <f t="shared" ca="1" si="210"/>
        <v>#NUM!</v>
      </c>
      <c r="W1391" s="1" t="e">
        <f t="shared" ca="1" si="211"/>
        <v>#NUM!</v>
      </c>
      <c r="X1391" s="1" t="e">
        <f t="shared" ca="1" si="212"/>
        <v>#NUM!</v>
      </c>
      <c r="Y1391" s="1" t="e">
        <f t="shared" ca="1" si="213"/>
        <v>#NUM!</v>
      </c>
      <c r="Z1391" s="32" t="e">
        <f t="shared" ca="1" si="214"/>
        <v>#NUM!</v>
      </c>
      <c r="AA1391" s="1" t="e">
        <f t="shared" ca="1" si="215"/>
        <v>#NUM!</v>
      </c>
      <c r="AB1391" s="1" t="e">
        <f t="shared" ca="1" si="216"/>
        <v>#NUM!</v>
      </c>
      <c r="AC1391" s="1" t="e">
        <f t="shared" ca="1" si="217"/>
        <v>#NUM!</v>
      </c>
      <c r="AD1391" s="1">
        <f t="shared" si="218"/>
        <v>1576853</v>
      </c>
      <c r="AE1391" t="str">
        <f>IFERROR(VLOOKUP(D1391,Bas!A:B,2,0),"")</f>
        <v/>
      </c>
      <c r="AF1391" t="str">
        <f t="shared" si="219"/>
        <v>RODRIGUEZ FONSECA JOSE IVANFP-011815-01</v>
      </c>
      <c r="AG1391" s="14" t="str">
        <f>(IFERROR(VLOOKUP(AF1391,Bas!A:B,2,0),"CXP"))</f>
        <v>CXP</v>
      </c>
    </row>
    <row r="1392" spans="1:33" x14ac:dyDescent="0.25">
      <c r="A1392" t="s">
        <v>41</v>
      </c>
      <c r="B1392">
        <v>901</v>
      </c>
      <c r="C1392">
        <v>12918217</v>
      </c>
      <c r="D1392" t="s">
        <v>3020</v>
      </c>
      <c r="E1392" t="s">
        <v>5758</v>
      </c>
      <c r="F1392">
        <v>7447638</v>
      </c>
      <c r="G1392">
        <v>16925001</v>
      </c>
      <c r="H1392">
        <v>13659</v>
      </c>
      <c r="I1392" t="s">
        <v>5775</v>
      </c>
      <c r="J1392" t="s">
        <v>5776</v>
      </c>
      <c r="K1392" s="2">
        <v>45400</v>
      </c>
      <c r="L1392" s="2">
        <v>45400</v>
      </c>
      <c r="M1392" s="2">
        <v>45458</v>
      </c>
      <c r="N1392">
        <v>11</v>
      </c>
      <c r="O1392">
        <v>555230</v>
      </c>
      <c r="P1392">
        <v>20240604</v>
      </c>
      <c r="Q1392">
        <v>202406</v>
      </c>
      <c r="R1392" t="s">
        <v>6382</v>
      </c>
      <c r="S1392">
        <v>51</v>
      </c>
      <c r="T1392" t="s">
        <v>35</v>
      </c>
      <c r="U1392" t="s">
        <v>3359</v>
      </c>
      <c r="V1392" s="57" t="e">
        <f t="shared" ca="1" si="210"/>
        <v>#NUM!</v>
      </c>
      <c r="W1392" s="1" t="e">
        <f t="shared" ca="1" si="211"/>
        <v>#NUM!</v>
      </c>
      <c r="X1392" s="1" t="e">
        <f t="shared" ca="1" si="212"/>
        <v>#NUM!</v>
      </c>
      <c r="Y1392" s="1" t="e">
        <f t="shared" ca="1" si="213"/>
        <v>#NUM!</v>
      </c>
      <c r="Z1392" s="32" t="e">
        <f t="shared" ca="1" si="214"/>
        <v>#NUM!</v>
      </c>
      <c r="AA1392" s="1" t="e">
        <f t="shared" ca="1" si="215"/>
        <v>#NUM!</v>
      </c>
      <c r="AB1392" s="1" t="e">
        <f t="shared" ca="1" si="216"/>
        <v>#NUM!</v>
      </c>
      <c r="AC1392" s="1" t="e">
        <f t="shared" ca="1" si="217"/>
        <v>#NUM!</v>
      </c>
      <c r="AD1392" s="1">
        <f t="shared" si="218"/>
        <v>555230</v>
      </c>
      <c r="AE1392" t="str">
        <f>IFERROR(VLOOKUP(D1392,Bas!A:B,2,0),"")</f>
        <v/>
      </c>
      <c r="AF1392" t="str">
        <f t="shared" si="219"/>
        <v>RODRIGUEZ FONSECA JOSE IVANFP-011816-01</v>
      </c>
      <c r="AG1392" s="14" t="str">
        <f>(IFERROR(VLOOKUP(AF1392,Bas!A:B,2,0),"CXP"))</f>
        <v>CXP</v>
      </c>
    </row>
    <row r="1393" spans="1:33" x14ac:dyDescent="0.25">
      <c r="A1393" t="s">
        <v>41</v>
      </c>
      <c r="B1393">
        <v>901</v>
      </c>
      <c r="C1393">
        <v>12918217</v>
      </c>
      <c r="D1393" t="s">
        <v>3020</v>
      </c>
      <c r="E1393" t="s">
        <v>5758</v>
      </c>
      <c r="F1393">
        <v>7447638</v>
      </c>
      <c r="G1393">
        <v>16925001</v>
      </c>
      <c r="H1393">
        <v>13795</v>
      </c>
      <c r="I1393" t="s">
        <v>5777</v>
      </c>
      <c r="J1393" t="s">
        <v>5778</v>
      </c>
      <c r="K1393" s="2">
        <v>45408</v>
      </c>
      <c r="L1393" s="2">
        <v>45408</v>
      </c>
      <c r="M1393" s="2">
        <v>45468</v>
      </c>
      <c r="N1393">
        <v>21</v>
      </c>
      <c r="O1393">
        <v>111046</v>
      </c>
      <c r="P1393">
        <v>20240604</v>
      </c>
      <c r="Q1393">
        <v>202406</v>
      </c>
      <c r="R1393" t="s">
        <v>6382</v>
      </c>
      <c r="S1393">
        <v>43</v>
      </c>
      <c r="T1393" t="s">
        <v>35</v>
      </c>
      <c r="U1393" t="s">
        <v>3359</v>
      </c>
      <c r="V1393" s="57" t="e">
        <f t="shared" ca="1" si="210"/>
        <v>#NUM!</v>
      </c>
      <c r="W1393" s="1" t="e">
        <f t="shared" ca="1" si="211"/>
        <v>#NUM!</v>
      </c>
      <c r="X1393" s="1" t="e">
        <f t="shared" ca="1" si="212"/>
        <v>#NUM!</v>
      </c>
      <c r="Y1393" s="1" t="e">
        <f t="shared" ca="1" si="213"/>
        <v>#NUM!</v>
      </c>
      <c r="Z1393" s="32" t="e">
        <f t="shared" ca="1" si="214"/>
        <v>#NUM!</v>
      </c>
      <c r="AA1393" s="1" t="e">
        <f t="shared" ca="1" si="215"/>
        <v>#NUM!</v>
      </c>
      <c r="AB1393" s="1" t="e">
        <f t="shared" ca="1" si="216"/>
        <v>#NUM!</v>
      </c>
      <c r="AC1393" s="1" t="e">
        <f t="shared" ca="1" si="217"/>
        <v>#NUM!</v>
      </c>
      <c r="AD1393" s="1">
        <f t="shared" si="218"/>
        <v>111046</v>
      </c>
      <c r="AE1393" t="str">
        <f>IFERROR(VLOOKUP(D1393,Bas!A:B,2,0),"")</f>
        <v/>
      </c>
      <c r="AF1393" t="str">
        <f t="shared" si="219"/>
        <v>RODRIGUEZ FONSECA JOSE IVANFP-011948-01</v>
      </c>
      <c r="AG1393" s="14" t="str">
        <f>(IFERROR(VLOOKUP(AF1393,Bas!A:B,2,0),"CXP"))</f>
        <v>CXP</v>
      </c>
    </row>
    <row r="1394" spans="1:33" x14ac:dyDescent="0.25">
      <c r="A1394" t="s">
        <v>41</v>
      </c>
      <c r="B1394">
        <v>901</v>
      </c>
      <c r="C1394">
        <v>12918217</v>
      </c>
      <c r="D1394" t="s">
        <v>3020</v>
      </c>
      <c r="E1394" t="s">
        <v>5758</v>
      </c>
      <c r="F1394">
        <v>7447638</v>
      </c>
      <c r="G1394">
        <v>16925001</v>
      </c>
      <c r="H1394">
        <v>13801</v>
      </c>
      <c r="I1394" t="s">
        <v>5779</v>
      </c>
      <c r="J1394" t="s">
        <v>5780</v>
      </c>
      <c r="K1394" s="2">
        <v>45411</v>
      </c>
      <c r="L1394" s="2">
        <v>45411</v>
      </c>
      <c r="M1394" s="2">
        <v>45468</v>
      </c>
      <c r="N1394">
        <v>21</v>
      </c>
      <c r="O1394">
        <v>106918</v>
      </c>
      <c r="P1394">
        <v>20240604</v>
      </c>
      <c r="Q1394">
        <v>202406</v>
      </c>
      <c r="R1394" t="s">
        <v>6382</v>
      </c>
      <c r="S1394">
        <v>40</v>
      </c>
      <c r="T1394" t="s">
        <v>35</v>
      </c>
      <c r="U1394" t="s">
        <v>3359</v>
      </c>
      <c r="V1394" s="57" t="e">
        <f t="shared" ca="1" si="210"/>
        <v>#NUM!</v>
      </c>
      <c r="W1394" s="1" t="e">
        <f t="shared" ca="1" si="211"/>
        <v>#NUM!</v>
      </c>
      <c r="X1394" s="1" t="e">
        <f t="shared" ca="1" si="212"/>
        <v>#NUM!</v>
      </c>
      <c r="Y1394" s="1" t="e">
        <f t="shared" ca="1" si="213"/>
        <v>#NUM!</v>
      </c>
      <c r="Z1394" s="32" t="e">
        <f t="shared" ca="1" si="214"/>
        <v>#NUM!</v>
      </c>
      <c r="AA1394" s="1" t="e">
        <f t="shared" ca="1" si="215"/>
        <v>#NUM!</v>
      </c>
      <c r="AB1394" s="1" t="e">
        <f t="shared" ca="1" si="216"/>
        <v>#NUM!</v>
      </c>
      <c r="AC1394" s="1" t="e">
        <f t="shared" ca="1" si="217"/>
        <v>#NUM!</v>
      </c>
      <c r="AD1394" s="1">
        <f t="shared" si="218"/>
        <v>106918</v>
      </c>
      <c r="AE1394" t="str">
        <f>IFERROR(VLOOKUP(D1394,Bas!A:B,2,0),"")</f>
        <v/>
      </c>
      <c r="AF1394" t="str">
        <f t="shared" si="219"/>
        <v>RODRIGUEZ FONSECA JOSE IVANFP-012049-01</v>
      </c>
      <c r="AG1394" s="14" t="str">
        <f>(IFERROR(VLOOKUP(AF1394,Bas!A:B,2,0),"CXP"))</f>
        <v>CXP</v>
      </c>
    </row>
    <row r="1395" spans="1:33" x14ac:dyDescent="0.25">
      <c r="A1395" t="s">
        <v>41</v>
      </c>
      <c r="B1395">
        <v>901</v>
      </c>
      <c r="C1395">
        <v>12918217</v>
      </c>
      <c r="D1395" t="s">
        <v>3020</v>
      </c>
      <c r="E1395" t="s">
        <v>5758</v>
      </c>
      <c r="F1395">
        <v>7447638</v>
      </c>
      <c r="G1395">
        <v>16925001</v>
      </c>
      <c r="H1395">
        <v>13820</v>
      </c>
      <c r="I1395" t="s">
        <v>5781</v>
      </c>
      <c r="J1395" t="s">
        <v>5782</v>
      </c>
      <c r="K1395" s="2">
        <v>45411</v>
      </c>
      <c r="L1395" s="2">
        <v>45411</v>
      </c>
      <c r="M1395" s="2">
        <v>45469</v>
      </c>
      <c r="N1395">
        <v>22</v>
      </c>
      <c r="O1395">
        <v>219464</v>
      </c>
      <c r="P1395">
        <v>20240604</v>
      </c>
      <c r="Q1395">
        <v>202406</v>
      </c>
      <c r="R1395" t="s">
        <v>6382</v>
      </c>
      <c r="S1395">
        <v>40</v>
      </c>
      <c r="T1395" t="s">
        <v>35</v>
      </c>
      <c r="U1395" t="s">
        <v>3359</v>
      </c>
      <c r="V1395" s="57" t="e">
        <f t="shared" ca="1" si="210"/>
        <v>#NUM!</v>
      </c>
      <c r="W1395" s="1" t="e">
        <f t="shared" ca="1" si="211"/>
        <v>#NUM!</v>
      </c>
      <c r="X1395" s="1" t="e">
        <f t="shared" ca="1" si="212"/>
        <v>#NUM!</v>
      </c>
      <c r="Y1395" s="1" t="e">
        <f t="shared" ca="1" si="213"/>
        <v>#NUM!</v>
      </c>
      <c r="Z1395" s="32" t="e">
        <f t="shared" ca="1" si="214"/>
        <v>#NUM!</v>
      </c>
      <c r="AA1395" s="1" t="e">
        <f t="shared" ca="1" si="215"/>
        <v>#NUM!</v>
      </c>
      <c r="AB1395" s="1" t="e">
        <f t="shared" ca="1" si="216"/>
        <v>#NUM!</v>
      </c>
      <c r="AC1395" s="1" t="e">
        <f t="shared" ca="1" si="217"/>
        <v>#NUM!</v>
      </c>
      <c r="AD1395" s="1">
        <f t="shared" si="218"/>
        <v>219464</v>
      </c>
      <c r="AE1395" t="str">
        <f>IFERROR(VLOOKUP(D1395,Bas!A:B,2,0),"")</f>
        <v/>
      </c>
      <c r="AF1395" t="str">
        <f t="shared" si="219"/>
        <v>RODRIGUEZ FONSECA JOSE IVANFP-012050-01</v>
      </c>
      <c r="AG1395" s="14" t="str">
        <f>(IFERROR(VLOOKUP(AF1395,Bas!A:B,2,0),"CXP"))</f>
        <v>CXP</v>
      </c>
    </row>
    <row r="1396" spans="1:33" x14ac:dyDescent="0.25">
      <c r="A1396" t="s">
        <v>41</v>
      </c>
      <c r="B1396">
        <v>901</v>
      </c>
      <c r="C1396">
        <v>12918217</v>
      </c>
      <c r="D1396" t="s">
        <v>3020</v>
      </c>
      <c r="E1396" t="s">
        <v>5758</v>
      </c>
      <c r="F1396">
        <v>7447638</v>
      </c>
      <c r="G1396">
        <v>16925001</v>
      </c>
      <c r="H1396">
        <v>13788</v>
      </c>
      <c r="I1396" t="s">
        <v>5783</v>
      </c>
      <c r="J1396" t="s">
        <v>5784</v>
      </c>
      <c r="K1396" s="2">
        <v>45411</v>
      </c>
      <c r="L1396" s="2">
        <v>45411</v>
      </c>
      <c r="M1396" s="2">
        <v>45467</v>
      </c>
      <c r="N1396">
        <v>20</v>
      </c>
      <c r="O1396">
        <v>73154</v>
      </c>
      <c r="P1396">
        <v>20240604</v>
      </c>
      <c r="Q1396">
        <v>202406</v>
      </c>
      <c r="R1396" t="s">
        <v>6382</v>
      </c>
      <c r="S1396">
        <v>40</v>
      </c>
      <c r="T1396" t="s">
        <v>35</v>
      </c>
      <c r="U1396" t="s">
        <v>3359</v>
      </c>
      <c r="V1396" s="57" t="e">
        <f t="shared" ca="1" si="210"/>
        <v>#NUM!</v>
      </c>
      <c r="W1396" s="1" t="e">
        <f t="shared" ca="1" si="211"/>
        <v>#NUM!</v>
      </c>
      <c r="X1396" s="1" t="e">
        <f t="shared" ca="1" si="212"/>
        <v>#NUM!</v>
      </c>
      <c r="Y1396" s="1" t="e">
        <f t="shared" ca="1" si="213"/>
        <v>#NUM!</v>
      </c>
      <c r="Z1396" s="32" t="e">
        <f t="shared" ca="1" si="214"/>
        <v>#NUM!</v>
      </c>
      <c r="AA1396" s="1" t="e">
        <f t="shared" ca="1" si="215"/>
        <v>#NUM!</v>
      </c>
      <c r="AB1396" s="1" t="e">
        <f t="shared" ca="1" si="216"/>
        <v>#NUM!</v>
      </c>
      <c r="AC1396" s="1" t="e">
        <f t="shared" ca="1" si="217"/>
        <v>#NUM!</v>
      </c>
      <c r="AD1396" s="1">
        <f t="shared" si="218"/>
        <v>73154</v>
      </c>
      <c r="AE1396" t="str">
        <f>IFERROR(VLOOKUP(D1396,Bas!A:B,2,0),"")</f>
        <v/>
      </c>
      <c r="AF1396" t="str">
        <f t="shared" si="219"/>
        <v>RODRIGUEZ FONSECA JOSE IVANFP-012051-01</v>
      </c>
      <c r="AG1396" s="14" t="str">
        <f>(IFERROR(VLOOKUP(AF1396,Bas!A:B,2,0),"CXP"))</f>
        <v>CXP</v>
      </c>
    </row>
    <row r="1397" spans="1:33" x14ac:dyDescent="0.25">
      <c r="A1397" t="s">
        <v>41</v>
      </c>
      <c r="B1397">
        <v>901</v>
      </c>
      <c r="C1397">
        <v>12918217</v>
      </c>
      <c r="D1397" t="s">
        <v>3020</v>
      </c>
      <c r="E1397" t="s">
        <v>5758</v>
      </c>
      <c r="F1397">
        <v>7447638</v>
      </c>
      <c r="G1397">
        <v>16925001</v>
      </c>
      <c r="H1397">
        <v>13789</v>
      </c>
      <c r="I1397" t="s">
        <v>5785</v>
      </c>
      <c r="J1397" t="s">
        <v>5786</v>
      </c>
      <c r="K1397" s="2">
        <v>45411</v>
      </c>
      <c r="L1397" s="2">
        <v>45411</v>
      </c>
      <c r="M1397" s="2">
        <v>45467</v>
      </c>
      <c r="N1397">
        <v>20</v>
      </c>
      <c r="O1397">
        <v>73154</v>
      </c>
      <c r="P1397">
        <v>20240604</v>
      </c>
      <c r="Q1397">
        <v>202406</v>
      </c>
      <c r="R1397" t="s">
        <v>6382</v>
      </c>
      <c r="S1397">
        <v>40</v>
      </c>
      <c r="T1397" t="s">
        <v>35</v>
      </c>
      <c r="U1397" t="s">
        <v>3359</v>
      </c>
      <c r="V1397" s="57" t="e">
        <f t="shared" ca="1" si="210"/>
        <v>#NUM!</v>
      </c>
      <c r="W1397" s="1" t="e">
        <f t="shared" ca="1" si="211"/>
        <v>#NUM!</v>
      </c>
      <c r="X1397" s="1" t="e">
        <f t="shared" ca="1" si="212"/>
        <v>#NUM!</v>
      </c>
      <c r="Y1397" s="1" t="e">
        <f t="shared" ca="1" si="213"/>
        <v>#NUM!</v>
      </c>
      <c r="Z1397" s="32" t="e">
        <f t="shared" ca="1" si="214"/>
        <v>#NUM!</v>
      </c>
      <c r="AA1397" s="1" t="e">
        <f t="shared" ca="1" si="215"/>
        <v>#NUM!</v>
      </c>
      <c r="AB1397" s="1" t="e">
        <f t="shared" ca="1" si="216"/>
        <v>#NUM!</v>
      </c>
      <c r="AC1397" s="1" t="e">
        <f t="shared" ca="1" si="217"/>
        <v>#NUM!</v>
      </c>
      <c r="AD1397" s="1">
        <f t="shared" si="218"/>
        <v>73154</v>
      </c>
      <c r="AE1397" t="str">
        <f>IFERROR(VLOOKUP(D1397,Bas!A:B,2,0),"")</f>
        <v/>
      </c>
      <c r="AF1397" t="str">
        <f t="shared" si="219"/>
        <v>RODRIGUEZ FONSECA JOSE IVANFP-012052-01</v>
      </c>
      <c r="AG1397" s="14" t="str">
        <f>(IFERROR(VLOOKUP(AF1397,Bas!A:B,2,0),"CXP"))</f>
        <v>CXP</v>
      </c>
    </row>
    <row r="1398" spans="1:33" x14ac:dyDescent="0.25">
      <c r="A1398" t="s">
        <v>41</v>
      </c>
      <c r="B1398">
        <v>901</v>
      </c>
      <c r="C1398">
        <v>12918217</v>
      </c>
      <c r="D1398" t="s">
        <v>3020</v>
      </c>
      <c r="E1398" t="s">
        <v>5758</v>
      </c>
      <c r="F1398">
        <v>7447638</v>
      </c>
      <c r="G1398">
        <v>16925001</v>
      </c>
      <c r="H1398">
        <v>13790</v>
      </c>
      <c r="I1398" t="s">
        <v>5787</v>
      </c>
      <c r="J1398" t="s">
        <v>5788</v>
      </c>
      <c r="K1398" s="2">
        <v>45411</v>
      </c>
      <c r="L1398" s="2">
        <v>45411</v>
      </c>
      <c r="M1398" s="2">
        <v>45467</v>
      </c>
      <c r="N1398">
        <v>20</v>
      </c>
      <c r="O1398">
        <v>146310</v>
      </c>
      <c r="P1398">
        <v>20240604</v>
      </c>
      <c r="Q1398">
        <v>202406</v>
      </c>
      <c r="R1398" t="s">
        <v>6382</v>
      </c>
      <c r="S1398">
        <v>40</v>
      </c>
      <c r="T1398" t="s">
        <v>35</v>
      </c>
      <c r="U1398" t="s">
        <v>3359</v>
      </c>
      <c r="V1398" s="57" t="e">
        <f t="shared" ca="1" si="210"/>
        <v>#NUM!</v>
      </c>
      <c r="W1398" s="1" t="e">
        <f t="shared" ca="1" si="211"/>
        <v>#NUM!</v>
      </c>
      <c r="X1398" s="1" t="e">
        <f t="shared" ca="1" si="212"/>
        <v>#NUM!</v>
      </c>
      <c r="Y1398" s="1" t="e">
        <f t="shared" ca="1" si="213"/>
        <v>#NUM!</v>
      </c>
      <c r="Z1398" s="32" t="e">
        <f t="shared" ca="1" si="214"/>
        <v>#NUM!</v>
      </c>
      <c r="AA1398" s="1" t="e">
        <f t="shared" ca="1" si="215"/>
        <v>#NUM!</v>
      </c>
      <c r="AB1398" s="1" t="e">
        <f t="shared" ca="1" si="216"/>
        <v>#NUM!</v>
      </c>
      <c r="AC1398" s="1" t="e">
        <f t="shared" ca="1" si="217"/>
        <v>#NUM!</v>
      </c>
      <c r="AD1398" s="1">
        <f t="shared" si="218"/>
        <v>146310</v>
      </c>
      <c r="AE1398" t="str">
        <f>IFERROR(VLOOKUP(D1398,Bas!A:B,2,0),"")</f>
        <v/>
      </c>
      <c r="AF1398" t="str">
        <f t="shared" si="219"/>
        <v>RODRIGUEZ FONSECA JOSE IVANFP-012053-01</v>
      </c>
      <c r="AG1398" s="14" t="str">
        <f>(IFERROR(VLOOKUP(AF1398,Bas!A:B,2,0),"CXP"))</f>
        <v>CXP</v>
      </c>
    </row>
    <row r="1399" spans="1:33" x14ac:dyDescent="0.25">
      <c r="A1399" t="s">
        <v>41</v>
      </c>
      <c r="B1399">
        <v>901</v>
      </c>
      <c r="C1399">
        <v>12918217</v>
      </c>
      <c r="D1399" t="s">
        <v>3020</v>
      </c>
      <c r="E1399" t="s">
        <v>5758</v>
      </c>
      <c r="F1399">
        <v>7447638</v>
      </c>
      <c r="G1399">
        <v>16925001</v>
      </c>
      <c r="H1399">
        <v>13791</v>
      </c>
      <c r="I1399" t="s">
        <v>5789</v>
      </c>
      <c r="J1399" t="s">
        <v>5790</v>
      </c>
      <c r="K1399" s="2">
        <v>45411</v>
      </c>
      <c r="L1399" s="2">
        <v>45411</v>
      </c>
      <c r="M1399" s="2">
        <v>45467</v>
      </c>
      <c r="N1399">
        <v>20</v>
      </c>
      <c r="O1399">
        <v>73154</v>
      </c>
      <c r="P1399">
        <v>20240604</v>
      </c>
      <c r="Q1399">
        <v>202406</v>
      </c>
      <c r="R1399" t="s">
        <v>6382</v>
      </c>
      <c r="S1399">
        <v>40</v>
      </c>
      <c r="T1399" t="s">
        <v>35</v>
      </c>
      <c r="U1399" t="s">
        <v>3359</v>
      </c>
      <c r="V1399" s="57" t="e">
        <f t="shared" ref="V1399:V1462" ca="1" si="220">+_xlfn.DAYS($V$8,L1399)</f>
        <v>#NUM!</v>
      </c>
      <c r="W1399" s="1" t="e">
        <f t="shared" ref="W1399:W1462" ca="1" si="221">+IF(AND(V1399&gt;=0,V1399&lt;=30),AD1399,0)</f>
        <v>#NUM!</v>
      </c>
      <c r="X1399" s="1" t="e">
        <f t="shared" ref="X1399:X1462" ca="1" si="222">+IF(AND(V1399&gt;=31,V1399&lt;=60),AD1399,0)</f>
        <v>#NUM!</v>
      </c>
      <c r="Y1399" s="1" t="e">
        <f t="shared" ref="Y1399:Y1462" ca="1" si="223">+IF(AND(V1399&gt;=61,V1399&lt;=90),AD1399,0)</f>
        <v>#NUM!</v>
      </c>
      <c r="Z1399" s="32" t="e">
        <f t="shared" ref="Z1399:Z1462" ca="1" si="224">+IF(AND(V1399&gt;=91,V1399&lt;=120),AD1399,0)</f>
        <v>#NUM!</v>
      </c>
      <c r="AA1399" s="1" t="e">
        <f t="shared" ref="AA1399:AA1462" ca="1" si="225">+IF(AND(V1399&gt;=121,V1399&lt;=180),AD1399,0)</f>
        <v>#NUM!</v>
      </c>
      <c r="AB1399" s="1" t="e">
        <f t="shared" ref="AB1399:AB1462" ca="1" si="226">+IF(AND(V1399&gt;=181,V1399&lt;=360),AD1399,0)</f>
        <v>#NUM!</v>
      </c>
      <c r="AC1399" s="1" t="e">
        <f t="shared" ref="AC1399:AC1462" ca="1" si="227">+IF(AND(V1399&gt;360),AD1399,0)</f>
        <v>#NUM!</v>
      </c>
      <c r="AD1399" s="1">
        <f t="shared" ref="AD1399:AD1462" si="228">+O1399</f>
        <v>73154</v>
      </c>
      <c r="AE1399" t="str">
        <f>IFERROR(VLOOKUP(D1399,Bas!A:B,2,0),"")</f>
        <v/>
      </c>
      <c r="AF1399" t="str">
        <f t="shared" si="219"/>
        <v>RODRIGUEZ FONSECA JOSE IVANFP-012054-01</v>
      </c>
      <c r="AG1399" s="14" t="str">
        <f>(IFERROR(VLOOKUP(AF1399,Bas!A:B,2,0),"CXP"))</f>
        <v>CXP</v>
      </c>
    </row>
    <row r="1400" spans="1:33" x14ac:dyDescent="0.25">
      <c r="A1400" t="s">
        <v>41</v>
      </c>
      <c r="B1400">
        <v>901</v>
      </c>
      <c r="C1400">
        <v>12918217</v>
      </c>
      <c r="D1400" t="s">
        <v>3020</v>
      </c>
      <c r="E1400" t="s">
        <v>5758</v>
      </c>
      <c r="F1400">
        <v>7447638</v>
      </c>
      <c r="G1400">
        <v>16925001</v>
      </c>
      <c r="H1400">
        <v>13792</v>
      </c>
      <c r="I1400" t="s">
        <v>5791</v>
      </c>
      <c r="J1400" t="s">
        <v>5792</v>
      </c>
      <c r="K1400" s="2">
        <v>45411</v>
      </c>
      <c r="L1400" s="2">
        <v>45411</v>
      </c>
      <c r="M1400" s="2">
        <v>45467</v>
      </c>
      <c r="N1400">
        <v>20</v>
      </c>
      <c r="O1400">
        <v>146310</v>
      </c>
      <c r="P1400">
        <v>20240604</v>
      </c>
      <c r="Q1400">
        <v>202406</v>
      </c>
      <c r="R1400" t="s">
        <v>6382</v>
      </c>
      <c r="S1400">
        <v>40</v>
      </c>
      <c r="T1400" t="s">
        <v>35</v>
      </c>
      <c r="U1400" t="s">
        <v>3359</v>
      </c>
      <c r="V1400" s="57" t="e">
        <f t="shared" ca="1" si="220"/>
        <v>#NUM!</v>
      </c>
      <c r="W1400" s="1" t="e">
        <f t="shared" ca="1" si="221"/>
        <v>#NUM!</v>
      </c>
      <c r="X1400" s="1" t="e">
        <f t="shared" ca="1" si="222"/>
        <v>#NUM!</v>
      </c>
      <c r="Y1400" s="1" t="e">
        <f t="shared" ca="1" si="223"/>
        <v>#NUM!</v>
      </c>
      <c r="Z1400" s="32" t="e">
        <f t="shared" ca="1" si="224"/>
        <v>#NUM!</v>
      </c>
      <c r="AA1400" s="1" t="e">
        <f t="shared" ca="1" si="225"/>
        <v>#NUM!</v>
      </c>
      <c r="AB1400" s="1" t="e">
        <f t="shared" ca="1" si="226"/>
        <v>#NUM!</v>
      </c>
      <c r="AC1400" s="1" t="e">
        <f t="shared" ca="1" si="227"/>
        <v>#NUM!</v>
      </c>
      <c r="AD1400" s="1">
        <f t="shared" si="228"/>
        <v>146310</v>
      </c>
      <c r="AE1400" t="str">
        <f>IFERROR(VLOOKUP(D1400,Bas!A:B,2,0),"")</f>
        <v/>
      </c>
      <c r="AF1400" t="str">
        <f t="shared" ref="AF1400:AF1463" si="229">+CONCATENATE(D1400,I1400)</f>
        <v>RODRIGUEZ FONSECA JOSE IVANFP-012055-01</v>
      </c>
      <c r="AG1400" s="14" t="str">
        <f>(IFERROR(VLOOKUP(AF1400,Bas!A:B,2,0),"CXP"))</f>
        <v>CXP</v>
      </c>
    </row>
    <row r="1401" spans="1:33" x14ac:dyDescent="0.25">
      <c r="A1401" t="s">
        <v>41</v>
      </c>
      <c r="B1401">
        <v>901</v>
      </c>
      <c r="C1401">
        <v>12918217</v>
      </c>
      <c r="D1401" t="s">
        <v>3020</v>
      </c>
      <c r="E1401" t="s">
        <v>5758</v>
      </c>
      <c r="F1401">
        <v>7447638</v>
      </c>
      <c r="G1401">
        <v>16925001</v>
      </c>
      <c r="H1401">
        <v>13793</v>
      </c>
      <c r="I1401" t="s">
        <v>5793</v>
      </c>
      <c r="J1401" t="s">
        <v>5794</v>
      </c>
      <c r="K1401" s="2">
        <v>45411</v>
      </c>
      <c r="L1401" s="2">
        <v>45411</v>
      </c>
      <c r="M1401" s="2">
        <v>45467</v>
      </c>
      <c r="N1401">
        <v>20</v>
      </c>
      <c r="O1401">
        <v>73154</v>
      </c>
      <c r="P1401">
        <v>20240604</v>
      </c>
      <c r="Q1401">
        <v>202406</v>
      </c>
      <c r="R1401" t="s">
        <v>6382</v>
      </c>
      <c r="S1401">
        <v>40</v>
      </c>
      <c r="T1401" t="s">
        <v>35</v>
      </c>
      <c r="U1401" t="s">
        <v>3359</v>
      </c>
      <c r="V1401" s="57" t="e">
        <f t="shared" ca="1" si="220"/>
        <v>#NUM!</v>
      </c>
      <c r="W1401" s="1" t="e">
        <f t="shared" ca="1" si="221"/>
        <v>#NUM!</v>
      </c>
      <c r="X1401" s="1" t="e">
        <f t="shared" ca="1" si="222"/>
        <v>#NUM!</v>
      </c>
      <c r="Y1401" s="1" t="e">
        <f t="shared" ca="1" si="223"/>
        <v>#NUM!</v>
      </c>
      <c r="Z1401" s="32" t="e">
        <f t="shared" ca="1" si="224"/>
        <v>#NUM!</v>
      </c>
      <c r="AA1401" s="1" t="e">
        <f t="shared" ca="1" si="225"/>
        <v>#NUM!</v>
      </c>
      <c r="AB1401" s="1" t="e">
        <f t="shared" ca="1" si="226"/>
        <v>#NUM!</v>
      </c>
      <c r="AC1401" s="1" t="e">
        <f t="shared" ca="1" si="227"/>
        <v>#NUM!</v>
      </c>
      <c r="AD1401" s="1">
        <f t="shared" si="228"/>
        <v>73154</v>
      </c>
      <c r="AE1401" t="str">
        <f>IFERROR(VLOOKUP(D1401,Bas!A:B,2,0),"")</f>
        <v/>
      </c>
      <c r="AF1401" t="str">
        <f t="shared" si="229"/>
        <v>RODRIGUEZ FONSECA JOSE IVANFP-012056-01</v>
      </c>
      <c r="AG1401" s="14" t="str">
        <f>(IFERROR(VLOOKUP(AF1401,Bas!A:B,2,0),"CXP"))</f>
        <v>CXP</v>
      </c>
    </row>
    <row r="1402" spans="1:33" x14ac:dyDescent="0.25">
      <c r="A1402" t="s">
        <v>41</v>
      </c>
      <c r="B1402">
        <v>901</v>
      </c>
      <c r="C1402">
        <v>12918217</v>
      </c>
      <c r="D1402" t="s">
        <v>3020</v>
      </c>
      <c r="E1402" t="s">
        <v>5758</v>
      </c>
      <c r="F1402">
        <v>7447638</v>
      </c>
      <c r="G1402">
        <v>16925001</v>
      </c>
      <c r="H1402">
        <v>13722</v>
      </c>
      <c r="I1402" t="s">
        <v>5795</v>
      </c>
      <c r="J1402" t="s">
        <v>5796</v>
      </c>
      <c r="K1402" s="2">
        <v>45411</v>
      </c>
      <c r="L1402" s="2">
        <v>45411</v>
      </c>
      <c r="M1402" s="2">
        <v>45461</v>
      </c>
      <c r="N1402">
        <v>14</v>
      </c>
      <c r="O1402">
        <v>241973</v>
      </c>
      <c r="P1402">
        <v>20240604</v>
      </c>
      <c r="Q1402">
        <v>202406</v>
      </c>
      <c r="R1402" t="s">
        <v>6382</v>
      </c>
      <c r="S1402">
        <v>40</v>
      </c>
      <c r="T1402" t="s">
        <v>35</v>
      </c>
      <c r="U1402" t="s">
        <v>3359</v>
      </c>
      <c r="V1402" s="57" t="e">
        <f t="shared" ca="1" si="220"/>
        <v>#NUM!</v>
      </c>
      <c r="W1402" s="1" t="e">
        <f t="shared" ca="1" si="221"/>
        <v>#NUM!</v>
      </c>
      <c r="X1402" s="1" t="e">
        <f t="shared" ca="1" si="222"/>
        <v>#NUM!</v>
      </c>
      <c r="Y1402" s="1" t="e">
        <f t="shared" ca="1" si="223"/>
        <v>#NUM!</v>
      </c>
      <c r="Z1402" s="32" t="e">
        <f t="shared" ca="1" si="224"/>
        <v>#NUM!</v>
      </c>
      <c r="AA1402" s="1" t="e">
        <f t="shared" ca="1" si="225"/>
        <v>#NUM!</v>
      </c>
      <c r="AB1402" s="1" t="e">
        <f t="shared" ca="1" si="226"/>
        <v>#NUM!</v>
      </c>
      <c r="AC1402" s="1" t="e">
        <f t="shared" ca="1" si="227"/>
        <v>#NUM!</v>
      </c>
      <c r="AD1402" s="1">
        <f t="shared" si="228"/>
        <v>241973</v>
      </c>
      <c r="AE1402" t="str">
        <f>IFERROR(VLOOKUP(D1402,Bas!A:B,2,0),"")</f>
        <v/>
      </c>
      <c r="AF1402" t="str">
        <f t="shared" si="229"/>
        <v>RODRIGUEZ FONSECA JOSE IVANFP-012057-01</v>
      </c>
      <c r="AG1402" s="14" t="str">
        <f>(IFERROR(VLOOKUP(AF1402,Bas!A:B,2,0),"CXP"))</f>
        <v>CXP</v>
      </c>
    </row>
    <row r="1403" spans="1:33" x14ac:dyDescent="0.25">
      <c r="A1403" t="s">
        <v>41</v>
      </c>
      <c r="B1403">
        <v>901</v>
      </c>
      <c r="C1403">
        <v>12918217</v>
      </c>
      <c r="D1403" t="s">
        <v>3020</v>
      </c>
      <c r="E1403" t="s">
        <v>5758</v>
      </c>
      <c r="F1403">
        <v>7447638</v>
      </c>
      <c r="G1403">
        <v>16925001</v>
      </c>
      <c r="H1403">
        <v>13800</v>
      </c>
      <c r="I1403" t="s">
        <v>5797</v>
      </c>
      <c r="J1403" t="s">
        <v>5798</v>
      </c>
      <c r="K1403" s="2">
        <v>45411</v>
      </c>
      <c r="L1403" s="2">
        <v>45411</v>
      </c>
      <c r="M1403" s="2">
        <v>45468</v>
      </c>
      <c r="N1403">
        <v>21</v>
      </c>
      <c r="O1403">
        <v>393911</v>
      </c>
      <c r="P1403">
        <v>20240604</v>
      </c>
      <c r="Q1403">
        <v>202406</v>
      </c>
      <c r="R1403" t="s">
        <v>6382</v>
      </c>
      <c r="S1403">
        <v>40</v>
      </c>
      <c r="T1403" t="s">
        <v>35</v>
      </c>
      <c r="U1403" t="s">
        <v>3359</v>
      </c>
      <c r="V1403" s="57" t="e">
        <f t="shared" ca="1" si="220"/>
        <v>#NUM!</v>
      </c>
      <c r="W1403" s="1" t="e">
        <f t="shared" ca="1" si="221"/>
        <v>#NUM!</v>
      </c>
      <c r="X1403" s="1" t="e">
        <f t="shared" ca="1" si="222"/>
        <v>#NUM!</v>
      </c>
      <c r="Y1403" s="1" t="e">
        <f t="shared" ca="1" si="223"/>
        <v>#NUM!</v>
      </c>
      <c r="Z1403" s="32" t="e">
        <f t="shared" ca="1" si="224"/>
        <v>#NUM!</v>
      </c>
      <c r="AA1403" s="1" t="e">
        <f t="shared" ca="1" si="225"/>
        <v>#NUM!</v>
      </c>
      <c r="AB1403" s="1" t="e">
        <f t="shared" ca="1" si="226"/>
        <v>#NUM!</v>
      </c>
      <c r="AC1403" s="1" t="e">
        <f t="shared" ca="1" si="227"/>
        <v>#NUM!</v>
      </c>
      <c r="AD1403" s="1">
        <f t="shared" si="228"/>
        <v>393911</v>
      </c>
      <c r="AE1403" t="str">
        <f>IFERROR(VLOOKUP(D1403,Bas!A:B,2,0),"")</f>
        <v/>
      </c>
      <c r="AF1403" t="str">
        <f t="shared" si="229"/>
        <v>RODRIGUEZ FONSECA JOSE IVANFP-012058-01</v>
      </c>
      <c r="AG1403" s="14" t="str">
        <f>(IFERROR(VLOOKUP(AF1403,Bas!A:B,2,0),"CXP"))</f>
        <v>CXP</v>
      </c>
    </row>
    <row r="1404" spans="1:33" x14ac:dyDescent="0.25">
      <c r="A1404" t="s">
        <v>41</v>
      </c>
      <c r="B1404">
        <v>901</v>
      </c>
      <c r="C1404">
        <v>12918217</v>
      </c>
      <c r="D1404" t="s">
        <v>3020</v>
      </c>
      <c r="E1404" t="s">
        <v>5758</v>
      </c>
      <c r="F1404">
        <v>7447638</v>
      </c>
      <c r="G1404">
        <v>16925001</v>
      </c>
      <c r="H1404">
        <v>13815</v>
      </c>
      <c r="I1404" t="s">
        <v>5799</v>
      </c>
      <c r="J1404" t="s">
        <v>5800</v>
      </c>
      <c r="K1404" s="2">
        <v>45411</v>
      </c>
      <c r="L1404" s="2">
        <v>45411</v>
      </c>
      <c r="M1404" s="2">
        <v>45469</v>
      </c>
      <c r="N1404">
        <v>22</v>
      </c>
      <c r="O1404">
        <v>202583</v>
      </c>
      <c r="P1404">
        <v>20240604</v>
      </c>
      <c r="Q1404">
        <v>202406</v>
      </c>
      <c r="R1404" t="s">
        <v>6382</v>
      </c>
      <c r="S1404">
        <v>40</v>
      </c>
      <c r="T1404" t="s">
        <v>35</v>
      </c>
      <c r="U1404" t="s">
        <v>3359</v>
      </c>
      <c r="V1404" s="57" t="e">
        <f t="shared" ca="1" si="220"/>
        <v>#NUM!</v>
      </c>
      <c r="W1404" s="1" t="e">
        <f t="shared" ca="1" si="221"/>
        <v>#NUM!</v>
      </c>
      <c r="X1404" s="1" t="e">
        <f t="shared" ca="1" si="222"/>
        <v>#NUM!</v>
      </c>
      <c r="Y1404" s="1" t="e">
        <f t="shared" ca="1" si="223"/>
        <v>#NUM!</v>
      </c>
      <c r="Z1404" s="32" t="e">
        <f t="shared" ca="1" si="224"/>
        <v>#NUM!</v>
      </c>
      <c r="AA1404" s="1" t="e">
        <f t="shared" ca="1" si="225"/>
        <v>#NUM!</v>
      </c>
      <c r="AB1404" s="1" t="e">
        <f t="shared" ca="1" si="226"/>
        <v>#NUM!</v>
      </c>
      <c r="AC1404" s="1" t="e">
        <f t="shared" ca="1" si="227"/>
        <v>#NUM!</v>
      </c>
      <c r="AD1404" s="1">
        <f t="shared" si="228"/>
        <v>202583</v>
      </c>
      <c r="AE1404" t="str">
        <f>IFERROR(VLOOKUP(D1404,Bas!A:B,2,0),"")</f>
        <v/>
      </c>
      <c r="AF1404" t="str">
        <f t="shared" si="229"/>
        <v>RODRIGUEZ FONSECA JOSE IVANFP-012059-01</v>
      </c>
      <c r="AG1404" s="14" t="str">
        <f>(IFERROR(VLOOKUP(AF1404,Bas!A:B,2,0),"CXP"))</f>
        <v>CXP</v>
      </c>
    </row>
    <row r="1405" spans="1:33" x14ac:dyDescent="0.25">
      <c r="A1405" t="s">
        <v>41</v>
      </c>
      <c r="B1405">
        <v>901</v>
      </c>
      <c r="C1405">
        <v>12918217</v>
      </c>
      <c r="D1405" t="s">
        <v>3020</v>
      </c>
      <c r="E1405" t="s">
        <v>5758</v>
      </c>
      <c r="F1405">
        <v>7447638</v>
      </c>
      <c r="G1405">
        <v>16925001</v>
      </c>
      <c r="H1405">
        <v>13822</v>
      </c>
      <c r="I1405" t="s">
        <v>5801</v>
      </c>
      <c r="J1405" t="s">
        <v>5802</v>
      </c>
      <c r="K1405" s="2">
        <v>45411</v>
      </c>
      <c r="L1405" s="2">
        <v>45411</v>
      </c>
      <c r="M1405" s="2">
        <v>45469</v>
      </c>
      <c r="N1405">
        <v>22</v>
      </c>
      <c r="O1405">
        <v>1451843</v>
      </c>
      <c r="P1405">
        <v>20240604</v>
      </c>
      <c r="Q1405">
        <v>202406</v>
      </c>
      <c r="R1405" t="s">
        <v>6382</v>
      </c>
      <c r="S1405">
        <v>40</v>
      </c>
      <c r="T1405" t="s">
        <v>35</v>
      </c>
      <c r="U1405" t="s">
        <v>3359</v>
      </c>
      <c r="V1405" s="57" t="e">
        <f t="shared" ca="1" si="220"/>
        <v>#NUM!</v>
      </c>
      <c r="W1405" s="1" t="e">
        <f t="shared" ca="1" si="221"/>
        <v>#NUM!</v>
      </c>
      <c r="X1405" s="1" t="e">
        <f t="shared" ca="1" si="222"/>
        <v>#NUM!</v>
      </c>
      <c r="Y1405" s="1" t="e">
        <f t="shared" ca="1" si="223"/>
        <v>#NUM!</v>
      </c>
      <c r="Z1405" s="32" t="e">
        <f t="shared" ca="1" si="224"/>
        <v>#NUM!</v>
      </c>
      <c r="AA1405" s="1" t="e">
        <f t="shared" ca="1" si="225"/>
        <v>#NUM!</v>
      </c>
      <c r="AB1405" s="1" t="e">
        <f t="shared" ca="1" si="226"/>
        <v>#NUM!</v>
      </c>
      <c r="AC1405" s="1" t="e">
        <f t="shared" ca="1" si="227"/>
        <v>#NUM!</v>
      </c>
      <c r="AD1405" s="1">
        <f t="shared" si="228"/>
        <v>1451843</v>
      </c>
      <c r="AE1405" t="str">
        <f>IFERROR(VLOOKUP(D1405,Bas!A:B,2,0),"")</f>
        <v/>
      </c>
      <c r="AF1405" t="str">
        <f t="shared" si="229"/>
        <v>RODRIGUEZ FONSECA JOSE IVANFP-012061-01</v>
      </c>
      <c r="AG1405" s="14" t="str">
        <f>(IFERROR(VLOOKUP(AF1405,Bas!A:B,2,0),"CXP"))</f>
        <v>CXP</v>
      </c>
    </row>
    <row r="1406" spans="1:33" x14ac:dyDescent="0.25">
      <c r="A1406" t="s">
        <v>41</v>
      </c>
      <c r="B1406">
        <v>901</v>
      </c>
      <c r="C1406">
        <v>12918217</v>
      </c>
      <c r="D1406" t="s">
        <v>3020</v>
      </c>
      <c r="E1406" t="s">
        <v>5758</v>
      </c>
      <c r="F1406">
        <v>7447638</v>
      </c>
      <c r="G1406">
        <v>16925001</v>
      </c>
      <c r="H1406">
        <v>13823</v>
      </c>
      <c r="I1406" t="s">
        <v>5803</v>
      </c>
      <c r="J1406" t="s">
        <v>5804</v>
      </c>
      <c r="K1406" s="2">
        <v>45411</v>
      </c>
      <c r="L1406" s="2">
        <v>45411</v>
      </c>
      <c r="M1406" s="2">
        <v>45469</v>
      </c>
      <c r="N1406">
        <v>22</v>
      </c>
      <c r="O1406">
        <v>1004966</v>
      </c>
      <c r="P1406">
        <v>20240604</v>
      </c>
      <c r="Q1406">
        <v>202406</v>
      </c>
      <c r="R1406" t="s">
        <v>6382</v>
      </c>
      <c r="S1406">
        <v>40</v>
      </c>
      <c r="T1406" t="s">
        <v>35</v>
      </c>
      <c r="U1406" t="s">
        <v>3359</v>
      </c>
      <c r="V1406" s="57" t="e">
        <f t="shared" ca="1" si="220"/>
        <v>#NUM!</v>
      </c>
      <c r="W1406" s="1" t="e">
        <f t="shared" ca="1" si="221"/>
        <v>#NUM!</v>
      </c>
      <c r="X1406" s="1" t="e">
        <f t="shared" ca="1" si="222"/>
        <v>#NUM!</v>
      </c>
      <c r="Y1406" s="1" t="e">
        <f t="shared" ca="1" si="223"/>
        <v>#NUM!</v>
      </c>
      <c r="Z1406" s="32" t="e">
        <f t="shared" ca="1" si="224"/>
        <v>#NUM!</v>
      </c>
      <c r="AA1406" s="1" t="e">
        <f t="shared" ca="1" si="225"/>
        <v>#NUM!</v>
      </c>
      <c r="AB1406" s="1" t="e">
        <f t="shared" ca="1" si="226"/>
        <v>#NUM!</v>
      </c>
      <c r="AC1406" s="1" t="e">
        <f t="shared" ca="1" si="227"/>
        <v>#NUM!</v>
      </c>
      <c r="AD1406" s="1">
        <f t="shared" si="228"/>
        <v>1004966</v>
      </c>
      <c r="AE1406" t="str">
        <f>IFERROR(VLOOKUP(D1406,Bas!A:B,2,0),"")</f>
        <v/>
      </c>
      <c r="AF1406" t="str">
        <f t="shared" si="229"/>
        <v>RODRIGUEZ FONSECA JOSE IVANFP-012062-01</v>
      </c>
      <c r="AG1406" s="14" t="str">
        <f>(IFERROR(VLOOKUP(AF1406,Bas!A:B,2,0),"CXP"))</f>
        <v>CXP</v>
      </c>
    </row>
    <row r="1407" spans="1:33" x14ac:dyDescent="0.25">
      <c r="A1407" t="s">
        <v>41</v>
      </c>
      <c r="B1407">
        <v>901</v>
      </c>
      <c r="C1407">
        <v>12918217</v>
      </c>
      <c r="D1407" t="s">
        <v>3020</v>
      </c>
      <c r="E1407" t="s">
        <v>5758</v>
      </c>
      <c r="F1407">
        <v>7447638</v>
      </c>
      <c r="G1407">
        <v>16925001</v>
      </c>
      <c r="H1407">
        <v>13919</v>
      </c>
      <c r="I1407" t="s">
        <v>5805</v>
      </c>
      <c r="J1407" t="s">
        <v>5806</v>
      </c>
      <c r="K1407" s="2">
        <v>45427</v>
      </c>
      <c r="L1407" s="2">
        <v>45427</v>
      </c>
      <c r="M1407" s="2">
        <v>45476</v>
      </c>
      <c r="N1407">
        <v>29</v>
      </c>
      <c r="O1407">
        <v>283167</v>
      </c>
      <c r="P1407">
        <v>20240604</v>
      </c>
      <c r="Q1407">
        <v>202406</v>
      </c>
      <c r="R1407" t="s">
        <v>6382</v>
      </c>
      <c r="S1407">
        <v>24</v>
      </c>
      <c r="T1407" t="s">
        <v>22</v>
      </c>
      <c r="U1407" t="s">
        <v>3359</v>
      </c>
      <c r="V1407" s="57" t="e">
        <f t="shared" ca="1" si="220"/>
        <v>#NUM!</v>
      </c>
      <c r="W1407" s="1" t="e">
        <f t="shared" ca="1" si="221"/>
        <v>#NUM!</v>
      </c>
      <c r="X1407" s="1" t="e">
        <f t="shared" ca="1" si="222"/>
        <v>#NUM!</v>
      </c>
      <c r="Y1407" s="1" t="e">
        <f t="shared" ca="1" si="223"/>
        <v>#NUM!</v>
      </c>
      <c r="Z1407" s="32" t="e">
        <f t="shared" ca="1" si="224"/>
        <v>#NUM!</v>
      </c>
      <c r="AA1407" s="1" t="e">
        <f t="shared" ca="1" si="225"/>
        <v>#NUM!</v>
      </c>
      <c r="AB1407" s="1" t="e">
        <f t="shared" ca="1" si="226"/>
        <v>#NUM!</v>
      </c>
      <c r="AC1407" s="1" t="e">
        <f t="shared" ca="1" si="227"/>
        <v>#NUM!</v>
      </c>
      <c r="AD1407" s="1">
        <f t="shared" si="228"/>
        <v>283167</v>
      </c>
      <c r="AE1407" t="str">
        <f>IFERROR(VLOOKUP(D1407,Bas!A:B,2,0),"")</f>
        <v/>
      </c>
      <c r="AF1407" t="str">
        <f t="shared" si="229"/>
        <v>RODRIGUEZ FONSECA JOSE IVANFP-012315-01</v>
      </c>
      <c r="AG1407" s="14" t="str">
        <f>(IFERROR(VLOOKUP(AF1407,Bas!A:B,2,0),"CXP"))</f>
        <v>CXP</v>
      </c>
    </row>
    <row r="1408" spans="1:33" x14ac:dyDescent="0.25">
      <c r="A1408" t="s">
        <v>41</v>
      </c>
      <c r="B1408">
        <v>901</v>
      </c>
      <c r="C1408">
        <v>12918217</v>
      </c>
      <c r="D1408" t="s">
        <v>3020</v>
      </c>
      <c r="E1408" t="s">
        <v>5758</v>
      </c>
      <c r="F1408">
        <v>7447638</v>
      </c>
      <c r="G1408">
        <v>16925001</v>
      </c>
      <c r="H1408">
        <v>13920</v>
      </c>
      <c r="I1408" t="s">
        <v>5807</v>
      </c>
      <c r="J1408" t="s">
        <v>5808</v>
      </c>
      <c r="K1408" s="2">
        <v>45427</v>
      </c>
      <c r="L1408" s="2">
        <v>45427</v>
      </c>
      <c r="M1408" s="2">
        <v>45476</v>
      </c>
      <c r="N1408">
        <v>29</v>
      </c>
      <c r="O1408">
        <v>999414</v>
      </c>
      <c r="P1408">
        <v>20240604</v>
      </c>
      <c r="Q1408">
        <v>202406</v>
      </c>
      <c r="R1408" t="s">
        <v>6382</v>
      </c>
      <c r="S1408">
        <v>24</v>
      </c>
      <c r="T1408" t="s">
        <v>22</v>
      </c>
      <c r="U1408" t="s">
        <v>3359</v>
      </c>
      <c r="V1408" s="57" t="e">
        <f t="shared" ca="1" si="220"/>
        <v>#NUM!</v>
      </c>
      <c r="W1408" s="1" t="e">
        <f t="shared" ca="1" si="221"/>
        <v>#NUM!</v>
      </c>
      <c r="X1408" s="1" t="e">
        <f t="shared" ca="1" si="222"/>
        <v>#NUM!</v>
      </c>
      <c r="Y1408" s="1" t="e">
        <f t="shared" ca="1" si="223"/>
        <v>#NUM!</v>
      </c>
      <c r="Z1408" s="32" t="e">
        <f t="shared" ca="1" si="224"/>
        <v>#NUM!</v>
      </c>
      <c r="AA1408" s="1" t="e">
        <f t="shared" ca="1" si="225"/>
        <v>#NUM!</v>
      </c>
      <c r="AB1408" s="1" t="e">
        <f t="shared" ca="1" si="226"/>
        <v>#NUM!</v>
      </c>
      <c r="AC1408" s="1" t="e">
        <f t="shared" ca="1" si="227"/>
        <v>#NUM!</v>
      </c>
      <c r="AD1408" s="1">
        <f t="shared" si="228"/>
        <v>999414</v>
      </c>
      <c r="AE1408" t="str">
        <f>IFERROR(VLOOKUP(D1408,Bas!A:B,2,0),"")</f>
        <v/>
      </c>
      <c r="AF1408" t="str">
        <f t="shared" si="229"/>
        <v>RODRIGUEZ FONSECA JOSE IVANFP-012316-01</v>
      </c>
      <c r="AG1408" s="14" t="str">
        <f>(IFERROR(VLOOKUP(AF1408,Bas!A:B,2,0),"CXP"))</f>
        <v>CXP</v>
      </c>
    </row>
    <row r="1409" spans="1:33" x14ac:dyDescent="0.25">
      <c r="A1409" t="s">
        <v>41</v>
      </c>
      <c r="B1409">
        <v>901</v>
      </c>
      <c r="C1409">
        <v>12918217</v>
      </c>
      <c r="D1409" t="s">
        <v>3020</v>
      </c>
      <c r="E1409" t="s">
        <v>5758</v>
      </c>
      <c r="F1409">
        <v>7447638</v>
      </c>
      <c r="G1409">
        <v>16925001</v>
      </c>
      <c r="H1409">
        <v>13926</v>
      </c>
      <c r="I1409" t="s">
        <v>5809</v>
      </c>
      <c r="J1409" t="s">
        <v>5810</v>
      </c>
      <c r="K1409" s="2">
        <v>45427</v>
      </c>
      <c r="L1409" s="2">
        <v>45427</v>
      </c>
      <c r="M1409" s="2">
        <v>45476</v>
      </c>
      <c r="N1409">
        <v>29</v>
      </c>
      <c r="O1409">
        <v>688485</v>
      </c>
      <c r="P1409">
        <v>20240604</v>
      </c>
      <c r="Q1409">
        <v>202406</v>
      </c>
      <c r="R1409" t="s">
        <v>6382</v>
      </c>
      <c r="S1409">
        <v>24</v>
      </c>
      <c r="T1409" t="s">
        <v>22</v>
      </c>
      <c r="U1409" t="s">
        <v>3359</v>
      </c>
      <c r="V1409" s="57" t="e">
        <f t="shared" ca="1" si="220"/>
        <v>#NUM!</v>
      </c>
      <c r="W1409" s="1" t="e">
        <f t="shared" ca="1" si="221"/>
        <v>#NUM!</v>
      </c>
      <c r="X1409" s="1" t="e">
        <f t="shared" ca="1" si="222"/>
        <v>#NUM!</v>
      </c>
      <c r="Y1409" s="1" t="e">
        <f t="shared" ca="1" si="223"/>
        <v>#NUM!</v>
      </c>
      <c r="Z1409" s="32" t="e">
        <f t="shared" ca="1" si="224"/>
        <v>#NUM!</v>
      </c>
      <c r="AA1409" s="1" t="e">
        <f t="shared" ca="1" si="225"/>
        <v>#NUM!</v>
      </c>
      <c r="AB1409" s="1" t="e">
        <f t="shared" ca="1" si="226"/>
        <v>#NUM!</v>
      </c>
      <c r="AC1409" s="1" t="e">
        <f t="shared" ca="1" si="227"/>
        <v>#NUM!</v>
      </c>
      <c r="AD1409" s="1">
        <f t="shared" si="228"/>
        <v>688485</v>
      </c>
      <c r="AE1409" t="str">
        <f>IFERROR(VLOOKUP(D1409,Bas!A:B,2,0),"")</f>
        <v/>
      </c>
      <c r="AF1409" t="str">
        <f t="shared" si="229"/>
        <v>RODRIGUEZ FONSECA JOSE IVANFP-012317-01</v>
      </c>
      <c r="AG1409" s="14" t="str">
        <f>(IFERROR(VLOOKUP(AF1409,Bas!A:B,2,0),"CXP"))</f>
        <v>CXP</v>
      </c>
    </row>
    <row r="1410" spans="1:33" x14ac:dyDescent="0.25">
      <c r="A1410" t="s">
        <v>41</v>
      </c>
      <c r="B1410">
        <v>901</v>
      </c>
      <c r="C1410">
        <v>12918217</v>
      </c>
      <c r="D1410" t="s">
        <v>3020</v>
      </c>
      <c r="E1410" t="s">
        <v>5758</v>
      </c>
      <c r="F1410">
        <v>7447638</v>
      </c>
      <c r="G1410">
        <v>16925001</v>
      </c>
      <c r="H1410">
        <v>14150</v>
      </c>
      <c r="I1410" t="s">
        <v>5811</v>
      </c>
      <c r="J1410" t="s">
        <v>5812</v>
      </c>
      <c r="K1410" s="2">
        <v>45433</v>
      </c>
      <c r="L1410" s="2">
        <v>45433</v>
      </c>
      <c r="M1410" s="2">
        <v>45494</v>
      </c>
      <c r="N1410">
        <v>47</v>
      </c>
      <c r="O1410">
        <v>1097323</v>
      </c>
      <c r="P1410">
        <v>20240604</v>
      </c>
      <c r="Q1410">
        <v>202406</v>
      </c>
      <c r="R1410" t="s">
        <v>6382</v>
      </c>
      <c r="S1410">
        <v>18</v>
      </c>
      <c r="T1410" t="s">
        <v>22</v>
      </c>
      <c r="U1410" t="s">
        <v>3359</v>
      </c>
      <c r="V1410" s="57" t="e">
        <f t="shared" ca="1" si="220"/>
        <v>#NUM!</v>
      </c>
      <c r="W1410" s="1" t="e">
        <f t="shared" ca="1" si="221"/>
        <v>#NUM!</v>
      </c>
      <c r="X1410" s="1" t="e">
        <f t="shared" ca="1" si="222"/>
        <v>#NUM!</v>
      </c>
      <c r="Y1410" s="1" t="e">
        <f t="shared" ca="1" si="223"/>
        <v>#NUM!</v>
      </c>
      <c r="Z1410" s="32" t="e">
        <f t="shared" ca="1" si="224"/>
        <v>#NUM!</v>
      </c>
      <c r="AA1410" s="1" t="e">
        <f t="shared" ca="1" si="225"/>
        <v>#NUM!</v>
      </c>
      <c r="AB1410" s="1" t="e">
        <f t="shared" ca="1" si="226"/>
        <v>#NUM!</v>
      </c>
      <c r="AC1410" s="1" t="e">
        <f t="shared" ca="1" si="227"/>
        <v>#NUM!</v>
      </c>
      <c r="AD1410" s="1">
        <f t="shared" si="228"/>
        <v>1097323</v>
      </c>
      <c r="AE1410" t="str">
        <f>IFERROR(VLOOKUP(D1410,Bas!A:B,2,0),"")</f>
        <v/>
      </c>
      <c r="AF1410" t="str">
        <f t="shared" si="229"/>
        <v>RODRIGUEZ FONSECA JOSE IVANFP-012408-01</v>
      </c>
      <c r="AG1410" s="14" t="str">
        <f>(IFERROR(VLOOKUP(AF1410,Bas!A:B,2,0),"CXP"))</f>
        <v>CXP</v>
      </c>
    </row>
    <row r="1411" spans="1:33" x14ac:dyDescent="0.25">
      <c r="A1411" t="s">
        <v>41</v>
      </c>
      <c r="B1411">
        <v>901</v>
      </c>
      <c r="C1411">
        <v>12918217</v>
      </c>
      <c r="D1411" t="s">
        <v>3020</v>
      </c>
      <c r="E1411" t="s">
        <v>5758</v>
      </c>
      <c r="F1411">
        <v>7447638</v>
      </c>
      <c r="G1411">
        <v>16925001</v>
      </c>
      <c r="H1411">
        <v>14201</v>
      </c>
      <c r="I1411" t="s">
        <v>6742</v>
      </c>
      <c r="J1411" t="s">
        <v>6743</v>
      </c>
      <c r="K1411" s="2">
        <v>45440</v>
      </c>
      <c r="L1411" s="2">
        <v>45440</v>
      </c>
      <c r="M1411" s="2">
        <v>45497</v>
      </c>
      <c r="N1411">
        <v>50</v>
      </c>
      <c r="O1411">
        <v>210987</v>
      </c>
      <c r="P1411">
        <v>20240604</v>
      </c>
      <c r="Q1411">
        <v>202406</v>
      </c>
      <c r="R1411" t="s">
        <v>6382</v>
      </c>
      <c r="S1411">
        <v>11</v>
      </c>
      <c r="T1411" t="s">
        <v>22</v>
      </c>
      <c r="U1411" t="s">
        <v>3359</v>
      </c>
      <c r="V1411" s="57" t="e">
        <f t="shared" ca="1" si="220"/>
        <v>#NUM!</v>
      </c>
      <c r="W1411" s="1" t="e">
        <f t="shared" ca="1" si="221"/>
        <v>#NUM!</v>
      </c>
      <c r="X1411" s="1" t="e">
        <f t="shared" ca="1" si="222"/>
        <v>#NUM!</v>
      </c>
      <c r="Y1411" s="1" t="e">
        <f t="shared" ca="1" si="223"/>
        <v>#NUM!</v>
      </c>
      <c r="Z1411" s="32" t="e">
        <f t="shared" ca="1" si="224"/>
        <v>#NUM!</v>
      </c>
      <c r="AA1411" s="1" t="e">
        <f t="shared" ca="1" si="225"/>
        <v>#NUM!</v>
      </c>
      <c r="AB1411" s="1" t="e">
        <f t="shared" ca="1" si="226"/>
        <v>#NUM!</v>
      </c>
      <c r="AC1411" s="1" t="e">
        <f t="shared" ca="1" si="227"/>
        <v>#NUM!</v>
      </c>
      <c r="AD1411" s="1">
        <f t="shared" si="228"/>
        <v>210987</v>
      </c>
      <c r="AE1411" t="str">
        <f>IFERROR(VLOOKUP(D1411,Bas!A:B,2,0),"")</f>
        <v/>
      </c>
      <c r="AF1411" t="str">
        <f t="shared" si="229"/>
        <v>RODRIGUEZ FONSECA JOSE IVANFP-012496-01</v>
      </c>
      <c r="AG1411" s="14" t="str">
        <f>(IFERROR(VLOOKUP(AF1411,Bas!A:B,2,0),"CXP"))</f>
        <v>CXP</v>
      </c>
    </row>
    <row r="1412" spans="1:33" x14ac:dyDescent="0.25">
      <c r="A1412" t="s">
        <v>41</v>
      </c>
      <c r="B1412">
        <v>901</v>
      </c>
      <c r="C1412">
        <v>12918217</v>
      </c>
      <c r="D1412" t="s">
        <v>3020</v>
      </c>
      <c r="E1412" t="s">
        <v>5758</v>
      </c>
      <c r="F1412">
        <v>7447638</v>
      </c>
      <c r="G1412">
        <v>16925001</v>
      </c>
      <c r="H1412">
        <v>14137</v>
      </c>
      <c r="I1412" t="s">
        <v>6744</v>
      </c>
      <c r="J1412" t="s">
        <v>6745</v>
      </c>
      <c r="K1412" s="2">
        <v>45440</v>
      </c>
      <c r="L1412" s="2">
        <v>45440</v>
      </c>
      <c r="M1412" s="2">
        <v>45493</v>
      </c>
      <c r="N1412">
        <v>46</v>
      </c>
      <c r="O1412">
        <v>67528</v>
      </c>
      <c r="P1412">
        <v>20240604</v>
      </c>
      <c r="Q1412">
        <v>202406</v>
      </c>
      <c r="R1412" t="s">
        <v>6382</v>
      </c>
      <c r="S1412">
        <v>11</v>
      </c>
      <c r="T1412" t="s">
        <v>22</v>
      </c>
      <c r="U1412" t="s">
        <v>3359</v>
      </c>
      <c r="V1412" s="57" t="e">
        <f t="shared" ca="1" si="220"/>
        <v>#NUM!</v>
      </c>
      <c r="W1412" s="1" t="e">
        <f t="shared" ca="1" si="221"/>
        <v>#NUM!</v>
      </c>
      <c r="X1412" s="1" t="e">
        <f t="shared" ca="1" si="222"/>
        <v>#NUM!</v>
      </c>
      <c r="Y1412" s="1" t="e">
        <f t="shared" ca="1" si="223"/>
        <v>#NUM!</v>
      </c>
      <c r="Z1412" s="32" t="e">
        <f t="shared" ca="1" si="224"/>
        <v>#NUM!</v>
      </c>
      <c r="AA1412" s="1" t="e">
        <f t="shared" ca="1" si="225"/>
        <v>#NUM!</v>
      </c>
      <c r="AB1412" s="1" t="e">
        <f t="shared" ca="1" si="226"/>
        <v>#NUM!</v>
      </c>
      <c r="AC1412" s="1" t="e">
        <f t="shared" ca="1" si="227"/>
        <v>#NUM!</v>
      </c>
      <c r="AD1412" s="1">
        <f t="shared" si="228"/>
        <v>67528</v>
      </c>
      <c r="AE1412" t="str">
        <f>IFERROR(VLOOKUP(D1412,Bas!A:B,2,0),"")</f>
        <v/>
      </c>
      <c r="AF1412" t="str">
        <f t="shared" si="229"/>
        <v>RODRIGUEZ FONSECA JOSE IVANFP-012497-01</v>
      </c>
      <c r="AG1412" s="14" t="str">
        <f>(IFERROR(VLOOKUP(AF1412,Bas!A:B,2,0),"CXP"))</f>
        <v>CXP</v>
      </c>
    </row>
    <row r="1413" spans="1:33" x14ac:dyDescent="0.25">
      <c r="A1413" t="s">
        <v>41</v>
      </c>
      <c r="B1413">
        <v>901</v>
      </c>
      <c r="C1413">
        <v>12918217</v>
      </c>
      <c r="D1413" t="s">
        <v>3020</v>
      </c>
      <c r="E1413" t="s">
        <v>5758</v>
      </c>
      <c r="F1413">
        <v>7447638</v>
      </c>
      <c r="G1413">
        <v>16925001</v>
      </c>
      <c r="H1413">
        <v>14138</v>
      </c>
      <c r="I1413" t="s">
        <v>6746</v>
      </c>
      <c r="J1413" t="s">
        <v>6747</v>
      </c>
      <c r="K1413" s="2">
        <v>45440</v>
      </c>
      <c r="L1413" s="2">
        <v>45440</v>
      </c>
      <c r="M1413" s="2">
        <v>45493</v>
      </c>
      <c r="N1413">
        <v>46</v>
      </c>
      <c r="O1413">
        <v>399538</v>
      </c>
      <c r="P1413">
        <v>20240604</v>
      </c>
      <c r="Q1413">
        <v>202406</v>
      </c>
      <c r="R1413" t="s">
        <v>6382</v>
      </c>
      <c r="S1413">
        <v>11</v>
      </c>
      <c r="T1413" t="s">
        <v>22</v>
      </c>
      <c r="U1413" t="s">
        <v>3359</v>
      </c>
      <c r="V1413" s="57" t="e">
        <f t="shared" ca="1" si="220"/>
        <v>#NUM!</v>
      </c>
      <c r="W1413" s="1" t="e">
        <f t="shared" ca="1" si="221"/>
        <v>#NUM!</v>
      </c>
      <c r="X1413" s="1" t="e">
        <f t="shared" ca="1" si="222"/>
        <v>#NUM!</v>
      </c>
      <c r="Y1413" s="1" t="e">
        <f t="shared" ca="1" si="223"/>
        <v>#NUM!</v>
      </c>
      <c r="Z1413" s="32" t="e">
        <f t="shared" ca="1" si="224"/>
        <v>#NUM!</v>
      </c>
      <c r="AA1413" s="1" t="e">
        <f t="shared" ca="1" si="225"/>
        <v>#NUM!</v>
      </c>
      <c r="AB1413" s="1" t="e">
        <f t="shared" ca="1" si="226"/>
        <v>#NUM!</v>
      </c>
      <c r="AC1413" s="1" t="e">
        <f t="shared" ca="1" si="227"/>
        <v>#NUM!</v>
      </c>
      <c r="AD1413" s="1">
        <f t="shared" si="228"/>
        <v>399538</v>
      </c>
      <c r="AE1413" t="str">
        <f>IFERROR(VLOOKUP(D1413,Bas!A:B,2,0),"")</f>
        <v/>
      </c>
      <c r="AF1413" t="str">
        <f t="shared" si="229"/>
        <v>RODRIGUEZ FONSECA JOSE IVANFP-012500-01</v>
      </c>
      <c r="AG1413" s="14" t="str">
        <f>(IFERROR(VLOOKUP(AF1413,Bas!A:B,2,0),"CXP"))</f>
        <v>CXP</v>
      </c>
    </row>
    <row r="1414" spans="1:33" x14ac:dyDescent="0.25">
      <c r="A1414" t="s">
        <v>41</v>
      </c>
      <c r="B1414">
        <v>901</v>
      </c>
      <c r="C1414">
        <v>12918217</v>
      </c>
      <c r="D1414" t="s">
        <v>3020</v>
      </c>
      <c r="E1414" t="s">
        <v>5758</v>
      </c>
      <c r="F1414">
        <v>7447638</v>
      </c>
      <c r="G1414">
        <v>16925001</v>
      </c>
      <c r="H1414">
        <v>14268</v>
      </c>
      <c r="I1414" t="s">
        <v>6748</v>
      </c>
      <c r="J1414" t="s">
        <v>6749</v>
      </c>
      <c r="K1414" s="2">
        <v>45443</v>
      </c>
      <c r="L1414" s="2">
        <v>45443</v>
      </c>
      <c r="M1414" s="2">
        <v>45503</v>
      </c>
      <c r="N1414">
        <v>56</v>
      </c>
      <c r="O1414">
        <v>438929</v>
      </c>
      <c r="P1414">
        <v>20240604</v>
      </c>
      <c r="Q1414">
        <v>202406</v>
      </c>
      <c r="R1414" t="s">
        <v>6382</v>
      </c>
      <c r="S1414">
        <v>8</v>
      </c>
      <c r="T1414" t="s">
        <v>22</v>
      </c>
      <c r="U1414" t="s">
        <v>3359</v>
      </c>
      <c r="V1414" s="57" t="e">
        <f t="shared" ca="1" si="220"/>
        <v>#NUM!</v>
      </c>
      <c r="W1414" s="1" t="e">
        <f t="shared" ca="1" si="221"/>
        <v>#NUM!</v>
      </c>
      <c r="X1414" s="1" t="e">
        <f t="shared" ca="1" si="222"/>
        <v>#NUM!</v>
      </c>
      <c r="Y1414" s="1" t="e">
        <f t="shared" ca="1" si="223"/>
        <v>#NUM!</v>
      </c>
      <c r="Z1414" s="32" t="e">
        <f t="shared" ca="1" si="224"/>
        <v>#NUM!</v>
      </c>
      <c r="AA1414" s="1" t="e">
        <f t="shared" ca="1" si="225"/>
        <v>#NUM!</v>
      </c>
      <c r="AB1414" s="1" t="e">
        <f t="shared" ca="1" si="226"/>
        <v>#NUM!</v>
      </c>
      <c r="AC1414" s="1" t="e">
        <f t="shared" ca="1" si="227"/>
        <v>#NUM!</v>
      </c>
      <c r="AD1414" s="1">
        <f t="shared" si="228"/>
        <v>438929</v>
      </c>
      <c r="AE1414" t="str">
        <f>IFERROR(VLOOKUP(D1414,Bas!A:B,2,0),"")</f>
        <v/>
      </c>
      <c r="AF1414" t="str">
        <f t="shared" si="229"/>
        <v>RODRIGUEZ FONSECA JOSE IVANFP-012625-01</v>
      </c>
      <c r="AG1414" s="14" t="str">
        <f>(IFERROR(VLOOKUP(AF1414,Bas!A:B,2,0),"CXP"))</f>
        <v>CXP</v>
      </c>
    </row>
    <row r="1415" spans="1:33" x14ac:dyDescent="0.25">
      <c r="A1415" t="s">
        <v>41</v>
      </c>
      <c r="B1415">
        <v>901</v>
      </c>
      <c r="C1415">
        <v>900197710</v>
      </c>
      <c r="D1415" t="s">
        <v>98</v>
      </c>
      <c r="E1415" t="s">
        <v>5813</v>
      </c>
      <c r="F1415">
        <v>7447638</v>
      </c>
      <c r="G1415">
        <v>16925001</v>
      </c>
      <c r="H1415">
        <v>11636</v>
      </c>
      <c r="I1415" t="s">
        <v>5814</v>
      </c>
      <c r="J1415" t="s">
        <v>5815</v>
      </c>
      <c r="K1415" s="2">
        <v>45364</v>
      </c>
      <c r="L1415" s="2">
        <v>45364</v>
      </c>
      <c r="M1415" s="2">
        <v>45423</v>
      </c>
      <c r="N1415">
        <v>-23</v>
      </c>
      <c r="O1415">
        <v>565977</v>
      </c>
      <c r="P1415">
        <v>20240604</v>
      </c>
      <c r="Q1415">
        <v>202406</v>
      </c>
      <c r="R1415" t="s">
        <v>6382</v>
      </c>
      <c r="S1415">
        <v>87</v>
      </c>
      <c r="T1415" t="s">
        <v>31</v>
      </c>
      <c r="U1415" t="s">
        <v>3359</v>
      </c>
      <c r="V1415" s="57" t="e">
        <f t="shared" ca="1" si="220"/>
        <v>#NUM!</v>
      </c>
      <c r="W1415" s="1" t="e">
        <f t="shared" ca="1" si="221"/>
        <v>#NUM!</v>
      </c>
      <c r="X1415" s="1" t="e">
        <f t="shared" ca="1" si="222"/>
        <v>#NUM!</v>
      </c>
      <c r="Y1415" s="1" t="e">
        <f t="shared" ca="1" si="223"/>
        <v>#NUM!</v>
      </c>
      <c r="Z1415" s="32" t="e">
        <f t="shared" ca="1" si="224"/>
        <v>#NUM!</v>
      </c>
      <c r="AA1415" s="1" t="e">
        <f t="shared" ca="1" si="225"/>
        <v>#NUM!</v>
      </c>
      <c r="AB1415" s="1" t="e">
        <f t="shared" ca="1" si="226"/>
        <v>#NUM!</v>
      </c>
      <c r="AC1415" s="1" t="e">
        <f t="shared" ca="1" si="227"/>
        <v>#NUM!</v>
      </c>
      <c r="AD1415" s="1">
        <f t="shared" si="228"/>
        <v>565977</v>
      </c>
      <c r="AE1415" t="str">
        <f>IFERROR(VLOOKUP(D1415,Bas!A:B,2,0),"")</f>
        <v/>
      </c>
      <c r="AF1415" t="str">
        <f t="shared" si="229"/>
        <v>RPG SISTEMAS Y SOLUCIONES SASFP-011161-01</v>
      </c>
      <c r="AG1415" s="14" t="str">
        <f>(IFERROR(VLOOKUP(AF1415,Bas!A:B,2,0),"CXP"))</f>
        <v>CXP</v>
      </c>
    </row>
    <row r="1416" spans="1:33" x14ac:dyDescent="0.25">
      <c r="A1416" t="s">
        <v>41</v>
      </c>
      <c r="B1416">
        <v>901</v>
      </c>
      <c r="C1416">
        <v>900197710</v>
      </c>
      <c r="D1416" t="s">
        <v>98</v>
      </c>
      <c r="E1416" t="s">
        <v>5813</v>
      </c>
      <c r="F1416">
        <v>7447638</v>
      </c>
      <c r="G1416">
        <v>16925001</v>
      </c>
      <c r="H1416">
        <v>11640</v>
      </c>
      <c r="I1416" t="s">
        <v>5816</v>
      </c>
      <c r="J1416" t="s">
        <v>5817</v>
      </c>
      <c r="K1416" s="2">
        <v>45378</v>
      </c>
      <c r="L1416" s="2">
        <v>45378</v>
      </c>
      <c r="M1416" s="2">
        <v>45430</v>
      </c>
      <c r="N1416">
        <v>-16</v>
      </c>
      <c r="O1416">
        <v>31687440</v>
      </c>
      <c r="P1416">
        <v>20240604</v>
      </c>
      <c r="Q1416">
        <v>202406</v>
      </c>
      <c r="R1416" t="s">
        <v>6382</v>
      </c>
      <c r="S1416">
        <v>73</v>
      </c>
      <c r="T1416" t="s">
        <v>31</v>
      </c>
      <c r="U1416" t="s">
        <v>3359</v>
      </c>
      <c r="V1416" s="57" t="e">
        <f t="shared" ca="1" si="220"/>
        <v>#NUM!</v>
      </c>
      <c r="W1416" s="1" t="e">
        <f t="shared" ca="1" si="221"/>
        <v>#NUM!</v>
      </c>
      <c r="X1416" s="1" t="e">
        <f t="shared" ca="1" si="222"/>
        <v>#NUM!</v>
      </c>
      <c r="Y1416" s="1" t="e">
        <f t="shared" ca="1" si="223"/>
        <v>#NUM!</v>
      </c>
      <c r="Z1416" s="32" t="e">
        <f t="shared" ca="1" si="224"/>
        <v>#NUM!</v>
      </c>
      <c r="AA1416" s="1" t="e">
        <f t="shared" ca="1" si="225"/>
        <v>#NUM!</v>
      </c>
      <c r="AB1416" s="1" t="e">
        <f t="shared" ca="1" si="226"/>
        <v>#NUM!</v>
      </c>
      <c r="AC1416" s="1" t="e">
        <f t="shared" ca="1" si="227"/>
        <v>#NUM!</v>
      </c>
      <c r="AD1416" s="1">
        <f t="shared" si="228"/>
        <v>31687440</v>
      </c>
      <c r="AE1416" t="str">
        <f>IFERROR(VLOOKUP(D1416,Bas!A:B,2,0),"")</f>
        <v/>
      </c>
      <c r="AF1416" t="str">
        <f t="shared" si="229"/>
        <v>RPG SISTEMAS Y SOLUCIONES SASFP-011462-01</v>
      </c>
      <c r="AG1416" s="14" t="str">
        <f>(IFERROR(VLOOKUP(AF1416,Bas!A:B,2,0),"CXP"))</f>
        <v>CXP</v>
      </c>
    </row>
    <row r="1417" spans="1:33" x14ac:dyDescent="0.25">
      <c r="A1417" t="s">
        <v>41</v>
      </c>
      <c r="B1417">
        <v>901</v>
      </c>
      <c r="C1417">
        <v>900197710</v>
      </c>
      <c r="D1417" t="s">
        <v>98</v>
      </c>
      <c r="E1417" t="s">
        <v>5813</v>
      </c>
      <c r="F1417">
        <v>7447638</v>
      </c>
      <c r="G1417">
        <v>16925001</v>
      </c>
      <c r="H1417">
        <v>11664</v>
      </c>
      <c r="I1417" t="s">
        <v>5818</v>
      </c>
      <c r="J1417" t="s">
        <v>5819</v>
      </c>
      <c r="K1417" s="2">
        <v>45404</v>
      </c>
      <c r="L1417" s="2">
        <v>45404</v>
      </c>
      <c r="M1417" s="2">
        <v>45460</v>
      </c>
      <c r="N1417">
        <v>13</v>
      </c>
      <c r="O1417">
        <v>32727010</v>
      </c>
      <c r="P1417">
        <v>20240604</v>
      </c>
      <c r="Q1417">
        <v>202406</v>
      </c>
      <c r="R1417" t="s">
        <v>6382</v>
      </c>
      <c r="S1417">
        <v>47</v>
      </c>
      <c r="T1417" t="s">
        <v>35</v>
      </c>
      <c r="U1417" t="s">
        <v>3359</v>
      </c>
      <c r="V1417" s="57" t="e">
        <f t="shared" ca="1" si="220"/>
        <v>#NUM!</v>
      </c>
      <c r="W1417" s="1" t="e">
        <f t="shared" ca="1" si="221"/>
        <v>#NUM!</v>
      </c>
      <c r="X1417" s="1" t="e">
        <f t="shared" ca="1" si="222"/>
        <v>#NUM!</v>
      </c>
      <c r="Y1417" s="1" t="e">
        <f t="shared" ca="1" si="223"/>
        <v>#NUM!</v>
      </c>
      <c r="Z1417" s="32" t="e">
        <f t="shared" ca="1" si="224"/>
        <v>#NUM!</v>
      </c>
      <c r="AA1417" s="1" t="e">
        <f t="shared" ca="1" si="225"/>
        <v>#NUM!</v>
      </c>
      <c r="AB1417" s="1" t="e">
        <f t="shared" ca="1" si="226"/>
        <v>#NUM!</v>
      </c>
      <c r="AC1417" s="1" t="e">
        <f t="shared" ca="1" si="227"/>
        <v>#NUM!</v>
      </c>
      <c r="AD1417" s="1">
        <f t="shared" si="228"/>
        <v>32727010</v>
      </c>
      <c r="AE1417" t="str">
        <f>IFERROR(VLOOKUP(D1417,Bas!A:B,2,0),"")</f>
        <v/>
      </c>
      <c r="AF1417" t="str">
        <f t="shared" si="229"/>
        <v>RPG SISTEMAS Y SOLUCIONES SASFP-011850-01</v>
      </c>
      <c r="AG1417" s="14" t="str">
        <f>(IFERROR(VLOOKUP(AF1417,Bas!A:B,2,0),"CXP"))</f>
        <v>CXP</v>
      </c>
    </row>
    <row r="1418" spans="1:33" x14ac:dyDescent="0.25">
      <c r="A1418" t="s">
        <v>41</v>
      </c>
      <c r="B1418">
        <v>901</v>
      </c>
      <c r="C1418">
        <v>900197710</v>
      </c>
      <c r="D1418" t="s">
        <v>98</v>
      </c>
      <c r="E1418" t="s">
        <v>5813</v>
      </c>
      <c r="F1418">
        <v>7447638</v>
      </c>
      <c r="G1418">
        <v>16925001</v>
      </c>
      <c r="H1418">
        <v>11669</v>
      </c>
      <c r="I1418" t="s">
        <v>5820</v>
      </c>
      <c r="J1418" t="s">
        <v>5821</v>
      </c>
      <c r="K1418" s="2">
        <v>45407</v>
      </c>
      <c r="L1418" s="2">
        <v>45407</v>
      </c>
      <c r="M1418" s="2">
        <v>45466</v>
      </c>
      <c r="N1418">
        <v>19</v>
      </c>
      <c r="O1418">
        <v>221617</v>
      </c>
      <c r="P1418">
        <v>20240604</v>
      </c>
      <c r="Q1418">
        <v>202406</v>
      </c>
      <c r="R1418" t="s">
        <v>6382</v>
      </c>
      <c r="S1418">
        <v>44</v>
      </c>
      <c r="T1418" t="s">
        <v>35</v>
      </c>
      <c r="U1418" t="s">
        <v>3359</v>
      </c>
      <c r="V1418" s="57" t="e">
        <f t="shared" ca="1" si="220"/>
        <v>#NUM!</v>
      </c>
      <c r="W1418" s="1" t="e">
        <f t="shared" ca="1" si="221"/>
        <v>#NUM!</v>
      </c>
      <c r="X1418" s="1" t="e">
        <f t="shared" ca="1" si="222"/>
        <v>#NUM!</v>
      </c>
      <c r="Y1418" s="1" t="e">
        <f t="shared" ca="1" si="223"/>
        <v>#NUM!</v>
      </c>
      <c r="Z1418" s="32" t="e">
        <f t="shared" ca="1" si="224"/>
        <v>#NUM!</v>
      </c>
      <c r="AA1418" s="1" t="e">
        <f t="shared" ca="1" si="225"/>
        <v>#NUM!</v>
      </c>
      <c r="AB1418" s="1" t="e">
        <f t="shared" ca="1" si="226"/>
        <v>#NUM!</v>
      </c>
      <c r="AC1418" s="1" t="e">
        <f t="shared" ca="1" si="227"/>
        <v>#NUM!</v>
      </c>
      <c r="AD1418" s="1">
        <f t="shared" si="228"/>
        <v>221617</v>
      </c>
      <c r="AE1418" t="str">
        <f>IFERROR(VLOOKUP(D1418,Bas!A:B,2,0),"")</f>
        <v/>
      </c>
      <c r="AF1418" t="str">
        <f t="shared" si="229"/>
        <v>RPG SISTEMAS Y SOLUCIONES SASFP-011890-01</v>
      </c>
      <c r="AG1418" s="14" t="str">
        <f>(IFERROR(VLOOKUP(AF1418,Bas!A:B,2,0),"CXP"))</f>
        <v>CXP</v>
      </c>
    </row>
    <row r="1419" spans="1:33" x14ac:dyDescent="0.25">
      <c r="A1419" t="s">
        <v>41</v>
      </c>
      <c r="B1419">
        <v>901</v>
      </c>
      <c r="C1419">
        <v>900197710</v>
      </c>
      <c r="D1419" t="s">
        <v>98</v>
      </c>
      <c r="E1419" t="s">
        <v>5813</v>
      </c>
      <c r="F1419">
        <v>7447638</v>
      </c>
      <c r="G1419">
        <v>16925001</v>
      </c>
      <c r="H1419">
        <v>54255</v>
      </c>
      <c r="I1419" t="s">
        <v>5822</v>
      </c>
      <c r="J1419" t="s">
        <v>5823</v>
      </c>
      <c r="K1419" s="2">
        <v>45408</v>
      </c>
      <c r="L1419" s="2">
        <v>45408</v>
      </c>
      <c r="M1419" s="2">
        <v>45467</v>
      </c>
      <c r="N1419">
        <v>20</v>
      </c>
      <c r="O1419">
        <v>565977</v>
      </c>
      <c r="P1419">
        <v>20240604</v>
      </c>
      <c r="Q1419">
        <v>202406</v>
      </c>
      <c r="R1419" t="s">
        <v>6382</v>
      </c>
      <c r="S1419">
        <v>43</v>
      </c>
      <c r="T1419" t="s">
        <v>35</v>
      </c>
      <c r="U1419" t="s">
        <v>3359</v>
      </c>
      <c r="V1419" s="57" t="e">
        <f t="shared" ca="1" si="220"/>
        <v>#NUM!</v>
      </c>
      <c r="W1419" s="1" t="e">
        <f t="shared" ca="1" si="221"/>
        <v>#NUM!</v>
      </c>
      <c r="X1419" s="1" t="e">
        <f t="shared" ca="1" si="222"/>
        <v>#NUM!</v>
      </c>
      <c r="Y1419" s="1" t="e">
        <f t="shared" ca="1" si="223"/>
        <v>#NUM!</v>
      </c>
      <c r="Z1419" s="32" t="e">
        <f t="shared" ca="1" si="224"/>
        <v>#NUM!</v>
      </c>
      <c r="AA1419" s="1" t="e">
        <f t="shared" ca="1" si="225"/>
        <v>#NUM!</v>
      </c>
      <c r="AB1419" s="1" t="e">
        <f t="shared" ca="1" si="226"/>
        <v>#NUM!</v>
      </c>
      <c r="AC1419" s="1" t="e">
        <f t="shared" ca="1" si="227"/>
        <v>#NUM!</v>
      </c>
      <c r="AD1419" s="1">
        <f t="shared" si="228"/>
        <v>565977</v>
      </c>
      <c r="AE1419" t="str">
        <f>IFERROR(VLOOKUP(D1419,Bas!A:B,2,0),"")</f>
        <v/>
      </c>
      <c r="AF1419" t="str">
        <f t="shared" si="229"/>
        <v>RPG SISTEMAS Y SOLUCIONES SASFP-011951-01</v>
      </c>
      <c r="AG1419" s="14" t="str">
        <f>(IFERROR(VLOOKUP(AF1419,Bas!A:B,2,0),"CXP"))</f>
        <v>CXP</v>
      </c>
    </row>
    <row r="1420" spans="1:33" x14ac:dyDescent="0.25">
      <c r="A1420" t="s">
        <v>41</v>
      </c>
      <c r="B1420">
        <v>901</v>
      </c>
      <c r="C1420">
        <v>900197710</v>
      </c>
      <c r="D1420" t="s">
        <v>98</v>
      </c>
      <c r="E1420" t="s">
        <v>5813</v>
      </c>
      <c r="F1420">
        <v>7447638</v>
      </c>
      <c r="G1420">
        <v>16925001</v>
      </c>
      <c r="H1420">
        <v>11671</v>
      </c>
      <c r="I1420" t="s">
        <v>5824</v>
      </c>
      <c r="J1420" t="s">
        <v>5825</v>
      </c>
      <c r="K1420" s="2">
        <v>45408</v>
      </c>
      <c r="L1420" s="2">
        <v>45408</v>
      </c>
      <c r="M1420" s="2">
        <v>45467</v>
      </c>
      <c r="N1420">
        <v>20</v>
      </c>
      <c r="O1420">
        <v>238665</v>
      </c>
      <c r="P1420">
        <v>20240604</v>
      </c>
      <c r="Q1420">
        <v>202406</v>
      </c>
      <c r="R1420" t="s">
        <v>6382</v>
      </c>
      <c r="S1420">
        <v>43</v>
      </c>
      <c r="T1420" t="s">
        <v>35</v>
      </c>
      <c r="U1420" t="s">
        <v>3359</v>
      </c>
      <c r="V1420" s="57" t="e">
        <f t="shared" ca="1" si="220"/>
        <v>#NUM!</v>
      </c>
      <c r="W1420" s="1" t="e">
        <f t="shared" ca="1" si="221"/>
        <v>#NUM!</v>
      </c>
      <c r="X1420" s="1" t="e">
        <f t="shared" ca="1" si="222"/>
        <v>#NUM!</v>
      </c>
      <c r="Y1420" s="1" t="e">
        <f t="shared" ca="1" si="223"/>
        <v>#NUM!</v>
      </c>
      <c r="Z1420" s="32" t="e">
        <f t="shared" ca="1" si="224"/>
        <v>#NUM!</v>
      </c>
      <c r="AA1420" s="1" t="e">
        <f t="shared" ca="1" si="225"/>
        <v>#NUM!</v>
      </c>
      <c r="AB1420" s="1" t="e">
        <f t="shared" ca="1" si="226"/>
        <v>#NUM!</v>
      </c>
      <c r="AC1420" s="1" t="e">
        <f t="shared" ca="1" si="227"/>
        <v>#NUM!</v>
      </c>
      <c r="AD1420" s="1">
        <f t="shared" si="228"/>
        <v>238665</v>
      </c>
      <c r="AE1420" t="str">
        <f>IFERROR(VLOOKUP(D1420,Bas!A:B,2,0),"")</f>
        <v/>
      </c>
      <c r="AF1420" t="str">
        <f t="shared" si="229"/>
        <v>RPG SISTEMAS Y SOLUCIONES SASFP-011955-01</v>
      </c>
      <c r="AG1420" s="14" t="str">
        <f>(IFERROR(VLOOKUP(AF1420,Bas!A:B,2,0),"CXP"))</f>
        <v>CXP</v>
      </c>
    </row>
    <row r="1421" spans="1:33" x14ac:dyDescent="0.25">
      <c r="A1421" t="s">
        <v>41</v>
      </c>
      <c r="B1421">
        <v>901</v>
      </c>
      <c r="C1421">
        <v>900197710</v>
      </c>
      <c r="D1421" t="s">
        <v>98</v>
      </c>
      <c r="E1421" t="s">
        <v>5813</v>
      </c>
      <c r="F1421">
        <v>7447638</v>
      </c>
      <c r="G1421">
        <v>16925001</v>
      </c>
      <c r="H1421">
        <v>11673</v>
      </c>
      <c r="I1421" t="s">
        <v>5826</v>
      </c>
      <c r="J1421" t="s">
        <v>5827</v>
      </c>
      <c r="K1421" s="2">
        <v>45412</v>
      </c>
      <c r="L1421" s="2">
        <v>45412</v>
      </c>
      <c r="M1421" s="2">
        <v>45497</v>
      </c>
      <c r="N1421">
        <v>50</v>
      </c>
      <c r="O1421">
        <v>2045700</v>
      </c>
      <c r="P1421">
        <v>20240604</v>
      </c>
      <c r="Q1421">
        <v>202406</v>
      </c>
      <c r="R1421" t="s">
        <v>6382</v>
      </c>
      <c r="S1421">
        <v>39</v>
      </c>
      <c r="T1421" t="s">
        <v>35</v>
      </c>
      <c r="U1421" t="s">
        <v>3359</v>
      </c>
      <c r="V1421" s="57" t="e">
        <f t="shared" ca="1" si="220"/>
        <v>#NUM!</v>
      </c>
      <c r="W1421" s="1" t="e">
        <f t="shared" ca="1" si="221"/>
        <v>#NUM!</v>
      </c>
      <c r="X1421" s="1" t="e">
        <f t="shared" ca="1" si="222"/>
        <v>#NUM!</v>
      </c>
      <c r="Y1421" s="1" t="e">
        <f t="shared" ca="1" si="223"/>
        <v>#NUM!</v>
      </c>
      <c r="Z1421" s="32" t="e">
        <f t="shared" ca="1" si="224"/>
        <v>#NUM!</v>
      </c>
      <c r="AA1421" s="1" t="e">
        <f t="shared" ca="1" si="225"/>
        <v>#NUM!</v>
      </c>
      <c r="AB1421" s="1" t="e">
        <f t="shared" ca="1" si="226"/>
        <v>#NUM!</v>
      </c>
      <c r="AC1421" s="1" t="e">
        <f t="shared" ca="1" si="227"/>
        <v>#NUM!</v>
      </c>
      <c r="AD1421" s="1">
        <f t="shared" si="228"/>
        <v>2045700</v>
      </c>
      <c r="AE1421" t="str">
        <f>IFERROR(VLOOKUP(D1421,Bas!A:B,2,0),"")</f>
        <v/>
      </c>
      <c r="AF1421" t="str">
        <f t="shared" si="229"/>
        <v>RPG SISTEMAS Y SOLUCIONES SASFP-012080-01</v>
      </c>
      <c r="AG1421" s="14" t="str">
        <f>(IFERROR(VLOOKUP(AF1421,Bas!A:B,2,0),"CXP"))</f>
        <v>CXP</v>
      </c>
    </row>
    <row r="1422" spans="1:33" x14ac:dyDescent="0.25">
      <c r="A1422" t="s">
        <v>41</v>
      </c>
      <c r="B1422">
        <v>901</v>
      </c>
      <c r="C1422">
        <v>900197710</v>
      </c>
      <c r="D1422" t="s">
        <v>98</v>
      </c>
      <c r="E1422" t="s">
        <v>5813</v>
      </c>
      <c r="F1422">
        <v>7447638</v>
      </c>
      <c r="G1422">
        <v>16925001</v>
      </c>
      <c r="H1422">
        <v>11684</v>
      </c>
      <c r="I1422" t="s">
        <v>5828</v>
      </c>
      <c r="J1422" t="s">
        <v>5829</v>
      </c>
      <c r="K1422" s="2">
        <v>45422</v>
      </c>
      <c r="L1422" s="2">
        <v>45422</v>
      </c>
      <c r="M1422" s="2">
        <v>45476</v>
      </c>
      <c r="N1422">
        <v>29</v>
      </c>
      <c r="O1422">
        <v>346632</v>
      </c>
      <c r="P1422">
        <v>20240604</v>
      </c>
      <c r="Q1422">
        <v>202406</v>
      </c>
      <c r="R1422" t="s">
        <v>6382</v>
      </c>
      <c r="S1422">
        <v>29</v>
      </c>
      <c r="T1422" t="s">
        <v>22</v>
      </c>
      <c r="U1422" t="s">
        <v>3359</v>
      </c>
      <c r="V1422" s="57" t="e">
        <f t="shared" ca="1" si="220"/>
        <v>#NUM!</v>
      </c>
      <c r="W1422" s="1" t="e">
        <f t="shared" ca="1" si="221"/>
        <v>#NUM!</v>
      </c>
      <c r="X1422" s="1" t="e">
        <f t="shared" ca="1" si="222"/>
        <v>#NUM!</v>
      </c>
      <c r="Y1422" s="1" t="e">
        <f t="shared" ca="1" si="223"/>
        <v>#NUM!</v>
      </c>
      <c r="Z1422" s="32" t="e">
        <f t="shared" ca="1" si="224"/>
        <v>#NUM!</v>
      </c>
      <c r="AA1422" s="1" t="e">
        <f t="shared" ca="1" si="225"/>
        <v>#NUM!</v>
      </c>
      <c r="AB1422" s="1" t="e">
        <f t="shared" ca="1" si="226"/>
        <v>#NUM!</v>
      </c>
      <c r="AC1422" s="1" t="e">
        <f t="shared" ca="1" si="227"/>
        <v>#NUM!</v>
      </c>
      <c r="AD1422" s="1">
        <f t="shared" si="228"/>
        <v>346632</v>
      </c>
      <c r="AE1422" t="str">
        <f>IFERROR(VLOOKUP(D1422,Bas!A:B,2,0),"")</f>
        <v/>
      </c>
      <c r="AF1422" t="str">
        <f t="shared" si="229"/>
        <v>RPG SISTEMAS Y SOLUCIONES SASFP-012207-01</v>
      </c>
      <c r="AG1422" s="14" t="str">
        <f>(IFERROR(VLOOKUP(AF1422,Bas!A:B,2,0),"CXP"))</f>
        <v>CXP</v>
      </c>
    </row>
    <row r="1423" spans="1:33" x14ac:dyDescent="0.25">
      <c r="A1423" t="s">
        <v>41</v>
      </c>
      <c r="B1423">
        <v>901</v>
      </c>
      <c r="C1423">
        <v>900197710</v>
      </c>
      <c r="D1423" t="s">
        <v>98</v>
      </c>
      <c r="E1423" t="s">
        <v>5813</v>
      </c>
      <c r="F1423">
        <v>7447638</v>
      </c>
      <c r="G1423">
        <v>16925001</v>
      </c>
      <c r="H1423">
        <v>11682</v>
      </c>
      <c r="I1423" t="s">
        <v>5830</v>
      </c>
      <c r="J1423" t="s">
        <v>5831</v>
      </c>
      <c r="K1423" s="2">
        <v>45427</v>
      </c>
      <c r="L1423" s="2">
        <v>45427</v>
      </c>
      <c r="M1423" s="2">
        <v>45476</v>
      </c>
      <c r="N1423">
        <v>29</v>
      </c>
      <c r="O1423">
        <v>344670</v>
      </c>
      <c r="P1423">
        <v>20240604</v>
      </c>
      <c r="Q1423">
        <v>202406</v>
      </c>
      <c r="R1423" t="s">
        <v>6382</v>
      </c>
      <c r="S1423">
        <v>24</v>
      </c>
      <c r="T1423" t="s">
        <v>22</v>
      </c>
      <c r="U1423" t="s">
        <v>3359</v>
      </c>
      <c r="V1423" s="57" t="e">
        <f t="shared" ca="1" si="220"/>
        <v>#NUM!</v>
      </c>
      <c r="W1423" s="1" t="e">
        <f t="shared" ca="1" si="221"/>
        <v>#NUM!</v>
      </c>
      <c r="X1423" s="1" t="e">
        <f t="shared" ca="1" si="222"/>
        <v>#NUM!</v>
      </c>
      <c r="Y1423" s="1" t="e">
        <f t="shared" ca="1" si="223"/>
        <v>#NUM!</v>
      </c>
      <c r="Z1423" s="32" t="e">
        <f t="shared" ca="1" si="224"/>
        <v>#NUM!</v>
      </c>
      <c r="AA1423" s="1" t="e">
        <f t="shared" ca="1" si="225"/>
        <v>#NUM!</v>
      </c>
      <c r="AB1423" s="1" t="e">
        <f t="shared" ca="1" si="226"/>
        <v>#NUM!</v>
      </c>
      <c r="AC1423" s="1" t="e">
        <f t="shared" ca="1" si="227"/>
        <v>#NUM!</v>
      </c>
      <c r="AD1423" s="1">
        <f t="shared" si="228"/>
        <v>344670</v>
      </c>
      <c r="AE1423" t="str">
        <f>IFERROR(VLOOKUP(D1423,Bas!A:B,2,0),"")</f>
        <v/>
      </c>
      <c r="AF1423" t="str">
        <f t="shared" si="229"/>
        <v>RPG SISTEMAS Y SOLUCIONES SASFP-012281-01</v>
      </c>
      <c r="AG1423" s="14" t="str">
        <f>(IFERROR(VLOOKUP(AF1423,Bas!A:B,2,0),"CXP"))</f>
        <v>CXP</v>
      </c>
    </row>
    <row r="1424" spans="1:33" x14ac:dyDescent="0.25">
      <c r="A1424" t="s">
        <v>41</v>
      </c>
      <c r="B1424">
        <v>901</v>
      </c>
      <c r="C1424">
        <v>900197710</v>
      </c>
      <c r="D1424" t="s">
        <v>98</v>
      </c>
      <c r="E1424" t="s">
        <v>5813</v>
      </c>
      <c r="F1424">
        <v>7447638</v>
      </c>
      <c r="G1424">
        <v>16925001</v>
      </c>
      <c r="H1424">
        <v>11677</v>
      </c>
      <c r="I1424" t="s">
        <v>5832</v>
      </c>
      <c r="J1424" t="s">
        <v>5833</v>
      </c>
      <c r="K1424" s="2">
        <v>45427</v>
      </c>
      <c r="L1424" s="2">
        <v>45427</v>
      </c>
      <c r="M1424" s="2">
        <v>45468</v>
      </c>
      <c r="N1424">
        <v>21</v>
      </c>
      <c r="O1424">
        <v>1630877</v>
      </c>
      <c r="P1424">
        <v>20240604</v>
      </c>
      <c r="Q1424">
        <v>202406</v>
      </c>
      <c r="R1424" t="s">
        <v>6382</v>
      </c>
      <c r="S1424">
        <v>24</v>
      </c>
      <c r="T1424" t="s">
        <v>22</v>
      </c>
      <c r="U1424" t="s">
        <v>3359</v>
      </c>
      <c r="V1424" s="57" t="e">
        <f t="shared" ca="1" si="220"/>
        <v>#NUM!</v>
      </c>
      <c r="W1424" s="1" t="e">
        <f t="shared" ca="1" si="221"/>
        <v>#NUM!</v>
      </c>
      <c r="X1424" s="1" t="e">
        <f t="shared" ca="1" si="222"/>
        <v>#NUM!</v>
      </c>
      <c r="Y1424" s="1" t="e">
        <f t="shared" ca="1" si="223"/>
        <v>#NUM!</v>
      </c>
      <c r="Z1424" s="32" t="e">
        <f t="shared" ca="1" si="224"/>
        <v>#NUM!</v>
      </c>
      <c r="AA1424" s="1" t="e">
        <f t="shared" ca="1" si="225"/>
        <v>#NUM!</v>
      </c>
      <c r="AB1424" s="1" t="e">
        <f t="shared" ca="1" si="226"/>
        <v>#NUM!</v>
      </c>
      <c r="AC1424" s="1" t="e">
        <f t="shared" ca="1" si="227"/>
        <v>#NUM!</v>
      </c>
      <c r="AD1424" s="1">
        <f t="shared" si="228"/>
        <v>1630877</v>
      </c>
      <c r="AE1424" t="str">
        <f>IFERROR(VLOOKUP(D1424,Bas!A:B,2,0),"")</f>
        <v/>
      </c>
      <c r="AF1424" t="str">
        <f t="shared" si="229"/>
        <v>RPG SISTEMAS Y SOLUCIONES SASFP-012283-01</v>
      </c>
      <c r="AG1424" s="14" t="str">
        <f>(IFERROR(VLOOKUP(AF1424,Bas!A:B,2,0),"CXP"))</f>
        <v>CXP</v>
      </c>
    </row>
    <row r="1425" spans="1:33" x14ac:dyDescent="0.25">
      <c r="A1425" t="s">
        <v>41</v>
      </c>
      <c r="B1425">
        <v>901</v>
      </c>
      <c r="C1425">
        <v>900197710</v>
      </c>
      <c r="D1425" t="s">
        <v>98</v>
      </c>
      <c r="E1425" t="s">
        <v>5813</v>
      </c>
      <c r="F1425">
        <v>7447638</v>
      </c>
      <c r="G1425">
        <v>16925001</v>
      </c>
      <c r="H1425">
        <v>11672</v>
      </c>
      <c r="I1425" t="s">
        <v>5834</v>
      </c>
      <c r="J1425" t="s">
        <v>5835</v>
      </c>
      <c r="K1425" s="2">
        <v>45427</v>
      </c>
      <c r="L1425" s="2">
        <v>45427</v>
      </c>
      <c r="M1425" s="2">
        <v>45467</v>
      </c>
      <c r="N1425">
        <v>20</v>
      </c>
      <c r="O1425">
        <v>715995</v>
      </c>
      <c r="P1425">
        <v>20240604</v>
      </c>
      <c r="Q1425">
        <v>202406</v>
      </c>
      <c r="R1425" t="s">
        <v>6382</v>
      </c>
      <c r="S1425">
        <v>24</v>
      </c>
      <c r="T1425" t="s">
        <v>22</v>
      </c>
      <c r="U1425" t="s">
        <v>3359</v>
      </c>
      <c r="V1425" s="57" t="e">
        <f t="shared" ca="1" si="220"/>
        <v>#NUM!</v>
      </c>
      <c r="W1425" s="1" t="e">
        <f t="shared" ca="1" si="221"/>
        <v>#NUM!</v>
      </c>
      <c r="X1425" s="1" t="e">
        <f t="shared" ca="1" si="222"/>
        <v>#NUM!</v>
      </c>
      <c r="Y1425" s="1" t="e">
        <f t="shared" ca="1" si="223"/>
        <v>#NUM!</v>
      </c>
      <c r="Z1425" s="32" t="e">
        <f t="shared" ca="1" si="224"/>
        <v>#NUM!</v>
      </c>
      <c r="AA1425" s="1" t="e">
        <f t="shared" ca="1" si="225"/>
        <v>#NUM!</v>
      </c>
      <c r="AB1425" s="1" t="e">
        <f t="shared" ca="1" si="226"/>
        <v>#NUM!</v>
      </c>
      <c r="AC1425" s="1" t="e">
        <f t="shared" ca="1" si="227"/>
        <v>#NUM!</v>
      </c>
      <c r="AD1425" s="1">
        <f t="shared" si="228"/>
        <v>715995</v>
      </c>
      <c r="AE1425" t="str">
        <f>IFERROR(VLOOKUP(D1425,Bas!A:B,2,0),"")</f>
        <v/>
      </c>
      <c r="AF1425" t="str">
        <f t="shared" si="229"/>
        <v>RPG SISTEMAS Y SOLUCIONES SASFP-012286-01</v>
      </c>
      <c r="AG1425" s="14" t="str">
        <f>(IFERROR(VLOOKUP(AF1425,Bas!A:B,2,0),"CXP"))</f>
        <v>CXP</v>
      </c>
    </row>
    <row r="1426" spans="1:33" x14ac:dyDescent="0.25">
      <c r="A1426" t="s">
        <v>41</v>
      </c>
      <c r="B1426">
        <v>901</v>
      </c>
      <c r="C1426">
        <v>900197710</v>
      </c>
      <c r="D1426" t="s">
        <v>98</v>
      </c>
      <c r="E1426" t="s">
        <v>5813</v>
      </c>
      <c r="F1426">
        <v>7447638</v>
      </c>
      <c r="G1426">
        <v>16925001</v>
      </c>
      <c r="H1426">
        <v>11658</v>
      </c>
      <c r="I1426" t="s">
        <v>5836</v>
      </c>
      <c r="J1426" t="s">
        <v>5837</v>
      </c>
      <c r="K1426" s="2">
        <v>45427</v>
      </c>
      <c r="L1426" s="2">
        <v>45427</v>
      </c>
      <c r="M1426" s="2">
        <v>45458</v>
      </c>
      <c r="N1426">
        <v>11</v>
      </c>
      <c r="O1426">
        <v>1795670</v>
      </c>
      <c r="P1426">
        <v>20240604</v>
      </c>
      <c r="Q1426">
        <v>202406</v>
      </c>
      <c r="R1426" t="s">
        <v>6382</v>
      </c>
      <c r="S1426">
        <v>24</v>
      </c>
      <c r="T1426" t="s">
        <v>22</v>
      </c>
      <c r="U1426" t="s">
        <v>3359</v>
      </c>
      <c r="V1426" s="57" t="e">
        <f t="shared" ca="1" si="220"/>
        <v>#NUM!</v>
      </c>
      <c r="W1426" s="1" t="e">
        <f t="shared" ca="1" si="221"/>
        <v>#NUM!</v>
      </c>
      <c r="X1426" s="1" t="e">
        <f t="shared" ca="1" si="222"/>
        <v>#NUM!</v>
      </c>
      <c r="Y1426" s="1" t="e">
        <f t="shared" ca="1" si="223"/>
        <v>#NUM!</v>
      </c>
      <c r="Z1426" s="32" t="e">
        <f t="shared" ca="1" si="224"/>
        <v>#NUM!</v>
      </c>
      <c r="AA1426" s="1" t="e">
        <f t="shared" ca="1" si="225"/>
        <v>#NUM!</v>
      </c>
      <c r="AB1426" s="1" t="e">
        <f t="shared" ca="1" si="226"/>
        <v>#NUM!</v>
      </c>
      <c r="AC1426" s="1" t="e">
        <f t="shared" ca="1" si="227"/>
        <v>#NUM!</v>
      </c>
      <c r="AD1426" s="1">
        <f t="shared" si="228"/>
        <v>1795670</v>
      </c>
      <c r="AE1426" t="str">
        <f>IFERROR(VLOOKUP(D1426,Bas!A:B,2,0),"")</f>
        <v/>
      </c>
      <c r="AF1426" t="str">
        <f t="shared" si="229"/>
        <v>RPG SISTEMAS Y SOLUCIONES SASFP-012288-01</v>
      </c>
      <c r="AG1426" s="14" t="str">
        <f>(IFERROR(VLOOKUP(AF1426,Bas!A:B,2,0),"CXP"))</f>
        <v>CXP</v>
      </c>
    </row>
    <row r="1427" spans="1:33" x14ac:dyDescent="0.25">
      <c r="A1427" t="s">
        <v>41</v>
      </c>
      <c r="B1427">
        <v>901</v>
      </c>
      <c r="C1427">
        <v>900197710</v>
      </c>
      <c r="D1427" t="s">
        <v>98</v>
      </c>
      <c r="E1427" t="s">
        <v>5813</v>
      </c>
      <c r="F1427">
        <v>7447638</v>
      </c>
      <c r="G1427">
        <v>16925001</v>
      </c>
      <c r="H1427">
        <v>11700</v>
      </c>
      <c r="I1427" t="s">
        <v>5838</v>
      </c>
      <c r="J1427" t="s">
        <v>5839</v>
      </c>
      <c r="K1427" s="2">
        <v>45433</v>
      </c>
      <c r="L1427" s="2">
        <v>45433</v>
      </c>
      <c r="M1427" s="2">
        <v>45488</v>
      </c>
      <c r="N1427">
        <v>41</v>
      </c>
      <c r="O1427">
        <v>33805495</v>
      </c>
      <c r="P1427">
        <v>20240604</v>
      </c>
      <c r="Q1427">
        <v>202406</v>
      </c>
      <c r="R1427" t="s">
        <v>6382</v>
      </c>
      <c r="S1427">
        <v>18</v>
      </c>
      <c r="T1427" t="s">
        <v>22</v>
      </c>
      <c r="U1427" t="s">
        <v>3359</v>
      </c>
      <c r="V1427" s="57" t="e">
        <f t="shared" ca="1" si="220"/>
        <v>#NUM!</v>
      </c>
      <c r="W1427" s="1" t="e">
        <f t="shared" ca="1" si="221"/>
        <v>#NUM!</v>
      </c>
      <c r="X1427" s="1" t="e">
        <f t="shared" ca="1" si="222"/>
        <v>#NUM!</v>
      </c>
      <c r="Y1427" s="1" t="e">
        <f t="shared" ca="1" si="223"/>
        <v>#NUM!</v>
      </c>
      <c r="Z1427" s="32" t="e">
        <f t="shared" ca="1" si="224"/>
        <v>#NUM!</v>
      </c>
      <c r="AA1427" s="1" t="e">
        <f t="shared" ca="1" si="225"/>
        <v>#NUM!</v>
      </c>
      <c r="AB1427" s="1" t="e">
        <f t="shared" ca="1" si="226"/>
        <v>#NUM!</v>
      </c>
      <c r="AC1427" s="1" t="e">
        <f t="shared" ca="1" si="227"/>
        <v>#NUM!</v>
      </c>
      <c r="AD1427" s="1">
        <f t="shared" si="228"/>
        <v>33805495</v>
      </c>
      <c r="AE1427" t="str">
        <f>IFERROR(VLOOKUP(D1427,Bas!A:B,2,0),"")</f>
        <v/>
      </c>
      <c r="AF1427" t="str">
        <f t="shared" si="229"/>
        <v>RPG SISTEMAS Y SOLUCIONES SASFP-012386-01</v>
      </c>
      <c r="AG1427" s="14" t="str">
        <f>(IFERROR(VLOOKUP(AF1427,Bas!A:B,2,0),"CXP"))</f>
        <v>CXP</v>
      </c>
    </row>
    <row r="1428" spans="1:33" x14ac:dyDescent="0.25">
      <c r="A1428" t="s">
        <v>41</v>
      </c>
      <c r="B1428">
        <v>901</v>
      </c>
      <c r="C1428">
        <v>900197710</v>
      </c>
      <c r="D1428" t="s">
        <v>98</v>
      </c>
      <c r="E1428" t="s">
        <v>5813</v>
      </c>
      <c r="F1428">
        <v>7447638</v>
      </c>
      <c r="G1428">
        <v>16925001</v>
      </c>
      <c r="H1428">
        <v>11703</v>
      </c>
      <c r="I1428" t="s">
        <v>5840</v>
      </c>
      <c r="J1428" t="s">
        <v>5841</v>
      </c>
      <c r="K1428" s="2">
        <v>45433</v>
      </c>
      <c r="L1428" s="2">
        <v>45433</v>
      </c>
      <c r="M1428" s="2">
        <v>45489</v>
      </c>
      <c r="N1428">
        <v>42</v>
      </c>
      <c r="O1428">
        <v>471647</v>
      </c>
      <c r="P1428">
        <v>20240604</v>
      </c>
      <c r="Q1428">
        <v>202406</v>
      </c>
      <c r="R1428" t="s">
        <v>6382</v>
      </c>
      <c r="S1428">
        <v>18</v>
      </c>
      <c r="T1428" t="s">
        <v>22</v>
      </c>
      <c r="U1428" t="s">
        <v>3359</v>
      </c>
      <c r="V1428" s="57" t="e">
        <f t="shared" ca="1" si="220"/>
        <v>#NUM!</v>
      </c>
      <c r="W1428" s="1" t="e">
        <f t="shared" ca="1" si="221"/>
        <v>#NUM!</v>
      </c>
      <c r="X1428" s="1" t="e">
        <f t="shared" ca="1" si="222"/>
        <v>#NUM!</v>
      </c>
      <c r="Y1428" s="1" t="e">
        <f t="shared" ca="1" si="223"/>
        <v>#NUM!</v>
      </c>
      <c r="Z1428" s="32" t="e">
        <f t="shared" ca="1" si="224"/>
        <v>#NUM!</v>
      </c>
      <c r="AA1428" s="1" t="e">
        <f t="shared" ca="1" si="225"/>
        <v>#NUM!</v>
      </c>
      <c r="AB1428" s="1" t="e">
        <f t="shared" ca="1" si="226"/>
        <v>#NUM!</v>
      </c>
      <c r="AC1428" s="1" t="e">
        <f t="shared" ca="1" si="227"/>
        <v>#NUM!</v>
      </c>
      <c r="AD1428" s="1">
        <f t="shared" si="228"/>
        <v>471647</v>
      </c>
      <c r="AE1428" t="str">
        <f>IFERROR(VLOOKUP(D1428,Bas!A:B,2,0),"")</f>
        <v/>
      </c>
      <c r="AF1428" t="str">
        <f t="shared" si="229"/>
        <v>RPG SISTEMAS Y SOLUCIONES SASFP-012387-01</v>
      </c>
      <c r="AG1428" s="14" t="str">
        <f>(IFERROR(VLOOKUP(AF1428,Bas!A:B,2,0),"CXP"))</f>
        <v>CXP</v>
      </c>
    </row>
    <row r="1429" spans="1:33" x14ac:dyDescent="0.25">
      <c r="A1429" t="s">
        <v>41</v>
      </c>
      <c r="B1429">
        <v>901</v>
      </c>
      <c r="C1429">
        <v>900197710</v>
      </c>
      <c r="D1429" t="s">
        <v>98</v>
      </c>
      <c r="E1429" t="s">
        <v>5813</v>
      </c>
      <c r="F1429">
        <v>7447638</v>
      </c>
      <c r="G1429">
        <v>16925001</v>
      </c>
      <c r="H1429">
        <v>11683</v>
      </c>
      <c r="I1429" t="s">
        <v>6750</v>
      </c>
      <c r="J1429" t="s">
        <v>6751</v>
      </c>
      <c r="K1429" s="2">
        <v>45440</v>
      </c>
      <c r="L1429" s="2">
        <v>45440</v>
      </c>
      <c r="M1429" s="2">
        <v>45476</v>
      </c>
      <c r="N1429">
        <v>29</v>
      </c>
      <c r="O1429">
        <v>2659410</v>
      </c>
      <c r="P1429">
        <v>20240604</v>
      </c>
      <c r="Q1429">
        <v>202406</v>
      </c>
      <c r="R1429" t="s">
        <v>6382</v>
      </c>
      <c r="S1429">
        <v>11</v>
      </c>
      <c r="T1429" t="s">
        <v>22</v>
      </c>
      <c r="U1429" t="s">
        <v>3359</v>
      </c>
      <c r="V1429" s="57" t="e">
        <f t="shared" ca="1" si="220"/>
        <v>#NUM!</v>
      </c>
      <c r="W1429" s="1" t="e">
        <f t="shared" ca="1" si="221"/>
        <v>#NUM!</v>
      </c>
      <c r="X1429" s="1" t="e">
        <f t="shared" ca="1" si="222"/>
        <v>#NUM!</v>
      </c>
      <c r="Y1429" s="1" t="e">
        <f t="shared" ca="1" si="223"/>
        <v>#NUM!</v>
      </c>
      <c r="Z1429" s="32" t="e">
        <f t="shared" ca="1" si="224"/>
        <v>#NUM!</v>
      </c>
      <c r="AA1429" s="1" t="e">
        <f t="shared" ca="1" si="225"/>
        <v>#NUM!</v>
      </c>
      <c r="AB1429" s="1" t="e">
        <f t="shared" ca="1" si="226"/>
        <v>#NUM!</v>
      </c>
      <c r="AC1429" s="1" t="e">
        <f t="shared" ca="1" si="227"/>
        <v>#NUM!</v>
      </c>
      <c r="AD1429" s="1">
        <f t="shared" si="228"/>
        <v>2659410</v>
      </c>
      <c r="AE1429" t="str">
        <f>IFERROR(VLOOKUP(D1429,Bas!A:B,2,0),"")</f>
        <v/>
      </c>
      <c r="AF1429" t="str">
        <f t="shared" si="229"/>
        <v>RPG SISTEMAS Y SOLUCIONES SASFP-012503-01</v>
      </c>
      <c r="AG1429" s="14" t="str">
        <f>(IFERROR(VLOOKUP(AF1429,Bas!A:B,2,0),"CXP"))</f>
        <v>CXP</v>
      </c>
    </row>
    <row r="1430" spans="1:33" x14ac:dyDescent="0.25">
      <c r="A1430" t="s">
        <v>41</v>
      </c>
      <c r="B1430">
        <v>901</v>
      </c>
      <c r="C1430">
        <v>900197710</v>
      </c>
      <c r="D1430" t="s">
        <v>98</v>
      </c>
      <c r="E1430" t="s">
        <v>5813</v>
      </c>
      <c r="F1430">
        <v>7447638</v>
      </c>
      <c r="G1430">
        <v>16925001</v>
      </c>
      <c r="H1430">
        <v>11710</v>
      </c>
      <c r="I1430" t="s">
        <v>6752</v>
      </c>
      <c r="J1430" t="s">
        <v>6753</v>
      </c>
      <c r="K1430" s="2">
        <v>45440</v>
      </c>
      <c r="L1430" s="2">
        <v>45440</v>
      </c>
      <c r="M1430" s="2">
        <v>45497</v>
      </c>
      <c r="N1430">
        <v>50</v>
      </c>
      <c r="O1430">
        <v>414822</v>
      </c>
      <c r="P1430">
        <v>20240604</v>
      </c>
      <c r="Q1430">
        <v>202406</v>
      </c>
      <c r="R1430" t="s">
        <v>6382</v>
      </c>
      <c r="S1430">
        <v>11</v>
      </c>
      <c r="T1430" t="s">
        <v>22</v>
      </c>
      <c r="U1430" t="s">
        <v>3359</v>
      </c>
      <c r="V1430" s="57" t="e">
        <f t="shared" ca="1" si="220"/>
        <v>#NUM!</v>
      </c>
      <c r="W1430" s="1" t="e">
        <f t="shared" ca="1" si="221"/>
        <v>#NUM!</v>
      </c>
      <c r="X1430" s="1" t="e">
        <f t="shared" ca="1" si="222"/>
        <v>#NUM!</v>
      </c>
      <c r="Y1430" s="1" t="e">
        <f t="shared" ca="1" si="223"/>
        <v>#NUM!</v>
      </c>
      <c r="Z1430" s="32" t="e">
        <f t="shared" ca="1" si="224"/>
        <v>#NUM!</v>
      </c>
      <c r="AA1430" s="1" t="e">
        <f t="shared" ca="1" si="225"/>
        <v>#NUM!</v>
      </c>
      <c r="AB1430" s="1" t="e">
        <f t="shared" ca="1" si="226"/>
        <v>#NUM!</v>
      </c>
      <c r="AC1430" s="1" t="e">
        <f t="shared" ca="1" si="227"/>
        <v>#NUM!</v>
      </c>
      <c r="AD1430" s="1">
        <f t="shared" si="228"/>
        <v>414822</v>
      </c>
      <c r="AE1430" t="str">
        <f>IFERROR(VLOOKUP(D1430,Bas!A:B,2,0),"")</f>
        <v/>
      </c>
      <c r="AF1430" t="str">
        <f t="shared" si="229"/>
        <v>RPG SISTEMAS Y SOLUCIONES SASFP-012559-01</v>
      </c>
      <c r="AG1430" s="14" t="str">
        <f>(IFERROR(VLOOKUP(AF1430,Bas!A:B,2,0),"CXP"))</f>
        <v>CXP</v>
      </c>
    </row>
    <row r="1431" spans="1:33" x14ac:dyDescent="0.25">
      <c r="A1431" t="s">
        <v>41</v>
      </c>
      <c r="B1431">
        <v>901</v>
      </c>
      <c r="C1431">
        <v>900197710</v>
      </c>
      <c r="D1431" t="s">
        <v>98</v>
      </c>
      <c r="E1431" t="s">
        <v>5813</v>
      </c>
      <c r="F1431">
        <v>7447638</v>
      </c>
      <c r="G1431">
        <v>16925001</v>
      </c>
      <c r="H1431">
        <v>11711</v>
      </c>
      <c r="I1431" t="s">
        <v>6754</v>
      </c>
      <c r="J1431" t="s">
        <v>6755</v>
      </c>
      <c r="K1431" s="2">
        <v>45440</v>
      </c>
      <c r="L1431" s="2">
        <v>45440</v>
      </c>
      <c r="M1431" s="2">
        <v>45500</v>
      </c>
      <c r="N1431">
        <v>53</v>
      </c>
      <c r="O1431">
        <v>375045</v>
      </c>
      <c r="P1431">
        <v>20240604</v>
      </c>
      <c r="Q1431">
        <v>202406</v>
      </c>
      <c r="R1431" t="s">
        <v>6382</v>
      </c>
      <c r="S1431">
        <v>11</v>
      </c>
      <c r="T1431" t="s">
        <v>22</v>
      </c>
      <c r="U1431" t="s">
        <v>3359</v>
      </c>
      <c r="V1431" s="57" t="e">
        <f t="shared" ca="1" si="220"/>
        <v>#NUM!</v>
      </c>
      <c r="W1431" s="1" t="e">
        <f t="shared" ca="1" si="221"/>
        <v>#NUM!</v>
      </c>
      <c r="X1431" s="1" t="e">
        <f t="shared" ca="1" si="222"/>
        <v>#NUM!</v>
      </c>
      <c r="Y1431" s="1" t="e">
        <f t="shared" ca="1" si="223"/>
        <v>#NUM!</v>
      </c>
      <c r="Z1431" s="32" t="e">
        <f t="shared" ca="1" si="224"/>
        <v>#NUM!</v>
      </c>
      <c r="AA1431" s="1" t="e">
        <f t="shared" ca="1" si="225"/>
        <v>#NUM!</v>
      </c>
      <c r="AB1431" s="1" t="e">
        <f t="shared" ca="1" si="226"/>
        <v>#NUM!</v>
      </c>
      <c r="AC1431" s="1" t="e">
        <f t="shared" ca="1" si="227"/>
        <v>#NUM!</v>
      </c>
      <c r="AD1431" s="1">
        <f t="shared" si="228"/>
        <v>375045</v>
      </c>
      <c r="AE1431" t="str">
        <f>IFERROR(VLOOKUP(D1431,Bas!A:B,2,0),"")</f>
        <v/>
      </c>
      <c r="AF1431" t="str">
        <f t="shared" si="229"/>
        <v>RPG SISTEMAS Y SOLUCIONES SASFP-012560-01</v>
      </c>
      <c r="AG1431" s="14" t="str">
        <f>(IFERROR(VLOOKUP(AF1431,Bas!A:B,2,0),"CXP"))</f>
        <v>CXP</v>
      </c>
    </row>
    <row r="1432" spans="1:33" x14ac:dyDescent="0.25">
      <c r="A1432" t="s">
        <v>41</v>
      </c>
      <c r="B1432">
        <v>901</v>
      </c>
      <c r="C1432">
        <v>900264971</v>
      </c>
      <c r="D1432" t="s">
        <v>6756</v>
      </c>
      <c r="E1432" t="s">
        <v>6757</v>
      </c>
      <c r="F1432">
        <v>7447638</v>
      </c>
      <c r="G1432">
        <v>16925001</v>
      </c>
      <c r="H1432">
        <v>866</v>
      </c>
      <c r="I1432" t="s">
        <v>6758</v>
      </c>
      <c r="J1432" t="s">
        <v>6759</v>
      </c>
      <c r="K1432" s="2">
        <v>45440</v>
      </c>
      <c r="L1432" s="2">
        <v>45440</v>
      </c>
      <c r="M1432" s="2">
        <v>45456</v>
      </c>
      <c r="N1432">
        <v>9</v>
      </c>
      <c r="O1432">
        <v>2090700</v>
      </c>
      <c r="P1432">
        <v>20240604</v>
      </c>
      <c r="Q1432">
        <v>202406</v>
      </c>
      <c r="R1432" t="s">
        <v>6382</v>
      </c>
      <c r="S1432">
        <v>11</v>
      </c>
      <c r="T1432" t="s">
        <v>22</v>
      </c>
      <c r="U1432" t="s">
        <v>3359</v>
      </c>
      <c r="V1432" s="57" t="e">
        <f t="shared" ca="1" si="220"/>
        <v>#NUM!</v>
      </c>
      <c r="W1432" s="1" t="e">
        <f t="shared" ca="1" si="221"/>
        <v>#NUM!</v>
      </c>
      <c r="X1432" s="1" t="e">
        <f t="shared" ca="1" si="222"/>
        <v>#NUM!</v>
      </c>
      <c r="Y1432" s="1" t="e">
        <f t="shared" ca="1" si="223"/>
        <v>#NUM!</v>
      </c>
      <c r="Z1432" s="32" t="e">
        <f t="shared" ca="1" si="224"/>
        <v>#NUM!</v>
      </c>
      <c r="AA1432" s="1" t="e">
        <f t="shared" ca="1" si="225"/>
        <v>#NUM!</v>
      </c>
      <c r="AB1432" s="1" t="e">
        <f t="shared" ca="1" si="226"/>
        <v>#NUM!</v>
      </c>
      <c r="AC1432" s="1" t="e">
        <f t="shared" ca="1" si="227"/>
        <v>#NUM!</v>
      </c>
      <c r="AD1432" s="1">
        <f t="shared" si="228"/>
        <v>2090700</v>
      </c>
      <c r="AE1432" t="str">
        <f>IFERROR(VLOOKUP(D1432,Bas!A:B,2,0),"")</f>
        <v/>
      </c>
      <c r="AF1432" t="str">
        <f t="shared" si="229"/>
        <v>SALAMANCA Y ASOCIADOS CONSULTORES SACC-003708-00</v>
      </c>
      <c r="AG1432" s="14" t="str">
        <f>(IFERROR(VLOOKUP(AF1432,Bas!A:B,2,0),"CXP"))</f>
        <v>CXP</v>
      </c>
    </row>
    <row r="1433" spans="1:33" x14ac:dyDescent="0.25">
      <c r="A1433" t="s">
        <v>41</v>
      </c>
      <c r="B1433">
        <v>901</v>
      </c>
      <c r="C1433">
        <v>14136613</v>
      </c>
      <c r="D1433" t="s">
        <v>3021</v>
      </c>
      <c r="E1433" t="s">
        <v>5842</v>
      </c>
      <c r="F1433">
        <v>7447638</v>
      </c>
      <c r="G1433">
        <v>16925001</v>
      </c>
      <c r="H1433">
        <v>28</v>
      </c>
      <c r="I1433" t="s">
        <v>5843</v>
      </c>
      <c r="J1433" t="s">
        <v>5844</v>
      </c>
      <c r="K1433" s="2">
        <v>45373</v>
      </c>
      <c r="L1433" s="2">
        <v>45373</v>
      </c>
      <c r="M1433" s="2">
        <v>45374</v>
      </c>
      <c r="N1433">
        <v>-71</v>
      </c>
      <c r="O1433">
        <v>4463</v>
      </c>
      <c r="P1433">
        <v>20240604</v>
      </c>
      <c r="Q1433">
        <v>202406</v>
      </c>
      <c r="R1433" t="s">
        <v>6382</v>
      </c>
      <c r="S1433">
        <v>78</v>
      </c>
      <c r="T1433" t="s">
        <v>31</v>
      </c>
      <c r="U1433" t="s">
        <v>3359</v>
      </c>
      <c r="V1433" s="57" t="e">
        <f t="shared" ca="1" si="220"/>
        <v>#NUM!</v>
      </c>
      <c r="W1433" s="1" t="e">
        <f t="shared" ca="1" si="221"/>
        <v>#NUM!</v>
      </c>
      <c r="X1433" s="1" t="e">
        <f t="shared" ca="1" si="222"/>
        <v>#NUM!</v>
      </c>
      <c r="Y1433" s="1" t="e">
        <f t="shared" ca="1" si="223"/>
        <v>#NUM!</v>
      </c>
      <c r="Z1433" s="32" t="e">
        <f t="shared" ca="1" si="224"/>
        <v>#NUM!</v>
      </c>
      <c r="AA1433" s="1" t="e">
        <f t="shared" ca="1" si="225"/>
        <v>#NUM!</v>
      </c>
      <c r="AB1433" s="1" t="e">
        <f t="shared" ca="1" si="226"/>
        <v>#NUM!</v>
      </c>
      <c r="AC1433" s="1" t="e">
        <f t="shared" ca="1" si="227"/>
        <v>#NUM!</v>
      </c>
      <c r="AD1433" s="1">
        <f t="shared" si="228"/>
        <v>4463</v>
      </c>
      <c r="AE1433" t="str">
        <f>IFERROR(VLOOKUP(D1433,Bas!A:B,2,0),"")</f>
        <v/>
      </c>
      <c r="AF1433" t="str">
        <f t="shared" si="229"/>
        <v>SANCHEZ ALAPE JHON JAIMELG-000028-00</v>
      </c>
      <c r="AG1433" s="14" t="str">
        <f>(IFERROR(VLOOKUP(AF1433,Bas!A:B,2,0),"CXP"))</f>
        <v>CXP</v>
      </c>
    </row>
    <row r="1434" spans="1:33" x14ac:dyDescent="0.25">
      <c r="A1434" t="s">
        <v>41</v>
      </c>
      <c r="B1434">
        <v>901</v>
      </c>
      <c r="C1434">
        <v>899999061</v>
      </c>
      <c r="D1434" t="s">
        <v>3022</v>
      </c>
      <c r="E1434" t="s">
        <v>5845</v>
      </c>
      <c r="F1434">
        <v>7447638</v>
      </c>
      <c r="G1434">
        <v>16925001</v>
      </c>
      <c r="H1434">
        <v>1566</v>
      </c>
      <c r="I1434" t="s">
        <v>5846</v>
      </c>
      <c r="K1434" s="2">
        <v>44953</v>
      </c>
      <c r="L1434" s="2">
        <v>44953</v>
      </c>
      <c r="M1434" s="2">
        <v>44957</v>
      </c>
      <c r="N1434">
        <v>-483</v>
      </c>
      <c r="O1434">
        <v>264877000</v>
      </c>
      <c r="P1434">
        <v>20240604</v>
      </c>
      <c r="Q1434">
        <v>202406</v>
      </c>
      <c r="R1434" t="s">
        <v>6382</v>
      </c>
      <c r="S1434">
        <v>498</v>
      </c>
      <c r="T1434" t="s">
        <v>20</v>
      </c>
      <c r="U1434" t="s">
        <v>3359</v>
      </c>
      <c r="V1434" s="57" t="e">
        <f t="shared" ca="1" si="220"/>
        <v>#NUM!</v>
      </c>
      <c r="W1434" s="1" t="e">
        <f t="shared" ca="1" si="221"/>
        <v>#NUM!</v>
      </c>
      <c r="X1434" s="1" t="e">
        <f t="shared" ca="1" si="222"/>
        <v>#NUM!</v>
      </c>
      <c r="Y1434" s="1" t="e">
        <f t="shared" ca="1" si="223"/>
        <v>#NUM!</v>
      </c>
      <c r="Z1434" s="32" t="e">
        <f t="shared" ca="1" si="224"/>
        <v>#NUM!</v>
      </c>
      <c r="AA1434" s="1" t="e">
        <f t="shared" ca="1" si="225"/>
        <v>#NUM!</v>
      </c>
      <c r="AB1434" s="1" t="e">
        <f t="shared" ca="1" si="226"/>
        <v>#NUM!</v>
      </c>
      <c r="AC1434" s="1" t="e">
        <f t="shared" ca="1" si="227"/>
        <v>#NUM!</v>
      </c>
      <c r="AD1434" s="1">
        <f t="shared" si="228"/>
        <v>264877000</v>
      </c>
      <c r="AE1434" t="str">
        <f>IFERROR(VLOOKUP(D1434,Bas!A:B,2,0),"")</f>
        <v/>
      </c>
      <c r="AF1434" t="str">
        <f t="shared" si="229"/>
        <v>SECRETARIA DISTRITAL DE HACIENDACC-001566-00</v>
      </c>
      <c r="AG1434" s="14" t="str">
        <f>(IFERROR(VLOOKUP(AF1434,Bas!A:B,2,0),"CXP"))</f>
        <v>RV</v>
      </c>
    </row>
    <row r="1435" spans="1:33" x14ac:dyDescent="0.25">
      <c r="A1435" t="s">
        <v>41</v>
      </c>
      <c r="B1435">
        <v>901</v>
      </c>
      <c r="C1435">
        <v>899999061</v>
      </c>
      <c r="D1435" t="s">
        <v>3022</v>
      </c>
      <c r="E1435" t="s">
        <v>5845</v>
      </c>
      <c r="F1435">
        <v>7447638</v>
      </c>
      <c r="G1435">
        <v>16925001</v>
      </c>
      <c r="H1435">
        <v>1567</v>
      </c>
      <c r="I1435" t="s">
        <v>5847</v>
      </c>
      <c r="K1435" s="2">
        <v>44953</v>
      </c>
      <c r="L1435" s="2">
        <v>44953</v>
      </c>
      <c r="M1435" s="2">
        <v>44954</v>
      </c>
      <c r="N1435">
        <v>-486</v>
      </c>
      <c r="O1435">
        <v>333029000</v>
      </c>
      <c r="P1435">
        <v>20240604</v>
      </c>
      <c r="Q1435">
        <v>202406</v>
      </c>
      <c r="R1435" t="s">
        <v>6382</v>
      </c>
      <c r="S1435">
        <v>498</v>
      </c>
      <c r="T1435" t="s">
        <v>20</v>
      </c>
      <c r="U1435" t="s">
        <v>3359</v>
      </c>
      <c r="V1435" s="57" t="e">
        <f t="shared" ca="1" si="220"/>
        <v>#NUM!</v>
      </c>
      <c r="W1435" s="1" t="e">
        <f t="shared" ca="1" si="221"/>
        <v>#NUM!</v>
      </c>
      <c r="X1435" s="1" t="e">
        <f t="shared" ca="1" si="222"/>
        <v>#NUM!</v>
      </c>
      <c r="Y1435" s="1" t="e">
        <f t="shared" ca="1" si="223"/>
        <v>#NUM!</v>
      </c>
      <c r="Z1435" s="32" t="e">
        <f t="shared" ca="1" si="224"/>
        <v>#NUM!</v>
      </c>
      <c r="AA1435" s="1" t="e">
        <f t="shared" ca="1" si="225"/>
        <v>#NUM!</v>
      </c>
      <c r="AB1435" s="1" t="e">
        <f t="shared" ca="1" si="226"/>
        <v>#NUM!</v>
      </c>
      <c r="AC1435" s="1" t="e">
        <f t="shared" ca="1" si="227"/>
        <v>#NUM!</v>
      </c>
      <c r="AD1435" s="1">
        <f t="shared" si="228"/>
        <v>333029000</v>
      </c>
      <c r="AE1435" t="str">
        <f>IFERROR(VLOOKUP(D1435,Bas!A:B,2,0),"")</f>
        <v/>
      </c>
      <c r="AF1435" t="str">
        <f t="shared" si="229"/>
        <v>SECRETARIA DISTRITAL DE HACIENDACC-001567-00</v>
      </c>
      <c r="AG1435" s="14" t="str">
        <f>(IFERROR(VLOOKUP(AF1435,Bas!A:B,2,0),"CXP"))</f>
        <v>RV</v>
      </c>
    </row>
    <row r="1436" spans="1:33" x14ac:dyDescent="0.25">
      <c r="A1436" t="s">
        <v>41</v>
      </c>
      <c r="B1436">
        <v>901</v>
      </c>
      <c r="C1436">
        <v>899999061</v>
      </c>
      <c r="D1436" t="s">
        <v>3022</v>
      </c>
      <c r="E1436" t="s">
        <v>5845</v>
      </c>
      <c r="F1436">
        <v>7447638</v>
      </c>
      <c r="G1436">
        <v>16925001</v>
      </c>
      <c r="H1436">
        <v>1568</v>
      </c>
      <c r="I1436" t="s">
        <v>5848</v>
      </c>
      <c r="K1436" s="2">
        <v>44953</v>
      </c>
      <c r="L1436" s="2">
        <v>44953</v>
      </c>
      <c r="M1436" s="2">
        <v>44954</v>
      </c>
      <c r="N1436">
        <v>-486</v>
      </c>
      <c r="O1436">
        <v>141594000</v>
      </c>
      <c r="P1436">
        <v>20240604</v>
      </c>
      <c r="Q1436">
        <v>202406</v>
      </c>
      <c r="R1436" t="s">
        <v>6382</v>
      </c>
      <c r="S1436">
        <v>498</v>
      </c>
      <c r="T1436" t="s">
        <v>20</v>
      </c>
      <c r="U1436" t="s">
        <v>3359</v>
      </c>
      <c r="V1436" s="57" t="e">
        <f t="shared" ca="1" si="220"/>
        <v>#NUM!</v>
      </c>
      <c r="W1436" s="1" t="e">
        <f t="shared" ca="1" si="221"/>
        <v>#NUM!</v>
      </c>
      <c r="X1436" s="1" t="e">
        <f t="shared" ca="1" si="222"/>
        <v>#NUM!</v>
      </c>
      <c r="Y1436" s="1" t="e">
        <f t="shared" ca="1" si="223"/>
        <v>#NUM!</v>
      </c>
      <c r="Z1436" s="32" t="e">
        <f t="shared" ca="1" si="224"/>
        <v>#NUM!</v>
      </c>
      <c r="AA1436" s="1" t="e">
        <f t="shared" ca="1" si="225"/>
        <v>#NUM!</v>
      </c>
      <c r="AB1436" s="1" t="e">
        <f t="shared" ca="1" si="226"/>
        <v>#NUM!</v>
      </c>
      <c r="AC1436" s="1" t="e">
        <f t="shared" ca="1" si="227"/>
        <v>#NUM!</v>
      </c>
      <c r="AD1436" s="1">
        <f t="shared" si="228"/>
        <v>141594000</v>
      </c>
      <c r="AE1436" t="str">
        <f>IFERROR(VLOOKUP(D1436,Bas!A:B,2,0),"")</f>
        <v/>
      </c>
      <c r="AF1436" t="str">
        <f t="shared" si="229"/>
        <v>SECRETARIA DISTRITAL DE HACIENDACC-001568-00</v>
      </c>
      <c r="AG1436" s="14" t="str">
        <f>(IFERROR(VLOOKUP(AF1436,Bas!A:B,2,0),"CXP"))</f>
        <v>RV</v>
      </c>
    </row>
    <row r="1437" spans="1:33" x14ac:dyDescent="0.25">
      <c r="A1437" t="s">
        <v>41</v>
      </c>
      <c r="B1437">
        <v>901</v>
      </c>
      <c r="C1437">
        <v>899999061</v>
      </c>
      <c r="D1437" t="s">
        <v>3022</v>
      </c>
      <c r="E1437" t="s">
        <v>5845</v>
      </c>
      <c r="F1437">
        <v>7447638</v>
      </c>
      <c r="G1437">
        <v>16925001</v>
      </c>
      <c r="H1437">
        <v>1575</v>
      </c>
      <c r="I1437" t="s">
        <v>5849</v>
      </c>
      <c r="K1437" s="2">
        <v>44957</v>
      </c>
      <c r="L1437" s="2">
        <v>44957</v>
      </c>
      <c r="M1437" s="2">
        <v>44959</v>
      </c>
      <c r="N1437">
        <v>-482</v>
      </c>
      <c r="O1437">
        <v>16058000</v>
      </c>
      <c r="P1437">
        <v>20240604</v>
      </c>
      <c r="Q1437">
        <v>202406</v>
      </c>
      <c r="R1437" t="s">
        <v>6382</v>
      </c>
      <c r="S1437">
        <v>494</v>
      </c>
      <c r="T1437" t="s">
        <v>20</v>
      </c>
      <c r="U1437" t="s">
        <v>3359</v>
      </c>
      <c r="V1437" s="57" t="e">
        <f t="shared" ca="1" si="220"/>
        <v>#NUM!</v>
      </c>
      <c r="W1437" s="1" t="e">
        <f t="shared" ca="1" si="221"/>
        <v>#NUM!</v>
      </c>
      <c r="X1437" s="1" t="e">
        <f t="shared" ca="1" si="222"/>
        <v>#NUM!</v>
      </c>
      <c r="Y1437" s="1" t="e">
        <f t="shared" ca="1" si="223"/>
        <v>#NUM!</v>
      </c>
      <c r="Z1437" s="32" t="e">
        <f t="shared" ca="1" si="224"/>
        <v>#NUM!</v>
      </c>
      <c r="AA1437" s="1" t="e">
        <f t="shared" ca="1" si="225"/>
        <v>#NUM!</v>
      </c>
      <c r="AB1437" s="1" t="e">
        <f t="shared" ca="1" si="226"/>
        <v>#NUM!</v>
      </c>
      <c r="AC1437" s="1" t="e">
        <f t="shared" ca="1" si="227"/>
        <v>#NUM!</v>
      </c>
      <c r="AD1437" s="1">
        <f t="shared" si="228"/>
        <v>16058000</v>
      </c>
      <c r="AE1437" t="str">
        <f>IFERROR(VLOOKUP(D1437,Bas!A:B,2,0),"")</f>
        <v/>
      </c>
      <c r="AF1437" t="str">
        <f t="shared" si="229"/>
        <v>SECRETARIA DISTRITAL DE HACIENDACC-001575-00</v>
      </c>
      <c r="AG1437" s="14" t="str">
        <f>(IFERROR(VLOOKUP(AF1437,Bas!A:B,2,0),"CXP"))</f>
        <v>RV</v>
      </c>
    </row>
    <row r="1438" spans="1:33" x14ac:dyDescent="0.25">
      <c r="A1438" t="s">
        <v>41</v>
      </c>
      <c r="B1438">
        <v>901</v>
      </c>
      <c r="C1438">
        <v>899999061</v>
      </c>
      <c r="D1438" t="s">
        <v>3022</v>
      </c>
      <c r="E1438" t="s">
        <v>5845</v>
      </c>
      <c r="F1438">
        <v>7447638</v>
      </c>
      <c r="G1438">
        <v>16925001</v>
      </c>
      <c r="H1438">
        <v>2649</v>
      </c>
      <c r="I1438" t="s">
        <v>5850</v>
      </c>
      <c r="J1438" t="s">
        <v>5851</v>
      </c>
      <c r="K1438" s="2">
        <v>45203</v>
      </c>
      <c r="L1438" s="2">
        <v>45203</v>
      </c>
      <c r="M1438" s="2">
        <v>45204</v>
      </c>
      <c r="N1438">
        <v>-239</v>
      </c>
      <c r="O1438">
        <v>169531000</v>
      </c>
      <c r="P1438">
        <v>20240604</v>
      </c>
      <c r="Q1438">
        <v>202406</v>
      </c>
      <c r="R1438" t="s">
        <v>6382</v>
      </c>
      <c r="S1438">
        <v>248</v>
      </c>
      <c r="T1438" t="s">
        <v>45</v>
      </c>
      <c r="U1438" t="s">
        <v>3359</v>
      </c>
      <c r="V1438" s="57" t="e">
        <f t="shared" ca="1" si="220"/>
        <v>#NUM!</v>
      </c>
      <c r="W1438" s="1" t="e">
        <f t="shared" ca="1" si="221"/>
        <v>#NUM!</v>
      </c>
      <c r="X1438" s="1" t="e">
        <f t="shared" ca="1" si="222"/>
        <v>#NUM!</v>
      </c>
      <c r="Y1438" s="1" t="e">
        <f t="shared" ca="1" si="223"/>
        <v>#NUM!</v>
      </c>
      <c r="Z1438" s="32" t="e">
        <f t="shared" ca="1" si="224"/>
        <v>#NUM!</v>
      </c>
      <c r="AA1438" s="1" t="e">
        <f t="shared" ca="1" si="225"/>
        <v>#NUM!</v>
      </c>
      <c r="AB1438" s="1" t="e">
        <f t="shared" ca="1" si="226"/>
        <v>#NUM!</v>
      </c>
      <c r="AC1438" s="1" t="e">
        <f t="shared" ca="1" si="227"/>
        <v>#NUM!</v>
      </c>
      <c r="AD1438" s="1">
        <f t="shared" si="228"/>
        <v>169531000</v>
      </c>
      <c r="AE1438" t="str">
        <f>IFERROR(VLOOKUP(D1438,Bas!A:B,2,0),"")</f>
        <v/>
      </c>
      <c r="AF1438" t="str">
        <f t="shared" si="229"/>
        <v>SECRETARIA DISTRITAL DE HACIENDACC-002650-00</v>
      </c>
      <c r="AG1438" s="14" t="str">
        <f>(IFERROR(VLOOKUP(AF1438,Bas!A:B,2,0),"CXP"))</f>
        <v>RV</v>
      </c>
    </row>
    <row r="1439" spans="1:33" x14ac:dyDescent="0.25">
      <c r="A1439" t="s">
        <v>41</v>
      </c>
      <c r="B1439">
        <v>901</v>
      </c>
      <c r="C1439">
        <v>899999061</v>
      </c>
      <c r="D1439" t="s">
        <v>3022</v>
      </c>
      <c r="E1439" t="s">
        <v>5845</v>
      </c>
      <c r="F1439">
        <v>7447638</v>
      </c>
      <c r="G1439">
        <v>16925001</v>
      </c>
      <c r="H1439">
        <v>2652</v>
      </c>
      <c r="I1439" t="s">
        <v>5852</v>
      </c>
      <c r="J1439" t="s">
        <v>5853</v>
      </c>
      <c r="K1439" s="2">
        <v>45203</v>
      </c>
      <c r="L1439" s="2">
        <v>45203</v>
      </c>
      <c r="M1439" s="2">
        <v>45204</v>
      </c>
      <c r="N1439">
        <v>-239</v>
      </c>
      <c r="O1439">
        <v>19317000</v>
      </c>
      <c r="P1439">
        <v>20240604</v>
      </c>
      <c r="Q1439">
        <v>202406</v>
      </c>
      <c r="R1439" t="s">
        <v>6382</v>
      </c>
      <c r="S1439">
        <v>248</v>
      </c>
      <c r="T1439" t="s">
        <v>45</v>
      </c>
      <c r="U1439" t="s">
        <v>3359</v>
      </c>
      <c r="V1439" s="57" t="e">
        <f t="shared" ca="1" si="220"/>
        <v>#NUM!</v>
      </c>
      <c r="W1439" s="1" t="e">
        <f t="shared" ca="1" si="221"/>
        <v>#NUM!</v>
      </c>
      <c r="X1439" s="1" t="e">
        <f t="shared" ca="1" si="222"/>
        <v>#NUM!</v>
      </c>
      <c r="Y1439" s="1" t="e">
        <f t="shared" ca="1" si="223"/>
        <v>#NUM!</v>
      </c>
      <c r="Z1439" s="32" t="e">
        <f t="shared" ca="1" si="224"/>
        <v>#NUM!</v>
      </c>
      <c r="AA1439" s="1" t="e">
        <f t="shared" ca="1" si="225"/>
        <v>#NUM!</v>
      </c>
      <c r="AB1439" s="1" t="e">
        <f t="shared" ca="1" si="226"/>
        <v>#NUM!</v>
      </c>
      <c r="AC1439" s="1" t="e">
        <f t="shared" ca="1" si="227"/>
        <v>#NUM!</v>
      </c>
      <c r="AD1439" s="1">
        <f t="shared" si="228"/>
        <v>19317000</v>
      </c>
      <c r="AE1439" t="str">
        <f>IFERROR(VLOOKUP(D1439,Bas!A:B,2,0),"")</f>
        <v/>
      </c>
      <c r="AF1439" t="str">
        <f t="shared" si="229"/>
        <v>SECRETARIA DISTRITAL DE HACIENDACC-002652-00</v>
      </c>
      <c r="AG1439" s="14" t="str">
        <f>(IFERROR(VLOOKUP(AF1439,Bas!A:B,2,0),"CXP"))</f>
        <v>RV</v>
      </c>
    </row>
    <row r="1440" spans="1:33" x14ac:dyDescent="0.25">
      <c r="A1440" t="s">
        <v>41</v>
      </c>
      <c r="B1440">
        <v>901</v>
      </c>
      <c r="C1440">
        <v>899999061</v>
      </c>
      <c r="D1440" t="s">
        <v>3022</v>
      </c>
      <c r="E1440" t="s">
        <v>5845</v>
      </c>
      <c r="F1440">
        <v>7447638</v>
      </c>
      <c r="G1440">
        <v>16925001</v>
      </c>
      <c r="H1440" t="s">
        <v>5854</v>
      </c>
      <c r="I1440" t="s">
        <v>5855</v>
      </c>
      <c r="J1440" t="s">
        <v>6760</v>
      </c>
      <c r="K1440" s="2">
        <v>45351</v>
      </c>
      <c r="L1440" s="2">
        <v>45351</v>
      </c>
      <c r="M1440" s="2">
        <v>45351</v>
      </c>
      <c r="N1440">
        <v>-95</v>
      </c>
      <c r="O1440">
        <v>28048226</v>
      </c>
      <c r="P1440">
        <v>20240604</v>
      </c>
      <c r="Q1440">
        <v>202406</v>
      </c>
      <c r="R1440" t="s">
        <v>6382</v>
      </c>
      <c r="S1440">
        <v>100</v>
      </c>
      <c r="T1440" t="s">
        <v>52</v>
      </c>
      <c r="U1440" t="s">
        <v>3359</v>
      </c>
      <c r="V1440" s="57" t="e">
        <f t="shared" ca="1" si="220"/>
        <v>#NUM!</v>
      </c>
      <c r="W1440" s="1" t="e">
        <f t="shared" ca="1" si="221"/>
        <v>#NUM!</v>
      </c>
      <c r="X1440" s="1" t="e">
        <f t="shared" ca="1" si="222"/>
        <v>#NUM!</v>
      </c>
      <c r="Y1440" s="1" t="e">
        <f t="shared" ca="1" si="223"/>
        <v>#NUM!</v>
      </c>
      <c r="Z1440" s="32" t="e">
        <f t="shared" ca="1" si="224"/>
        <v>#NUM!</v>
      </c>
      <c r="AA1440" s="1" t="e">
        <f t="shared" ca="1" si="225"/>
        <v>#NUM!</v>
      </c>
      <c r="AB1440" s="1" t="e">
        <f t="shared" ca="1" si="226"/>
        <v>#NUM!</v>
      </c>
      <c r="AC1440" s="1" t="e">
        <f t="shared" ca="1" si="227"/>
        <v>#NUM!</v>
      </c>
      <c r="AD1440" s="1">
        <f t="shared" si="228"/>
        <v>28048226</v>
      </c>
      <c r="AE1440" t="str">
        <f>IFERROR(VLOOKUP(D1440,Bas!A:B,2,0),"")</f>
        <v/>
      </c>
      <c r="AF1440" t="str">
        <f t="shared" si="229"/>
        <v>SECRETARIA DISTRITAL DE HACIENDACC-003348-00</v>
      </c>
      <c r="AG1440" s="14" t="str">
        <f>(IFERROR(VLOOKUP(AF1440,Bas!A:B,2,0),"CXP"))</f>
        <v>RV</v>
      </c>
    </row>
    <row r="1441" spans="1:33" x14ac:dyDescent="0.25">
      <c r="A1441" t="s">
        <v>41</v>
      </c>
      <c r="B1441">
        <v>901</v>
      </c>
      <c r="C1441">
        <v>899999061</v>
      </c>
      <c r="D1441" t="s">
        <v>3022</v>
      </c>
      <c r="E1441" t="s">
        <v>5845</v>
      </c>
      <c r="F1441">
        <v>7447638</v>
      </c>
      <c r="G1441">
        <v>16925001</v>
      </c>
      <c r="H1441">
        <v>3675</v>
      </c>
      <c r="I1441" t="s">
        <v>6761</v>
      </c>
      <c r="J1441" t="s">
        <v>6762</v>
      </c>
      <c r="K1441" s="2">
        <v>45433</v>
      </c>
      <c r="L1441" s="2">
        <v>45433</v>
      </c>
      <c r="M1441" s="2">
        <v>45434</v>
      </c>
      <c r="N1441">
        <v>-12</v>
      </c>
      <c r="O1441">
        <v>5889000</v>
      </c>
      <c r="P1441">
        <v>20240604</v>
      </c>
      <c r="Q1441">
        <v>202406</v>
      </c>
      <c r="R1441" t="s">
        <v>6382</v>
      </c>
      <c r="S1441">
        <v>18</v>
      </c>
      <c r="T1441" t="s">
        <v>22</v>
      </c>
      <c r="U1441" t="s">
        <v>3359</v>
      </c>
      <c r="V1441" s="57" t="e">
        <f t="shared" ca="1" si="220"/>
        <v>#NUM!</v>
      </c>
      <c r="W1441" s="1" t="e">
        <f t="shared" ca="1" si="221"/>
        <v>#NUM!</v>
      </c>
      <c r="X1441" s="1" t="e">
        <f t="shared" ca="1" si="222"/>
        <v>#NUM!</v>
      </c>
      <c r="Y1441" s="1" t="e">
        <f t="shared" ca="1" si="223"/>
        <v>#NUM!</v>
      </c>
      <c r="Z1441" s="32" t="e">
        <f t="shared" ca="1" si="224"/>
        <v>#NUM!</v>
      </c>
      <c r="AA1441" s="1" t="e">
        <f t="shared" ca="1" si="225"/>
        <v>#NUM!</v>
      </c>
      <c r="AB1441" s="1" t="e">
        <f t="shared" ca="1" si="226"/>
        <v>#NUM!</v>
      </c>
      <c r="AC1441" s="1" t="e">
        <f t="shared" ca="1" si="227"/>
        <v>#NUM!</v>
      </c>
      <c r="AD1441" s="1">
        <f t="shared" si="228"/>
        <v>5889000</v>
      </c>
      <c r="AE1441" t="str">
        <f>IFERROR(VLOOKUP(D1441,Bas!A:B,2,0),"")</f>
        <v/>
      </c>
      <c r="AF1441" t="str">
        <f t="shared" si="229"/>
        <v>SECRETARIA DISTRITAL DE HACIENDACC-003675-00</v>
      </c>
      <c r="AG1441" s="14" t="str">
        <f>(IFERROR(VLOOKUP(AF1441,Bas!A:B,2,0),"CXP"))</f>
        <v>RV</v>
      </c>
    </row>
    <row r="1442" spans="1:33" x14ac:dyDescent="0.25">
      <c r="A1442" t="s">
        <v>41</v>
      </c>
      <c r="B1442">
        <v>901</v>
      </c>
      <c r="C1442">
        <v>899999061</v>
      </c>
      <c r="D1442" t="s">
        <v>3022</v>
      </c>
      <c r="E1442" t="s">
        <v>5845</v>
      </c>
      <c r="F1442">
        <v>7447638</v>
      </c>
      <c r="G1442">
        <v>16925001</v>
      </c>
      <c r="H1442">
        <v>38</v>
      </c>
      <c r="I1442" t="s">
        <v>5856</v>
      </c>
      <c r="J1442" t="s">
        <v>5857</v>
      </c>
      <c r="K1442" s="2">
        <v>45107</v>
      </c>
      <c r="L1442" s="2">
        <v>45107</v>
      </c>
      <c r="M1442" s="2">
        <v>45108</v>
      </c>
      <c r="N1442">
        <v>-333</v>
      </c>
      <c r="O1442">
        <v>18239508</v>
      </c>
      <c r="P1442">
        <v>20240604</v>
      </c>
      <c r="Q1442">
        <v>202406</v>
      </c>
      <c r="R1442" t="s">
        <v>6382</v>
      </c>
      <c r="S1442">
        <v>344</v>
      </c>
      <c r="T1442" t="s">
        <v>45</v>
      </c>
      <c r="U1442" t="s">
        <v>3359</v>
      </c>
      <c r="V1442" s="57" t="e">
        <f t="shared" ca="1" si="220"/>
        <v>#NUM!</v>
      </c>
      <c r="W1442" s="1" t="e">
        <f t="shared" ca="1" si="221"/>
        <v>#NUM!</v>
      </c>
      <c r="X1442" s="1" t="e">
        <f t="shared" ca="1" si="222"/>
        <v>#NUM!</v>
      </c>
      <c r="Y1442" s="1" t="e">
        <f t="shared" ca="1" si="223"/>
        <v>#NUM!</v>
      </c>
      <c r="Z1442" s="32" t="e">
        <f t="shared" ca="1" si="224"/>
        <v>#NUM!</v>
      </c>
      <c r="AA1442" s="1" t="e">
        <f t="shared" ca="1" si="225"/>
        <v>#NUM!</v>
      </c>
      <c r="AB1442" s="1" t="e">
        <f t="shared" ca="1" si="226"/>
        <v>#NUM!</v>
      </c>
      <c r="AC1442" s="1" t="e">
        <f t="shared" ca="1" si="227"/>
        <v>#NUM!</v>
      </c>
      <c r="AD1442" s="1">
        <f t="shared" si="228"/>
        <v>18239508</v>
      </c>
      <c r="AE1442" t="str">
        <f>IFERROR(VLOOKUP(D1442,Bas!A:B,2,0),"")</f>
        <v/>
      </c>
      <c r="AF1442" t="str">
        <f t="shared" si="229"/>
        <v>SECRETARIA DISTRITAL DE HACIENDAIM-000038-00</v>
      </c>
      <c r="AG1442" s="14" t="str">
        <f>(IFERROR(VLOOKUP(AF1442,Bas!A:B,2,0),"CXP"))</f>
        <v>RV</v>
      </c>
    </row>
    <row r="1443" spans="1:33" x14ac:dyDescent="0.25">
      <c r="A1443" t="s">
        <v>41</v>
      </c>
      <c r="B1443">
        <v>901</v>
      </c>
      <c r="C1443">
        <v>899999061</v>
      </c>
      <c r="D1443" t="s">
        <v>3022</v>
      </c>
      <c r="E1443" t="s">
        <v>5845</v>
      </c>
      <c r="F1443">
        <v>7447638</v>
      </c>
      <c r="G1443">
        <v>16925001</v>
      </c>
      <c r="H1443">
        <v>43</v>
      </c>
      <c r="I1443" t="s">
        <v>5858</v>
      </c>
      <c r="J1443" t="s">
        <v>5859</v>
      </c>
      <c r="K1443" s="2">
        <v>45107</v>
      </c>
      <c r="L1443" s="2">
        <v>45107</v>
      </c>
      <c r="M1443" s="2">
        <v>45108</v>
      </c>
      <c r="N1443">
        <v>-333</v>
      </c>
      <c r="O1443">
        <v>27155</v>
      </c>
      <c r="P1443">
        <v>20240604</v>
      </c>
      <c r="Q1443">
        <v>202406</v>
      </c>
      <c r="R1443" t="s">
        <v>6382</v>
      </c>
      <c r="S1443">
        <v>344</v>
      </c>
      <c r="T1443" t="s">
        <v>45</v>
      </c>
      <c r="U1443" t="s">
        <v>3359</v>
      </c>
      <c r="V1443" s="57" t="e">
        <f t="shared" ca="1" si="220"/>
        <v>#NUM!</v>
      </c>
      <c r="W1443" s="1" t="e">
        <f t="shared" ca="1" si="221"/>
        <v>#NUM!</v>
      </c>
      <c r="X1443" s="1" t="e">
        <f t="shared" ca="1" si="222"/>
        <v>#NUM!</v>
      </c>
      <c r="Y1443" s="1" t="e">
        <f t="shared" ca="1" si="223"/>
        <v>#NUM!</v>
      </c>
      <c r="Z1443" s="32" t="e">
        <f t="shared" ca="1" si="224"/>
        <v>#NUM!</v>
      </c>
      <c r="AA1443" s="1" t="e">
        <f t="shared" ca="1" si="225"/>
        <v>#NUM!</v>
      </c>
      <c r="AB1443" s="1" t="e">
        <f t="shared" ca="1" si="226"/>
        <v>#NUM!</v>
      </c>
      <c r="AC1443" s="1" t="e">
        <f t="shared" ca="1" si="227"/>
        <v>#NUM!</v>
      </c>
      <c r="AD1443" s="1">
        <f t="shared" si="228"/>
        <v>27155</v>
      </c>
      <c r="AE1443" t="str">
        <f>IFERROR(VLOOKUP(D1443,Bas!A:B,2,0),"")</f>
        <v/>
      </c>
      <c r="AF1443" t="str">
        <f t="shared" si="229"/>
        <v>SECRETARIA DISTRITAL DE HACIENDAIM-000043-00</v>
      </c>
      <c r="AG1443" s="14" t="str">
        <f>(IFERROR(VLOOKUP(AF1443,Bas!A:B,2,0),"CXP"))</f>
        <v>RV</v>
      </c>
    </row>
    <row r="1444" spans="1:33" x14ac:dyDescent="0.25">
      <c r="A1444" t="s">
        <v>41</v>
      </c>
      <c r="B1444">
        <v>901</v>
      </c>
      <c r="C1444">
        <v>899999061</v>
      </c>
      <c r="D1444" t="s">
        <v>3022</v>
      </c>
      <c r="E1444" t="s">
        <v>5845</v>
      </c>
      <c r="F1444">
        <v>7447638</v>
      </c>
      <c r="G1444">
        <v>16925001</v>
      </c>
      <c r="H1444">
        <v>47</v>
      </c>
      <c r="I1444" t="s">
        <v>5860</v>
      </c>
      <c r="J1444" t="s">
        <v>5861</v>
      </c>
      <c r="K1444" s="2">
        <v>45138</v>
      </c>
      <c r="L1444" s="2">
        <v>45138</v>
      </c>
      <c r="M1444" s="2">
        <v>45140</v>
      </c>
      <c r="N1444">
        <v>-302</v>
      </c>
      <c r="O1444">
        <v>144018227</v>
      </c>
      <c r="P1444">
        <v>20240604</v>
      </c>
      <c r="Q1444">
        <v>202406</v>
      </c>
      <c r="R1444" t="s">
        <v>6382</v>
      </c>
      <c r="S1444">
        <v>313</v>
      </c>
      <c r="T1444" t="s">
        <v>45</v>
      </c>
      <c r="U1444" t="s">
        <v>3359</v>
      </c>
      <c r="V1444" s="57" t="e">
        <f t="shared" ca="1" si="220"/>
        <v>#NUM!</v>
      </c>
      <c r="W1444" s="1" t="e">
        <f t="shared" ca="1" si="221"/>
        <v>#NUM!</v>
      </c>
      <c r="X1444" s="1" t="e">
        <f t="shared" ca="1" si="222"/>
        <v>#NUM!</v>
      </c>
      <c r="Y1444" s="1" t="e">
        <f t="shared" ca="1" si="223"/>
        <v>#NUM!</v>
      </c>
      <c r="Z1444" s="32" t="e">
        <f t="shared" ca="1" si="224"/>
        <v>#NUM!</v>
      </c>
      <c r="AA1444" s="1" t="e">
        <f t="shared" ca="1" si="225"/>
        <v>#NUM!</v>
      </c>
      <c r="AB1444" s="1" t="e">
        <f t="shared" ca="1" si="226"/>
        <v>#NUM!</v>
      </c>
      <c r="AC1444" s="1" t="e">
        <f t="shared" ca="1" si="227"/>
        <v>#NUM!</v>
      </c>
      <c r="AD1444" s="1">
        <f t="shared" si="228"/>
        <v>144018227</v>
      </c>
      <c r="AE1444" t="str">
        <f>IFERROR(VLOOKUP(D1444,Bas!A:B,2,0),"")</f>
        <v/>
      </c>
      <c r="AF1444" t="str">
        <f t="shared" si="229"/>
        <v>SECRETARIA DISTRITAL DE HACIENDAIM-000047-00</v>
      </c>
      <c r="AG1444" s="14" t="str">
        <f>(IFERROR(VLOOKUP(AF1444,Bas!A:B,2,0),"CXP"))</f>
        <v>RV</v>
      </c>
    </row>
    <row r="1445" spans="1:33" x14ac:dyDescent="0.25">
      <c r="A1445" t="s">
        <v>41</v>
      </c>
      <c r="B1445">
        <v>901</v>
      </c>
      <c r="C1445">
        <v>899999061</v>
      </c>
      <c r="D1445" t="s">
        <v>3022</v>
      </c>
      <c r="E1445" t="s">
        <v>5845</v>
      </c>
      <c r="F1445">
        <v>7447638</v>
      </c>
      <c r="G1445">
        <v>16925001</v>
      </c>
      <c r="H1445">
        <v>55</v>
      </c>
      <c r="I1445" t="s">
        <v>5862</v>
      </c>
      <c r="J1445" t="s">
        <v>5863</v>
      </c>
      <c r="K1445" s="2">
        <v>45169</v>
      </c>
      <c r="L1445" s="2">
        <v>45169</v>
      </c>
      <c r="M1445" s="2">
        <v>45171</v>
      </c>
      <c r="N1445">
        <v>-272</v>
      </c>
      <c r="O1445">
        <v>66239813</v>
      </c>
      <c r="P1445">
        <v>20240604</v>
      </c>
      <c r="Q1445">
        <v>202406</v>
      </c>
      <c r="R1445" t="s">
        <v>6382</v>
      </c>
      <c r="S1445">
        <v>282</v>
      </c>
      <c r="T1445" t="s">
        <v>45</v>
      </c>
      <c r="U1445" t="s">
        <v>3359</v>
      </c>
      <c r="V1445" s="57" t="e">
        <f t="shared" ca="1" si="220"/>
        <v>#NUM!</v>
      </c>
      <c r="W1445" s="1" t="e">
        <f t="shared" ca="1" si="221"/>
        <v>#NUM!</v>
      </c>
      <c r="X1445" s="1" t="e">
        <f t="shared" ca="1" si="222"/>
        <v>#NUM!</v>
      </c>
      <c r="Y1445" s="1" t="e">
        <f t="shared" ca="1" si="223"/>
        <v>#NUM!</v>
      </c>
      <c r="Z1445" s="32" t="e">
        <f t="shared" ca="1" si="224"/>
        <v>#NUM!</v>
      </c>
      <c r="AA1445" s="1" t="e">
        <f t="shared" ca="1" si="225"/>
        <v>#NUM!</v>
      </c>
      <c r="AB1445" s="1" t="e">
        <f t="shared" ca="1" si="226"/>
        <v>#NUM!</v>
      </c>
      <c r="AC1445" s="1" t="e">
        <f t="shared" ca="1" si="227"/>
        <v>#NUM!</v>
      </c>
      <c r="AD1445" s="1">
        <f t="shared" si="228"/>
        <v>66239813</v>
      </c>
      <c r="AE1445" t="str">
        <f>IFERROR(VLOOKUP(D1445,Bas!A:B,2,0),"")</f>
        <v/>
      </c>
      <c r="AF1445" t="str">
        <f t="shared" si="229"/>
        <v>SECRETARIA DISTRITAL DE HACIENDAIM-000055-00</v>
      </c>
      <c r="AG1445" s="14" t="str">
        <f>(IFERROR(VLOOKUP(AF1445,Bas!A:B,2,0),"CXP"))</f>
        <v>RV</v>
      </c>
    </row>
    <row r="1446" spans="1:33" x14ac:dyDescent="0.25">
      <c r="A1446" t="s">
        <v>41</v>
      </c>
      <c r="B1446">
        <v>901</v>
      </c>
      <c r="C1446">
        <v>899999061</v>
      </c>
      <c r="D1446" t="s">
        <v>3022</v>
      </c>
      <c r="E1446" t="s">
        <v>5845</v>
      </c>
      <c r="F1446">
        <v>7447638</v>
      </c>
      <c r="G1446">
        <v>16925001</v>
      </c>
      <c r="H1446">
        <v>65</v>
      </c>
      <c r="I1446" t="s">
        <v>5864</v>
      </c>
      <c r="J1446" t="s">
        <v>5865</v>
      </c>
      <c r="K1446" s="2">
        <v>45230</v>
      </c>
      <c r="L1446" s="2">
        <v>45230</v>
      </c>
      <c r="M1446" s="2">
        <v>45232</v>
      </c>
      <c r="N1446">
        <v>-212</v>
      </c>
      <c r="O1446">
        <v>35504</v>
      </c>
      <c r="P1446">
        <v>20240604</v>
      </c>
      <c r="Q1446">
        <v>202406</v>
      </c>
      <c r="R1446" t="s">
        <v>6382</v>
      </c>
      <c r="S1446">
        <v>221</v>
      </c>
      <c r="T1446" t="s">
        <v>45</v>
      </c>
      <c r="U1446" t="s">
        <v>3359</v>
      </c>
      <c r="V1446" s="57" t="e">
        <f t="shared" ca="1" si="220"/>
        <v>#NUM!</v>
      </c>
      <c r="W1446" s="1" t="e">
        <f t="shared" ca="1" si="221"/>
        <v>#NUM!</v>
      </c>
      <c r="X1446" s="1" t="e">
        <f t="shared" ca="1" si="222"/>
        <v>#NUM!</v>
      </c>
      <c r="Y1446" s="1" t="e">
        <f t="shared" ca="1" si="223"/>
        <v>#NUM!</v>
      </c>
      <c r="Z1446" s="32" t="e">
        <f t="shared" ca="1" si="224"/>
        <v>#NUM!</v>
      </c>
      <c r="AA1446" s="1" t="e">
        <f t="shared" ca="1" si="225"/>
        <v>#NUM!</v>
      </c>
      <c r="AB1446" s="1" t="e">
        <f t="shared" ca="1" si="226"/>
        <v>#NUM!</v>
      </c>
      <c r="AC1446" s="1" t="e">
        <f t="shared" ca="1" si="227"/>
        <v>#NUM!</v>
      </c>
      <c r="AD1446" s="1">
        <f t="shared" si="228"/>
        <v>35504</v>
      </c>
      <c r="AE1446" t="str">
        <f>IFERROR(VLOOKUP(D1446,Bas!A:B,2,0),"")</f>
        <v/>
      </c>
      <c r="AF1446" t="str">
        <f t="shared" si="229"/>
        <v>SECRETARIA DISTRITAL DE HACIENDAIM-000065-00</v>
      </c>
      <c r="AG1446" s="14" t="str">
        <f>(IFERROR(VLOOKUP(AF1446,Bas!A:B,2,0),"CXP"))</f>
        <v>RV</v>
      </c>
    </row>
    <row r="1447" spans="1:33" x14ac:dyDescent="0.25">
      <c r="A1447" t="s">
        <v>41</v>
      </c>
      <c r="B1447">
        <v>901</v>
      </c>
      <c r="C1447">
        <v>899999061</v>
      </c>
      <c r="D1447" t="s">
        <v>3022</v>
      </c>
      <c r="E1447" t="s">
        <v>5845</v>
      </c>
      <c r="F1447">
        <v>7447638</v>
      </c>
      <c r="G1447">
        <v>16925001</v>
      </c>
      <c r="H1447">
        <v>73</v>
      </c>
      <c r="I1447" t="s">
        <v>5866</v>
      </c>
      <c r="J1447" t="s">
        <v>5867</v>
      </c>
      <c r="K1447" s="2">
        <v>45291</v>
      </c>
      <c r="L1447" s="2">
        <v>45291</v>
      </c>
      <c r="M1447" s="2">
        <v>45293</v>
      </c>
      <c r="N1447">
        <v>-152</v>
      </c>
      <c r="O1447">
        <v>13</v>
      </c>
      <c r="P1447">
        <v>20240604</v>
      </c>
      <c r="Q1447">
        <v>202406</v>
      </c>
      <c r="R1447" t="s">
        <v>6382</v>
      </c>
      <c r="S1447">
        <v>160</v>
      </c>
      <c r="T1447" t="s">
        <v>25</v>
      </c>
      <c r="U1447" t="s">
        <v>3359</v>
      </c>
      <c r="V1447" s="57" t="e">
        <f t="shared" ca="1" si="220"/>
        <v>#NUM!</v>
      </c>
      <c r="W1447" s="1" t="e">
        <f t="shared" ca="1" si="221"/>
        <v>#NUM!</v>
      </c>
      <c r="X1447" s="1" t="e">
        <f t="shared" ca="1" si="222"/>
        <v>#NUM!</v>
      </c>
      <c r="Y1447" s="1" t="e">
        <f t="shared" ca="1" si="223"/>
        <v>#NUM!</v>
      </c>
      <c r="Z1447" s="32" t="e">
        <f t="shared" ca="1" si="224"/>
        <v>#NUM!</v>
      </c>
      <c r="AA1447" s="1" t="e">
        <f t="shared" ca="1" si="225"/>
        <v>#NUM!</v>
      </c>
      <c r="AB1447" s="1" t="e">
        <f t="shared" ca="1" si="226"/>
        <v>#NUM!</v>
      </c>
      <c r="AC1447" s="1" t="e">
        <f t="shared" ca="1" si="227"/>
        <v>#NUM!</v>
      </c>
      <c r="AD1447" s="1">
        <f t="shared" si="228"/>
        <v>13</v>
      </c>
      <c r="AE1447" t="str">
        <f>IFERROR(VLOOKUP(D1447,Bas!A:B,2,0),"")</f>
        <v/>
      </c>
      <c r="AF1447" t="str">
        <f t="shared" si="229"/>
        <v>SECRETARIA DISTRITAL DE HACIENDAIM-000073-00</v>
      </c>
      <c r="AG1447" s="14" t="str">
        <f>(IFERROR(VLOOKUP(AF1447,Bas!A:B,2,0),"CXP"))</f>
        <v>RV</v>
      </c>
    </row>
    <row r="1448" spans="1:33" x14ac:dyDescent="0.25">
      <c r="A1448" t="s">
        <v>41</v>
      </c>
      <c r="B1448">
        <v>901</v>
      </c>
      <c r="C1448">
        <v>899999061</v>
      </c>
      <c r="D1448" t="s">
        <v>3022</v>
      </c>
      <c r="E1448" t="s">
        <v>5845</v>
      </c>
      <c r="F1448">
        <v>7447638</v>
      </c>
      <c r="G1448">
        <v>16925001</v>
      </c>
      <c r="H1448">
        <v>100</v>
      </c>
      <c r="I1448" t="s">
        <v>5868</v>
      </c>
      <c r="J1448" t="s">
        <v>5869</v>
      </c>
      <c r="K1448" s="2">
        <v>45412</v>
      </c>
      <c r="L1448" s="2">
        <v>45412</v>
      </c>
      <c r="M1448" s="2">
        <v>45413</v>
      </c>
      <c r="N1448">
        <v>-33</v>
      </c>
      <c r="O1448">
        <v>294</v>
      </c>
      <c r="P1448">
        <v>20240604</v>
      </c>
      <c r="Q1448">
        <v>202406</v>
      </c>
      <c r="R1448" t="s">
        <v>6382</v>
      </c>
      <c r="S1448">
        <v>39</v>
      </c>
      <c r="T1448" t="s">
        <v>35</v>
      </c>
      <c r="U1448" t="s">
        <v>3359</v>
      </c>
      <c r="V1448" s="57" t="e">
        <f t="shared" ca="1" si="220"/>
        <v>#NUM!</v>
      </c>
      <c r="W1448" s="1" t="e">
        <f t="shared" ca="1" si="221"/>
        <v>#NUM!</v>
      </c>
      <c r="X1448" s="1" t="e">
        <f t="shared" ca="1" si="222"/>
        <v>#NUM!</v>
      </c>
      <c r="Y1448" s="1" t="e">
        <f t="shared" ca="1" si="223"/>
        <v>#NUM!</v>
      </c>
      <c r="Z1448" s="32" t="e">
        <f t="shared" ca="1" si="224"/>
        <v>#NUM!</v>
      </c>
      <c r="AA1448" s="1" t="e">
        <f t="shared" ca="1" si="225"/>
        <v>#NUM!</v>
      </c>
      <c r="AB1448" s="1" t="e">
        <f t="shared" ca="1" si="226"/>
        <v>#NUM!</v>
      </c>
      <c r="AC1448" s="1" t="e">
        <f t="shared" ca="1" si="227"/>
        <v>#NUM!</v>
      </c>
      <c r="AD1448" s="1">
        <f t="shared" si="228"/>
        <v>294</v>
      </c>
      <c r="AE1448" t="str">
        <f>IFERROR(VLOOKUP(D1448,Bas!A:B,2,0),"")</f>
        <v/>
      </c>
      <c r="AF1448" t="str">
        <f t="shared" si="229"/>
        <v>SECRETARIA DISTRITAL DE HACIENDAIM-000100-00</v>
      </c>
      <c r="AG1448" s="14" t="str">
        <f>(IFERROR(VLOOKUP(AF1448,Bas!A:B,2,0),"CXP"))</f>
        <v>RV</v>
      </c>
    </row>
    <row r="1449" spans="1:33" x14ac:dyDescent="0.25">
      <c r="A1449" t="s">
        <v>41</v>
      </c>
      <c r="B1449">
        <v>901</v>
      </c>
      <c r="C1449">
        <v>899999061</v>
      </c>
      <c r="D1449" t="s">
        <v>3022</v>
      </c>
      <c r="E1449" t="s">
        <v>5845</v>
      </c>
      <c r="F1449">
        <v>7447638</v>
      </c>
      <c r="G1449">
        <v>16925001</v>
      </c>
      <c r="H1449">
        <v>104</v>
      </c>
      <c r="I1449" t="s">
        <v>6763</v>
      </c>
      <c r="J1449" t="s">
        <v>6764</v>
      </c>
      <c r="K1449" s="2">
        <v>45412</v>
      </c>
      <c r="L1449" s="2">
        <v>45412</v>
      </c>
      <c r="M1449" s="2">
        <v>45413</v>
      </c>
      <c r="N1449">
        <v>-33</v>
      </c>
      <c r="O1449">
        <v>48150000</v>
      </c>
      <c r="P1449">
        <v>20240604</v>
      </c>
      <c r="Q1449">
        <v>202406</v>
      </c>
      <c r="R1449" t="s">
        <v>6382</v>
      </c>
      <c r="S1449">
        <v>39</v>
      </c>
      <c r="T1449" t="s">
        <v>35</v>
      </c>
      <c r="U1449" t="s">
        <v>3359</v>
      </c>
      <c r="V1449" s="57" t="e">
        <f t="shared" ca="1" si="220"/>
        <v>#NUM!</v>
      </c>
      <c r="W1449" s="1" t="e">
        <f t="shared" ca="1" si="221"/>
        <v>#NUM!</v>
      </c>
      <c r="X1449" s="1" t="e">
        <f t="shared" ca="1" si="222"/>
        <v>#NUM!</v>
      </c>
      <c r="Y1449" s="1" t="e">
        <f t="shared" ca="1" si="223"/>
        <v>#NUM!</v>
      </c>
      <c r="Z1449" s="32" t="e">
        <f t="shared" ca="1" si="224"/>
        <v>#NUM!</v>
      </c>
      <c r="AA1449" s="1" t="e">
        <f t="shared" ca="1" si="225"/>
        <v>#NUM!</v>
      </c>
      <c r="AB1449" s="1" t="e">
        <f t="shared" ca="1" si="226"/>
        <v>#NUM!</v>
      </c>
      <c r="AC1449" s="1" t="e">
        <f t="shared" ca="1" si="227"/>
        <v>#NUM!</v>
      </c>
      <c r="AD1449" s="1">
        <f t="shared" si="228"/>
        <v>48150000</v>
      </c>
      <c r="AE1449" t="str">
        <f>IFERROR(VLOOKUP(D1449,Bas!A:B,2,0),"")</f>
        <v/>
      </c>
      <c r="AF1449" t="str">
        <f t="shared" si="229"/>
        <v>SECRETARIA DISTRITAL DE HACIENDAIM-000104-00</v>
      </c>
      <c r="AG1449" s="14" t="str">
        <f>(IFERROR(VLOOKUP(AF1449,Bas!A:B,2,0),"CXP"))</f>
        <v>RV</v>
      </c>
    </row>
    <row r="1450" spans="1:33" x14ac:dyDescent="0.25">
      <c r="A1450" t="s">
        <v>41</v>
      </c>
      <c r="B1450">
        <v>901</v>
      </c>
      <c r="C1450">
        <v>899999061</v>
      </c>
      <c r="D1450" t="s">
        <v>3022</v>
      </c>
      <c r="E1450" t="s">
        <v>5845</v>
      </c>
      <c r="F1450">
        <v>7447638</v>
      </c>
      <c r="G1450">
        <v>16925001</v>
      </c>
      <c r="H1450">
        <v>98</v>
      </c>
      <c r="I1450" t="s">
        <v>5870</v>
      </c>
      <c r="J1450" t="s">
        <v>5871</v>
      </c>
      <c r="K1450" s="2">
        <v>43859</v>
      </c>
      <c r="L1450" s="2">
        <v>43830</v>
      </c>
      <c r="M1450" s="2">
        <v>43832</v>
      </c>
      <c r="N1450">
        <v>-1592</v>
      </c>
      <c r="O1450">
        <v>45325</v>
      </c>
      <c r="P1450">
        <v>20240604</v>
      </c>
      <c r="Q1450">
        <v>202406</v>
      </c>
      <c r="R1450" t="s">
        <v>6382</v>
      </c>
      <c r="S1450">
        <v>1592</v>
      </c>
      <c r="T1450" t="s">
        <v>20</v>
      </c>
      <c r="U1450" t="s">
        <v>3359</v>
      </c>
      <c r="V1450" s="57" t="e">
        <f t="shared" ca="1" si="220"/>
        <v>#NUM!</v>
      </c>
      <c r="W1450" s="1" t="e">
        <f t="shared" ca="1" si="221"/>
        <v>#NUM!</v>
      </c>
      <c r="X1450" s="1" t="e">
        <f t="shared" ca="1" si="222"/>
        <v>#NUM!</v>
      </c>
      <c r="Y1450" s="1" t="e">
        <f t="shared" ca="1" si="223"/>
        <v>#NUM!</v>
      </c>
      <c r="Z1450" s="32" t="e">
        <f t="shared" ca="1" si="224"/>
        <v>#NUM!</v>
      </c>
      <c r="AA1450" s="1" t="e">
        <f t="shared" ca="1" si="225"/>
        <v>#NUM!</v>
      </c>
      <c r="AB1450" s="1" t="e">
        <f t="shared" ca="1" si="226"/>
        <v>#NUM!</v>
      </c>
      <c r="AC1450" s="1" t="e">
        <f t="shared" ca="1" si="227"/>
        <v>#NUM!</v>
      </c>
      <c r="AD1450" s="1">
        <f t="shared" si="228"/>
        <v>45325</v>
      </c>
      <c r="AE1450" t="str">
        <f>IFERROR(VLOOKUP(D1450,Bas!A:B,2,0),"")</f>
        <v/>
      </c>
      <c r="AF1450" t="str">
        <f t="shared" si="229"/>
        <v>SECRETARIA DISTRITAL DE HACIENDANA-000098-00</v>
      </c>
      <c r="AG1450" s="14" t="str">
        <f>(IFERROR(VLOOKUP(AF1450,Bas!A:B,2,0),"CXP"))</f>
        <v>RV</v>
      </c>
    </row>
    <row r="1451" spans="1:33" x14ac:dyDescent="0.25">
      <c r="A1451" t="s">
        <v>41</v>
      </c>
      <c r="B1451">
        <v>901</v>
      </c>
      <c r="C1451">
        <v>899999061</v>
      </c>
      <c r="D1451" t="s">
        <v>3022</v>
      </c>
      <c r="E1451" t="s">
        <v>5845</v>
      </c>
      <c r="F1451">
        <v>7447638</v>
      </c>
      <c r="G1451">
        <v>16925001</v>
      </c>
      <c r="H1451">
        <v>130</v>
      </c>
      <c r="I1451" t="s">
        <v>5872</v>
      </c>
      <c r="J1451" t="s">
        <v>5873</v>
      </c>
      <c r="K1451" s="2">
        <v>43859</v>
      </c>
      <c r="L1451" s="2">
        <v>43830</v>
      </c>
      <c r="M1451" s="2">
        <v>43832</v>
      </c>
      <c r="N1451">
        <v>-1592</v>
      </c>
      <c r="O1451">
        <v>641000</v>
      </c>
      <c r="P1451">
        <v>20240604</v>
      </c>
      <c r="Q1451">
        <v>202406</v>
      </c>
      <c r="R1451" t="s">
        <v>6382</v>
      </c>
      <c r="S1451">
        <v>1592</v>
      </c>
      <c r="T1451" t="s">
        <v>20</v>
      </c>
      <c r="U1451" t="s">
        <v>3359</v>
      </c>
      <c r="V1451" s="57" t="e">
        <f t="shared" ca="1" si="220"/>
        <v>#NUM!</v>
      </c>
      <c r="W1451" s="1" t="e">
        <f t="shared" ca="1" si="221"/>
        <v>#NUM!</v>
      </c>
      <c r="X1451" s="1" t="e">
        <f t="shared" ca="1" si="222"/>
        <v>#NUM!</v>
      </c>
      <c r="Y1451" s="1" t="e">
        <f t="shared" ca="1" si="223"/>
        <v>#NUM!</v>
      </c>
      <c r="Z1451" s="32" t="e">
        <f t="shared" ca="1" si="224"/>
        <v>#NUM!</v>
      </c>
      <c r="AA1451" s="1" t="e">
        <f t="shared" ca="1" si="225"/>
        <v>#NUM!</v>
      </c>
      <c r="AB1451" s="1" t="e">
        <f t="shared" ca="1" si="226"/>
        <v>#NUM!</v>
      </c>
      <c r="AC1451" s="1" t="e">
        <f t="shared" ca="1" si="227"/>
        <v>#NUM!</v>
      </c>
      <c r="AD1451" s="1">
        <f t="shared" si="228"/>
        <v>641000</v>
      </c>
      <c r="AE1451" t="str">
        <f>IFERROR(VLOOKUP(D1451,Bas!A:B,2,0),"")</f>
        <v/>
      </c>
      <c r="AF1451" t="str">
        <f t="shared" si="229"/>
        <v>SECRETARIA DISTRITAL DE HACIENDANA-000130-00</v>
      </c>
      <c r="AG1451" s="14" t="str">
        <f>(IFERROR(VLOOKUP(AF1451,Bas!A:B,2,0),"CXP"))</f>
        <v>RV</v>
      </c>
    </row>
    <row r="1452" spans="1:33" x14ac:dyDescent="0.25">
      <c r="A1452" t="s">
        <v>41</v>
      </c>
      <c r="B1452">
        <v>901</v>
      </c>
      <c r="C1452">
        <v>899999061</v>
      </c>
      <c r="D1452" t="s">
        <v>3022</v>
      </c>
      <c r="E1452" t="s">
        <v>5845</v>
      </c>
      <c r="F1452">
        <v>7447638</v>
      </c>
      <c r="G1452">
        <v>16925001</v>
      </c>
      <c r="H1452">
        <v>1836</v>
      </c>
      <c r="I1452" t="s">
        <v>5874</v>
      </c>
      <c r="J1452" t="s">
        <v>5875</v>
      </c>
      <c r="K1452" s="2">
        <v>44225</v>
      </c>
      <c r="L1452" s="2">
        <v>44196</v>
      </c>
      <c r="M1452" s="2">
        <v>44198</v>
      </c>
      <c r="N1452">
        <v>-1232</v>
      </c>
      <c r="O1452">
        <v>24840</v>
      </c>
      <c r="P1452">
        <v>20240604</v>
      </c>
      <c r="Q1452">
        <v>202406</v>
      </c>
      <c r="R1452" t="s">
        <v>6382</v>
      </c>
      <c r="S1452">
        <v>1226</v>
      </c>
      <c r="T1452" t="s">
        <v>20</v>
      </c>
      <c r="U1452" t="s">
        <v>3359</v>
      </c>
      <c r="V1452" s="57" t="e">
        <f t="shared" ca="1" si="220"/>
        <v>#NUM!</v>
      </c>
      <c r="W1452" s="1" t="e">
        <f t="shared" ca="1" si="221"/>
        <v>#NUM!</v>
      </c>
      <c r="X1452" s="1" t="e">
        <f t="shared" ca="1" si="222"/>
        <v>#NUM!</v>
      </c>
      <c r="Y1452" s="1" t="e">
        <f t="shared" ca="1" si="223"/>
        <v>#NUM!</v>
      </c>
      <c r="Z1452" s="32" t="e">
        <f t="shared" ca="1" si="224"/>
        <v>#NUM!</v>
      </c>
      <c r="AA1452" s="1" t="e">
        <f t="shared" ca="1" si="225"/>
        <v>#NUM!</v>
      </c>
      <c r="AB1452" s="1" t="e">
        <f t="shared" ca="1" si="226"/>
        <v>#NUM!</v>
      </c>
      <c r="AC1452" s="1" t="e">
        <f t="shared" ca="1" si="227"/>
        <v>#NUM!</v>
      </c>
      <c r="AD1452" s="1">
        <f t="shared" si="228"/>
        <v>24840</v>
      </c>
      <c r="AE1452" t="str">
        <f>IFERROR(VLOOKUP(D1452,Bas!A:B,2,0),"")</f>
        <v/>
      </c>
      <c r="AF1452" t="str">
        <f t="shared" si="229"/>
        <v>SECRETARIA DISTRITAL DE HACIENDANI-001836-00</v>
      </c>
      <c r="AG1452" s="14" t="str">
        <f>(IFERROR(VLOOKUP(AF1452,Bas!A:B,2,0),"CXP"))</f>
        <v>RV</v>
      </c>
    </row>
    <row r="1453" spans="1:33" x14ac:dyDescent="0.25">
      <c r="A1453" t="s">
        <v>41</v>
      </c>
      <c r="B1453">
        <v>901</v>
      </c>
      <c r="C1453">
        <v>899999061</v>
      </c>
      <c r="D1453" t="s">
        <v>3022</v>
      </c>
      <c r="E1453" t="s">
        <v>5845</v>
      </c>
      <c r="F1453">
        <v>7447638</v>
      </c>
      <c r="G1453">
        <v>16925001</v>
      </c>
      <c r="H1453">
        <v>9</v>
      </c>
      <c r="I1453" t="s">
        <v>5876</v>
      </c>
      <c r="J1453" t="s">
        <v>5877</v>
      </c>
      <c r="K1453" s="2">
        <v>44651</v>
      </c>
      <c r="L1453" s="2">
        <v>44651</v>
      </c>
      <c r="M1453" s="2">
        <v>44653</v>
      </c>
      <c r="N1453">
        <v>-782</v>
      </c>
      <c r="O1453">
        <v>195604</v>
      </c>
      <c r="P1453">
        <v>20240604</v>
      </c>
      <c r="Q1453">
        <v>202406</v>
      </c>
      <c r="R1453" t="s">
        <v>6382</v>
      </c>
      <c r="S1453">
        <v>800</v>
      </c>
      <c r="T1453" t="s">
        <v>20</v>
      </c>
      <c r="U1453" t="s">
        <v>3359</v>
      </c>
      <c r="V1453" s="57" t="e">
        <f t="shared" ca="1" si="220"/>
        <v>#NUM!</v>
      </c>
      <c r="W1453" s="1" t="e">
        <f t="shared" ca="1" si="221"/>
        <v>#NUM!</v>
      </c>
      <c r="X1453" s="1" t="e">
        <f t="shared" ca="1" si="222"/>
        <v>#NUM!</v>
      </c>
      <c r="Y1453" s="1" t="e">
        <f t="shared" ca="1" si="223"/>
        <v>#NUM!</v>
      </c>
      <c r="Z1453" s="32" t="e">
        <f t="shared" ca="1" si="224"/>
        <v>#NUM!</v>
      </c>
      <c r="AA1453" s="1" t="e">
        <f t="shared" ca="1" si="225"/>
        <v>#NUM!</v>
      </c>
      <c r="AB1453" s="1" t="e">
        <f t="shared" ca="1" si="226"/>
        <v>#NUM!</v>
      </c>
      <c r="AC1453" s="1" t="e">
        <f t="shared" ca="1" si="227"/>
        <v>#NUM!</v>
      </c>
      <c r="AD1453" s="1">
        <f t="shared" si="228"/>
        <v>195604</v>
      </c>
      <c r="AE1453" t="str">
        <f>IFERROR(VLOOKUP(D1453,Bas!A:B,2,0),"")</f>
        <v/>
      </c>
      <c r="AF1453" t="str">
        <f t="shared" si="229"/>
        <v>SECRETARIA DISTRITAL DE HACIENDASI-000009-00</v>
      </c>
      <c r="AG1453" s="14" t="str">
        <f>(IFERROR(VLOOKUP(AF1453,Bas!A:B,2,0),"CXP"))</f>
        <v>RV</v>
      </c>
    </row>
    <row r="1454" spans="1:33" x14ac:dyDescent="0.25">
      <c r="A1454" t="s">
        <v>41</v>
      </c>
      <c r="B1454">
        <v>901</v>
      </c>
      <c r="C1454">
        <v>890903790</v>
      </c>
      <c r="D1454" t="s">
        <v>226</v>
      </c>
      <c r="E1454" t="s">
        <v>6765</v>
      </c>
      <c r="F1454">
        <v>7447638</v>
      </c>
      <c r="G1454">
        <v>16925001</v>
      </c>
      <c r="H1454">
        <v>83001787000</v>
      </c>
      <c r="I1454" t="s">
        <v>6766</v>
      </c>
      <c r="J1454" t="s">
        <v>6767</v>
      </c>
      <c r="K1454" s="2">
        <v>45439</v>
      </c>
      <c r="L1454" s="2">
        <v>45439</v>
      </c>
      <c r="M1454" s="2">
        <v>45455</v>
      </c>
      <c r="N1454">
        <v>8</v>
      </c>
      <c r="O1454">
        <v>4070210</v>
      </c>
      <c r="P1454">
        <v>20240604</v>
      </c>
      <c r="Q1454">
        <v>202406</v>
      </c>
      <c r="R1454" t="s">
        <v>6382</v>
      </c>
      <c r="S1454">
        <v>12</v>
      </c>
      <c r="T1454" t="s">
        <v>22</v>
      </c>
      <c r="U1454" t="s">
        <v>3359</v>
      </c>
      <c r="V1454" s="57" t="e">
        <f t="shared" ca="1" si="220"/>
        <v>#NUM!</v>
      </c>
      <c r="W1454" s="1" t="e">
        <f t="shared" ca="1" si="221"/>
        <v>#NUM!</v>
      </c>
      <c r="X1454" s="1" t="e">
        <f t="shared" ca="1" si="222"/>
        <v>#NUM!</v>
      </c>
      <c r="Y1454" s="1" t="e">
        <f t="shared" ca="1" si="223"/>
        <v>#NUM!</v>
      </c>
      <c r="Z1454" s="32" t="e">
        <f t="shared" ca="1" si="224"/>
        <v>#NUM!</v>
      </c>
      <c r="AA1454" s="1" t="e">
        <f t="shared" ca="1" si="225"/>
        <v>#NUM!</v>
      </c>
      <c r="AB1454" s="1" t="e">
        <f t="shared" ca="1" si="226"/>
        <v>#NUM!</v>
      </c>
      <c r="AC1454" s="1" t="e">
        <f t="shared" ca="1" si="227"/>
        <v>#NUM!</v>
      </c>
      <c r="AD1454" s="1">
        <f t="shared" si="228"/>
        <v>4070210</v>
      </c>
      <c r="AE1454" t="str">
        <f>IFERROR(VLOOKUP(D1454,Bas!A:B,2,0),"")</f>
        <v/>
      </c>
      <c r="AF1454" t="str">
        <f t="shared" si="229"/>
        <v>SEGUROS DE VIDA SURAMERICANA SACC-003701-00</v>
      </c>
      <c r="AG1454" s="14" t="str">
        <f>(IFERROR(VLOOKUP(AF1454,Bas!A:B,2,0),"CXP"))</f>
        <v>CXP</v>
      </c>
    </row>
    <row r="1455" spans="1:33" x14ac:dyDescent="0.25">
      <c r="A1455" t="s">
        <v>41</v>
      </c>
      <c r="B1455">
        <v>901</v>
      </c>
      <c r="C1455">
        <v>860009578</v>
      </c>
      <c r="D1455" t="s">
        <v>40</v>
      </c>
      <c r="E1455" t="s">
        <v>6768</v>
      </c>
      <c r="F1455">
        <v>7447638</v>
      </c>
      <c r="G1455">
        <v>16925001</v>
      </c>
      <c r="H1455" s="37">
        <v>45630</v>
      </c>
      <c r="I1455" t="s">
        <v>6769</v>
      </c>
      <c r="J1455" t="s">
        <v>6770</v>
      </c>
      <c r="K1455" s="2">
        <v>45440</v>
      </c>
      <c r="L1455" s="2">
        <v>45440</v>
      </c>
      <c r="M1455" s="2">
        <v>45441</v>
      </c>
      <c r="N1455">
        <v>-5</v>
      </c>
      <c r="O1455">
        <v>61296842</v>
      </c>
      <c r="P1455">
        <v>20240604</v>
      </c>
      <c r="Q1455">
        <v>202406</v>
      </c>
      <c r="R1455" t="s">
        <v>6382</v>
      </c>
      <c r="S1455">
        <v>11</v>
      </c>
      <c r="T1455" t="s">
        <v>22</v>
      </c>
      <c r="U1455" t="s">
        <v>3359</v>
      </c>
      <c r="V1455" s="57" t="e">
        <f t="shared" ca="1" si="220"/>
        <v>#NUM!</v>
      </c>
      <c r="W1455" s="1" t="e">
        <f t="shared" ca="1" si="221"/>
        <v>#NUM!</v>
      </c>
      <c r="X1455" s="1" t="e">
        <f t="shared" ca="1" si="222"/>
        <v>#NUM!</v>
      </c>
      <c r="Y1455" s="1" t="e">
        <f t="shared" ca="1" si="223"/>
        <v>#NUM!</v>
      </c>
      <c r="Z1455" s="32" t="e">
        <f t="shared" ca="1" si="224"/>
        <v>#NUM!</v>
      </c>
      <c r="AA1455" s="1" t="e">
        <f t="shared" ca="1" si="225"/>
        <v>#NUM!</v>
      </c>
      <c r="AB1455" s="1" t="e">
        <f t="shared" ca="1" si="226"/>
        <v>#NUM!</v>
      </c>
      <c r="AC1455" s="1" t="e">
        <f t="shared" ca="1" si="227"/>
        <v>#NUM!</v>
      </c>
      <c r="AD1455" s="1">
        <f t="shared" si="228"/>
        <v>61296842</v>
      </c>
      <c r="AE1455" t="str">
        <f>IFERROR(VLOOKUP(D1455,Bas!A:B,2,0),"")</f>
        <v/>
      </c>
      <c r="AF1455" t="str">
        <f t="shared" si="229"/>
        <v>SEGUROS DEL ESTADO S.A.CC-003705-00</v>
      </c>
      <c r="AG1455" s="14" t="str">
        <f>(IFERROR(VLOOKUP(AF1455,Bas!A:B,2,0),"CXP"))</f>
        <v>CXP</v>
      </c>
    </row>
    <row r="1456" spans="1:33" x14ac:dyDescent="0.25">
      <c r="A1456" t="s">
        <v>41</v>
      </c>
      <c r="B1456">
        <v>901</v>
      </c>
      <c r="C1456">
        <v>830131031</v>
      </c>
      <c r="D1456" t="s">
        <v>100</v>
      </c>
      <c r="E1456" t="s">
        <v>5878</v>
      </c>
      <c r="F1456">
        <v>7447638</v>
      </c>
      <c r="G1456">
        <v>16925001</v>
      </c>
      <c r="H1456" t="s">
        <v>5587</v>
      </c>
      <c r="I1456" t="s">
        <v>5588</v>
      </c>
      <c r="J1456" t="s">
        <v>5589</v>
      </c>
      <c r="K1456" s="2">
        <v>44651</v>
      </c>
      <c r="L1456" s="2">
        <v>44651</v>
      </c>
      <c r="M1456" s="2">
        <v>44682</v>
      </c>
      <c r="N1456">
        <v>-753</v>
      </c>
      <c r="O1456">
        <v>24709913</v>
      </c>
      <c r="P1456">
        <v>20240604</v>
      </c>
      <c r="Q1456">
        <v>202406</v>
      </c>
      <c r="R1456" t="s">
        <v>6382</v>
      </c>
      <c r="S1456">
        <v>800</v>
      </c>
      <c r="T1456" t="s">
        <v>20</v>
      </c>
      <c r="U1456" t="s">
        <v>3359</v>
      </c>
      <c r="V1456" s="57" t="e">
        <f t="shared" ca="1" si="220"/>
        <v>#NUM!</v>
      </c>
      <c r="W1456" s="1" t="e">
        <f t="shared" ca="1" si="221"/>
        <v>#NUM!</v>
      </c>
      <c r="X1456" s="1" t="e">
        <f t="shared" ca="1" si="222"/>
        <v>#NUM!</v>
      </c>
      <c r="Y1456" s="1" t="e">
        <f t="shared" ca="1" si="223"/>
        <v>#NUM!</v>
      </c>
      <c r="Z1456" s="32" t="e">
        <f t="shared" ca="1" si="224"/>
        <v>#NUM!</v>
      </c>
      <c r="AA1456" s="1" t="e">
        <f t="shared" ca="1" si="225"/>
        <v>#NUM!</v>
      </c>
      <c r="AB1456" s="1" t="e">
        <f t="shared" ca="1" si="226"/>
        <v>#NUM!</v>
      </c>
      <c r="AC1456" s="1" t="e">
        <f t="shared" ca="1" si="227"/>
        <v>#NUM!</v>
      </c>
      <c r="AD1456" s="1">
        <f t="shared" si="228"/>
        <v>24709913</v>
      </c>
      <c r="AE1456" t="str">
        <f>IFERROR(VLOOKUP(D1456,Bas!A:B,2,0),"")</f>
        <v/>
      </c>
      <c r="AF1456" t="str">
        <f t="shared" si="229"/>
        <v>SERVICIOS AMBIENTALES SA ESPNI-002130-00</v>
      </c>
      <c r="AG1456" s="14" t="str">
        <f>(IFERROR(VLOOKUP(AF1456,Bas!A:B,2,0),"CXP"))</f>
        <v>RV</v>
      </c>
    </row>
    <row r="1457" spans="1:33" x14ac:dyDescent="0.25">
      <c r="A1457" t="s">
        <v>41</v>
      </c>
      <c r="B1457">
        <v>901</v>
      </c>
      <c r="C1457">
        <v>830131031</v>
      </c>
      <c r="D1457" t="s">
        <v>100</v>
      </c>
      <c r="E1457" t="s">
        <v>5878</v>
      </c>
      <c r="F1457">
        <v>7447638</v>
      </c>
      <c r="G1457">
        <v>16925001</v>
      </c>
      <c r="H1457" t="s">
        <v>3601</v>
      </c>
      <c r="I1457" t="s">
        <v>5879</v>
      </c>
      <c r="J1457" t="s">
        <v>5880</v>
      </c>
      <c r="K1457" s="2">
        <v>45428</v>
      </c>
      <c r="L1457" s="2">
        <v>45428</v>
      </c>
      <c r="M1457" s="2">
        <v>45459</v>
      </c>
      <c r="N1457">
        <v>12</v>
      </c>
      <c r="O1457">
        <v>263383347</v>
      </c>
      <c r="P1457">
        <v>20240604</v>
      </c>
      <c r="Q1457">
        <v>202406</v>
      </c>
      <c r="R1457" t="s">
        <v>6382</v>
      </c>
      <c r="S1457">
        <v>23</v>
      </c>
      <c r="T1457" t="s">
        <v>22</v>
      </c>
      <c r="U1457" t="s">
        <v>3359</v>
      </c>
      <c r="V1457" s="57" t="e">
        <f t="shared" ca="1" si="220"/>
        <v>#NUM!</v>
      </c>
      <c r="W1457" s="1" t="e">
        <f t="shared" ca="1" si="221"/>
        <v>#NUM!</v>
      </c>
      <c r="X1457" s="1" t="e">
        <f t="shared" ca="1" si="222"/>
        <v>#NUM!</v>
      </c>
      <c r="Y1457" s="1" t="e">
        <f t="shared" ca="1" si="223"/>
        <v>#NUM!</v>
      </c>
      <c r="Z1457" s="32" t="e">
        <f t="shared" ca="1" si="224"/>
        <v>#NUM!</v>
      </c>
      <c r="AA1457" s="1" t="e">
        <f t="shared" ca="1" si="225"/>
        <v>#NUM!</v>
      </c>
      <c r="AB1457" s="1" t="e">
        <f t="shared" ca="1" si="226"/>
        <v>#NUM!</v>
      </c>
      <c r="AC1457" s="1" t="e">
        <f t="shared" ca="1" si="227"/>
        <v>#NUM!</v>
      </c>
      <c r="AD1457" s="1">
        <f t="shared" si="228"/>
        <v>263383347</v>
      </c>
      <c r="AE1457" t="str">
        <f>IFERROR(VLOOKUP(D1457,Bas!A:B,2,0),"")</f>
        <v/>
      </c>
      <c r="AF1457" t="str">
        <f t="shared" si="229"/>
        <v>SERVICIOS AMBIENTALES SA ESPRC-001009-00</v>
      </c>
      <c r="AG1457" s="14" t="str">
        <f>(IFERROR(VLOOKUP(AF1457,Bas!A:B,2,0),"CXP"))</f>
        <v>RV</v>
      </c>
    </row>
    <row r="1458" spans="1:33" x14ac:dyDescent="0.25">
      <c r="A1458" t="s">
        <v>41</v>
      </c>
      <c r="B1458">
        <v>901</v>
      </c>
      <c r="C1458">
        <v>830131031</v>
      </c>
      <c r="D1458" t="s">
        <v>100</v>
      </c>
      <c r="E1458" t="s">
        <v>5878</v>
      </c>
      <c r="F1458">
        <v>7447638</v>
      </c>
      <c r="G1458">
        <v>16925001</v>
      </c>
      <c r="H1458">
        <v>4</v>
      </c>
      <c r="I1458" t="s">
        <v>5592</v>
      </c>
      <c r="J1458" t="s">
        <v>5593</v>
      </c>
      <c r="K1458" s="2">
        <v>44651</v>
      </c>
      <c r="L1458" s="2">
        <v>44651</v>
      </c>
      <c r="M1458" s="2">
        <v>44682</v>
      </c>
      <c r="N1458">
        <v>-753</v>
      </c>
      <c r="O1458">
        <v>24709913</v>
      </c>
      <c r="P1458">
        <v>20240604</v>
      </c>
      <c r="Q1458">
        <v>202406</v>
      </c>
      <c r="R1458" t="s">
        <v>6382</v>
      </c>
      <c r="S1458">
        <v>800</v>
      </c>
      <c r="T1458" t="s">
        <v>20</v>
      </c>
      <c r="U1458" t="s">
        <v>3359</v>
      </c>
      <c r="V1458" s="57" t="e">
        <f t="shared" ca="1" si="220"/>
        <v>#NUM!</v>
      </c>
      <c r="W1458" s="1" t="e">
        <f t="shared" ca="1" si="221"/>
        <v>#NUM!</v>
      </c>
      <c r="X1458" s="1" t="e">
        <f t="shared" ca="1" si="222"/>
        <v>#NUM!</v>
      </c>
      <c r="Y1458" s="1" t="e">
        <f t="shared" ca="1" si="223"/>
        <v>#NUM!</v>
      </c>
      <c r="Z1458" s="32" t="e">
        <f t="shared" ca="1" si="224"/>
        <v>#NUM!</v>
      </c>
      <c r="AA1458" s="1" t="e">
        <f t="shared" ca="1" si="225"/>
        <v>#NUM!</v>
      </c>
      <c r="AB1458" s="1" t="e">
        <f t="shared" ca="1" si="226"/>
        <v>#NUM!</v>
      </c>
      <c r="AC1458" s="1" t="e">
        <f t="shared" ca="1" si="227"/>
        <v>#NUM!</v>
      </c>
      <c r="AD1458" s="1">
        <f t="shared" si="228"/>
        <v>24709913</v>
      </c>
      <c r="AE1458" t="str">
        <f>IFERROR(VLOOKUP(D1458,Bas!A:B,2,0),"")</f>
        <v/>
      </c>
      <c r="AF1458" t="str">
        <f t="shared" si="229"/>
        <v>SERVICIOS AMBIENTALES SA ESPSI-000004-00</v>
      </c>
      <c r="AG1458" s="14" t="str">
        <f>(IFERROR(VLOOKUP(AF1458,Bas!A:B,2,0),"CXP"))</f>
        <v>RV</v>
      </c>
    </row>
    <row r="1459" spans="1:33" x14ac:dyDescent="0.25">
      <c r="A1459" t="s">
        <v>41</v>
      </c>
      <c r="B1459">
        <v>901</v>
      </c>
      <c r="C1459">
        <v>900062917</v>
      </c>
      <c r="D1459" t="s">
        <v>3023</v>
      </c>
      <c r="E1459" t="s">
        <v>5881</v>
      </c>
      <c r="F1459">
        <v>7447638</v>
      </c>
      <c r="G1459">
        <v>16925001</v>
      </c>
      <c r="H1459">
        <v>501434</v>
      </c>
      <c r="I1459" t="s">
        <v>5882</v>
      </c>
      <c r="J1459" t="s">
        <v>5883</v>
      </c>
      <c r="K1459" s="2">
        <v>45378</v>
      </c>
      <c r="L1459" s="2">
        <v>45378</v>
      </c>
      <c r="M1459" s="2">
        <v>45379</v>
      </c>
      <c r="N1459">
        <v>-66</v>
      </c>
      <c r="O1459">
        <v>1743830</v>
      </c>
      <c r="P1459">
        <v>20240604</v>
      </c>
      <c r="Q1459">
        <v>202406</v>
      </c>
      <c r="R1459" t="s">
        <v>6382</v>
      </c>
      <c r="S1459">
        <v>73</v>
      </c>
      <c r="T1459" t="s">
        <v>31</v>
      </c>
      <c r="U1459" t="s">
        <v>3359</v>
      </c>
      <c r="V1459" s="57" t="e">
        <f t="shared" ca="1" si="220"/>
        <v>#NUM!</v>
      </c>
      <c r="W1459" s="1" t="e">
        <f t="shared" ca="1" si="221"/>
        <v>#NUM!</v>
      </c>
      <c r="X1459" s="1" t="e">
        <f t="shared" ca="1" si="222"/>
        <v>#NUM!</v>
      </c>
      <c r="Y1459" s="1" t="e">
        <f t="shared" ca="1" si="223"/>
        <v>#NUM!</v>
      </c>
      <c r="Z1459" s="32" t="e">
        <f t="shared" ca="1" si="224"/>
        <v>#NUM!</v>
      </c>
      <c r="AA1459" s="1" t="e">
        <f t="shared" ca="1" si="225"/>
        <v>#NUM!</v>
      </c>
      <c r="AB1459" s="1" t="e">
        <f t="shared" ca="1" si="226"/>
        <v>#NUM!</v>
      </c>
      <c r="AC1459" s="1" t="e">
        <f t="shared" ca="1" si="227"/>
        <v>#NUM!</v>
      </c>
      <c r="AD1459" s="1">
        <f t="shared" si="228"/>
        <v>1743830</v>
      </c>
      <c r="AE1459" t="str">
        <f>IFERROR(VLOOKUP(D1459,Bas!A:B,2,0),"")</f>
        <v/>
      </c>
      <c r="AF1459" t="str">
        <f t="shared" si="229"/>
        <v>SERVICIOS POSTALES NACIONALES SACC-003454-00</v>
      </c>
      <c r="AG1459" s="14" t="str">
        <f>(IFERROR(VLOOKUP(AF1459,Bas!A:B,2,0),"CXP"))</f>
        <v>CXP</v>
      </c>
    </row>
    <row r="1460" spans="1:33" x14ac:dyDescent="0.25">
      <c r="A1460" t="s">
        <v>41</v>
      </c>
      <c r="B1460">
        <v>901</v>
      </c>
      <c r="C1460">
        <v>900062917</v>
      </c>
      <c r="D1460" t="s">
        <v>3023</v>
      </c>
      <c r="E1460" t="s">
        <v>5881</v>
      </c>
      <c r="F1460">
        <v>7447638</v>
      </c>
      <c r="G1460">
        <v>16925001</v>
      </c>
      <c r="H1460">
        <v>501459</v>
      </c>
      <c r="I1460" t="s">
        <v>5884</v>
      </c>
      <c r="J1460" t="s">
        <v>5885</v>
      </c>
      <c r="K1460" s="2">
        <v>45412</v>
      </c>
      <c r="L1460" s="2">
        <v>45412</v>
      </c>
      <c r="M1460" s="2">
        <v>45413</v>
      </c>
      <c r="N1460">
        <v>-33</v>
      </c>
      <c r="O1460">
        <v>1687020</v>
      </c>
      <c r="P1460">
        <v>20240604</v>
      </c>
      <c r="Q1460">
        <v>202406</v>
      </c>
      <c r="R1460" t="s">
        <v>6382</v>
      </c>
      <c r="S1460">
        <v>39</v>
      </c>
      <c r="T1460" t="s">
        <v>35</v>
      </c>
      <c r="U1460" t="s">
        <v>3359</v>
      </c>
      <c r="V1460" s="57" t="e">
        <f t="shared" ca="1" si="220"/>
        <v>#NUM!</v>
      </c>
      <c r="W1460" s="1" t="e">
        <f t="shared" ca="1" si="221"/>
        <v>#NUM!</v>
      </c>
      <c r="X1460" s="1" t="e">
        <f t="shared" ca="1" si="222"/>
        <v>#NUM!</v>
      </c>
      <c r="Y1460" s="1" t="e">
        <f t="shared" ca="1" si="223"/>
        <v>#NUM!</v>
      </c>
      <c r="Z1460" s="32" t="e">
        <f t="shared" ca="1" si="224"/>
        <v>#NUM!</v>
      </c>
      <c r="AA1460" s="1" t="e">
        <f t="shared" ca="1" si="225"/>
        <v>#NUM!</v>
      </c>
      <c r="AB1460" s="1" t="e">
        <f t="shared" ca="1" si="226"/>
        <v>#NUM!</v>
      </c>
      <c r="AC1460" s="1" t="e">
        <f t="shared" ca="1" si="227"/>
        <v>#NUM!</v>
      </c>
      <c r="AD1460" s="1">
        <f t="shared" si="228"/>
        <v>1687020</v>
      </c>
      <c r="AE1460" t="str">
        <f>IFERROR(VLOOKUP(D1460,Bas!A:B,2,0),"")</f>
        <v/>
      </c>
      <c r="AF1460" t="str">
        <f t="shared" si="229"/>
        <v>SERVICIOS POSTALES NACIONALES SACC-003591-00</v>
      </c>
      <c r="AG1460" s="14" t="str">
        <f>(IFERROR(VLOOKUP(AF1460,Bas!A:B,2,0),"CXP"))</f>
        <v>CXP</v>
      </c>
    </row>
    <row r="1461" spans="1:33" x14ac:dyDescent="0.25">
      <c r="A1461" t="s">
        <v>41</v>
      </c>
      <c r="B1461">
        <v>901</v>
      </c>
      <c r="C1461">
        <v>900062917</v>
      </c>
      <c r="D1461" t="s">
        <v>3023</v>
      </c>
      <c r="E1461" t="s">
        <v>5881</v>
      </c>
      <c r="F1461">
        <v>7447638</v>
      </c>
      <c r="G1461">
        <v>16925001</v>
      </c>
      <c r="H1461">
        <v>501489</v>
      </c>
      <c r="I1461" t="s">
        <v>6372</v>
      </c>
      <c r="J1461" t="s">
        <v>6373</v>
      </c>
      <c r="K1461" s="2">
        <v>45435</v>
      </c>
      <c r="L1461" s="2">
        <v>45435</v>
      </c>
      <c r="M1461" s="2">
        <v>45436</v>
      </c>
      <c r="N1461">
        <v>-10</v>
      </c>
      <c r="O1461">
        <v>2231870</v>
      </c>
      <c r="P1461">
        <v>20240604</v>
      </c>
      <c r="Q1461">
        <v>202406</v>
      </c>
      <c r="R1461" t="s">
        <v>6382</v>
      </c>
      <c r="S1461">
        <v>16</v>
      </c>
      <c r="T1461" t="s">
        <v>22</v>
      </c>
      <c r="U1461" t="s">
        <v>3359</v>
      </c>
      <c r="V1461" s="57" t="e">
        <f t="shared" ca="1" si="220"/>
        <v>#NUM!</v>
      </c>
      <c r="W1461" s="1" t="e">
        <f t="shared" ca="1" si="221"/>
        <v>#NUM!</v>
      </c>
      <c r="X1461" s="1" t="e">
        <f t="shared" ca="1" si="222"/>
        <v>#NUM!</v>
      </c>
      <c r="Y1461" s="1" t="e">
        <f t="shared" ca="1" si="223"/>
        <v>#NUM!</v>
      </c>
      <c r="Z1461" s="32" t="e">
        <f t="shared" ca="1" si="224"/>
        <v>#NUM!</v>
      </c>
      <c r="AA1461" s="1" t="e">
        <f t="shared" ca="1" si="225"/>
        <v>#NUM!</v>
      </c>
      <c r="AB1461" s="1" t="e">
        <f t="shared" ca="1" si="226"/>
        <v>#NUM!</v>
      </c>
      <c r="AC1461" s="1" t="e">
        <f t="shared" ca="1" si="227"/>
        <v>#NUM!</v>
      </c>
      <c r="AD1461" s="1">
        <f t="shared" si="228"/>
        <v>2231870</v>
      </c>
      <c r="AE1461" t="str">
        <f>IFERROR(VLOOKUP(D1461,Bas!A:B,2,0),"")</f>
        <v/>
      </c>
      <c r="AF1461" t="str">
        <f t="shared" si="229"/>
        <v>SERVICIOS POSTALES NACIONALES SACC-003685-00</v>
      </c>
      <c r="AG1461" s="14" t="str">
        <f>(IFERROR(VLOOKUP(AF1461,Bas!A:B,2,0),"CXP"))</f>
        <v>CXP</v>
      </c>
    </row>
    <row r="1462" spans="1:33" x14ac:dyDescent="0.25">
      <c r="A1462" t="s">
        <v>41</v>
      </c>
      <c r="B1462">
        <v>901</v>
      </c>
      <c r="C1462">
        <v>830041000</v>
      </c>
      <c r="D1462" t="s">
        <v>6771</v>
      </c>
      <c r="E1462" t="s">
        <v>6772</v>
      </c>
      <c r="F1462">
        <v>7447638</v>
      </c>
      <c r="G1462">
        <v>16925001</v>
      </c>
      <c r="H1462">
        <v>957</v>
      </c>
      <c r="I1462" t="s">
        <v>6773</v>
      </c>
      <c r="J1462" t="s">
        <v>6774</v>
      </c>
      <c r="K1462" s="2">
        <v>45443</v>
      </c>
      <c r="L1462" s="2">
        <v>45443</v>
      </c>
      <c r="M1462" s="2">
        <v>45448</v>
      </c>
      <c r="N1462">
        <v>1</v>
      </c>
      <c r="O1462">
        <v>3785815</v>
      </c>
      <c r="P1462">
        <v>20240604</v>
      </c>
      <c r="Q1462">
        <v>202406</v>
      </c>
      <c r="R1462" t="s">
        <v>6382</v>
      </c>
      <c r="S1462">
        <v>8</v>
      </c>
      <c r="T1462" t="s">
        <v>22</v>
      </c>
      <c r="U1462" t="s">
        <v>3359</v>
      </c>
      <c r="V1462" s="57" t="e">
        <f t="shared" ca="1" si="220"/>
        <v>#NUM!</v>
      </c>
      <c r="W1462" s="1" t="e">
        <f t="shared" ca="1" si="221"/>
        <v>#NUM!</v>
      </c>
      <c r="X1462" s="1" t="e">
        <f t="shared" ca="1" si="222"/>
        <v>#NUM!</v>
      </c>
      <c r="Y1462" s="1" t="e">
        <f t="shared" ca="1" si="223"/>
        <v>#NUM!</v>
      </c>
      <c r="Z1462" s="32" t="e">
        <f t="shared" ca="1" si="224"/>
        <v>#NUM!</v>
      </c>
      <c r="AA1462" s="1" t="e">
        <f t="shared" ca="1" si="225"/>
        <v>#NUM!</v>
      </c>
      <c r="AB1462" s="1" t="e">
        <f t="shared" ca="1" si="226"/>
        <v>#NUM!</v>
      </c>
      <c r="AC1462" s="1" t="e">
        <f t="shared" ca="1" si="227"/>
        <v>#NUM!</v>
      </c>
      <c r="AD1462" s="1">
        <f t="shared" si="228"/>
        <v>3785815</v>
      </c>
      <c r="AE1462" t="str">
        <f>IFERROR(VLOOKUP(D1462,Bas!A:B,2,0),"")</f>
        <v/>
      </c>
      <c r="AF1462" t="str">
        <f t="shared" si="229"/>
        <v>SETMACOM S A SFP-012607-01</v>
      </c>
      <c r="AG1462" s="14" t="str">
        <f>(IFERROR(VLOOKUP(AF1462,Bas!A:B,2,0),"CXP"))</f>
        <v>CXP</v>
      </c>
    </row>
    <row r="1463" spans="1:33" x14ac:dyDescent="0.25">
      <c r="A1463" t="s">
        <v>41</v>
      </c>
      <c r="B1463">
        <v>901</v>
      </c>
      <c r="C1463">
        <v>805004659</v>
      </c>
      <c r="D1463" t="s">
        <v>101</v>
      </c>
      <c r="E1463" t="s">
        <v>5886</v>
      </c>
      <c r="F1463">
        <v>7447638</v>
      </c>
      <c r="G1463">
        <v>16925001</v>
      </c>
      <c r="H1463">
        <v>8938</v>
      </c>
      <c r="I1463" t="s">
        <v>5887</v>
      </c>
      <c r="J1463" t="s">
        <v>5888</v>
      </c>
      <c r="K1463" s="2">
        <v>45370</v>
      </c>
      <c r="L1463" s="2">
        <v>45370</v>
      </c>
      <c r="M1463" s="2">
        <v>45426</v>
      </c>
      <c r="N1463">
        <v>-20</v>
      </c>
      <c r="O1463">
        <v>3140088</v>
      </c>
      <c r="P1463">
        <v>20240604</v>
      </c>
      <c r="Q1463">
        <v>202406</v>
      </c>
      <c r="R1463" t="s">
        <v>6382</v>
      </c>
      <c r="S1463">
        <v>81</v>
      </c>
      <c r="T1463" t="s">
        <v>31</v>
      </c>
      <c r="U1463" t="s">
        <v>3359</v>
      </c>
      <c r="V1463" s="57" t="e">
        <f t="shared" ref="V1463:V1479" ca="1" si="230">+_xlfn.DAYS($V$8,L1463)</f>
        <v>#NUM!</v>
      </c>
      <c r="W1463" s="1" t="e">
        <f t="shared" ref="W1463:W1479" ca="1" si="231">+IF(AND(V1463&gt;=0,V1463&lt;=30),AD1463,0)</f>
        <v>#NUM!</v>
      </c>
      <c r="X1463" s="1" t="e">
        <f t="shared" ref="X1463:X1479" ca="1" si="232">+IF(AND(V1463&gt;=31,V1463&lt;=60),AD1463,0)</f>
        <v>#NUM!</v>
      </c>
      <c r="Y1463" s="1" t="e">
        <f t="shared" ref="Y1463:Y1479" ca="1" si="233">+IF(AND(V1463&gt;=61,V1463&lt;=90),AD1463,0)</f>
        <v>#NUM!</v>
      </c>
      <c r="Z1463" s="32" t="e">
        <f t="shared" ref="Z1463:Z1479" ca="1" si="234">+IF(AND(V1463&gt;=91,V1463&lt;=120),AD1463,0)</f>
        <v>#NUM!</v>
      </c>
      <c r="AA1463" s="1" t="e">
        <f t="shared" ref="AA1463:AA1479" ca="1" si="235">+IF(AND(V1463&gt;=121,V1463&lt;=180),AD1463,0)</f>
        <v>#NUM!</v>
      </c>
      <c r="AB1463" s="1" t="e">
        <f t="shared" ref="AB1463:AB1479" ca="1" si="236">+IF(AND(V1463&gt;=181,V1463&lt;=360),AD1463,0)</f>
        <v>#NUM!</v>
      </c>
      <c r="AC1463" s="1" t="e">
        <f t="shared" ref="AC1463:AC1479" ca="1" si="237">+IF(AND(V1463&gt;360),AD1463,0)</f>
        <v>#NUM!</v>
      </c>
      <c r="AD1463" s="1">
        <f t="shared" ref="AD1463:AD1479" si="238">+O1463</f>
        <v>3140088</v>
      </c>
      <c r="AE1463" t="str">
        <f>IFERROR(VLOOKUP(D1463,Bas!A:B,2,0),"")</f>
        <v/>
      </c>
      <c r="AF1463" t="str">
        <f t="shared" si="229"/>
        <v>SOLO TURBOS SASFP-011201-01</v>
      </c>
      <c r="AG1463" s="14" t="str">
        <f>(IFERROR(VLOOKUP(AF1463,Bas!A:B,2,0),"CXP"))</f>
        <v>CXP</v>
      </c>
    </row>
    <row r="1464" spans="1:33" x14ac:dyDescent="0.25">
      <c r="A1464" t="s">
        <v>41</v>
      </c>
      <c r="B1464">
        <v>901</v>
      </c>
      <c r="C1464">
        <v>805004659</v>
      </c>
      <c r="D1464" t="s">
        <v>101</v>
      </c>
      <c r="E1464" t="s">
        <v>5886</v>
      </c>
      <c r="F1464">
        <v>7447638</v>
      </c>
      <c r="G1464">
        <v>16925001</v>
      </c>
      <c r="H1464">
        <v>8991</v>
      </c>
      <c r="I1464" t="s">
        <v>5889</v>
      </c>
      <c r="J1464" t="s">
        <v>5890</v>
      </c>
      <c r="K1464" s="2">
        <v>45377</v>
      </c>
      <c r="L1464" s="2">
        <v>45377</v>
      </c>
      <c r="M1464" s="2">
        <v>45434</v>
      </c>
      <c r="N1464">
        <v>-12</v>
      </c>
      <c r="O1464">
        <v>9756377</v>
      </c>
      <c r="P1464">
        <v>20240604</v>
      </c>
      <c r="Q1464">
        <v>202406</v>
      </c>
      <c r="R1464" t="s">
        <v>6382</v>
      </c>
      <c r="S1464">
        <v>74</v>
      </c>
      <c r="T1464" t="s">
        <v>31</v>
      </c>
      <c r="U1464" t="s">
        <v>3359</v>
      </c>
      <c r="V1464" s="57" t="e">
        <f t="shared" ca="1" si="230"/>
        <v>#NUM!</v>
      </c>
      <c r="W1464" s="1" t="e">
        <f t="shared" ca="1" si="231"/>
        <v>#NUM!</v>
      </c>
      <c r="X1464" s="1" t="e">
        <f t="shared" ca="1" si="232"/>
        <v>#NUM!</v>
      </c>
      <c r="Y1464" s="1" t="e">
        <f t="shared" ca="1" si="233"/>
        <v>#NUM!</v>
      </c>
      <c r="Z1464" s="32" t="e">
        <f t="shared" ca="1" si="234"/>
        <v>#NUM!</v>
      </c>
      <c r="AA1464" s="1" t="e">
        <f t="shared" ca="1" si="235"/>
        <v>#NUM!</v>
      </c>
      <c r="AB1464" s="1" t="e">
        <f t="shared" ca="1" si="236"/>
        <v>#NUM!</v>
      </c>
      <c r="AC1464" s="1" t="e">
        <f t="shared" ca="1" si="237"/>
        <v>#NUM!</v>
      </c>
      <c r="AD1464" s="1">
        <f t="shared" si="238"/>
        <v>9756377</v>
      </c>
      <c r="AE1464" t="str">
        <f>IFERROR(VLOOKUP(D1464,Bas!A:B,2,0),"")</f>
        <v/>
      </c>
      <c r="AF1464" t="str">
        <f t="shared" ref="AF1464:AF1479" si="239">+CONCATENATE(D1464,I1464)</f>
        <v>SOLO TURBOS SASFP-011406-01</v>
      </c>
      <c r="AG1464" s="14" t="str">
        <f>(IFERROR(VLOOKUP(AF1464,Bas!A:B,2,0),"CXP"))</f>
        <v>CXP</v>
      </c>
    </row>
    <row r="1465" spans="1:33" x14ac:dyDescent="0.25">
      <c r="A1465" t="s">
        <v>41</v>
      </c>
      <c r="B1465">
        <v>901</v>
      </c>
      <c r="C1465">
        <v>805004659</v>
      </c>
      <c r="D1465" t="s">
        <v>101</v>
      </c>
      <c r="E1465" t="s">
        <v>5886</v>
      </c>
      <c r="F1465">
        <v>7447638</v>
      </c>
      <c r="G1465">
        <v>16925001</v>
      </c>
      <c r="H1465">
        <v>9004</v>
      </c>
      <c r="I1465" t="s">
        <v>5891</v>
      </c>
      <c r="J1465" t="s">
        <v>5892</v>
      </c>
      <c r="K1465" s="2">
        <v>45378</v>
      </c>
      <c r="L1465" s="2">
        <v>45378</v>
      </c>
      <c r="M1465" s="2">
        <v>45438</v>
      </c>
      <c r="N1465">
        <v>-8</v>
      </c>
      <c r="O1465">
        <v>1413090</v>
      </c>
      <c r="P1465">
        <v>20240604</v>
      </c>
      <c r="Q1465">
        <v>202406</v>
      </c>
      <c r="R1465" t="s">
        <v>6382</v>
      </c>
      <c r="S1465">
        <v>73</v>
      </c>
      <c r="T1465" t="s">
        <v>31</v>
      </c>
      <c r="U1465" t="s">
        <v>3359</v>
      </c>
      <c r="V1465" s="57" t="e">
        <f t="shared" ca="1" si="230"/>
        <v>#NUM!</v>
      </c>
      <c r="W1465" s="1" t="e">
        <f t="shared" ca="1" si="231"/>
        <v>#NUM!</v>
      </c>
      <c r="X1465" s="1" t="e">
        <f t="shared" ca="1" si="232"/>
        <v>#NUM!</v>
      </c>
      <c r="Y1465" s="1" t="e">
        <f t="shared" ca="1" si="233"/>
        <v>#NUM!</v>
      </c>
      <c r="Z1465" s="32" t="e">
        <f t="shared" ca="1" si="234"/>
        <v>#NUM!</v>
      </c>
      <c r="AA1465" s="1" t="e">
        <f t="shared" ca="1" si="235"/>
        <v>#NUM!</v>
      </c>
      <c r="AB1465" s="1" t="e">
        <f t="shared" ca="1" si="236"/>
        <v>#NUM!</v>
      </c>
      <c r="AC1465" s="1" t="e">
        <f t="shared" ca="1" si="237"/>
        <v>#NUM!</v>
      </c>
      <c r="AD1465" s="1">
        <f t="shared" si="238"/>
        <v>1413090</v>
      </c>
      <c r="AE1465" t="str">
        <f>IFERROR(VLOOKUP(D1465,Bas!A:B,2,0),"")</f>
        <v/>
      </c>
      <c r="AF1465" t="str">
        <f t="shared" si="239"/>
        <v>SOLO TURBOS SASFP-011479-01</v>
      </c>
      <c r="AG1465" s="14" t="str">
        <f>(IFERROR(VLOOKUP(AF1465,Bas!A:B,2,0),"CXP"))</f>
        <v>CXP</v>
      </c>
    </row>
    <row r="1466" spans="1:33" x14ac:dyDescent="0.25">
      <c r="A1466" t="s">
        <v>41</v>
      </c>
      <c r="B1466">
        <v>901</v>
      </c>
      <c r="C1466">
        <v>805004659</v>
      </c>
      <c r="D1466" t="s">
        <v>101</v>
      </c>
      <c r="E1466" t="s">
        <v>5886</v>
      </c>
      <c r="F1466">
        <v>7447638</v>
      </c>
      <c r="G1466">
        <v>16925001</v>
      </c>
      <c r="H1466">
        <v>9069</v>
      </c>
      <c r="I1466" t="s">
        <v>5893</v>
      </c>
      <c r="J1466" t="s">
        <v>5894</v>
      </c>
      <c r="K1466" s="2">
        <v>45391</v>
      </c>
      <c r="L1466" s="2">
        <v>45391</v>
      </c>
      <c r="M1466" s="2">
        <v>45451</v>
      </c>
      <c r="N1466">
        <v>4</v>
      </c>
      <c r="O1466">
        <v>12732838</v>
      </c>
      <c r="P1466">
        <v>20240604</v>
      </c>
      <c r="Q1466">
        <v>202406</v>
      </c>
      <c r="R1466" t="s">
        <v>6382</v>
      </c>
      <c r="S1466">
        <v>60</v>
      </c>
      <c r="T1466" t="s">
        <v>35</v>
      </c>
      <c r="U1466" t="s">
        <v>3359</v>
      </c>
      <c r="V1466" s="57" t="e">
        <f t="shared" ca="1" si="230"/>
        <v>#NUM!</v>
      </c>
      <c r="W1466" s="1" t="e">
        <f t="shared" ca="1" si="231"/>
        <v>#NUM!</v>
      </c>
      <c r="X1466" s="1" t="e">
        <f t="shared" ca="1" si="232"/>
        <v>#NUM!</v>
      </c>
      <c r="Y1466" s="1" t="e">
        <f t="shared" ca="1" si="233"/>
        <v>#NUM!</v>
      </c>
      <c r="Z1466" s="32" t="e">
        <f t="shared" ca="1" si="234"/>
        <v>#NUM!</v>
      </c>
      <c r="AA1466" s="1" t="e">
        <f t="shared" ca="1" si="235"/>
        <v>#NUM!</v>
      </c>
      <c r="AB1466" s="1" t="e">
        <f t="shared" ca="1" si="236"/>
        <v>#NUM!</v>
      </c>
      <c r="AC1466" s="1" t="e">
        <f t="shared" ca="1" si="237"/>
        <v>#NUM!</v>
      </c>
      <c r="AD1466" s="1">
        <f t="shared" si="238"/>
        <v>12732838</v>
      </c>
      <c r="AE1466" t="str">
        <f>IFERROR(VLOOKUP(D1466,Bas!A:B,2,0),"")</f>
        <v/>
      </c>
      <c r="AF1466" t="str">
        <f t="shared" si="239"/>
        <v>SOLO TURBOS SASFP-011587-01</v>
      </c>
      <c r="AG1466" s="14" t="str">
        <f>(IFERROR(VLOOKUP(AF1466,Bas!A:B,2,0),"CXP"))</f>
        <v>CXP</v>
      </c>
    </row>
    <row r="1467" spans="1:33" x14ac:dyDescent="0.25">
      <c r="A1467" t="s">
        <v>41</v>
      </c>
      <c r="B1467">
        <v>901</v>
      </c>
      <c r="C1467">
        <v>805004659</v>
      </c>
      <c r="D1467" t="s">
        <v>101</v>
      </c>
      <c r="E1467" t="s">
        <v>5886</v>
      </c>
      <c r="F1467">
        <v>7447638</v>
      </c>
      <c r="G1467">
        <v>16925001</v>
      </c>
      <c r="H1467">
        <v>9060</v>
      </c>
      <c r="I1467" t="s">
        <v>5895</v>
      </c>
      <c r="J1467" t="s">
        <v>5896</v>
      </c>
      <c r="K1467" s="2">
        <v>45391</v>
      </c>
      <c r="L1467" s="2">
        <v>45391</v>
      </c>
      <c r="M1467" s="2">
        <v>45448</v>
      </c>
      <c r="N1467">
        <v>1</v>
      </c>
      <c r="O1467">
        <v>1413090</v>
      </c>
      <c r="P1467">
        <v>20240604</v>
      </c>
      <c r="Q1467">
        <v>202406</v>
      </c>
      <c r="R1467" t="s">
        <v>6382</v>
      </c>
      <c r="S1467">
        <v>60</v>
      </c>
      <c r="T1467" t="s">
        <v>35</v>
      </c>
      <c r="U1467" t="s">
        <v>3359</v>
      </c>
      <c r="V1467" s="57" t="e">
        <f t="shared" ca="1" si="230"/>
        <v>#NUM!</v>
      </c>
      <c r="W1467" s="1" t="e">
        <f t="shared" ca="1" si="231"/>
        <v>#NUM!</v>
      </c>
      <c r="X1467" s="1" t="e">
        <f t="shared" ca="1" si="232"/>
        <v>#NUM!</v>
      </c>
      <c r="Y1467" s="1" t="e">
        <f t="shared" ca="1" si="233"/>
        <v>#NUM!</v>
      </c>
      <c r="Z1467" s="32" t="e">
        <f t="shared" ca="1" si="234"/>
        <v>#NUM!</v>
      </c>
      <c r="AA1467" s="1" t="e">
        <f t="shared" ca="1" si="235"/>
        <v>#NUM!</v>
      </c>
      <c r="AB1467" s="1" t="e">
        <f t="shared" ca="1" si="236"/>
        <v>#NUM!</v>
      </c>
      <c r="AC1467" s="1" t="e">
        <f t="shared" ca="1" si="237"/>
        <v>#NUM!</v>
      </c>
      <c r="AD1467" s="1">
        <f t="shared" si="238"/>
        <v>1413090</v>
      </c>
      <c r="AE1467" t="str">
        <f>IFERROR(VLOOKUP(D1467,Bas!A:B,2,0),"")</f>
        <v/>
      </c>
      <c r="AF1467" t="str">
        <f t="shared" si="239"/>
        <v>SOLO TURBOS SASFP-011588-01</v>
      </c>
      <c r="AG1467" s="14" t="str">
        <f>(IFERROR(VLOOKUP(AF1467,Bas!A:B,2,0),"CXP"))</f>
        <v>CXP</v>
      </c>
    </row>
    <row r="1468" spans="1:33" x14ac:dyDescent="0.25">
      <c r="A1468" t="s">
        <v>41</v>
      </c>
      <c r="B1468">
        <v>901</v>
      </c>
      <c r="C1468">
        <v>805004659</v>
      </c>
      <c r="D1468" t="s">
        <v>101</v>
      </c>
      <c r="E1468" t="s">
        <v>5886</v>
      </c>
      <c r="F1468">
        <v>7447638</v>
      </c>
      <c r="G1468">
        <v>16925001</v>
      </c>
      <c r="H1468">
        <v>9140</v>
      </c>
      <c r="I1468" t="s">
        <v>5897</v>
      </c>
      <c r="J1468" t="s">
        <v>5898</v>
      </c>
      <c r="K1468" s="2">
        <v>45399</v>
      </c>
      <c r="L1468" s="2">
        <v>45399</v>
      </c>
      <c r="M1468" s="2">
        <v>45458</v>
      </c>
      <c r="N1468">
        <v>11</v>
      </c>
      <c r="O1468">
        <v>8680410</v>
      </c>
      <c r="P1468">
        <v>20240604</v>
      </c>
      <c r="Q1468">
        <v>202406</v>
      </c>
      <c r="R1468" t="s">
        <v>6382</v>
      </c>
      <c r="S1468">
        <v>52</v>
      </c>
      <c r="T1468" t="s">
        <v>35</v>
      </c>
      <c r="U1468" t="s">
        <v>3359</v>
      </c>
      <c r="V1468" s="57" t="e">
        <f t="shared" ca="1" si="230"/>
        <v>#NUM!</v>
      </c>
      <c r="W1468" s="1" t="e">
        <f t="shared" ca="1" si="231"/>
        <v>#NUM!</v>
      </c>
      <c r="X1468" s="1" t="e">
        <f t="shared" ca="1" si="232"/>
        <v>#NUM!</v>
      </c>
      <c r="Y1468" s="1" t="e">
        <f t="shared" ca="1" si="233"/>
        <v>#NUM!</v>
      </c>
      <c r="Z1468" s="32" t="e">
        <f t="shared" ca="1" si="234"/>
        <v>#NUM!</v>
      </c>
      <c r="AA1468" s="1" t="e">
        <f t="shared" ca="1" si="235"/>
        <v>#NUM!</v>
      </c>
      <c r="AB1468" s="1" t="e">
        <f t="shared" ca="1" si="236"/>
        <v>#NUM!</v>
      </c>
      <c r="AC1468" s="1" t="e">
        <f t="shared" ca="1" si="237"/>
        <v>#NUM!</v>
      </c>
      <c r="AD1468" s="1">
        <f t="shared" si="238"/>
        <v>8680410</v>
      </c>
      <c r="AE1468" t="str">
        <f>IFERROR(VLOOKUP(D1468,Bas!A:B,2,0),"")</f>
        <v/>
      </c>
      <c r="AF1468" t="str">
        <f t="shared" si="239"/>
        <v>SOLO TURBOS SASFP-011788-01</v>
      </c>
      <c r="AG1468" s="14" t="str">
        <f>(IFERROR(VLOOKUP(AF1468,Bas!A:B,2,0),"CXP"))</f>
        <v>CXP</v>
      </c>
    </row>
    <row r="1469" spans="1:33" x14ac:dyDescent="0.25">
      <c r="A1469" t="s">
        <v>41</v>
      </c>
      <c r="B1469">
        <v>901</v>
      </c>
      <c r="C1469">
        <v>805004659</v>
      </c>
      <c r="D1469" t="s">
        <v>101</v>
      </c>
      <c r="E1469" t="s">
        <v>5886</v>
      </c>
      <c r="F1469">
        <v>7447638</v>
      </c>
      <c r="G1469">
        <v>16925001</v>
      </c>
      <c r="H1469">
        <v>9280</v>
      </c>
      <c r="I1469" t="s">
        <v>5899</v>
      </c>
      <c r="J1469" t="s">
        <v>5900</v>
      </c>
      <c r="K1469" s="2">
        <v>45426</v>
      </c>
      <c r="L1469" s="2">
        <v>45426</v>
      </c>
      <c r="M1469" s="2">
        <v>45481</v>
      </c>
      <c r="N1469">
        <v>34</v>
      </c>
      <c r="O1469">
        <v>1569876</v>
      </c>
      <c r="P1469">
        <v>20240604</v>
      </c>
      <c r="Q1469">
        <v>202406</v>
      </c>
      <c r="R1469" t="s">
        <v>6382</v>
      </c>
      <c r="S1469">
        <v>25</v>
      </c>
      <c r="T1469" t="s">
        <v>22</v>
      </c>
      <c r="U1469" t="s">
        <v>3359</v>
      </c>
      <c r="V1469" s="57" t="e">
        <f t="shared" ca="1" si="230"/>
        <v>#NUM!</v>
      </c>
      <c r="W1469" s="1" t="e">
        <f t="shared" ca="1" si="231"/>
        <v>#NUM!</v>
      </c>
      <c r="X1469" s="1" t="e">
        <f t="shared" ca="1" si="232"/>
        <v>#NUM!</v>
      </c>
      <c r="Y1469" s="1" t="e">
        <f t="shared" ca="1" si="233"/>
        <v>#NUM!</v>
      </c>
      <c r="Z1469" s="32" t="e">
        <f t="shared" ca="1" si="234"/>
        <v>#NUM!</v>
      </c>
      <c r="AA1469" s="1" t="e">
        <f t="shared" ca="1" si="235"/>
        <v>#NUM!</v>
      </c>
      <c r="AB1469" s="1" t="e">
        <f t="shared" ca="1" si="236"/>
        <v>#NUM!</v>
      </c>
      <c r="AC1469" s="1" t="e">
        <f t="shared" ca="1" si="237"/>
        <v>#NUM!</v>
      </c>
      <c r="AD1469" s="1">
        <f t="shared" si="238"/>
        <v>1569876</v>
      </c>
      <c r="AE1469" t="str">
        <f>IFERROR(VLOOKUP(D1469,Bas!A:B,2,0),"")</f>
        <v/>
      </c>
      <c r="AF1469" t="str">
        <f t="shared" si="239"/>
        <v>SOLO TURBOS SASFP-012249-01</v>
      </c>
      <c r="AG1469" s="14" t="str">
        <f>(IFERROR(VLOOKUP(AF1469,Bas!A:B,2,0),"CXP"))</f>
        <v>CXP</v>
      </c>
    </row>
    <row r="1470" spans="1:33" x14ac:dyDescent="0.25">
      <c r="A1470" t="s">
        <v>41</v>
      </c>
      <c r="B1470">
        <v>901</v>
      </c>
      <c r="C1470">
        <v>805004659</v>
      </c>
      <c r="D1470" t="s">
        <v>101</v>
      </c>
      <c r="E1470" t="s">
        <v>5886</v>
      </c>
      <c r="F1470">
        <v>7447638</v>
      </c>
      <c r="G1470">
        <v>16925001</v>
      </c>
      <c r="H1470">
        <v>9252</v>
      </c>
      <c r="I1470" t="s">
        <v>5901</v>
      </c>
      <c r="J1470" t="s">
        <v>5902</v>
      </c>
      <c r="K1470" s="2">
        <v>45426</v>
      </c>
      <c r="L1470" s="2">
        <v>45426</v>
      </c>
      <c r="M1470" s="2">
        <v>45476</v>
      </c>
      <c r="N1470">
        <v>29</v>
      </c>
      <c r="O1470">
        <v>1569876</v>
      </c>
      <c r="P1470">
        <v>20240604</v>
      </c>
      <c r="Q1470">
        <v>202406</v>
      </c>
      <c r="R1470" t="s">
        <v>6382</v>
      </c>
      <c r="S1470">
        <v>25</v>
      </c>
      <c r="T1470" t="s">
        <v>22</v>
      </c>
      <c r="U1470" t="s">
        <v>3359</v>
      </c>
      <c r="V1470" s="57" t="e">
        <f t="shared" ca="1" si="230"/>
        <v>#NUM!</v>
      </c>
      <c r="W1470" s="1" t="e">
        <f t="shared" ca="1" si="231"/>
        <v>#NUM!</v>
      </c>
      <c r="X1470" s="1" t="e">
        <f t="shared" ca="1" si="232"/>
        <v>#NUM!</v>
      </c>
      <c r="Y1470" s="1" t="e">
        <f t="shared" ca="1" si="233"/>
        <v>#NUM!</v>
      </c>
      <c r="Z1470" s="32" t="e">
        <f t="shared" ca="1" si="234"/>
        <v>#NUM!</v>
      </c>
      <c r="AA1470" s="1" t="e">
        <f t="shared" ca="1" si="235"/>
        <v>#NUM!</v>
      </c>
      <c r="AB1470" s="1" t="e">
        <f t="shared" ca="1" si="236"/>
        <v>#NUM!</v>
      </c>
      <c r="AC1470" s="1" t="e">
        <f t="shared" ca="1" si="237"/>
        <v>#NUM!</v>
      </c>
      <c r="AD1470" s="1">
        <f t="shared" si="238"/>
        <v>1569876</v>
      </c>
      <c r="AE1470" t="str">
        <f>IFERROR(VLOOKUP(D1470,Bas!A:B,2,0),"")</f>
        <v/>
      </c>
      <c r="AF1470" t="str">
        <f t="shared" si="239"/>
        <v>SOLO TURBOS SASFP-012250-01</v>
      </c>
      <c r="AG1470" s="14" t="str">
        <f>(IFERROR(VLOOKUP(AF1470,Bas!A:B,2,0),"CXP"))</f>
        <v>CXP</v>
      </c>
    </row>
    <row r="1471" spans="1:33" x14ac:dyDescent="0.25">
      <c r="A1471" t="s">
        <v>41</v>
      </c>
      <c r="B1471">
        <v>901</v>
      </c>
      <c r="C1471">
        <v>805004659</v>
      </c>
      <c r="D1471" t="s">
        <v>101</v>
      </c>
      <c r="E1471" t="s">
        <v>5886</v>
      </c>
      <c r="F1471">
        <v>7447638</v>
      </c>
      <c r="G1471">
        <v>16925001</v>
      </c>
      <c r="H1471">
        <v>9332</v>
      </c>
      <c r="I1471" t="s">
        <v>5903</v>
      </c>
      <c r="J1471" t="s">
        <v>5904</v>
      </c>
      <c r="K1471" s="2">
        <v>45432</v>
      </c>
      <c r="L1471" s="2">
        <v>45432</v>
      </c>
      <c r="M1471" s="2">
        <v>45490</v>
      </c>
      <c r="N1471">
        <v>43</v>
      </c>
      <c r="O1471">
        <v>5976922</v>
      </c>
      <c r="P1471">
        <v>20240604</v>
      </c>
      <c r="Q1471">
        <v>202406</v>
      </c>
      <c r="R1471" t="s">
        <v>6382</v>
      </c>
      <c r="S1471">
        <v>19</v>
      </c>
      <c r="T1471" t="s">
        <v>22</v>
      </c>
      <c r="U1471" t="s">
        <v>3359</v>
      </c>
      <c r="V1471" s="57" t="e">
        <f t="shared" ca="1" si="230"/>
        <v>#NUM!</v>
      </c>
      <c r="W1471" s="1" t="e">
        <f t="shared" ca="1" si="231"/>
        <v>#NUM!</v>
      </c>
      <c r="X1471" s="1" t="e">
        <f t="shared" ca="1" si="232"/>
        <v>#NUM!</v>
      </c>
      <c r="Y1471" s="1" t="e">
        <f t="shared" ca="1" si="233"/>
        <v>#NUM!</v>
      </c>
      <c r="Z1471" s="32" t="e">
        <f t="shared" ca="1" si="234"/>
        <v>#NUM!</v>
      </c>
      <c r="AA1471" s="1" t="e">
        <f t="shared" ca="1" si="235"/>
        <v>#NUM!</v>
      </c>
      <c r="AB1471" s="1" t="e">
        <f t="shared" ca="1" si="236"/>
        <v>#NUM!</v>
      </c>
      <c r="AC1471" s="1" t="e">
        <f t="shared" ca="1" si="237"/>
        <v>#NUM!</v>
      </c>
      <c r="AD1471" s="1">
        <f t="shared" si="238"/>
        <v>5976922</v>
      </c>
      <c r="AE1471" t="str">
        <f>IFERROR(VLOOKUP(D1471,Bas!A:B,2,0),"")</f>
        <v/>
      </c>
      <c r="AF1471" t="str">
        <f t="shared" si="239"/>
        <v>SOLO TURBOS SASFP-012349-01</v>
      </c>
      <c r="AG1471" s="14" t="str">
        <f>(IFERROR(VLOOKUP(AF1471,Bas!A:B,2,0),"CXP"))</f>
        <v>CXP</v>
      </c>
    </row>
    <row r="1472" spans="1:33" x14ac:dyDescent="0.25">
      <c r="A1472" t="s">
        <v>41</v>
      </c>
      <c r="B1472">
        <v>901</v>
      </c>
      <c r="C1472">
        <v>809012592</v>
      </c>
      <c r="D1472" t="s">
        <v>340</v>
      </c>
      <c r="E1472" t="s">
        <v>6775</v>
      </c>
      <c r="F1472">
        <v>7447638</v>
      </c>
      <c r="G1472">
        <v>16925001</v>
      </c>
      <c r="H1472">
        <v>695</v>
      </c>
      <c r="I1472" t="s">
        <v>6776</v>
      </c>
      <c r="J1472" t="s">
        <v>6777</v>
      </c>
      <c r="K1472" s="2">
        <v>45442</v>
      </c>
      <c r="L1472" s="2">
        <v>45442</v>
      </c>
      <c r="M1472" s="2">
        <v>45473</v>
      </c>
      <c r="N1472">
        <v>26</v>
      </c>
      <c r="O1472">
        <v>658832</v>
      </c>
      <c r="P1472">
        <v>20240604</v>
      </c>
      <c r="Q1472">
        <v>202406</v>
      </c>
      <c r="R1472" t="s">
        <v>6382</v>
      </c>
      <c r="S1472">
        <v>9</v>
      </c>
      <c r="T1472" t="s">
        <v>22</v>
      </c>
      <c r="U1472" t="s">
        <v>3359</v>
      </c>
      <c r="V1472" s="57" t="e">
        <f t="shared" ca="1" si="230"/>
        <v>#NUM!</v>
      </c>
      <c r="W1472" s="1" t="e">
        <f t="shared" ca="1" si="231"/>
        <v>#NUM!</v>
      </c>
      <c r="X1472" s="1" t="e">
        <f t="shared" ca="1" si="232"/>
        <v>#NUM!</v>
      </c>
      <c r="Y1472" s="1" t="e">
        <f t="shared" ca="1" si="233"/>
        <v>#NUM!</v>
      </c>
      <c r="Z1472" s="32" t="e">
        <f t="shared" ca="1" si="234"/>
        <v>#NUM!</v>
      </c>
      <c r="AA1472" s="1" t="e">
        <f t="shared" ca="1" si="235"/>
        <v>#NUM!</v>
      </c>
      <c r="AB1472" s="1" t="e">
        <f t="shared" ca="1" si="236"/>
        <v>#NUM!</v>
      </c>
      <c r="AC1472" s="1" t="e">
        <f t="shared" ca="1" si="237"/>
        <v>#NUM!</v>
      </c>
      <c r="AD1472" s="1">
        <f t="shared" si="238"/>
        <v>658832</v>
      </c>
      <c r="AE1472" t="str">
        <f>IFERROR(VLOOKUP(D1472,Bas!A:B,2,0),"")</f>
        <v>TEMPORALES</v>
      </c>
      <c r="AF1472" t="str">
        <f t="shared" si="239"/>
        <v>SOLUCIONES EMPRESARIALES TEMPORALES S A SCC-003712-00</v>
      </c>
      <c r="AG1472" s="14" t="str">
        <f>(IFERROR(VLOOKUP(AF1472,Bas!A:B,2,0),"CXP"))</f>
        <v>CXP</v>
      </c>
    </row>
    <row r="1473" spans="1:33" x14ac:dyDescent="0.25">
      <c r="A1473" t="s">
        <v>41</v>
      </c>
      <c r="B1473">
        <v>901</v>
      </c>
      <c r="C1473">
        <v>809012592</v>
      </c>
      <c r="D1473" t="s">
        <v>340</v>
      </c>
      <c r="E1473" t="s">
        <v>6775</v>
      </c>
      <c r="F1473">
        <v>7447638</v>
      </c>
      <c r="G1473">
        <v>16925001</v>
      </c>
      <c r="H1473">
        <v>699</v>
      </c>
      <c r="I1473" t="s">
        <v>6778</v>
      </c>
      <c r="J1473" t="s">
        <v>6779</v>
      </c>
      <c r="K1473" s="2">
        <v>45442</v>
      </c>
      <c r="L1473" s="2">
        <v>45442</v>
      </c>
      <c r="M1473" s="2">
        <v>45473</v>
      </c>
      <c r="N1473">
        <v>26</v>
      </c>
      <c r="O1473">
        <v>37474648</v>
      </c>
      <c r="P1473">
        <v>20240604</v>
      </c>
      <c r="Q1473">
        <v>202406</v>
      </c>
      <c r="R1473" t="s">
        <v>6382</v>
      </c>
      <c r="S1473">
        <v>9</v>
      </c>
      <c r="T1473" t="s">
        <v>22</v>
      </c>
      <c r="U1473" t="s">
        <v>3359</v>
      </c>
      <c r="V1473" s="57" t="e">
        <f t="shared" ca="1" si="230"/>
        <v>#NUM!</v>
      </c>
      <c r="W1473" s="1" t="e">
        <f t="shared" ca="1" si="231"/>
        <v>#NUM!</v>
      </c>
      <c r="X1473" s="1" t="e">
        <f t="shared" ca="1" si="232"/>
        <v>#NUM!</v>
      </c>
      <c r="Y1473" s="1" t="e">
        <f t="shared" ca="1" si="233"/>
        <v>#NUM!</v>
      </c>
      <c r="Z1473" s="32" t="e">
        <f t="shared" ca="1" si="234"/>
        <v>#NUM!</v>
      </c>
      <c r="AA1473" s="1" t="e">
        <f t="shared" ca="1" si="235"/>
        <v>#NUM!</v>
      </c>
      <c r="AB1473" s="1" t="e">
        <f t="shared" ca="1" si="236"/>
        <v>#NUM!</v>
      </c>
      <c r="AC1473" s="1" t="e">
        <f t="shared" ca="1" si="237"/>
        <v>#NUM!</v>
      </c>
      <c r="AD1473" s="1">
        <f t="shared" si="238"/>
        <v>37474648</v>
      </c>
      <c r="AE1473" t="str">
        <f>IFERROR(VLOOKUP(D1473,Bas!A:B,2,0),"")</f>
        <v>TEMPORALES</v>
      </c>
      <c r="AF1473" t="str">
        <f t="shared" si="239"/>
        <v>SOLUCIONES EMPRESARIALES TEMPORALES S A SCC-003713-00</v>
      </c>
      <c r="AG1473" s="14" t="str">
        <f>(IFERROR(VLOOKUP(AF1473,Bas!A:B,2,0),"CXP"))</f>
        <v>CXP</v>
      </c>
    </row>
    <row r="1474" spans="1:33" x14ac:dyDescent="0.25">
      <c r="A1474" t="s">
        <v>41</v>
      </c>
      <c r="B1474">
        <v>901</v>
      </c>
      <c r="C1474">
        <v>900165418</v>
      </c>
      <c r="D1474" t="s">
        <v>337</v>
      </c>
      <c r="E1474" t="s">
        <v>5905</v>
      </c>
      <c r="F1474">
        <v>7447638</v>
      </c>
      <c r="G1474">
        <v>16925001</v>
      </c>
      <c r="H1474">
        <v>8276</v>
      </c>
      <c r="I1474" t="s">
        <v>5906</v>
      </c>
      <c r="J1474" t="s">
        <v>5907</v>
      </c>
      <c r="K1474" s="2">
        <v>45358</v>
      </c>
      <c r="L1474" s="2">
        <v>45358</v>
      </c>
      <c r="M1474" s="2">
        <v>45418</v>
      </c>
      <c r="N1474">
        <v>-28</v>
      </c>
      <c r="O1474">
        <v>652767</v>
      </c>
      <c r="P1474">
        <v>20240604</v>
      </c>
      <c r="Q1474">
        <v>202406</v>
      </c>
      <c r="R1474" t="s">
        <v>6382</v>
      </c>
      <c r="S1474">
        <v>93</v>
      </c>
      <c r="T1474" t="s">
        <v>52</v>
      </c>
      <c r="U1474" t="s">
        <v>3359</v>
      </c>
      <c r="V1474" s="57" t="e">
        <f t="shared" ca="1" si="230"/>
        <v>#NUM!</v>
      </c>
      <c r="W1474" s="1" t="e">
        <f t="shared" ca="1" si="231"/>
        <v>#NUM!</v>
      </c>
      <c r="X1474" s="1" t="e">
        <f t="shared" ca="1" si="232"/>
        <v>#NUM!</v>
      </c>
      <c r="Y1474" s="1" t="e">
        <f t="shared" ca="1" si="233"/>
        <v>#NUM!</v>
      </c>
      <c r="Z1474" s="32" t="e">
        <f t="shared" ca="1" si="234"/>
        <v>#NUM!</v>
      </c>
      <c r="AA1474" s="1" t="e">
        <f t="shared" ca="1" si="235"/>
        <v>#NUM!</v>
      </c>
      <c r="AB1474" s="1" t="e">
        <f t="shared" ca="1" si="236"/>
        <v>#NUM!</v>
      </c>
      <c r="AC1474" s="1" t="e">
        <f t="shared" ca="1" si="237"/>
        <v>#NUM!</v>
      </c>
      <c r="AD1474" s="1">
        <f t="shared" si="238"/>
        <v>652767</v>
      </c>
      <c r="AE1474" t="str">
        <f>IFERROR(VLOOKUP(D1474,Bas!A:B,2,0),"")</f>
        <v/>
      </c>
      <c r="AF1474" t="str">
        <f t="shared" si="239"/>
        <v>SOMOS DIESEL REPUESTOS E  UFP-011073-01</v>
      </c>
      <c r="AG1474" s="14" t="str">
        <f>(IFERROR(VLOOKUP(AF1474,Bas!A:B,2,0),"CXP"))</f>
        <v>CXP</v>
      </c>
    </row>
    <row r="1475" spans="1:33" x14ac:dyDescent="0.25">
      <c r="A1475" t="s">
        <v>41</v>
      </c>
      <c r="B1475">
        <v>901</v>
      </c>
      <c r="C1475">
        <v>900165418</v>
      </c>
      <c r="D1475" t="s">
        <v>337</v>
      </c>
      <c r="E1475" t="s">
        <v>5905</v>
      </c>
      <c r="F1475">
        <v>7447638</v>
      </c>
      <c r="G1475">
        <v>16925001</v>
      </c>
      <c r="H1475">
        <v>8233</v>
      </c>
      <c r="I1475" t="s">
        <v>5908</v>
      </c>
      <c r="J1475" t="s">
        <v>5909</v>
      </c>
      <c r="K1475" s="2">
        <v>45358</v>
      </c>
      <c r="L1475" s="2">
        <v>45358</v>
      </c>
      <c r="M1475" s="2">
        <v>45413</v>
      </c>
      <c r="N1475">
        <v>-33</v>
      </c>
      <c r="O1475">
        <v>258856</v>
      </c>
      <c r="P1475">
        <v>20240604</v>
      </c>
      <c r="Q1475">
        <v>202406</v>
      </c>
      <c r="R1475" t="s">
        <v>6382</v>
      </c>
      <c r="S1475">
        <v>93</v>
      </c>
      <c r="T1475" t="s">
        <v>52</v>
      </c>
      <c r="U1475" t="s">
        <v>3359</v>
      </c>
      <c r="V1475" s="57" t="e">
        <f t="shared" ca="1" si="230"/>
        <v>#NUM!</v>
      </c>
      <c r="W1475" s="1" t="e">
        <f t="shared" ca="1" si="231"/>
        <v>#NUM!</v>
      </c>
      <c r="X1475" s="1" t="e">
        <f t="shared" ca="1" si="232"/>
        <v>#NUM!</v>
      </c>
      <c r="Y1475" s="1" t="e">
        <f t="shared" ca="1" si="233"/>
        <v>#NUM!</v>
      </c>
      <c r="Z1475" s="32" t="e">
        <f t="shared" ca="1" si="234"/>
        <v>#NUM!</v>
      </c>
      <c r="AA1475" s="1" t="e">
        <f t="shared" ca="1" si="235"/>
        <v>#NUM!</v>
      </c>
      <c r="AB1475" s="1" t="e">
        <f t="shared" ca="1" si="236"/>
        <v>#NUM!</v>
      </c>
      <c r="AC1475" s="1" t="e">
        <f t="shared" ca="1" si="237"/>
        <v>#NUM!</v>
      </c>
      <c r="AD1475" s="1">
        <f t="shared" si="238"/>
        <v>258856</v>
      </c>
      <c r="AE1475" t="str">
        <f>IFERROR(VLOOKUP(D1475,Bas!A:B,2,0),"")</f>
        <v/>
      </c>
      <c r="AF1475" t="str">
        <f t="shared" si="239"/>
        <v>SOMOS DIESEL REPUESTOS E  UFP-011076-01</v>
      </c>
      <c r="AG1475" s="14" t="str">
        <f>(IFERROR(VLOOKUP(AF1475,Bas!A:B,2,0),"CXP"))</f>
        <v>CXP</v>
      </c>
    </row>
    <row r="1476" spans="1:33" x14ac:dyDescent="0.25">
      <c r="A1476" t="s">
        <v>41</v>
      </c>
      <c r="B1476">
        <v>901</v>
      </c>
      <c r="C1476">
        <v>900165418</v>
      </c>
      <c r="D1476" t="s">
        <v>337</v>
      </c>
      <c r="E1476" t="s">
        <v>5905</v>
      </c>
      <c r="F1476">
        <v>7447638</v>
      </c>
      <c r="G1476">
        <v>16925001</v>
      </c>
      <c r="H1476">
        <v>8232</v>
      </c>
      <c r="I1476" t="s">
        <v>5910</v>
      </c>
      <c r="J1476" t="s">
        <v>5911</v>
      </c>
      <c r="K1476" s="2">
        <v>45358</v>
      </c>
      <c r="L1476" s="2">
        <v>45358</v>
      </c>
      <c r="M1476" s="2">
        <v>45413</v>
      </c>
      <c r="N1476">
        <v>-33</v>
      </c>
      <c r="O1476">
        <v>258856</v>
      </c>
      <c r="P1476">
        <v>20240604</v>
      </c>
      <c r="Q1476">
        <v>202406</v>
      </c>
      <c r="R1476" t="s">
        <v>6382</v>
      </c>
      <c r="S1476">
        <v>93</v>
      </c>
      <c r="T1476" t="s">
        <v>52</v>
      </c>
      <c r="U1476" t="s">
        <v>3359</v>
      </c>
      <c r="V1476" s="57" t="e">
        <f t="shared" ca="1" si="230"/>
        <v>#NUM!</v>
      </c>
      <c r="W1476" s="1" t="e">
        <f t="shared" ca="1" si="231"/>
        <v>#NUM!</v>
      </c>
      <c r="X1476" s="1" t="e">
        <f t="shared" ca="1" si="232"/>
        <v>#NUM!</v>
      </c>
      <c r="Y1476" s="1" t="e">
        <f t="shared" ca="1" si="233"/>
        <v>#NUM!</v>
      </c>
      <c r="Z1476" s="32" t="e">
        <f t="shared" ca="1" si="234"/>
        <v>#NUM!</v>
      </c>
      <c r="AA1476" s="1" t="e">
        <f t="shared" ca="1" si="235"/>
        <v>#NUM!</v>
      </c>
      <c r="AB1476" s="1" t="e">
        <f t="shared" ca="1" si="236"/>
        <v>#NUM!</v>
      </c>
      <c r="AC1476" s="1" t="e">
        <f t="shared" ca="1" si="237"/>
        <v>#NUM!</v>
      </c>
      <c r="AD1476" s="1">
        <f t="shared" si="238"/>
        <v>258856</v>
      </c>
      <c r="AE1476" t="str">
        <f>IFERROR(VLOOKUP(D1476,Bas!A:B,2,0),"")</f>
        <v/>
      </c>
      <c r="AF1476" t="str">
        <f t="shared" si="239"/>
        <v>SOMOS DIESEL REPUESTOS E  UFP-011077-01</v>
      </c>
      <c r="AG1476" s="14" t="str">
        <f>(IFERROR(VLOOKUP(AF1476,Bas!A:B,2,0),"CXP"))</f>
        <v>CXP</v>
      </c>
    </row>
    <row r="1477" spans="1:33" x14ac:dyDescent="0.25">
      <c r="A1477" t="s">
        <v>41</v>
      </c>
      <c r="B1477">
        <v>901</v>
      </c>
      <c r="C1477">
        <v>900165418</v>
      </c>
      <c r="D1477" t="s">
        <v>337</v>
      </c>
      <c r="E1477" t="s">
        <v>5905</v>
      </c>
      <c r="F1477">
        <v>7447638</v>
      </c>
      <c r="G1477">
        <v>16925001</v>
      </c>
      <c r="H1477">
        <v>8234</v>
      </c>
      <c r="I1477" t="s">
        <v>5912</v>
      </c>
      <c r="J1477" t="s">
        <v>5913</v>
      </c>
      <c r="K1477" s="2">
        <v>45358</v>
      </c>
      <c r="L1477" s="2">
        <v>45358</v>
      </c>
      <c r="M1477" s="2">
        <v>45413</v>
      </c>
      <c r="N1477">
        <v>-33</v>
      </c>
      <c r="O1477">
        <v>517712</v>
      </c>
      <c r="P1477">
        <v>20240604</v>
      </c>
      <c r="Q1477">
        <v>202406</v>
      </c>
      <c r="R1477" t="s">
        <v>6382</v>
      </c>
      <c r="S1477">
        <v>93</v>
      </c>
      <c r="T1477" t="s">
        <v>52</v>
      </c>
      <c r="U1477" t="s">
        <v>3359</v>
      </c>
      <c r="V1477" s="57" t="e">
        <f t="shared" ca="1" si="230"/>
        <v>#NUM!</v>
      </c>
      <c r="W1477" s="1" t="e">
        <f t="shared" ca="1" si="231"/>
        <v>#NUM!</v>
      </c>
      <c r="X1477" s="1" t="e">
        <f t="shared" ca="1" si="232"/>
        <v>#NUM!</v>
      </c>
      <c r="Y1477" s="1" t="e">
        <f t="shared" ca="1" si="233"/>
        <v>#NUM!</v>
      </c>
      <c r="Z1477" s="32" t="e">
        <f t="shared" ca="1" si="234"/>
        <v>#NUM!</v>
      </c>
      <c r="AA1477" s="1" t="e">
        <f t="shared" ca="1" si="235"/>
        <v>#NUM!</v>
      </c>
      <c r="AB1477" s="1" t="e">
        <f t="shared" ca="1" si="236"/>
        <v>#NUM!</v>
      </c>
      <c r="AC1477" s="1" t="e">
        <f t="shared" ca="1" si="237"/>
        <v>#NUM!</v>
      </c>
      <c r="AD1477" s="1">
        <f t="shared" si="238"/>
        <v>517712</v>
      </c>
      <c r="AE1477" t="str">
        <f>IFERROR(VLOOKUP(D1477,Bas!A:B,2,0),"")</f>
        <v/>
      </c>
      <c r="AF1477" t="str">
        <f t="shared" si="239"/>
        <v>SOMOS DIESEL REPUESTOS E  UFP-011078-01</v>
      </c>
      <c r="AG1477" s="14" t="str">
        <f>(IFERROR(VLOOKUP(AF1477,Bas!A:B,2,0),"CXP"))</f>
        <v>CXP</v>
      </c>
    </row>
    <row r="1478" spans="1:33" x14ac:dyDescent="0.25">
      <c r="A1478" t="s">
        <v>41</v>
      </c>
      <c r="B1478">
        <v>901</v>
      </c>
      <c r="C1478">
        <v>900165418</v>
      </c>
      <c r="D1478" t="s">
        <v>337</v>
      </c>
      <c r="E1478" t="s">
        <v>5905</v>
      </c>
      <c r="F1478">
        <v>7447638</v>
      </c>
      <c r="G1478">
        <v>16925001</v>
      </c>
      <c r="H1478">
        <v>8239</v>
      </c>
      <c r="I1478" t="s">
        <v>5914</v>
      </c>
      <c r="J1478" t="s">
        <v>5915</v>
      </c>
      <c r="K1478" s="2">
        <v>45358</v>
      </c>
      <c r="L1478" s="2">
        <v>45358</v>
      </c>
      <c r="M1478" s="2">
        <v>45414</v>
      </c>
      <c r="N1478">
        <v>-32</v>
      </c>
      <c r="O1478">
        <v>54022</v>
      </c>
      <c r="P1478">
        <v>20240604</v>
      </c>
      <c r="Q1478">
        <v>202406</v>
      </c>
      <c r="R1478" t="s">
        <v>6382</v>
      </c>
      <c r="S1478">
        <v>93</v>
      </c>
      <c r="T1478" t="s">
        <v>52</v>
      </c>
      <c r="U1478" t="s">
        <v>3359</v>
      </c>
      <c r="V1478" s="57" t="e">
        <f t="shared" ca="1" si="230"/>
        <v>#NUM!</v>
      </c>
      <c r="W1478" s="1" t="e">
        <f t="shared" ca="1" si="231"/>
        <v>#NUM!</v>
      </c>
      <c r="X1478" s="1" t="e">
        <f t="shared" ca="1" si="232"/>
        <v>#NUM!</v>
      </c>
      <c r="Y1478" s="1" t="e">
        <f t="shared" ca="1" si="233"/>
        <v>#NUM!</v>
      </c>
      <c r="Z1478" s="32" t="e">
        <f t="shared" ca="1" si="234"/>
        <v>#NUM!</v>
      </c>
      <c r="AA1478" s="1" t="e">
        <f t="shared" ca="1" si="235"/>
        <v>#NUM!</v>
      </c>
      <c r="AB1478" s="1" t="e">
        <f t="shared" ca="1" si="236"/>
        <v>#NUM!</v>
      </c>
      <c r="AC1478" s="1" t="e">
        <f t="shared" ca="1" si="237"/>
        <v>#NUM!</v>
      </c>
      <c r="AD1478" s="1">
        <f t="shared" si="238"/>
        <v>54022</v>
      </c>
      <c r="AE1478" t="str">
        <f>IFERROR(VLOOKUP(D1478,Bas!A:B,2,0),"")</f>
        <v/>
      </c>
      <c r="AF1478" t="str">
        <f t="shared" si="239"/>
        <v>SOMOS DIESEL REPUESTOS E  UFP-011079-01</v>
      </c>
      <c r="AG1478" s="14" t="str">
        <f>(IFERROR(VLOOKUP(AF1478,Bas!A:B,2,0),"CXP"))</f>
        <v>CXP</v>
      </c>
    </row>
    <row r="1479" spans="1:33" x14ac:dyDescent="0.25">
      <c r="A1479" t="s">
        <v>41</v>
      </c>
      <c r="B1479">
        <v>901</v>
      </c>
      <c r="C1479">
        <v>900165418</v>
      </c>
      <c r="D1479" t="s">
        <v>337</v>
      </c>
      <c r="E1479" t="s">
        <v>5905</v>
      </c>
      <c r="F1479">
        <v>7447638</v>
      </c>
      <c r="G1479">
        <v>16925001</v>
      </c>
      <c r="H1479">
        <v>8238</v>
      </c>
      <c r="I1479" t="s">
        <v>5916</v>
      </c>
      <c r="J1479" t="s">
        <v>5917</v>
      </c>
      <c r="K1479" s="2">
        <v>45358</v>
      </c>
      <c r="L1479" s="2">
        <v>45358</v>
      </c>
      <c r="M1479" s="2">
        <v>45414</v>
      </c>
      <c r="N1479">
        <v>-32</v>
      </c>
      <c r="O1479">
        <v>258856</v>
      </c>
      <c r="P1479">
        <v>20240604</v>
      </c>
      <c r="Q1479">
        <v>202406</v>
      </c>
      <c r="R1479" t="s">
        <v>6382</v>
      </c>
      <c r="S1479">
        <v>93</v>
      </c>
      <c r="T1479" t="s">
        <v>52</v>
      </c>
      <c r="U1479" t="s">
        <v>3359</v>
      </c>
      <c r="V1479" s="57" t="e">
        <f t="shared" ca="1" si="230"/>
        <v>#NUM!</v>
      </c>
      <c r="W1479" s="1" t="e">
        <f t="shared" ca="1" si="231"/>
        <v>#NUM!</v>
      </c>
      <c r="X1479" s="1" t="e">
        <f t="shared" ca="1" si="232"/>
        <v>#NUM!</v>
      </c>
      <c r="Y1479" s="1" t="e">
        <f t="shared" ca="1" si="233"/>
        <v>#NUM!</v>
      </c>
      <c r="Z1479" s="32" t="e">
        <f t="shared" ca="1" si="234"/>
        <v>#NUM!</v>
      </c>
      <c r="AA1479" s="1" t="e">
        <f t="shared" ca="1" si="235"/>
        <v>#NUM!</v>
      </c>
      <c r="AB1479" s="1" t="e">
        <f t="shared" ca="1" si="236"/>
        <v>#NUM!</v>
      </c>
      <c r="AC1479" s="1" t="e">
        <f t="shared" ca="1" si="237"/>
        <v>#NUM!</v>
      </c>
      <c r="AD1479" s="1">
        <f t="shared" si="238"/>
        <v>258856</v>
      </c>
      <c r="AE1479" t="str">
        <f>IFERROR(VLOOKUP(D1479,Bas!A:B,2,0),"")</f>
        <v/>
      </c>
      <c r="AF1479" t="str">
        <f t="shared" si="239"/>
        <v>SOMOS DIESEL REPUESTOS E  UFP-011080-01</v>
      </c>
      <c r="AG1479" s="14" t="str">
        <f>(IFERROR(VLOOKUP(AF1479,Bas!A:B,2,0),"CXP"))</f>
        <v>CXP</v>
      </c>
    </row>
    <row r="1480" spans="1:33" x14ac:dyDescent="0.25">
      <c r="A1480" t="s">
        <v>41</v>
      </c>
      <c r="B1480">
        <v>901</v>
      </c>
      <c r="C1480">
        <v>900165418</v>
      </c>
      <c r="D1480" t="s">
        <v>337</v>
      </c>
      <c r="E1480" t="s">
        <v>5905</v>
      </c>
      <c r="F1480">
        <v>7447638</v>
      </c>
      <c r="G1480">
        <v>16925001</v>
      </c>
      <c r="H1480">
        <v>8380</v>
      </c>
      <c r="I1480" t="s">
        <v>5918</v>
      </c>
      <c r="J1480" t="s">
        <v>5919</v>
      </c>
      <c r="K1480" s="2">
        <v>45377</v>
      </c>
      <c r="L1480" s="2">
        <v>45377</v>
      </c>
      <c r="M1480" s="2">
        <v>45434</v>
      </c>
      <c r="N1480">
        <v>-12</v>
      </c>
      <c r="O1480">
        <v>72029</v>
      </c>
      <c r="P1480">
        <v>20240604</v>
      </c>
      <c r="Q1480">
        <v>202406</v>
      </c>
      <c r="R1480" t="s">
        <v>6382</v>
      </c>
      <c r="S1480">
        <v>74</v>
      </c>
      <c r="T1480" t="s">
        <v>31</v>
      </c>
      <c r="U1480" t="s">
        <v>3359</v>
      </c>
      <c r="V1480" s="57" t="e">
        <f t="shared" ref="V1480:V1481" ca="1" si="240">+_xlfn.DAYS($V$8,L1480)</f>
        <v>#NUM!</v>
      </c>
      <c r="W1480" s="1" t="e">
        <f t="shared" ref="W1480:W1481" ca="1" si="241">+IF(AND(V1480&gt;=0,V1480&lt;=30),AD1480,0)</f>
        <v>#NUM!</v>
      </c>
      <c r="X1480" s="1" t="e">
        <f t="shared" ref="X1480:X1481" ca="1" si="242">+IF(AND(V1480&gt;=31,V1480&lt;=60),AD1480,0)</f>
        <v>#NUM!</v>
      </c>
      <c r="Y1480" s="1" t="e">
        <f t="shared" ref="Y1480:Y1481" ca="1" si="243">+IF(AND(V1480&gt;=61,V1480&lt;=90),AD1480,0)</f>
        <v>#NUM!</v>
      </c>
      <c r="Z1480" s="32" t="e">
        <f t="shared" ref="Z1480:Z1481" ca="1" si="244">+IF(AND(V1480&gt;=91,V1480&lt;=120),AD1480,0)</f>
        <v>#NUM!</v>
      </c>
      <c r="AA1480" s="1" t="e">
        <f t="shared" ref="AA1480:AA1481" ca="1" si="245">+IF(AND(V1480&gt;=121,V1480&lt;=180),AD1480,0)</f>
        <v>#NUM!</v>
      </c>
      <c r="AB1480" s="1" t="e">
        <f t="shared" ref="AB1480:AB1481" ca="1" si="246">+IF(AND(V1480&gt;=181,V1480&lt;=360),AD1480,0)</f>
        <v>#NUM!</v>
      </c>
      <c r="AC1480" s="1" t="e">
        <f t="shared" ref="AC1480:AC1481" ca="1" si="247">+IF(AND(V1480&gt;360),AD1480,0)</f>
        <v>#NUM!</v>
      </c>
      <c r="AD1480" s="1">
        <f t="shared" ref="AD1480:AD1481" si="248">+O1480</f>
        <v>72029</v>
      </c>
      <c r="AE1480" t="str">
        <f>IFERROR(VLOOKUP(D1480,Bas!A:B,2,0),"")</f>
        <v/>
      </c>
      <c r="AF1480" t="str">
        <f t="shared" ref="AF1480:AF1481" si="249">+CONCATENATE(D1480,I1480)</f>
        <v>SOMOS DIESEL REPUESTOS E  UFP-011402-01</v>
      </c>
      <c r="AG1480" s="14" t="str">
        <f>(IFERROR(VLOOKUP(AF1480,Bas!A:B,2,0),"CXP"))</f>
        <v>CXP</v>
      </c>
    </row>
    <row r="1481" spans="1:33" x14ac:dyDescent="0.25">
      <c r="A1481" t="s">
        <v>41</v>
      </c>
      <c r="B1481">
        <v>901</v>
      </c>
      <c r="C1481">
        <v>900165418</v>
      </c>
      <c r="D1481" t="s">
        <v>337</v>
      </c>
      <c r="E1481" t="s">
        <v>5905</v>
      </c>
      <c r="F1481">
        <v>7447638</v>
      </c>
      <c r="G1481">
        <v>16925001</v>
      </c>
      <c r="H1481">
        <v>8383</v>
      </c>
      <c r="I1481" t="s">
        <v>5920</v>
      </c>
      <c r="J1481" t="s">
        <v>5921</v>
      </c>
      <c r="K1481" s="2">
        <v>45377</v>
      </c>
      <c r="L1481" s="2">
        <v>45377</v>
      </c>
      <c r="M1481" s="2">
        <v>45435</v>
      </c>
      <c r="N1481">
        <v>-11</v>
      </c>
      <c r="O1481">
        <v>1238006</v>
      </c>
      <c r="P1481">
        <v>20240604</v>
      </c>
      <c r="Q1481">
        <v>202406</v>
      </c>
      <c r="R1481" t="s">
        <v>6382</v>
      </c>
      <c r="S1481">
        <v>74</v>
      </c>
      <c r="T1481" t="s">
        <v>31</v>
      </c>
      <c r="U1481" t="s">
        <v>3359</v>
      </c>
      <c r="V1481" s="57" t="e">
        <f t="shared" ca="1" si="240"/>
        <v>#NUM!</v>
      </c>
      <c r="W1481" s="1" t="e">
        <f t="shared" ca="1" si="241"/>
        <v>#NUM!</v>
      </c>
      <c r="X1481" s="1" t="e">
        <f t="shared" ca="1" si="242"/>
        <v>#NUM!</v>
      </c>
      <c r="Y1481" s="1" t="e">
        <f t="shared" ca="1" si="243"/>
        <v>#NUM!</v>
      </c>
      <c r="Z1481" s="32" t="e">
        <f t="shared" ca="1" si="244"/>
        <v>#NUM!</v>
      </c>
      <c r="AA1481" s="1" t="e">
        <f t="shared" ca="1" si="245"/>
        <v>#NUM!</v>
      </c>
      <c r="AB1481" s="1" t="e">
        <f t="shared" ca="1" si="246"/>
        <v>#NUM!</v>
      </c>
      <c r="AC1481" s="1" t="e">
        <f t="shared" ca="1" si="247"/>
        <v>#NUM!</v>
      </c>
      <c r="AD1481" s="1">
        <f t="shared" si="248"/>
        <v>1238006</v>
      </c>
      <c r="AE1481" t="str">
        <f>IFERROR(VLOOKUP(D1481,Bas!A:B,2,0),"")</f>
        <v/>
      </c>
      <c r="AF1481" t="str">
        <f t="shared" si="249"/>
        <v>SOMOS DIESEL REPUESTOS E  UFP-011403-01</v>
      </c>
      <c r="AG1481" s="14" t="str">
        <f>(IFERROR(VLOOKUP(AF1481,Bas!A:B,2,0),"CXP"))</f>
        <v>CXP</v>
      </c>
    </row>
    <row r="1482" spans="1:33" x14ac:dyDescent="0.25">
      <c r="A1482" t="s">
        <v>41</v>
      </c>
      <c r="B1482">
        <v>901</v>
      </c>
      <c r="C1482">
        <v>900165418</v>
      </c>
      <c r="D1482" t="s">
        <v>337</v>
      </c>
      <c r="E1482" t="s">
        <v>5905</v>
      </c>
      <c r="F1482">
        <v>7447638</v>
      </c>
      <c r="G1482">
        <v>16925001</v>
      </c>
      <c r="H1482">
        <v>8379</v>
      </c>
      <c r="I1482" t="s">
        <v>5922</v>
      </c>
      <c r="J1482" t="s">
        <v>5923</v>
      </c>
      <c r="K1482" s="2">
        <v>45377</v>
      </c>
      <c r="L1482" s="2">
        <v>45377</v>
      </c>
      <c r="M1482" s="2">
        <v>45434</v>
      </c>
      <c r="N1482">
        <v>-12</v>
      </c>
      <c r="O1482">
        <v>135055</v>
      </c>
      <c r="P1482">
        <v>20240604</v>
      </c>
      <c r="Q1482">
        <v>202406</v>
      </c>
      <c r="R1482" t="s">
        <v>6382</v>
      </c>
      <c r="S1482">
        <v>74</v>
      </c>
      <c r="T1482" t="s">
        <v>31</v>
      </c>
      <c r="U1482" t="s">
        <v>3359</v>
      </c>
      <c r="V1482" s="57" t="e">
        <f t="shared" ref="V1482:V1540" ca="1" si="250">+_xlfn.DAYS($V$8,L1482)</f>
        <v>#NUM!</v>
      </c>
      <c r="W1482" s="1" t="e">
        <f t="shared" ref="W1482:W1540" ca="1" si="251">+IF(AND(V1482&gt;=0,V1482&lt;=30),AD1482,0)</f>
        <v>#NUM!</v>
      </c>
      <c r="X1482" s="1" t="e">
        <f t="shared" ref="X1482:X1540" ca="1" si="252">+IF(AND(V1482&gt;=31,V1482&lt;=60),AD1482,0)</f>
        <v>#NUM!</v>
      </c>
      <c r="Y1482" s="1" t="e">
        <f t="shared" ref="Y1482:Y1540" ca="1" si="253">+IF(AND(V1482&gt;=61,V1482&lt;=90),AD1482,0)</f>
        <v>#NUM!</v>
      </c>
      <c r="Z1482" s="32" t="e">
        <f t="shared" ref="Z1482:Z1540" ca="1" si="254">+IF(AND(V1482&gt;=91,V1482&lt;=120),AD1482,0)</f>
        <v>#NUM!</v>
      </c>
      <c r="AA1482" s="1" t="e">
        <f t="shared" ref="AA1482:AA1540" ca="1" si="255">+IF(AND(V1482&gt;=121,V1482&lt;=180),AD1482,0)</f>
        <v>#NUM!</v>
      </c>
      <c r="AB1482" s="1" t="e">
        <f t="shared" ref="AB1482:AB1540" ca="1" si="256">+IF(AND(V1482&gt;=181,V1482&lt;=360),AD1482,0)</f>
        <v>#NUM!</v>
      </c>
      <c r="AC1482" s="1" t="e">
        <f t="shared" ref="AC1482:AC1540" ca="1" si="257">+IF(AND(V1482&gt;360),AD1482,0)</f>
        <v>#NUM!</v>
      </c>
      <c r="AD1482" s="1">
        <f t="shared" ref="AD1482:AD1540" si="258">+O1482</f>
        <v>135055</v>
      </c>
      <c r="AE1482" t="str">
        <f>IFERROR(VLOOKUP(D1482,Bas!A:B,2,0),"")</f>
        <v/>
      </c>
      <c r="AF1482" t="str">
        <f t="shared" ref="AF1482:AF1540" si="259">+CONCATENATE(D1482,I1482)</f>
        <v>SOMOS DIESEL REPUESTOS E  UFP-011404-01</v>
      </c>
      <c r="AG1482" s="14" t="str">
        <f>(IFERROR(VLOOKUP(AF1482,Bas!A:B,2,0),"CXP"))</f>
        <v>CXP</v>
      </c>
    </row>
    <row r="1483" spans="1:33" x14ac:dyDescent="0.25">
      <c r="A1483" t="s">
        <v>41</v>
      </c>
      <c r="B1483">
        <v>901</v>
      </c>
      <c r="C1483">
        <v>900165418</v>
      </c>
      <c r="D1483" t="s">
        <v>337</v>
      </c>
      <c r="E1483" t="s">
        <v>5905</v>
      </c>
      <c r="F1483">
        <v>7447638</v>
      </c>
      <c r="G1483">
        <v>16925001</v>
      </c>
      <c r="H1483">
        <v>8381</v>
      </c>
      <c r="I1483" t="s">
        <v>5924</v>
      </c>
      <c r="J1483" t="s">
        <v>5925</v>
      </c>
      <c r="K1483" s="2">
        <v>45377</v>
      </c>
      <c r="L1483" s="2">
        <v>45377</v>
      </c>
      <c r="M1483" s="2">
        <v>45434</v>
      </c>
      <c r="N1483">
        <v>-12</v>
      </c>
      <c r="O1483">
        <v>65277</v>
      </c>
      <c r="P1483">
        <v>20240604</v>
      </c>
      <c r="Q1483">
        <v>202406</v>
      </c>
      <c r="R1483" t="s">
        <v>6382</v>
      </c>
      <c r="S1483">
        <v>74</v>
      </c>
      <c r="T1483" t="s">
        <v>31</v>
      </c>
      <c r="U1483" t="s">
        <v>3359</v>
      </c>
      <c r="V1483" s="57" t="e">
        <f t="shared" ca="1" si="250"/>
        <v>#NUM!</v>
      </c>
      <c r="W1483" s="1" t="e">
        <f t="shared" ca="1" si="251"/>
        <v>#NUM!</v>
      </c>
      <c r="X1483" s="1" t="e">
        <f t="shared" ca="1" si="252"/>
        <v>#NUM!</v>
      </c>
      <c r="Y1483" s="1" t="e">
        <f t="shared" ca="1" si="253"/>
        <v>#NUM!</v>
      </c>
      <c r="Z1483" s="32" t="e">
        <f t="shared" ca="1" si="254"/>
        <v>#NUM!</v>
      </c>
      <c r="AA1483" s="1" t="e">
        <f t="shared" ca="1" si="255"/>
        <v>#NUM!</v>
      </c>
      <c r="AB1483" s="1" t="e">
        <f t="shared" ca="1" si="256"/>
        <v>#NUM!</v>
      </c>
      <c r="AC1483" s="1" t="e">
        <f t="shared" ca="1" si="257"/>
        <v>#NUM!</v>
      </c>
      <c r="AD1483" s="1">
        <f t="shared" si="258"/>
        <v>65277</v>
      </c>
      <c r="AE1483" t="str">
        <f>IFERROR(VLOOKUP(D1483,Bas!A:B,2,0),"")</f>
        <v/>
      </c>
      <c r="AF1483" t="str">
        <f t="shared" si="259"/>
        <v>SOMOS DIESEL REPUESTOS E  UFP-011405-01</v>
      </c>
      <c r="AG1483" s="14" t="str">
        <f>(IFERROR(VLOOKUP(AF1483,Bas!A:B,2,0),"CXP"))</f>
        <v>CXP</v>
      </c>
    </row>
    <row r="1484" spans="1:33" x14ac:dyDescent="0.25">
      <c r="A1484" t="s">
        <v>41</v>
      </c>
      <c r="B1484">
        <v>901</v>
      </c>
      <c r="C1484">
        <v>900165418</v>
      </c>
      <c r="D1484" t="s">
        <v>337</v>
      </c>
      <c r="E1484" t="s">
        <v>5905</v>
      </c>
      <c r="F1484">
        <v>7447638</v>
      </c>
      <c r="G1484">
        <v>16925001</v>
      </c>
      <c r="H1484">
        <v>8395</v>
      </c>
      <c r="I1484" t="s">
        <v>5926</v>
      </c>
      <c r="J1484" t="s">
        <v>5927</v>
      </c>
      <c r="K1484" s="2">
        <v>45378</v>
      </c>
      <c r="L1484" s="2">
        <v>45378</v>
      </c>
      <c r="M1484" s="2">
        <v>45439</v>
      </c>
      <c r="N1484">
        <v>-7</v>
      </c>
      <c r="O1484">
        <v>141808</v>
      </c>
      <c r="P1484">
        <v>20240604</v>
      </c>
      <c r="Q1484">
        <v>202406</v>
      </c>
      <c r="R1484" t="s">
        <v>6382</v>
      </c>
      <c r="S1484">
        <v>73</v>
      </c>
      <c r="T1484" t="s">
        <v>31</v>
      </c>
      <c r="U1484" t="s">
        <v>3359</v>
      </c>
      <c r="V1484" s="57" t="e">
        <f t="shared" ca="1" si="250"/>
        <v>#NUM!</v>
      </c>
      <c r="W1484" s="1" t="e">
        <f t="shared" ca="1" si="251"/>
        <v>#NUM!</v>
      </c>
      <c r="X1484" s="1" t="e">
        <f t="shared" ca="1" si="252"/>
        <v>#NUM!</v>
      </c>
      <c r="Y1484" s="1" t="e">
        <f t="shared" ca="1" si="253"/>
        <v>#NUM!</v>
      </c>
      <c r="Z1484" s="32" t="e">
        <f t="shared" ca="1" si="254"/>
        <v>#NUM!</v>
      </c>
      <c r="AA1484" s="1" t="e">
        <f t="shared" ca="1" si="255"/>
        <v>#NUM!</v>
      </c>
      <c r="AB1484" s="1" t="e">
        <f t="shared" ca="1" si="256"/>
        <v>#NUM!</v>
      </c>
      <c r="AC1484" s="1" t="e">
        <f t="shared" ca="1" si="257"/>
        <v>#NUM!</v>
      </c>
      <c r="AD1484" s="1">
        <f t="shared" si="258"/>
        <v>141808</v>
      </c>
      <c r="AE1484" t="str">
        <f>IFERROR(VLOOKUP(D1484,Bas!A:B,2,0),"")</f>
        <v/>
      </c>
      <c r="AF1484" t="str">
        <f t="shared" si="259"/>
        <v>SOMOS DIESEL REPUESTOS E  UFP-011478-01</v>
      </c>
      <c r="AG1484" s="14" t="str">
        <f>(IFERROR(VLOOKUP(AF1484,Bas!A:B,2,0),"CXP"))</f>
        <v>CXP</v>
      </c>
    </row>
    <row r="1485" spans="1:33" x14ac:dyDescent="0.25">
      <c r="A1485" t="s">
        <v>41</v>
      </c>
      <c r="B1485">
        <v>901</v>
      </c>
      <c r="C1485">
        <v>900165418</v>
      </c>
      <c r="D1485" t="s">
        <v>337</v>
      </c>
      <c r="E1485" t="s">
        <v>5905</v>
      </c>
      <c r="F1485">
        <v>7447638</v>
      </c>
      <c r="G1485">
        <v>16925001</v>
      </c>
      <c r="H1485">
        <v>8442</v>
      </c>
      <c r="I1485" t="s">
        <v>5928</v>
      </c>
      <c r="J1485" t="s">
        <v>5929</v>
      </c>
      <c r="K1485" s="2">
        <v>45384</v>
      </c>
      <c r="L1485" s="2">
        <v>45384</v>
      </c>
      <c r="M1485" s="2">
        <v>45445</v>
      </c>
      <c r="N1485">
        <v>-2</v>
      </c>
      <c r="O1485">
        <v>67528</v>
      </c>
      <c r="P1485">
        <v>20240604</v>
      </c>
      <c r="Q1485">
        <v>202406</v>
      </c>
      <c r="R1485" t="s">
        <v>6382</v>
      </c>
      <c r="S1485">
        <v>67</v>
      </c>
      <c r="T1485" t="s">
        <v>31</v>
      </c>
      <c r="U1485" t="s">
        <v>3359</v>
      </c>
      <c r="V1485" s="57" t="e">
        <f t="shared" ca="1" si="250"/>
        <v>#NUM!</v>
      </c>
      <c r="W1485" s="1" t="e">
        <f t="shared" ca="1" si="251"/>
        <v>#NUM!</v>
      </c>
      <c r="X1485" s="1" t="e">
        <f t="shared" ca="1" si="252"/>
        <v>#NUM!</v>
      </c>
      <c r="Y1485" s="1" t="e">
        <f t="shared" ca="1" si="253"/>
        <v>#NUM!</v>
      </c>
      <c r="Z1485" s="32" t="e">
        <f t="shared" ca="1" si="254"/>
        <v>#NUM!</v>
      </c>
      <c r="AA1485" s="1" t="e">
        <f t="shared" ca="1" si="255"/>
        <v>#NUM!</v>
      </c>
      <c r="AB1485" s="1" t="e">
        <f t="shared" ca="1" si="256"/>
        <v>#NUM!</v>
      </c>
      <c r="AC1485" s="1" t="e">
        <f t="shared" ca="1" si="257"/>
        <v>#NUM!</v>
      </c>
      <c r="AD1485" s="1">
        <f t="shared" si="258"/>
        <v>67528</v>
      </c>
      <c r="AE1485" t="str">
        <f>IFERROR(VLOOKUP(D1485,Bas!A:B,2,0),"")</f>
        <v/>
      </c>
      <c r="AF1485" t="str">
        <f t="shared" si="259"/>
        <v>SOMOS DIESEL REPUESTOS E  UFP-011498-01</v>
      </c>
      <c r="AG1485" s="14" t="str">
        <f>(IFERROR(VLOOKUP(AF1485,Bas!A:B,2,0),"CXP"))</f>
        <v>CXP</v>
      </c>
    </row>
    <row r="1486" spans="1:33" x14ac:dyDescent="0.25">
      <c r="A1486" t="s">
        <v>41</v>
      </c>
      <c r="B1486">
        <v>901</v>
      </c>
      <c r="C1486">
        <v>900165418</v>
      </c>
      <c r="D1486" t="s">
        <v>337</v>
      </c>
      <c r="E1486" t="s">
        <v>5905</v>
      </c>
      <c r="F1486">
        <v>7447638</v>
      </c>
      <c r="G1486">
        <v>16925001</v>
      </c>
      <c r="H1486">
        <v>8443</v>
      </c>
      <c r="I1486" t="s">
        <v>5930</v>
      </c>
      <c r="J1486" t="s">
        <v>5931</v>
      </c>
      <c r="K1486" s="2">
        <v>45384</v>
      </c>
      <c r="L1486" s="2">
        <v>45384</v>
      </c>
      <c r="M1486" s="2">
        <v>45445</v>
      </c>
      <c r="N1486">
        <v>-2</v>
      </c>
      <c r="O1486">
        <v>65277</v>
      </c>
      <c r="P1486">
        <v>20240604</v>
      </c>
      <c r="Q1486">
        <v>202406</v>
      </c>
      <c r="R1486" t="s">
        <v>6382</v>
      </c>
      <c r="S1486">
        <v>67</v>
      </c>
      <c r="T1486" t="s">
        <v>31</v>
      </c>
      <c r="U1486" t="s">
        <v>3359</v>
      </c>
      <c r="V1486" s="57" t="e">
        <f t="shared" ca="1" si="250"/>
        <v>#NUM!</v>
      </c>
      <c r="W1486" s="1" t="e">
        <f t="shared" ca="1" si="251"/>
        <v>#NUM!</v>
      </c>
      <c r="X1486" s="1" t="e">
        <f t="shared" ca="1" si="252"/>
        <v>#NUM!</v>
      </c>
      <c r="Y1486" s="1" t="e">
        <f t="shared" ca="1" si="253"/>
        <v>#NUM!</v>
      </c>
      <c r="Z1486" s="32" t="e">
        <f t="shared" ca="1" si="254"/>
        <v>#NUM!</v>
      </c>
      <c r="AA1486" s="1" t="e">
        <f t="shared" ca="1" si="255"/>
        <v>#NUM!</v>
      </c>
      <c r="AB1486" s="1" t="e">
        <f t="shared" ca="1" si="256"/>
        <v>#NUM!</v>
      </c>
      <c r="AC1486" s="1" t="e">
        <f t="shared" ca="1" si="257"/>
        <v>#NUM!</v>
      </c>
      <c r="AD1486" s="1">
        <f t="shared" si="258"/>
        <v>65277</v>
      </c>
      <c r="AE1486" t="str">
        <f>IFERROR(VLOOKUP(D1486,Bas!A:B,2,0),"")</f>
        <v/>
      </c>
      <c r="AF1486" t="str">
        <f t="shared" si="259"/>
        <v>SOMOS DIESEL REPUESTOS E  UFP-011500-01</v>
      </c>
      <c r="AG1486" s="14" t="str">
        <f>(IFERROR(VLOOKUP(AF1486,Bas!A:B,2,0),"CXP"))</f>
        <v>CXP</v>
      </c>
    </row>
    <row r="1487" spans="1:33" x14ac:dyDescent="0.25">
      <c r="A1487" t="s">
        <v>41</v>
      </c>
      <c r="B1487">
        <v>901</v>
      </c>
      <c r="C1487">
        <v>900165418</v>
      </c>
      <c r="D1487" t="s">
        <v>337</v>
      </c>
      <c r="E1487" t="s">
        <v>5905</v>
      </c>
      <c r="F1487">
        <v>7447638</v>
      </c>
      <c r="G1487">
        <v>16925001</v>
      </c>
      <c r="H1487">
        <v>8463</v>
      </c>
      <c r="I1487" t="s">
        <v>5932</v>
      </c>
      <c r="J1487" t="s">
        <v>5933</v>
      </c>
      <c r="K1487" s="2">
        <v>45386</v>
      </c>
      <c r="L1487" s="2">
        <v>45386</v>
      </c>
      <c r="M1487" s="2">
        <v>45446</v>
      </c>
      <c r="N1487">
        <v>-1</v>
      </c>
      <c r="O1487">
        <v>51771</v>
      </c>
      <c r="P1487">
        <v>20240604</v>
      </c>
      <c r="Q1487">
        <v>202406</v>
      </c>
      <c r="R1487" t="s">
        <v>6382</v>
      </c>
      <c r="S1487">
        <v>65</v>
      </c>
      <c r="T1487" t="s">
        <v>31</v>
      </c>
      <c r="U1487" t="s">
        <v>3359</v>
      </c>
      <c r="V1487" s="57" t="e">
        <f t="shared" ca="1" si="250"/>
        <v>#NUM!</v>
      </c>
      <c r="W1487" s="1" t="e">
        <f t="shared" ca="1" si="251"/>
        <v>#NUM!</v>
      </c>
      <c r="X1487" s="1" t="e">
        <f t="shared" ca="1" si="252"/>
        <v>#NUM!</v>
      </c>
      <c r="Y1487" s="1" t="e">
        <f t="shared" ca="1" si="253"/>
        <v>#NUM!</v>
      </c>
      <c r="Z1487" s="32" t="e">
        <f t="shared" ca="1" si="254"/>
        <v>#NUM!</v>
      </c>
      <c r="AA1487" s="1" t="e">
        <f t="shared" ca="1" si="255"/>
        <v>#NUM!</v>
      </c>
      <c r="AB1487" s="1" t="e">
        <f t="shared" ca="1" si="256"/>
        <v>#NUM!</v>
      </c>
      <c r="AC1487" s="1" t="e">
        <f t="shared" ca="1" si="257"/>
        <v>#NUM!</v>
      </c>
      <c r="AD1487" s="1">
        <f t="shared" si="258"/>
        <v>51771</v>
      </c>
      <c r="AE1487" t="str">
        <f>IFERROR(VLOOKUP(D1487,Bas!A:B,2,0),"")</f>
        <v/>
      </c>
      <c r="AF1487" t="str">
        <f t="shared" si="259"/>
        <v>SOMOS DIESEL REPUESTOS E  UFP-011525-01</v>
      </c>
      <c r="AG1487" s="14" t="str">
        <f>(IFERROR(VLOOKUP(AF1487,Bas!A:B,2,0),"CXP"))</f>
        <v>CXP</v>
      </c>
    </row>
    <row r="1488" spans="1:33" x14ac:dyDescent="0.25">
      <c r="A1488" t="s">
        <v>41</v>
      </c>
      <c r="B1488">
        <v>901</v>
      </c>
      <c r="C1488">
        <v>900165418</v>
      </c>
      <c r="D1488" t="s">
        <v>337</v>
      </c>
      <c r="E1488" t="s">
        <v>5905</v>
      </c>
      <c r="F1488">
        <v>7447638</v>
      </c>
      <c r="G1488">
        <v>16925001</v>
      </c>
      <c r="H1488">
        <v>8464</v>
      </c>
      <c r="I1488" t="s">
        <v>5934</v>
      </c>
      <c r="J1488" t="s">
        <v>5935</v>
      </c>
      <c r="K1488" s="2">
        <v>45386</v>
      </c>
      <c r="L1488" s="2">
        <v>45386</v>
      </c>
      <c r="M1488" s="2">
        <v>45446</v>
      </c>
      <c r="N1488">
        <v>-1</v>
      </c>
      <c r="O1488">
        <v>165442</v>
      </c>
      <c r="P1488">
        <v>20240604</v>
      </c>
      <c r="Q1488">
        <v>202406</v>
      </c>
      <c r="R1488" t="s">
        <v>6382</v>
      </c>
      <c r="S1488">
        <v>65</v>
      </c>
      <c r="T1488" t="s">
        <v>31</v>
      </c>
      <c r="U1488" t="s">
        <v>3359</v>
      </c>
      <c r="V1488" s="57" t="e">
        <f t="shared" ca="1" si="250"/>
        <v>#NUM!</v>
      </c>
      <c r="W1488" s="1" t="e">
        <f t="shared" ca="1" si="251"/>
        <v>#NUM!</v>
      </c>
      <c r="X1488" s="1" t="e">
        <f t="shared" ca="1" si="252"/>
        <v>#NUM!</v>
      </c>
      <c r="Y1488" s="1" t="e">
        <f t="shared" ca="1" si="253"/>
        <v>#NUM!</v>
      </c>
      <c r="Z1488" s="32" t="e">
        <f t="shared" ca="1" si="254"/>
        <v>#NUM!</v>
      </c>
      <c r="AA1488" s="1" t="e">
        <f t="shared" ca="1" si="255"/>
        <v>#NUM!</v>
      </c>
      <c r="AB1488" s="1" t="e">
        <f t="shared" ca="1" si="256"/>
        <v>#NUM!</v>
      </c>
      <c r="AC1488" s="1" t="e">
        <f t="shared" ca="1" si="257"/>
        <v>#NUM!</v>
      </c>
      <c r="AD1488" s="1">
        <f t="shared" si="258"/>
        <v>165442</v>
      </c>
      <c r="AE1488" t="str">
        <f>IFERROR(VLOOKUP(D1488,Bas!A:B,2,0),"")</f>
        <v/>
      </c>
      <c r="AF1488" t="str">
        <f t="shared" si="259"/>
        <v>SOMOS DIESEL REPUESTOS E  UFP-011526-01</v>
      </c>
      <c r="AG1488" s="14" t="str">
        <f>(IFERROR(VLOOKUP(AF1488,Bas!A:B,2,0),"CXP"))</f>
        <v>CXP</v>
      </c>
    </row>
    <row r="1489" spans="1:33" x14ac:dyDescent="0.25">
      <c r="A1489" t="s">
        <v>41</v>
      </c>
      <c r="B1489">
        <v>901</v>
      </c>
      <c r="C1489">
        <v>900165418</v>
      </c>
      <c r="D1489" t="s">
        <v>337</v>
      </c>
      <c r="E1489" t="s">
        <v>5905</v>
      </c>
      <c r="F1489">
        <v>7447638</v>
      </c>
      <c r="G1489">
        <v>16925001</v>
      </c>
      <c r="H1489">
        <v>8524</v>
      </c>
      <c r="I1489" t="s">
        <v>5936</v>
      </c>
      <c r="J1489" t="s">
        <v>5937</v>
      </c>
      <c r="K1489" s="2">
        <v>45393</v>
      </c>
      <c r="L1489" s="2">
        <v>45393</v>
      </c>
      <c r="M1489" s="2">
        <v>45453</v>
      </c>
      <c r="N1489">
        <v>6</v>
      </c>
      <c r="O1489">
        <v>65277</v>
      </c>
      <c r="P1489">
        <v>20240604</v>
      </c>
      <c r="Q1489">
        <v>202406</v>
      </c>
      <c r="R1489" t="s">
        <v>6382</v>
      </c>
      <c r="S1489">
        <v>58</v>
      </c>
      <c r="T1489" t="s">
        <v>35</v>
      </c>
      <c r="U1489" t="s">
        <v>3359</v>
      </c>
      <c r="V1489" s="57" t="e">
        <f t="shared" ca="1" si="250"/>
        <v>#NUM!</v>
      </c>
      <c r="W1489" s="1" t="e">
        <f t="shared" ca="1" si="251"/>
        <v>#NUM!</v>
      </c>
      <c r="X1489" s="1" t="e">
        <f t="shared" ca="1" si="252"/>
        <v>#NUM!</v>
      </c>
      <c r="Y1489" s="1" t="e">
        <f t="shared" ca="1" si="253"/>
        <v>#NUM!</v>
      </c>
      <c r="Z1489" s="32" t="e">
        <f t="shared" ca="1" si="254"/>
        <v>#NUM!</v>
      </c>
      <c r="AA1489" s="1" t="e">
        <f t="shared" ca="1" si="255"/>
        <v>#NUM!</v>
      </c>
      <c r="AB1489" s="1" t="e">
        <f t="shared" ca="1" si="256"/>
        <v>#NUM!</v>
      </c>
      <c r="AC1489" s="1" t="e">
        <f t="shared" ca="1" si="257"/>
        <v>#NUM!</v>
      </c>
      <c r="AD1489" s="1">
        <f t="shared" si="258"/>
        <v>65277</v>
      </c>
      <c r="AE1489" t="str">
        <f>IFERROR(VLOOKUP(D1489,Bas!A:B,2,0),"")</f>
        <v/>
      </c>
      <c r="AF1489" t="str">
        <f t="shared" si="259"/>
        <v>SOMOS DIESEL REPUESTOS E  UFP-011688-01</v>
      </c>
      <c r="AG1489" s="14" t="str">
        <f>(IFERROR(VLOOKUP(AF1489,Bas!A:B,2,0),"CXP"))</f>
        <v>CXP</v>
      </c>
    </row>
    <row r="1490" spans="1:33" x14ac:dyDescent="0.25">
      <c r="A1490" t="s">
        <v>41</v>
      </c>
      <c r="B1490">
        <v>901</v>
      </c>
      <c r="C1490">
        <v>900165418</v>
      </c>
      <c r="D1490" t="s">
        <v>337</v>
      </c>
      <c r="E1490" t="s">
        <v>5905</v>
      </c>
      <c r="F1490">
        <v>7447638</v>
      </c>
      <c r="G1490">
        <v>16925001</v>
      </c>
      <c r="H1490">
        <v>8523</v>
      </c>
      <c r="I1490" t="s">
        <v>5938</v>
      </c>
      <c r="J1490" t="s">
        <v>5939</v>
      </c>
      <c r="K1490" s="2">
        <v>45393</v>
      </c>
      <c r="L1490" s="2">
        <v>45393</v>
      </c>
      <c r="M1490" s="2">
        <v>45453</v>
      </c>
      <c r="N1490">
        <v>6</v>
      </c>
      <c r="O1490">
        <v>180074</v>
      </c>
      <c r="P1490">
        <v>20240604</v>
      </c>
      <c r="Q1490">
        <v>202406</v>
      </c>
      <c r="R1490" t="s">
        <v>6382</v>
      </c>
      <c r="S1490">
        <v>58</v>
      </c>
      <c r="T1490" t="s">
        <v>35</v>
      </c>
      <c r="U1490" t="s">
        <v>3359</v>
      </c>
      <c r="V1490" s="57" t="e">
        <f t="shared" ca="1" si="250"/>
        <v>#NUM!</v>
      </c>
      <c r="W1490" s="1" t="e">
        <f t="shared" ca="1" si="251"/>
        <v>#NUM!</v>
      </c>
      <c r="X1490" s="1" t="e">
        <f t="shared" ca="1" si="252"/>
        <v>#NUM!</v>
      </c>
      <c r="Y1490" s="1" t="e">
        <f t="shared" ca="1" si="253"/>
        <v>#NUM!</v>
      </c>
      <c r="Z1490" s="32" t="e">
        <f t="shared" ca="1" si="254"/>
        <v>#NUM!</v>
      </c>
      <c r="AA1490" s="1" t="e">
        <f t="shared" ca="1" si="255"/>
        <v>#NUM!</v>
      </c>
      <c r="AB1490" s="1" t="e">
        <f t="shared" ca="1" si="256"/>
        <v>#NUM!</v>
      </c>
      <c r="AC1490" s="1" t="e">
        <f t="shared" ca="1" si="257"/>
        <v>#NUM!</v>
      </c>
      <c r="AD1490" s="1">
        <f t="shared" si="258"/>
        <v>180074</v>
      </c>
      <c r="AE1490" t="str">
        <f>IFERROR(VLOOKUP(D1490,Bas!A:B,2,0),"")</f>
        <v/>
      </c>
      <c r="AF1490" t="str">
        <f t="shared" si="259"/>
        <v>SOMOS DIESEL REPUESTOS E  UFP-011689-01</v>
      </c>
      <c r="AG1490" s="14" t="str">
        <f>(IFERROR(VLOOKUP(AF1490,Bas!A:B,2,0),"CXP"))</f>
        <v>CXP</v>
      </c>
    </row>
    <row r="1491" spans="1:33" x14ac:dyDescent="0.25">
      <c r="A1491" t="s">
        <v>41</v>
      </c>
      <c r="B1491">
        <v>901</v>
      </c>
      <c r="C1491">
        <v>900165418</v>
      </c>
      <c r="D1491" t="s">
        <v>337</v>
      </c>
      <c r="E1491" t="s">
        <v>5905</v>
      </c>
      <c r="F1491">
        <v>7447638</v>
      </c>
      <c r="G1491">
        <v>16925001</v>
      </c>
      <c r="H1491">
        <v>8525</v>
      </c>
      <c r="I1491" t="s">
        <v>5940</v>
      </c>
      <c r="J1491" t="s">
        <v>5941</v>
      </c>
      <c r="K1491" s="2">
        <v>45393</v>
      </c>
      <c r="L1491" s="2">
        <v>45393</v>
      </c>
      <c r="M1491" s="2">
        <v>45453</v>
      </c>
      <c r="N1491">
        <v>6</v>
      </c>
      <c r="O1491">
        <v>517712</v>
      </c>
      <c r="P1491">
        <v>20240604</v>
      </c>
      <c r="Q1491">
        <v>202406</v>
      </c>
      <c r="R1491" t="s">
        <v>6382</v>
      </c>
      <c r="S1491">
        <v>58</v>
      </c>
      <c r="T1491" t="s">
        <v>35</v>
      </c>
      <c r="U1491" t="s">
        <v>3359</v>
      </c>
      <c r="V1491" s="57" t="e">
        <f t="shared" ca="1" si="250"/>
        <v>#NUM!</v>
      </c>
      <c r="W1491" s="1" t="e">
        <f t="shared" ca="1" si="251"/>
        <v>#NUM!</v>
      </c>
      <c r="X1491" s="1" t="e">
        <f t="shared" ca="1" si="252"/>
        <v>#NUM!</v>
      </c>
      <c r="Y1491" s="1" t="e">
        <f t="shared" ca="1" si="253"/>
        <v>#NUM!</v>
      </c>
      <c r="Z1491" s="32" t="e">
        <f t="shared" ca="1" si="254"/>
        <v>#NUM!</v>
      </c>
      <c r="AA1491" s="1" t="e">
        <f t="shared" ca="1" si="255"/>
        <v>#NUM!</v>
      </c>
      <c r="AB1491" s="1" t="e">
        <f t="shared" ca="1" si="256"/>
        <v>#NUM!</v>
      </c>
      <c r="AC1491" s="1" t="e">
        <f t="shared" ca="1" si="257"/>
        <v>#NUM!</v>
      </c>
      <c r="AD1491" s="1">
        <f t="shared" si="258"/>
        <v>517712</v>
      </c>
      <c r="AE1491" t="str">
        <f>IFERROR(VLOOKUP(D1491,Bas!A:B,2,0),"")</f>
        <v/>
      </c>
      <c r="AF1491" t="str">
        <f t="shared" si="259"/>
        <v>SOMOS DIESEL REPUESTOS E  UFP-011690-01</v>
      </c>
      <c r="AG1491" s="14" t="str">
        <f>(IFERROR(VLOOKUP(AF1491,Bas!A:B,2,0),"CXP"))</f>
        <v>CXP</v>
      </c>
    </row>
    <row r="1492" spans="1:33" x14ac:dyDescent="0.25">
      <c r="A1492" t="s">
        <v>41</v>
      </c>
      <c r="B1492">
        <v>901</v>
      </c>
      <c r="C1492">
        <v>900165418</v>
      </c>
      <c r="D1492" t="s">
        <v>337</v>
      </c>
      <c r="E1492" t="s">
        <v>5905</v>
      </c>
      <c r="F1492">
        <v>7447638</v>
      </c>
      <c r="G1492">
        <v>16925001</v>
      </c>
      <c r="H1492">
        <v>8600</v>
      </c>
      <c r="I1492" t="s">
        <v>5942</v>
      </c>
      <c r="J1492" t="s">
        <v>5943</v>
      </c>
      <c r="K1492" s="2">
        <v>45400</v>
      </c>
      <c r="L1492" s="2">
        <v>45400</v>
      </c>
      <c r="M1492" s="2">
        <v>45460</v>
      </c>
      <c r="N1492">
        <v>13</v>
      </c>
      <c r="O1492">
        <v>191328</v>
      </c>
      <c r="P1492">
        <v>20240604</v>
      </c>
      <c r="Q1492">
        <v>202406</v>
      </c>
      <c r="R1492" t="s">
        <v>6382</v>
      </c>
      <c r="S1492">
        <v>51</v>
      </c>
      <c r="T1492" t="s">
        <v>35</v>
      </c>
      <c r="U1492" t="s">
        <v>3359</v>
      </c>
      <c r="V1492" s="57" t="e">
        <f t="shared" ca="1" si="250"/>
        <v>#NUM!</v>
      </c>
      <c r="W1492" s="1" t="e">
        <f t="shared" ca="1" si="251"/>
        <v>#NUM!</v>
      </c>
      <c r="X1492" s="1" t="e">
        <f t="shared" ca="1" si="252"/>
        <v>#NUM!</v>
      </c>
      <c r="Y1492" s="1" t="e">
        <f t="shared" ca="1" si="253"/>
        <v>#NUM!</v>
      </c>
      <c r="Z1492" s="32" t="e">
        <f t="shared" ca="1" si="254"/>
        <v>#NUM!</v>
      </c>
      <c r="AA1492" s="1" t="e">
        <f t="shared" ca="1" si="255"/>
        <v>#NUM!</v>
      </c>
      <c r="AB1492" s="1" t="e">
        <f t="shared" ca="1" si="256"/>
        <v>#NUM!</v>
      </c>
      <c r="AC1492" s="1" t="e">
        <f t="shared" ca="1" si="257"/>
        <v>#NUM!</v>
      </c>
      <c r="AD1492" s="1">
        <f t="shared" si="258"/>
        <v>191328</v>
      </c>
      <c r="AE1492" t="str">
        <f>IFERROR(VLOOKUP(D1492,Bas!A:B,2,0),"")</f>
        <v/>
      </c>
      <c r="AF1492" t="str">
        <f t="shared" si="259"/>
        <v>SOMOS DIESEL REPUESTOS E  UFP-011812-01</v>
      </c>
      <c r="AG1492" s="14" t="str">
        <f>(IFERROR(VLOOKUP(AF1492,Bas!A:B,2,0),"CXP"))</f>
        <v>CXP</v>
      </c>
    </row>
    <row r="1493" spans="1:33" x14ac:dyDescent="0.25">
      <c r="A1493" t="s">
        <v>41</v>
      </c>
      <c r="B1493">
        <v>901</v>
      </c>
      <c r="C1493">
        <v>900165418</v>
      </c>
      <c r="D1493" t="s">
        <v>337</v>
      </c>
      <c r="E1493" t="s">
        <v>5905</v>
      </c>
      <c r="F1493">
        <v>7447638</v>
      </c>
      <c r="G1493">
        <v>16925001</v>
      </c>
      <c r="H1493">
        <v>8601</v>
      </c>
      <c r="I1493" t="s">
        <v>5944</v>
      </c>
      <c r="J1493" t="s">
        <v>5945</v>
      </c>
      <c r="K1493" s="2">
        <v>45400</v>
      </c>
      <c r="L1493" s="2">
        <v>45400</v>
      </c>
      <c r="M1493" s="2">
        <v>45460</v>
      </c>
      <c r="N1493">
        <v>13</v>
      </c>
      <c r="O1493">
        <v>731549</v>
      </c>
      <c r="P1493">
        <v>20240604</v>
      </c>
      <c r="Q1493">
        <v>202406</v>
      </c>
      <c r="R1493" t="s">
        <v>6382</v>
      </c>
      <c r="S1493">
        <v>51</v>
      </c>
      <c r="T1493" t="s">
        <v>35</v>
      </c>
      <c r="U1493" t="s">
        <v>3359</v>
      </c>
      <c r="V1493" s="57" t="e">
        <f t="shared" ca="1" si="250"/>
        <v>#NUM!</v>
      </c>
      <c r="W1493" s="1" t="e">
        <f t="shared" ca="1" si="251"/>
        <v>#NUM!</v>
      </c>
      <c r="X1493" s="1" t="e">
        <f t="shared" ca="1" si="252"/>
        <v>#NUM!</v>
      </c>
      <c r="Y1493" s="1" t="e">
        <f t="shared" ca="1" si="253"/>
        <v>#NUM!</v>
      </c>
      <c r="Z1493" s="32" t="e">
        <f t="shared" ca="1" si="254"/>
        <v>#NUM!</v>
      </c>
      <c r="AA1493" s="1" t="e">
        <f t="shared" ca="1" si="255"/>
        <v>#NUM!</v>
      </c>
      <c r="AB1493" s="1" t="e">
        <f t="shared" ca="1" si="256"/>
        <v>#NUM!</v>
      </c>
      <c r="AC1493" s="1" t="e">
        <f t="shared" ca="1" si="257"/>
        <v>#NUM!</v>
      </c>
      <c r="AD1493" s="1">
        <f t="shared" si="258"/>
        <v>731549</v>
      </c>
      <c r="AE1493" t="str">
        <f>IFERROR(VLOOKUP(D1493,Bas!A:B,2,0),"")</f>
        <v/>
      </c>
      <c r="AF1493" t="str">
        <f t="shared" si="259"/>
        <v>SOMOS DIESEL REPUESTOS E  UFP-011813-01</v>
      </c>
      <c r="AG1493" s="14" t="str">
        <f>(IFERROR(VLOOKUP(AF1493,Bas!A:B,2,0),"CXP"))</f>
        <v>CXP</v>
      </c>
    </row>
    <row r="1494" spans="1:33" x14ac:dyDescent="0.25">
      <c r="A1494" t="s">
        <v>41</v>
      </c>
      <c r="B1494">
        <v>901</v>
      </c>
      <c r="C1494">
        <v>900165418</v>
      </c>
      <c r="D1494" t="s">
        <v>337</v>
      </c>
      <c r="E1494" t="s">
        <v>5905</v>
      </c>
      <c r="F1494">
        <v>7447638</v>
      </c>
      <c r="G1494">
        <v>16925001</v>
      </c>
      <c r="H1494">
        <v>8641</v>
      </c>
      <c r="I1494" t="s">
        <v>5946</v>
      </c>
      <c r="J1494" t="s">
        <v>5947</v>
      </c>
      <c r="K1494" s="2">
        <v>45408</v>
      </c>
      <c r="L1494" s="2">
        <v>45408</v>
      </c>
      <c r="M1494" s="2">
        <v>45468</v>
      </c>
      <c r="N1494">
        <v>21</v>
      </c>
      <c r="O1494">
        <v>1238006</v>
      </c>
      <c r="P1494">
        <v>20240604</v>
      </c>
      <c r="Q1494">
        <v>202406</v>
      </c>
      <c r="R1494" t="s">
        <v>6382</v>
      </c>
      <c r="S1494">
        <v>43</v>
      </c>
      <c r="T1494" t="s">
        <v>35</v>
      </c>
      <c r="U1494" t="s">
        <v>3359</v>
      </c>
      <c r="V1494" s="57" t="e">
        <f t="shared" ca="1" si="250"/>
        <v>#NUM!</v>
      </c>
      <c r="W1494" s="1" t="e">
        <f t="shared" ca="1" si="251"/>
        <v>#NUM!</v>
      </c>
      <c r="X1494" s="1" t="e">
        <f t="shared" ca="1" si="252"/>
        <v>#NUM!</v>
      </c>
      <c r="Y1494" s="1" t="e">
        <f t="shared" ca="1" si="253"/>
        <v>#NUM!</v>
      </c>
      <c r="Z1494" s="32" t="e">
        <f t="shared" ca="1" si="254"/>
        <v>#NUM!</v>
      </c>
      <c r="AA1494" s="1" t="e">
        <f t="shared" ca="1" si="255"/>
        <v>#NUM!</v>
      </c>
      <c r="AB1494" s="1" t="e">
        <f t="shared" ca="1" si="256"/>
        <v>#NUM!</v>
      </c>
      <c r="AC1494" s="1" t="e">
        <f t="shared" ca="1" si="257"/>
        <v>#NUM!</v>
      </c>
      <c r="AD1494" s="1">
        <f t="shared" si="258"/>
        <v>1238006</v>
      </c>
      <c r="AE1494" t="str">
        <f>IFERROR(VLOOKUP(D1494,Bas!A:B,2,0),"")</f>
        <v/>
      </c>
      <c r="AF1494" t="str">
        <f t="shared" si="259"/>
        <v>SOMOS DIESEL REPUESTOS E  UFP-011958-01</v>
      </c>
      <c r="AG1494" s="14" t="str">
        <f>(IFERROR(VLOOKUP(AF1494,Bas!A:B,2,0),"CXP"))</f>
        <v>CXP</v>
      </c>
    </row>
    <row r="1495" spans="1:33" x14ac:dyDescent="0.25">
      <c r="A1495" t="s">
        <v>41</v>
      </c>
      <c r="B1495">
        <v>901</v>
      </c>
      <c r="C1495">
        <v>900165418</v>
      </c>
      <c r="D1495" t="s">
        <v>337</v>
      </c>
      <c r="E1495" t="s">
        <v>5905</v>
      </c>
      <c r="F1495">
        <v>7447638</v>
      </c>
      <c r="G1495">
        <v>16925001</v>
      </c>
      <c r="H1495">
        <v>8640</v>
      </c>
      <c r="I1495" t="s">
        <v>5948</v>
      </c>
      <c r="J1495" t="s">
        <v>5949</v>
      </c>
      <c r="K1495" s="2">
        <v>45411</v>
      </c>
      <c r="L1495" s="2">
        <v>45411</v>
      </c>
      <c r="M1495" s="2">
        <v>45468</v>
      </c>
      <c r="N1495">
        <v>21</v>
      </c>
      <c r="O1495">
        <v>1238006</v>
      </c>
      <c r="P1495">
        <v>20240604</v>
      </c>
      <c r="Q1495">
        <v>202406</v>
      </c>
      <c r="R1495" t="s">
        <v>6382</v>
      </c>
      <c r="S1495">
        <v>40</v>
      </c>
      <c r="T1495" t="s">
        <v>35</v>
      </c>
      <c r="U1495" t="s">
        <v>3359</v>
      </c>
      <c r="V1495" s="57" t="e">
        <f t="shared" ca="1" si="250"/>
        <v>#NUM!</v>
      </c>
      <c r="W1495" s="1" t="e">
        <f t="shared" ca="1" si="251"/>
        <v>#NUM!</v>
      </c>
      <c r="X1495" s="1" t="e">
        <f t="shared" ca="1" si="252"/>
        <v>#NUM!</v>
      </c>
      <c r="Y1495" s="1" t="e">
        <f t="shared" ca="1" si="253"/>
        <v>#NUM!</v>
      </c>
      <c r="Z1495" s="32" t="e">
        <f t="shared" ca="1" si="254"/>
        <v>#NUM!</v>
      </c>
      <c r="AA1495" s="1" t="e">
        <f t="shared" ca="1" si="255"/>
        <v>#NUM!</v>
      </c>
      <c r="AB1495" s="1" t="e">
        <f t="shared" ca="1" si="256"/>
        <v>#NUM!</v>
      </c>
      <c r="AC1495" s="1" t="e">
        <f t="shared" ca="1" si="257"/>
        <v>#NUM!</v>
      </c>
      <c r="AD1495" s="1">
        <f t="shared" si="258"/>
        <v>1238006</v>
      </c>
      <c r="AE1495" t="str">
        <f>IFERROR(VLOOKUP(D1495,Bas!A:B,2,0),"")</f>
        <v/>
      </c>
      <c r="AF1495" t="str">
        <f t="shared" si="259"/>
        <v>SOMOS DIESEL REPUESTOS E  UFP-012063-01</v>
      </c>
      <c r="AG1495" s="14" t="str">
        <f>(IFERROR(VLOOKUP(AF1495,Bas!A:B,2,0),"CXP"))</f>
        <v>CXP</v>
      </c>
    </row>
    <row r="1496" spans="1:33" x14ac:dyDescent="0.25">
      <c r="A1496" t="s">
        <v>41</v>
      </c>
      <c r="B1496">
        <v>901</v>
      </c>
      <c r="C1496">
        <v>900165418</v>
      </c>
      <c r="D1496" t="s">
        <v>337</v>
      </c>
      <c r="E1496" t="s">
        <v>5905</v>
      </c>
      <c r="F1496">
        <v>7447638</v>
      </c>
      <c r="G1496">
        <v>16925001</v>
      </c>
      <c r="H1496">
        <v>8762</v>
      </c>
      <c r="I1496" t="s">
        <v>5950</v>
      </c>
      <c r="J1496" t="s">
        <v>5951</v>
      </c>
      <c r="K1496" s="2">
        <v>45426</v>
      </c>
      <c r="L1496" s="2">
        <v>45426</v>
      </c>
      <c r="M1496" s="2">
        <v>45483</v>
      </c>
      <c r="N1496">
        <v>36</v>
      </c>
      <c r="O1496">
        <v>1238006</v>
      </c>
      <c r="P1496">
        <v>20240604</v>
      </c>
      <c r="Q1496">
        <v>202406</v>
      </c>
      <c r="R1496" t="s">
        <v>6382</v>
      </c>
      <c r="S1496">
        <v>25</v>
      </c>
      <c r="T1496" t="s">
        <v>22</v>
      </c>
      <c r="U1496" t="s">
        <v>3359</v>
      </c>
      <c r="V1496" s="57" t="e">
        <f t="shared" ca="1" si="250"/>
        <v>#NUM!</v>
      </c>
      <c r="W1496" s="1" t="e">
        <f t="shared" ca="1" si="251"/>
        <v>#NUM!</v>
      </c>
      <c r="X1496" s="1" t="e">
        <f t="shared" ca="1" si="252"/>
        <v>#NUM!</v>
      </c>
      <c r="Y1496" s="1" t="e">
        <f t="shared" ca="1" si="253"/>
        <v>#NUM!</v>
      </c>
      <c r="Z1496" s="32" t="e">
        <f t="shared" ca="1" si="254"/>
        <v>#NUM!</v>
      </c>
      <c r="AA1496" s="1" t="e">
        <f t="shared" ca="1" si="255"/>
        <v>#NUM!</v>
      </c>
      <c r="AB1496" s="1" t="e">
        <f t="shared" ca="1" si="256"/>
        <v>#NUM!</v>
      </c>
      <c r="AC1496" s="1" t="e">
        <f t="shared" ca="1" si="257"/>
        <v>#NUM!</v>
      </c>
      <c r="AD1496" s="1">
        <f t="shared" si="258"/>
        <v>1238006</v>
      </c>
      <c r="AE1496" t="str">
        <f>IFERROR(VLOOKUP(D1496,Bas!A:B,2,0),"")</f>
        <v/>
      </c>
      <c r="AF1496" t="str">
        <f t="shared" si="259"/>
        <v>SOMOS DIESEL REPUESTOS E  UFP-012246-01</v>
      </c>
      <c r="AG1496" s="14" t="str">
        <f>(IFERROR(VLOOKUP(AF1496,Bas!A:B,2,0),"CXP"))</f>
        <v>CXP</v>
      </c>
    </row>
    <row r="1497" spans="1:33" x14ac:dyDescent="0.25">
      <c r="A1497" t="s">
        <v>41</v>
      </c>
      <c r="B1497">
        <v>901</v>
      </c>
      <c r="C1497">
        <v>900165418</v>
      </c>
      <c r="D1497" t="s">
        <v>337</v>
      </c>
      <c r="E1497" t="s">
        <v>5905</v>
      </c>
      <c r="F1497">
        <v>7447638</v>
      </c>
      <c r="G1497">
        <v>16925001</v>
      </c>
      <c r="H1497">
        <v>8763</v>
      </c>
      <c r="I1497" t="s">
        <v>5952</v>
      </c>
      <c r="J1497" t="s">
        <v>5953</v>
      </c>
      <c r="K1497" s="2">
        <v>45426</v>
      </c>
      <c r="L1497" s="2">
        <v>45426</v>
      </c>
      <c r="M1497" s="2">
        <v>45483</v>
      </c>
      <c r="N1497">
        <v>36</v>
      </c>
      <c r="O1497">
        <v>517712</v>
      </c>
      <c r="P1497">
        <v>20240604</v>
      </c>
      <c r="Q1497">
        <v>202406</v>
      </c>
      <c r="R1497" t="s">
        <v>6382</v>
      </c>
      <c r="S1497">
        <v>25</v>
      </c>
      <c r="T1497" t="s">
        <v>22</v>
      </c>
      <c r="U1497" t="s">
        <v>3359</v>
      </c>
      <c r="V1497" s="57" t="e">
        <f t="shared" ca="1" si="250"/>
        <v>#NUM!</v>
      </c>
      <c r="W1497" s="1" t="e">
        <f t="shared" ca="1" si="251"/>
        <v>#NUM!</v>
      </c>
      <c r="X1497" s="1" t="e">
        <f t="shared" ca="1" si="252"/>
        <v>#NUM!</v>
      </c>
      <c r="Y1497" s="1" t="e">
        <f t="shared" ca="1" si="253"/>
        <v>#NUM!</v>
      </c>
      <c r="Z1497" s="32" t="e">
        <f t="shared" ca="1" si="254"/>
        <v>#NUM!</v>
      </c>
      <c r="AA1497" s="1" t="e">
        <f t="shared" ca="1" si="255"/>
        <v>#NUM!</v>
      </c>
      <c r="AB1497" s="1" t="e">
        <f t="shared" ca="1" si="256"/>
        <v>#NUM!</v>
      </c>
      <c r="AC1497" s="1" t="e">
        <f t="shared" ca="1" si="257"/>
        <v>#NUM!</v>
      </c>
      <c r="AD1497" s="1">
        <f t="shared" si="258"/>
        <v>517712</v>
      </c>
      <c r="AE1497" t="str">
        <f>IFERROR(VLOOKUP(D1497,Bas!A:B,2,0),"")</f>
        <v/>
      </c>
      <c r="AF1497" t="str">
        <f t="shared" si="259"/>
        <v>SOMOS DIESEL REPUESTOS E  UFP-012247-01</v>
      </c>
      <c r="AG1497" s="14" t="str">
        <f>(IFERROR(VLOOKUP(AF1497,Bas!A:B,2,0),"CXP"))</f>
        <v>CXP</v>
      </c>
    </row>
    <row r="1498" spans="1:33" x14ac:dyDescent="0.25">
      <c r="A1498" t="s">
        <v>41</v>
      </c>
      <c r="B1498">
        <v>901</v>
      </c>
      <c r="C1498">
        <v>900165418</v>
      </c>
      <c r="D1498" t="s">
        <v>337</v>
      </c>
      <c r="E1498" t="s">
        <v>5905</v>
      </c>
      <c r="F1498">
        <v>7447638</v>
      </c>
      <c r="G1498">
        <v>16925001</v>
      </c>
      <c r="H1498">
        <v>8732</v>
      </c>
      <c r="I1498" t="s">
        <v>5954</v>
      </c>
      <c r="J1498" t="s">
        <v>5955</v>
      </c>
      <c r="K1498" s="2">
        <v>45426</v>
      </c>
      <c r="L1498" s="2">
        <v>45426</v>
      </c>
      <c r="M1498" s="2">
        <v>45480</v>
      </c>
      <c r="N1498">
        <v>33</v>
      </c>
      <c r="O1498">
        <v>2082101</v>
      </c>
      <c r="P1498">
        <v>20240604</v>
      </c>
      <c r="Q1498">
        <v>202406</v>
      </c>
      <c r="R1498" t="s">
        <v>6382</v>
      </c>
      <c r="S1498">
        <v>25</v>
      </c>
      <c r="T1498" t="s">
        <v>22</v>
      </c>
      <c r="U1498" t="s">
        <v>3359</v>
      </c>
      <c r="V1498" s="57" t="e">
        <f t="shared" ca="1" si="250"/>
        <v>#NUM!</v>
      </c>
      <c r="W1498" s="1" t="e">
        <f t="shared" ca="1" si="251"/>
        <v>#NUM!</v>
      </c>
      <c r="X1498" s="1" t="e">
        <f t="shared" ca="1" si="252"/>
        <v>#NUM!</v>
      </c>
      <c r="Y1498" s="1" t="e">
        <f t="shared" ca="1" si="253"/>
        <v>#NUM!</v>
      </c>
      <c r="Z1498" s="32" t="e">
        <f t="shared" ca="1" si="254"/>
        <v>#NUM!</v>
      </c>
      <c r="AA1498" s="1" t="e">
        <f t="shared" ca="1" si="255"/>
        <v>#NUM!</v>
      </c>
      <c r="AB1498" s="1" t="e">
        <f t="shared" ca="1" si="256"/>
        <v>#NUM!</v>
      </c>
      <c r="AC1498" s="1" t="e">
        <f t="shared" ca="1" si="257"/>
        <v>#NUM!</v>
      </c>
      <c r="AD1498" s="1">
        <f t="shared" si="258"/>
        <v>2082101</v>
      </c>
      <c r="AE1498" t="str">
        <f>IFERROR(VLOOKUP(D1498,Bas!A:B,2,0),"")</f>
        <v/>
      </c>
      <c r="AF1498" t="str">
        <f t="shared" si="259"/>
        <v>SOMOS DIESEL REPUESTOS E  UFP-012248-01</v>
      </c>
      <c r="AG1498" s="14" t="str">
        <f>(IFERROR(VLOOKUP(AF1498,Bas!A:B,2,0),"CXP"))</f>
        <v>CXP</v>
      </c>
    </row>
    <row r="1499" spans="1:33" x14ac:dyDescent="0.25">
      <c r="A1499" t="s">
        <v>41</v>
      </c>
      <c r="B1499">
        <v>901</v>
      </c>
      <c r="C1499">
        <v>830033457</v>
      </c>
      <c r="D1499" t="s">
        <v>209</v>
      </c>
      <c r="E1499" t="s">
        <v>5956</v>
      </c>
      <c r="F1499">
        <v>7447638</v>
      </c>
      <c r="G1499">
        <v>16925001</v>
      </c>
      <c r="H1499">
        <v>63130</v>
      </c>
      <c r="I1499" t="s">
        <v>5957</v>
      </c>
      <c r="J1499" t="s">
        <v>5958</v>
      </c>
      <c r="K1499" s="2">
        <v>45397</v>
      </c>
      <c r="L1499" s="2">
        <v>45397</v>
      </c>
      <c r="M1499" s="2">
        <v>45455</v>
      </c>
      <c r="N1499">
        <v>8</v>
      </c>
      <c r="O1499">
        <v>71407</v>
      </c>
      <c r="P1499">
        <v>20240604</v>
      </c>
      <c r="Q1499">
        <v>202406</v>
      </c>
      <c r="R1499" t="s">
        <v>6382</v>
      </c>
      <c r="S1499">
        <v>54</v>
      </c>
      <c r="T1499" t="s">
        <v>35</v>
      </c>
      <c r="U1499" t="s">
        <v>3359</v>
      </c>
      <c r="V1499" s="57" t="e">
        <f t="shared" ca="1" si="250"/>
        <v>#NUM!</v>
      </c>
      <c r="W1499" s="1" t="e">
        <f t="shared" ca="1" si="251"/>
        <v>#NUM!</v>
      </c>
      <c r="X1499" s="1" t="e">
        <f t="shared" ca="1" si="252"/>
        <v>#NUM!</v>
      </c>
      <c r="Y1499" s="1" t="e">
        <f t="shared" ca="1" si="253"/>
        <v>#NUM!</v>
      </c>
      <c r="Z1499" s="32" t="e">
        <f t="shared" ca="1" si="254"/>
        <v>#NUM!</v>
      </c>
      <c r="AA1499" s="1" t="e">
        <f t="shared" ca="1" si="255"/>
        <v>#NUM!</v>
      </c>
      <c r="AB1499" s="1" t="e">
        <f t="shared" ca="1" si="256"/>
        <v>#NUM!</v>
      </c>
      <c r="AC1499" s="1" t="e">
        <f t="shared" ca="1" si="257"/>
        <v>#NUM!</v>
      </c>
      <c r="AD1499" s="1">
        <f t="shared" si="258"/>
        <v>71407</v>
      </c>
      <c r="AE1499" t="str">
        <f>IFERROR(VLOOKUP(D1499,Bas!A:B,2,0),"")</f>
        <v/>
      </c>
      <c r="AF1499" t="str">
        <f t="shared" si="259"/>
        <v>STEWART &amp; STEVENSON DE LAS AMERICAS COLOMBIA LTDAFP-011744-01</v>
      </c>
      <c r="AG1499" s="14" t="str">
        <f>(IFERROR(VLOOKUP(AF1499,Bas!A:B,2,0),"CXP"))</f>
        <v>CXP</v>
      </c>
    </row>
    <row r="1500" spans="1:33" x14ac:dyDescent="0.25">
      <c r="A1500" t="s">
        <v>41</v>
      </c>
      <c r="B1500">
        <v>901</v>
      </c>
      <c r="C1500">
        <v>830033457</v>
      </c>
      <c r="D1500" t="s">
        <v>209</v>
      </c>
      <c r="E1500" t="s">
        <v>5956</v>
      </c>
      <c r="F1500">
        <v>7447638</v>
      </c>
      <c r="G1500">
        <v>16925001</v>
      </c>
      <c r="H1500">
        <v>63451</v>
      </c>
      <c r="I1500" t="s">
        <v>5959</v>
      </c>
      <c r="J1500" t="s">
        <v>5960</v>
      </c>
      <c r="K1500" s="2">
        <v>45408</v>
      </c>
      <c r="L1500" s="2">
        <v>45408</v>
      </c>
      <c r="M1500" s="2">
        <v>45469</v>
      </c>
      <c r="N1500">
        <v>22</v>
      </c>
      <c r="O1500">
        <v>480398</v>
      </c>
      <c r="P1500">
        <v>20240604</v>
      </c>
      <c r="Q1500">
        <v>202406</v>
      </c>
      <c r="R1500" t="s">
        <v>6382</v>
      </c>
      <c r="S1500">
        <v>43</v>
      </c>
      <c r="T1500" t="s">
        <v>35</v>
      </c>
      <c r="U1500" t="s">
        <v>3359</v>
      </c>
      <c r="V1500" s="57" t="e">
        <f t="shared" ca="1" si="250"/>
        <v>#NUM!</v>
      </c>
      <c r="W1500" s="1" t="e">
        <f t="shared" ca="1" si="251"/>
        <v>#NUM!</v>
      </c>
      <c r="X1500" s="1" t="e">
        <f t="shared" ca="1" si="252"/>
        <v>#NUM!</v>
      </c>
      <c r="Y1500" s="1" t="e">
        <f t="shared" ca="1" si="253"/>
        <v>#NUM!</v>
      </c>
      <c r="Z1500" s="32" t="e">
        <f t="shared" ca="1" si="254"/>
        <v>#NUM!</v>
      </c>
      <c r="AA1500" s="1" t="e">
        <f t="shared" ca="1" si="255"/>
        <v>#NUM!</v>
      </c>
      <c r="AB1500" s="1" t="e">
        <f t="shared" ca="1" si="256"/>
        <v>#NUM!</v>
      </c>
      <c r="AC1500" s="1" t="e">
        <f t="shared" ca="1" si="257"/>
        <v>#NUM!</v>
      </c>
      <c r="AD1500" s="1">
        <f t="shared" si="258"/>
        <v>480398</v>
      </c>
      <c r="AE1500" t="str">
        <f>IFERROR(VLOOKUP(D1500,Bas!A:B,2,0),"")</f>
        <v/>
      </c>
      <c r="AF1500" t="str">
        <f t="shared" si="259"/>
        <v>STEWART &amp; STEVENSON DE LAS AMERICAS COLOMBIA LTDAFP-011969-01</v>
      </c>
      <c r="AG1500" s="14" t="str">
        <f>(IFERROR(VLOOKUP(AF1500,Bas!A:B,2,0),"CXP"))</f>
        <v>CXP</v>
      </c>
    </row>
    <row r="1501" spans="1:33" x14ac:dyDescent="0.25">
      <c r="A1501" t="s">
        <v>41</v>
      </c>
      <c r="B1501">
        <v>901</v>
      </c>
      <c r="C1501">
        <v>830033457</v>
      </c>
      <c r="D1501" t="s">
        <v>209</v>
      </c>
      <c r="E1501" t="s">
        <v>5956</v>
      </c>
      <c r="F1501">
        <v>7447638</v>
      </c>
      <c r="G1501">
        <v>16925001</v>
      </c>
      <c r="H1501">
        <v>63730</v>
      </c>
      <c r="I1501" t="s">
        <v>5961</v>
      </c>
      <c r="J1501" t="s">
        <v>5962</v>
      </c>
      <c r="K1501" s="2">
        <v>45426</v>
      </c>
      <c r="L1501" s="2">
        <v>45426</v>
      </c>
      <c r="M1501" s="2">
        <v>45481</v>
      </c>
      <c r="N1501">
        <v>34</v>
      </c>
      <c r="O1501">
        <v>432932</v>
      </c>
      <c r="P1501">
        <v>20240604</v>
      </c>
      <c r="Q1501">
        <v>202406</v>
      </c>
      <c r="R1501" t="s">
        <v>6382</v>
      </c>
      <c r="S1501">
        <v>25</v>
      </c>
      <c r="T1501" t="s">
        <v>22</v>
      </c>
      <c r="U1501" t="s">
        <v>3359</v>
      </c>
      <c r="V1501" s="57" t="e">
        <f t="shared" ca="1" si="250"/>
        <v>#NUM!</v>
      </c>
      <c r="W1501" s="1" t="e">
        <f t="shared" ca="1" si="251"/>
        <v>#NUM!</v>
      </c>
      <c r="X1501" s="1" t="e">
        <f t="shared" ca="1" si="252"/>
        <v>#NUM!</v>
      </c>
      <c r="Y1501" s="1" t="e">
        <f t="shared" ca="1" si="253"/>
        <v>#NUM!</v>
      </c>
      <c r="Z1501" s="32" t="e">
        <f t="shared" ca="1" si="254"/>
        <v>#NUM!</v>
      </c>
      <c r="AA1501" s="1" t="e">
        <f t="shared" ca="1" si="255"/>
        <v>#NUM!</v>
      </c>
      <c r="AB1501" s="1" t="e">
        <f t="shared" ca="1" si="256"/>
        <v>#NUM!</v>
      </c>
      <c r="AC1501" s="1" t="e">
        <f t="shared" ca="1" si="257"/>
        <v>#NUM!</v>
      </c>
      <c r="AD1501" s="1">
        <f t="shared" si="258"/>
        <v>432932</v>
      </c>
      <c r="AE1501" t="str">
        <f>IFERROR(VLOOKUP(D1501,Bas!A:B,2,0),"")</f>
        <v/>
      </c>
      <c r="AF1501" t="str">
        <f t="shared" si="259"/>
        <v>STEWART &amp; STEVENSON DE LAS AMERICAS COLOMBIA LTDAFP-012245-01</v>
      </c>
      <c r="AG1501" s="14" t="str">
        <f>(IFERROR(VLOOKUP(AF1501,Bas!A:B,2,0),"CXP"))</f>
        <v>CXP</v>
      </c>
    </row>
    <row r="1502" spans="1:33" x14ac:dyDescent="0.25">
      <c r="A1502" t="s">
        <v>41</v>
      </c>
      <c r="B1502">
        <v>901</v>
      </c>
      <c r="C1502">
        <v>800250984</v>
      </c>
      <c r="D1502" t="s">
        <v>76</v>
      </c>
      <c r="E1502" t="s">
        <v>5963</v>
      </c>
      <c r="F1502">
        <v>7447638</v>
      </c>
      <c r="G1502">
        <v>16925001</v>
      </c>
      <c r="H1502">
        <v>2816</v>
      </c>
      <c r="I1502" t="s">
        <v>5968</v>
      </c>
      <c r="J1502" t="s">
        <v>5965</v>
      </c>
      <c r="K1502" s="2">
        <v>45245</v>
      </c>
      <c r="L1502" s="2">
        <v>45245</v>
      </c>
      <c r="M1502" s="2">
        <v>45488</v>
      </c>
      <c r="N1502">
        <v>41</v>
      </c>
      <c r="O1502">
        <v>39430583</v>
      </c>
      <c r="P1502">
        <v>20240604</v>
      </c>
      <c r="Q1502">
        <v>202406</v>
      </c>
      <c r="R1502" t="s">
        <v>6382</v>
      </c>
      <c r="S1502">
        <v>206</v>
      </c>
      <c r="T1502" t="s">
        <v>45</v>
      </c>
      <c r="U1502" t="s">
        <v>3359</v>
      </c>
      <c r="V1502" s="57" t="e">
        <f t="shared" ca="1" si="250"/>
        <v>#NUM!</v>
      </c>
      <c r="W1502" s="1" t="e">
        <f t="shared" ca="1" si="251"/>
        <v>#NUM!</v>
      </c>
      <c r="X1502" s="1" t="e">
        <f t="shared" ca="1" si="252"/>
        <v>#NUM!</v>
      </c>
      <c r="Y1502" s="1" t="e">
        <f t="shared" ca="1" si="253"/>
        <v>#NUM!</v>
      </c>
      <c r="Z1502" s="32" t="e">
        <f t="shared" ca="1" si="254"/>
        <v>#NUM!</v>
      </c>
      <c r="AA1502" s="1" t="e">
        <f t="shared" ca="1" si="255"/>
        <v>#NUM!</v>
      </c>
      <c r="AB1502" s="1" t="e">
        <f t="shared" ca="1" si="256"/>
        <v>#NUM!</v>
      </c>
      <c r="AC1502" s="1" t="e">
        <f t="shared" ca="1" si="257"/>
        <v>#NUM!</v>
      </c>
      <c r="AD1502" s="1">
        <f t="shared" si="258"/>
        <v>39430583</v>
      </c>
      <c r="AE1502" t="str">
        <f>IFERROR(VLOOKUP(D1502,Bas!A:B,2,0),"")</f>
        <v/>
      </c>
      <c r="AF1502" t="str">
        <f t="shared" si="259"/>
        <v>SUPERINTENDENCIA DE SERVICIOS PUBLICOS DOMICIL.CC-002816-09</v>
      </c>
      <c r="AG1502" s="14" t="str">
        <f>(IFERROR(VLOOKUP(AF1502,Bas!A:B,2,0),"CXP"))</f>
        <v>RV</v>
      </c>
    </row>
    <row r="1503" spans="1:33" x14ac:dyDescent="0.25">
      <c r="A1503" t="s">
        <v>41</v>
      </c>
      <c r="B1503">
        <v>901</v>
      </c>
      <c r="C1503">
        <v>800250984</v>
      </c>
      <c r="D1503" t="s">
        <v>76</v>
      </c>
      <c r="E1503" t="s">
        <v>5963</v>
      </c>
      <c r="F1503">
        <v>7447638</v>
      </c>
      <c r="G1503">
        <v>16925001</v>
      </c>
      <c r="H1503">
        <v>2816</v>
      </c>
      <c r="I1503" t="s">
        <v>5966</v>
      </c>
      <c r="J1503" t="s">
        <v>5965</v>
      </c>
      <c r="K1503" s="2">
        <v>45245</v>
      </c>
      <c r="L1503" s="2">
        <v>45245</v>
      </c>
      <c r="M1503" s="2">
        <v>45458</v>
      </c>
      <c r="N1503">
        <v>11</v>
      </c>
      <c r="O1503">
        <v>39430583</v>
      </c>
      <c r="P1503">
        <v>20240604</v>
      </c>
      <c r="Q1503">
        <v>202406</v>
      </c>
      <c r="R1503" t="s">
        <v>6382</v>
      </c>
      <c r="S1503">
        <v>206</v>
      </c>
      <c r="T1503" t="s">
        <v>45</v>
      </c>
      <c r="U1503" t="s">
        <v>3359</v>
      </c>
      <c r="V1503" s="57" t="e">
        <f t="shared" ca="1" si="250"/>
        <v>#NUM!</v>
      </c>
      <c r="W1503" s="1" t="e">
        <f t="shared" ca="1" si="251"/>
        <v>#NUM!</v>
      </c>
      <c r="X1503" s="1" t="e">
        <f t="shared" ca="1" si="252"/>
        <v>#NUM!</v>
      </c>
      <c r="Y1503" s="1" t="e">
        <f t="shared" ca="1" si="253"/>
        <v>#NUM!</v>
      </c>
      <c r="Z1503" s="32" t="e">
        <f t="shared" ca="1" si="254"/>
        <v>#NUM!</v>
      </c>
      <c r="AA1503" s="1" t="e">
        <f t="shared" ca="1" si="255"/>
        <v>#NUM!</v>
      </c>
      <c r="AB1503" s="1" t="e">
        <f t="shared" ca="1" si="256"/>
        <v>#NUM!</v>
      </c>
      <c r="AC1503" s="1" t="e">
        <f t="shared" ca="1" si="257"/>
        <v>#NUM!</v>
      </c>
      <c r="AD1503" s="1">
        <f t="shared" si="258"/>
        <v>39430583</v>
      </c>
      <c r="AE1503" t="str">
        <f>IFERROR(VLOOKUP(D1503,Bas!A:B,2,0),"")</f>
        <v/>
      </c>
      <c r="AF1503" t="str">
        <f t="shared" si="259"/>
        <v>SUPERINTENDENCIA DE SERVICIOS PUBLICOS DOMICIL.CC-002816-08</v>
      </c>
      <c r="AG1503" s="14" t="str">
        <f>(IFERROR(VLOOKUP(AF1503,Bas!A:B,2,0),"CXP"))</f>
        <v>RV</v>
      </c>
    </row>
    <row r="1504" spans="1:33" x14ac:dyDescent="0.25">
      <c r="A1504" t="s">
        <v>41</v>
      </c>
      <c r="B1504">
        <v>901</v>
      </c>
      <c r="C1504">
        <v>800250984</v>
      </c>
      <c r="D1504" t="s">
        <v>76</v>
      </c>
      <c r="E1504" t="s">
        <v>5963</v>
      </c>
      <c r="F1504">
        <v>7447638</v>
      </c>
      <c r="G1504">
        <v>16925001</v>
      </c>
      <c r="H1504">
        <v>2816</v>
      </c>
      <c r="I1504" t="s">
        <v>5967</v>
      </c>
      <c r="J1504" t="s">
        <v>5965</v>
      </c>
      <c r="K1504" s="2">
        <v>45245</v>
      </c>
      <c r="L1504" s="2">
        <v>45245</v>
      </c>
      <c r="M1504" s="2">
        <v>45519</v>
      </c>
      <c r="N1504">
        <v>71</v>
      </c>
      <c r="O1504">
        <v>39430583</v>
      </c>
      <c r="P1504">
        <v>20240604</v>
      </c>
      <c r="Q1504">
        <v>202406</v>
      </c>
      <c r="R1504" t="s">
        <v>6382</v>
      </c>
      <c r="S1504">
        <v>206</v>
      </c>
      <c r="T1504" t="s">
        <v>45</v>
      </c>
      <c r="U1504" t="s">
        <v>3359</v>
      </c>
      <c r="V1504" s="57" t="e">
        <f t="shared" ca="1" si="250"/>
        <v>#NUM!</v>
      </c>
      <c r="W1504" s="1" t="e">
        <f t="shared" ca="1" si="251"/>
        <v>#NUM!</v>
      </c>
      <c r="X1504" s="1" t="e">
        <f t="shared" ca="1" si="252"/>
        <v>#NUM!</v>
      </c>
      <c r="Y1504" s="1" t="e">
        <f t="shared" ca="1" si="253"/>
        <v>#NUM!</v>
      </c>
      <c r="Z1504" s="32" t="e">
        <f t="shared" ca="1" si="254"/>
        <v>#NUM!</v>
      </c>
      <c r="AA1504" s="1" t="e">
        <f t="shared" ca="1" si="255"/>
        <v>#NUM!</v>
      </c>
      <c r="AB1504" s="1" t="e">
        <f t="shared" ca="1" si="256"/>
        <v>#NUM!</v>
      </c>
      <c r="AC1504" s="1" t="e">
        <f t="shared" ca="1" si="257"/>
        <v>#NUM!</v>
      </c>
      <c r="AD1504" s="1">
        <f t="shared" si="258"/>
        <v>39430583</v>
      </c>
      <c r="AE1504" t="str">
        <f>IFERROR(VLOOKUP(D1504,Bas!A:B,2,0),"")</f>
        <v/>
      </c>
      <c r="AF1504" t="str">
        <f t="shared" si="259"/>
        <v>SUPERINTENDENCIA DE SERVICIOS PUBLICOS DOMICIL.CC-002816-10</v>
      </c>
      <c r="AG1504" s="14" t="str">
        <f>(IFERROR(VLOOKUP(AF1504,Bas!A:B,2,0),"CXP"))</f>
        <v>RV</v>
      </c>
    </row>
    <row r="1505" spans="1:33" x14ac:dyDescent="0.25">
      <c r="A1505" t="s">
        <v>41</v>
      </c>
      <c r="B1505">
        <v>901</v>
      </c>
      <c r="C1505">
        <v>800250984</v>
      </c>
      <c r="D1505" t="s">
        <v>76</v>
      </c>
      <c r="E1505" t="s">
        <v>5963</v>
      </c>
      <c r="F1505">
        <v>7447638</v>
      </c>
      <c r="G1505">
        <v>16925001</v>
      </c>
      <c r="H1505">
        <v>2816</v>
      </c>
      <c r="I1505" t="s">
        <v>5964</v>
      </c>
      <c r="J1505" t="s">
        <v>5965</v>
      </c>
      <c r="K1505" s="2">
        <v>45245</v>
      </c>
      <c r="L1505" s="2">
        <v>45245</v>
      </c>
      <c r="M1505" s="2">
        <v>45550</v>
      </c>
      <c r="N1505">
        <v>101</v>
      </c>
      <c r="O1505">
        <v>39430583</v>
      </c>
      <c r="P1505">
        <v>20240604</v>
      </c>
      <c r="Q1505">
        <v>202406</v>
      </c>
      <c r="R1505" t="s">
        <v>6382</v>
      </c>
      <c r="S1505">
        <v>206</v>
      </c>
      <c r="T1505" t="s">
        <v>45</v>
      </c>
      <c r="U1505" t="s">
        <v>3359</v>
      </c>
      <c r="V1505" s="57" t="e">
        <f t="shared" ca="1" si="250"/>
        <v>#NUM!</v>
      </c>
      <c r="W1505" s="1" t="e">
        <f t="shared" ca="1" si="251"/>
        <v>#NUM!</v>
      </c>
      <c r="X1505" s="1" t="e">
        <f t="shared" ca="1" si="252"/>
        <v>#NUM!</v>
      </c>
      <c r="Y1505" s="1" t="e">
        <f t="shared" ca="1" si="253"/>
        <v>#NUM!</v>
      </c>
      <c r="Z1505" s="32" t="e">
        <f t="shared" ca="1" si="254"/>
        <v>#NUM!</v>
      </c>
      <c r="AA1505" s="1" t="e">
        <f t="shared" ca="1" si="255"/>
        <v>#NUM!</v>
      </c>
      <c r="AB1505" s="1" t="e">
        <f t="shared" ca="1" si="256"/>
        <v>#NUM!</v>
      </c>
      <c r="AC1505" s="1" t="e">
        <f t="shared" ca="1" si="257"/>
        <v>#NUM!</v>
      </c>
      <c r="AD1505" s="1">
        <f t="shared" si="258"/>
        <v>39430583</v>
      </c>
      <c r="AE1505" t="str">
        <f>IFERROR(VLOOKUP(D1505,Bas!A:B,2,0),"")</f>
        <v/>
      </c>
      <c r="AF1505" t="str">
        <f t="shared" si="259"/>
        <v>SUPERINTENDENCIA DE SERVICIOS PUBLICOS DOMICIL.CC-002816-11</v>
      </c>
      <c r="AG1505" s="14" t="str">
        <f>(IFERROR(VLOOKUP(AF1505,Bas!A:B,2,0),"CXP"))</f>
        <v>RV</v>
      </c>
    </row>
    <row r="1506" spans="1:33" x14ac:dyDescent="0.25">
      <c r="A1506" t="s">
        <v>41</v>
      </c>
      <c r="B1506">
        <v>901</v>
      </c>
      <c r="C1506">
        <v>800250984</v>
      </c>
      <c r="D1506" t="s">
        <v>76</v>
      </c>
      <c r="E1506" t="s">
        <v>5963</v>
      </c>
      <c r="F1506">
        <v>7447638</v>
      </c>
      <c r="G1506">
        <v>16925001</v>
      </c>
      <c r="H1506">
        <v>3421</v>
      </c>
      <c r="I1506" t="s">
        <v>5970</v>
      </c>
      <c r="J1506" t="s">
        <v>5969</v>
      </c>
      <c r="K1506" s="2">
        <v>45370</v>
      </c>
      <c r="L1506" s="2">
        <v>45370</v>
      </c>
      <c r="M1506" s="2">
        <v>45655</v>
      </c>
      <c r="N1506">
        <v>205</v>
      </c>
      <c r="O1506">
        <v>45600000</v>
      </c>
      <c r="P1506">
        <v>20240604</v>
      </c>
      <c r="Q1506">
        <v>202406</v>
      </c>
      <c r="R1506" t="s">
        <v>6382</v>
      </c>
      <c r="S1506">
        <v>81</v>
      </c>
      <c r="T1506" t="s">
        <v>31</v>
      </c>
      <c r="U1506" t="s">
        <v>3359</v>
      </c>
      <c r="V1506" s="57" t="e">
        <f t="shared" ca="1" si="250"/>
        <v>#NUM!</v>
      </c>
      <c r="W1506" s="1" t="e">
        <f t="shared" ca="1" si="251"/>
        <v>#NUM!</v>
      </c>
      <c r="X1506" s="1" t="e">
        <f t="shared" ca="1" si="252"/>
        <v>#NUM!</v>
      </c>
      <c r="Y1506" s="1" t="e">
        <f t="shared" ca="1" si="253"/>
        <v>#NUM!</v>
      </c>
      <c r="Z1506" s="32" t="e">
        <f t="shared" ca="1" si="254"/>
        <v>#NUM!</v>
      </c>
      <c r="AA1506" s="1" t="e">
        <f t="shared" ca="1" si="255"/>
        <v>#NUM!</v>
      </c>
      <c r="AB1506" s="1" t="e">
        <f t="shared" ca="1" si="256"/>
        <v>#NUM!</v>
      </c>
      <c r="AC1506" s="1" t="e">
        <f t="shared" ca="1" si="257"/>
        <v>#NUM!</v>
      </c>
      <c r="AD1506" s="1">
        <f t="shared" si="258"/>
        <v>45600000</v>
      </c>
      <c r="AE1506" t="str">
        <f>IFERROR(VLOOKUP(D1506,Bas!A:B,2,0),"")</f>
        <v/>
      </c>
      <c r="AF1506" t="str">
        <f t="shared" si="259"/>
        <v>SUPERINTENDENCIA DE SERVICIOS PUBLICOS DOMICIL.CC-003421-10</v>
      </c>
      <c r="AG1506" s="14" t="str">
        <f>(IFERROR(VLOOKUP(AF1506,Bas!A:B,2,0),"CXP"))</f>
        <v>RV</v>
      </c>
    </row>
    <row r="1507" spans="1:33" x14ac:dyDescent="0.25">
      <c r="A1507" t="s">
        <v>41</v>
      </c>
      <c r="B1507">
        <v>901</v>
      </c>
      <c r="C1507">
        <v>800250984</v>
      </c>
      <c r="D1507" t="s">
        <v>76</v>
      </c>
      <c r="E1507" t="s">
        <v>5963</v>
      </c>
      <c r="F1507">
        <v>7447638</v>
      </c>
      <c r="G1507">
        <v>16925001</v>
      </c>
      <c r="H1507">
        <v>3421</v>
      </c>
      <c r="I1507" t="s">
        <v>5974</v>
      </c>
      <c r="J1507" t="s">
        <v>5969</v>
      </c>
      <c r="K1507" s="2">
        <v>45370</v>
      </c>
      <c r="L1507" s="2">
        <v>45370</v>
      </c>
      <c r="M1507" s="2">
        <v>45625</v>
      </c>
      <c r="N1507">
        <v>175</v>
      </c>
      <c r="O1507">
        <v>45600000</v>
      </c>
      <c r="P1507">
        <v>20240604</v>
      </c>
      <c r="Q1507">
        <v>202406</v>
      </c>
      <c r="R1507" t="s">
        <v>6382</v>
      </c>
      <c r="S1507">
        <v>81</v>
      </c>
      <c r="T1507" t="s">
        <v>31</v>
      </c>
      <c r="U1507" t="s">
        <v>3359</v>
      </c>
      <c r="V1507" s="57" t="e">
        <f t="shared" ca="1" si="250"/>
        <v>#NUM!</v>
      </c>
      <c r="W1507" s="1" t="e">
        <f t="shared" ca="1" si="251"/>
        <v>#NUM!</v>
      </c>
      <c r="X1507" s="1" t="e">
        <f t="shared" ca="1" si="252"/>
        <v>#NUM!</v>
      </c>
      <c r="Y1507" s="1" t="e">
        <f t="shared" ca="1" si="253"/>
        <v>#NUM!</v>
      </c>
      <c r="Z1507" s="32" t="e">
        <f t="shared" ca="1" si="254"/>
        <v>#NUM!</v>
      </c>
      <c r="AA1507" s="1" t="e">
        <f t="shared" ca="1" si="255"/>
        <v>#NUM!</v>
      </c>
      <c r="AB1507" s="1" t="e">
        <f t="shared" ca="1" si="256"/>
        <v>#NUM!</v>
      </c>
      <c r="AC1507" s="1" t="e">
        <f t="shared" ca="1" si="257"/>
        <v>#NUM!</v>
      </c>
      <c r="AD1507" s="1">
        <f t="shared" si="258"/>
        <v>45600000</v>
      </c>
      <c r="AE1507" t="str">
        <f>IFERROR(VLOOKUP(D1507,Bas!A:B,2,0),"")</f>
        <v/>
      </c>
      <c r="AF1507" t="str">
        <f t="shared" si="259"/>
        <v>SUPERINTENDENCIA DE SERVICIOS PUBLICOS DOMICIL.CC-003421-09</v>
      </c>
      <c r="AG1507" s="14" t="str">
        <f>(IFERROR(VLOOKUP(AF1507,Bas!A:B,2,0),"CXP"))</f>
        <v>RV</v>
      </c>
    </row>
    <row r="1508" spans="1:33" x14ac:dyDescent="0.25">
      <c r="A1508" t="s">
        <v>41</v>
      </c>
      <c r="B1508">
        <v>901</v>
      </c>
      <c r="C1508">
        <v>800250984</v>
      </c>
      <c r="D1508" t="s">
        <v>76</v>
      </c>
      <c r="E1508" t="s">
        <v>5963</v>
      </c>
      <c r="F1508">
        <v>7447638</v>
      </c>
      <c r="G1508">
        <v>16925001</v>
      </c>
      <c r="H1508">
        <v>3421</v>
      </c>
      <c r="I1508" t="s">
        <v>5971</v>
      </c>
      <c r="J1508" t="s">
        <v>5969</v>
      </c>
      <c r="K1508" s="2">
        <v>45370</v>
      </c>
      <c r="L1508" s="2">
        <v>45370</v>
      </c>
      <c r="M1508" s="2">
        <v>45533</v>
      </c>
      <c r="N1508">
        <v>85</v>
      </c>
      <c r="O1508">
        <v>45600000</v>
      </c>
      <c r="P1508">
        <v>20240604</v>
      </c>
      <c r="Q1508">
        <v>202406</v>
      </c>
      <c r="R1508" t="s">
        <v>6382</v>
      </c>
      <c r="S1508">
        <v>81</v>
      </c>
      <c r="T1508" t="s">
        <v>31</v>
      </c>
      <c r="U1508" t="s">
        <v>3359</v>
      </c>
      <c r="V1508" s="57" t="e">
        <f t="shared" ca="1" si="250"/>
        <v>#NUM!</v>
      </c>
      <c r="W1508" s="1" t="e">
        <f t="shared" ca="1" si="251"/>
        <v>#NUM!</v>
      </c>
      <c r="X1508" s="1" t="e">
        <f t="shared" ca="1" si="252"/>
        <v>#NUM!</v>
      </c>
      <c r="Y1508" s="1" t="e">
        <f t="shared" ca="1" si="253"/>
        <v>#NUM!</v>
      </c>
      <c r="Z1508" s="32" t="e">
        <f t="shared" ca="1" si="254"/>
        <v>#NUM!</v>
      </c>
      <c r="AA1508" s="1" t="e">
        <f t="shared" ca="1" si="255"/>
        <v>#NUM!</v>
      </c>
      <c r="AB1508" s="1" t="e">
        <f t="shared" ca="1" si="256"/>
        <v>#NUM!</v>
      </c>
      <c r="AC1508" s="1" t="e">
        <f t="shared" ca="1" si="257"/>
        <v>#NUM!</v>
      </c>
      <c r="AD1508" s="1">
        <f t="shared" si="258"/>
        <v>45600000</v>
      </c>
      <c r="AE1508" t="str">
        <f>IFERROR(VLOOKUP(D1508,Bas!A:B,2,0),"")</f>
        <v/>
      </c>
      <c r="AF1508" t="str">
        <f t="shared" si="259"/>
        <v>SUPERINTENDENCIA DE SERVICIOS PUBLICOS DOMICIL.CC-003421-06</v>
      </c>
      <c r="AG1508" s="14" t="str">
        <f>(IFERROR(VLOOKUP(AF1508,Bas!A:B,2,0),"CXP"))</f>
        <v>RV</v>
      </c>
    </row>
    <row r="1509" spans="1:33" x14ac:dyDescent="0.25">
      <c r="A1509" t="s">
        <v>41</v>
      </c>
      <c r="B1509">
        <v>901</v>
      </c>
      <c r="C1509">
        <v>800250984</v>
      </c>
      <c r="D1509" t="s">
        <v>76</v>
      </c>
      <c r="E1509" t="s">
        <v>5963</v>
      </c>
      <c r="F1509">
        <v>7447638</v>
      </c>
      <c r="G1509">
        <v>16925001</v>
      </c>
      <c r="H1509">
        <v>3421</v>
      </c>
      <c r="I1509" t="s">
        <v>5975</v>
      </c>
      <c r="J1509" t="s">
        <v>5969</v>
      </c>
      <c r="K1509" s="2">
        <v>45370</v>
      </c>
      <c r="L1509" s="2">
        <v>45370</v>
      </c>
      <c r="M1509" s="2">
        <v>45716</v>
      </c>
      <c r="N1509">
        <v>264</v>
      </c>
      <c r="O1509">
        <v>45600000</v>
      </c>
      <c r="P1509">
        <v>20240604</v>
      </c>
      <c r="Q1509">
        <v>202406</v>
      </c>
      <c r="R1509" t="s">
        <v>6382</v>
      </c>
      <c r="S1509">
        <v>81</v>
      </c>
      <c r="T1509" t="s">
        <v>31</v>
      </c>
      <c r="U1509" t="s">
        <v>3359</v>
      </c>
      <c r="V1509" s="57" t="e">
        <f t="shared" ca="1" si="250"/>
        <v>#NUM!</v>
      </c>
      <c r="W1509" s="1" t="e">
        <f t="shared" ca="1" si="251"/>
        <v>#NUM!</v>
      </c>
      <c r="X1509" s="1" t="e">
        <f t="shared" ca="1" si="252"/>
        <v>#NUM!</v>
      </c>
      <c r="Y1509" s="1" t="e">
        <f t="shared" ca="1" si="253"/>
        <v>#NUM!</v>
      </c>
      <c r="Z1509" s="32" t="e">
        <f t="shared" ca="1" si="254"/>
        <v>#NUM!</v>
      </c>
      <c r="AA1509" s="1" t="e">
        <f t="shared" ca="1" si="255"/>
        <v>#NUM!</v>
      </c>
      <c r="AB1509" s="1" t="e">
        <f t="shared" ca="1" si="256"/>
        <v>#NUM!</v>
      </c>
      <c r="AC1509" s="1" t="e">
        <f t="shared" ca="1" si="257"/>
        <v>#NUM!</v>
      </c>
      <c r="AD1509" s="1">
        <f t="shared" si="258"/>
        <v>45600000</v>
      </c>
      <c r="AE1509" t="str">
        <f>IFERROR(VLOOKUP(D1509,Bas!A:B,2,0),"")</f>
        <v/>
      </c>
      <c r="AF1509" t="str">
        <f t="shared" si="259"/>
        <v>SUPERINTENDENCIA DE SERVICIOS PUBLICOS DOMICIL.CC-003421-12</v>
      </c>
      <c r="AG1509" s="14" t="str">
        <f>(IFERROR(VLOOKUP(AF1509,Bas!A:B,2,0),"CXP"))</f>
        <v>RV</v>
      </c>
    </row>
    <row r="1510" spans="1:33" x14ac:dyDescent="0.25">
      <c r="A1510" t="s">
        <v>41</v>
      </c>
      <c r="B1510">
        <v>901</v>
      </c>
      <c r="C1510">
        <v>800250984</v>
      </c>
      <c r="D1510" t="s">
        <v>76</v>
      </c>
      <c r="E1510" t="s">
        <v>5963</v>
      </c>
      <c r="F1510">
        <v>7447638</v>
      </c>
      <c r="G1510">
        <v>16925001</v>
      </c>
      <c r="H1510">
        <v>3421</v>
      </c>
      <c r="I1510" t="s">
        <v>5976</v>
      </c>
      <c r="J1510" t="s">
        <v>5969</v>
      </c>
      <c r="K1510" s="2">
        <v>45370</v>
      </c>
      <c r="L1510" s="2">
        <v>45370</v>
      </c>
      <c r="M1510" s="2">
        <v>45594</v>
      </c>
      <c r="N1510">
        <v>145</v>
      </c>
      <c r="O1510">
        <v>45600000</v>
      </c>
      <c r="P1510">
        <v>20240604</v>
      </c>
      <c r="Q1510">
        <v>202406</v>
      </c>
      <c r="R1510" t="s">
        <v>6382</v>
      </c>
      <c r="S1510">
        <v>81</v>
      </c>
      <c r="T1510" t="s">
        <v>31</v>
      </c>
      <c r="U1510" t="s">
        <v>3359</v>
      </c>
      <c r="V1510" s="57" t="e">
        <f t="shared" ca="1" si="250"/>
        <v>#NUM!</v>
      </c>
      <c r="W1510" s="1" t="e">
        <f t="shared" ca="1" si="251"/>
        <v>#NUM!</v>
      </c>
      <c r="X1510" s="1" t="e">
        <f t="shared" ca="1" si="252"/>
        <v>#NUM!</v>
      </c>
      <c r="Y1510" s="1" t="e">
        <f t="shared" ca="1" si="253"/>
        <v>#NUM!</v>
      </c>
      <c r="Z1510" s="32" t="e">
        <f t="shared" ca="1" si="254"/>
        <v>#NUM!</v>
      </c>
      <c r="AA1510" s="1" t="e">
        <f t="shared" ca="1" si="255"/>
        <v>#NUM!</v>
      </c>
      <c r="AB1510" s="1" t="e">
        <f t="shared" ca="1" si="256"/>
        <v>#NUM!</v>
      </c>
      <c r="AC1510" s="1" t="e">
        <f t="shared" ca="1" si="257"/>
        <v>#NUM!</v>
      </c>
      <c r="AD1510" s="1">
        <f t="shared" si="258"/>
        <v>45600000</v>
      </c>
      <c r="AE1510" t="str">
        <f>IFERROR(VLOOKUP(D1510,Bas!A:B,2,0),"")</f>
        <v/>
      </c>
      <c r="AF1510" t="str">
        <f t="shared" si="259"/>
        <v>SUPERINTENDENCIA DE SERVICIOS PUBLICOS DOMICIL.CC-003421-08</v>
      </c>
      <c r="AG1510" s="14" t="str">
        <f>(IFERROR(VLOOKUP(AF1510,Bas!A:B,2,0),"CXP"))</f>
        <v>RV</v>
      </c>
    </row>
    <row r="1511" spans="1:33" x14ac:dyDescent="0.25">
      <c r="A1511" t="s">
        <v>41</v>
      </c>
      <c r="B1511">
        <v>901</v>
      </c>
      <c r="C1511">
        <v>800250984</v>
      </c>
      <c r="D1511" t="s">
        <v>76</v>
      </c>
      <c r="E1511" t="s">
        <v>5963</v>
      </c>
      <c r="F1511">
        <v>7447638</v>
      </c>
      <c r="G1511">
        <v>16925001</v>
      </c>
      <c r="H1511">
        <v>3421</v>
      </c>
      <c r="I1511" t="s">
        <v>5972</v>
      </c>
      <c r="J1511" t="s">
        <v>5969</v>
      </c>
      <c r="K1511" s="2">
        <v>45370</v>
      </c>
      <c r="L1511" s="2">
        <v>45370</v>
      </c>
      <c r="M1511" s="2">
        <v>45686</v>
      </c>
      <c r="N1511">
        <v>235</v>
      </c>
      <c r="O1511">
        <v>45600000</v>
      </c>
      <c r="P1511">
        <v>20240604</v>
      </c>
      <c r="Q1511">
        <v>202406</v>
      </c>
      <c r="R1511" t="s">
        <v>6382</v>
      </c>
      <c r="S1511">
        <v>81</v>
      </c>
      <c r="T1511" t="s">
        <v>31</v>
      </c>
      <c r="U1511" t="s">
        <v>3359</v>
      </c>
      <c r="V1511" s="57" t="e">
        <f t="shared" ca="1" si="250"/>
        <v>#NUM!</v>
      </c>
      <c r="W1511" s="1" t="e">
        <f t="shared" ca="1" si="251"/>
        <v>#NUM!</v>
      </c>
      <c r="X1511" s="1" t="e">
        <f t="shared" ca="1" si="252"/>
        <v>#NUM!</v>
      </c>
      <c r="Y1511" s="1" t="e">
        <f t="shared" ca="1" si="253"/>
        <v>#NUM!</v>
      </c>
      <c r="Z1511" s="32" t="e">
        <f t="shared" ca="1" si="254"/>
        <v>#NUM!</v>
      </c>
      <c r="AA1511" s="1" t="e">
        <f t="shared" ca="1" si="255"/>
        <v>#NUM!</v>
      </c>
      <c r="AB1511" s="1" t="e">
        <f t="shared" ca="1" si="256"/>
        <v>#NUM!</v>
      </c>
      <c r="AC1511" s="1" t="e">
        <f t="shared" ca="1" si="257"/>
        <v>#NUM!</v>
      </c>
      <c r="AD1511" s="1">
        <f t="shared" si="258"/>
        <v>45600000</v>
      </c>
      <c r="AE1511" t="str">
        <f>IFERROR(VLOOKUP(D1511,Bas!A:B,2,0),"")</f>
        <v/>
      </c>
      <c r="AF1511" t="str">
        <f t="shared" si="259"/>
        <v>SUPERINTENDENCIA DE SERVICIOS PUBLICOS DOMICIL.CC-003421-11</v>
      </c>
      <c r="AG1511" s="14" t="str">
        <f>(IFERROR(VLOOKUP(AF1511,Bas!A:B,2,0),"CXP"))</f>
        <v>RV</v>
      </c>
    </row>
    <row r="1512" spans="1:33" x14ac:dyDescent="0.25">
      <c r="A1512" t="s">
        <v>41</v>
      </c>
      <c r="B1512">
        <v>901</v>
      </c>
      <c r="C1512">
        <v>800250984</v>
      </c>
      <c r="D1512" t="s">
        <v>76</v>
      </c>
      <c r="E1512" t="s">
        <v>5963</v>
      </c>
      <c r="F1512">
        <v>7447638</v>
      </c>
      <c r="G1512">
        <v>16925001</v>
      </c>
      <c r="H1512">
        <v>3421</v>
      </c>
      <c r="I1512" t="s">
        <v>5973</v>
      </c>
      <c r="J1512" t="s">
        <v>5969</v>
      </c>
      <c r="K1512" s="2">
        <v>45370</v>
      </c>
      <c r="L1512" s="2">
        <v>45370</v>
      </c>
      <c r="M1512" s="2">
        <v>45564</v>
      </c>
      <c r="N1512">
        <v>115</v>
      </c>
      <c r="O1512">
        <v>45600000</v>
      </c>
      <c r="P1512">
        <v>20240604</v>
      </c>
      <c r="Q1512">
        <v>202406</v>
      </c>
      <c r="R1512" t="s">
        <v>6382</v>
      </c>
      <c r="S1512">
        <v>81</v>
      </c>
      <c r="T1512" t="s">
        <v>31</v>
      </c>
      <c r="U1512" t="s">
        <v>3359</v>
      </c>
      <c r="V1512" s="57" t="e">
        <f t="shared" ca="1" si="250"/>
        <v>#NUM!</v>
      </c>
      <c r="W1512" s="1" t="e">
        <f t="shared" ca="1" si="251"/>
        <v>#NUM!</v>
      </c>
      <c r="X1512" s="1" t="e">
        <f t="shared" ca="1" si="252"/>
        <v>#NUM!</v>
      </c>
      <c r="Y1512" s="1" t="e">
        <f t="shared" ca="1" si="253"/>
        <v>#NUM!</v>
      </c>
      <c r="Z1512" s="32" t="e">
        <f t="shared" ca="1" si="254"/>
        <v>#NUM!</v>
      </c>
      <c r="AA1512" s="1" t="e">
        <f t="shared" ca="1" si="255"/>
        <v>#NUM!</v>
      </c>
      <c r="AB1512" s="1" t="e">
        <f t="shared" ca="1" si="256"/>
        <v>#NUM!</v>
      </c>
      <c r="AC1512" s="1" t="e">
        <f t="shared" ca="1" si="257"/>
        <v>#NUM!</v>
      </c>
      <c r="AD1512" s="1">
        <f t="shared" si="258"/>
        <v>45600000</v>
      </c>
      <c r="AE1512" t="str">
        <f>IFERROR(VLOOKUP(D1512,Bas!A:B,2,0),"")</f>
        <v/>
      </c>
      <c r="AF1512" t="str">
        <f t="shared" si="259"/>
        <v>SUPERINTENDENCIA DE SERVICIOS PUBLICOS DOMICIL.CC-003421-07</v>
      </c>
      <c r="AG1512" s="14" t="str">
        <f>(IFERROR(VLOOKUP(AF1512,Bas!A:B,2,0),"CXP"))</f>
        <v>RV</v>
      </c>
    </row>
    <row r="1513" spans="1:33" x14ac:dyDescent="0.25">
      <c r="A1513" t="s">
        <v>41</v>
      </c>
      <c r="B1513">
        <v>901</v>
      </c>
      <c r="C1513">
        <v>800182390</v>
      </c>
      <c r="D1513" t="s">
        <v>27</v>
      </c>
      <c r="E1513" t="s">
        <v>5977</v>
      </c>
      <c r="F1513">
        <v>7447638</v>
      </c>
      <c r="G1513">
        <v>16925001</v>
      </c>
      <c r="H1513">
        <v>22105</v>
      </c>
      <c r="I1513" t="s">
        <v>5978</v>
      </c>
      <c r="J1513" t="s">
        <v>5979</v>
      </c>
      <c r="K1513" s="2">
        <v>45364</v>
      </c>
      <c r="L1513" s="2">
        <v>45364</v>
      </c>
      <c r="M1513" s="2">
        <v>45421</v>
      </c>
      <c r="N1513">
        <v>-25</v>
      </c>
      <c r="O1513">
        <v>641777</v>
      </c>
      <c r="P1513">
        <v>20240604</v>
      </c>
      <c r="Q1513">
        <v>202406</v>
      </c>
      <c r="R1513" t="s">
        <v>6382</v>
      </c>
      <c r="S1513">
        <v>87</v>
      </c>
      <c r="T1513" t="s">
        <v>31</v>
      </c>
      <c r="U1513" t="s">
        <v>3359</v>
      </c>
      <c r="V1513" s="57" t="e">
        <f t="shared" ca="1" si="250"/>
        <v>#NUM!</v>
      </c>
      <c r="W1513" s="1" t="e">
        <f t="shared" ca="1" si="251"/>
        <v>#NUM!</v>
      </c>
      <c r="X1513" s="1" t="e">
        <f t="shared" ca="1" si="252"/>
        <v>#NUM!</v>
      </c>
      <c r="Y1513" s="1" t="e">
        <f t="shared" ca="1" si="253"/>
        <v>#NUM!</v>
      </c>
      <c r="Z1513" s="32" t="e">
        <f t="shared" ca="1" si="254"/>
        <v>#NUM!</v>
      </c>
      <c r="AA1513" s="1" t="e">
        <f t="shared" ca="1" si="255"/>
        <v>#NUM!</v>
      </c>
      <c r="AB1513" s="1" t="e">
        <f t="shared" ca="1" si="256"/>
        <v>#NUM!</v>
      </c>
      <c r="AC1513" s="1" t="e">
        <f t="shared" ca="1" si="257"/>
        <v>#NUM!</v>
      </c>
      <c r="AD1513" s="1">
        <f t="shared" si="258"/>
        <v>641777</v>
      </c>
      <c r="AE1513" t="str">
        <f>IFERROR(VLOOKUP(D1513,Bas!A:B,2,0),"")</f>
        <v/>
      </c>
      <c r="AF1513" t="str">
        <f t="shared" si="259"/>
        <v>SURAMERICANA DE GUANTES SASFP-011159-01</v>
      </c>
      <c r="AG1513" s="14" t="str">
        <f>(IFERROR(VLOOKUP(AF1513,Bas!A:B,2,0),"CXP"))</f>
        <v>CXP</v>
      </c>
    </row>
    <row r="1514" spans="1:33" x14ac:dyDescent="0.25">
      <c r="A1514" t="s">
        <v>41</v>
      </c>
      <c r="B1514">
        <v>901</v>
      </c>
      <c r="C1514">
        <v>800182390</v>
      </c>
      <c r="D1514" t="s">
        <v>27</v>
      </c>
      <c r="E1514" t="s">
        <v>5977</v>
      </c>
      <c r="F1514">
        <v>7447638</v>
      </c>
      <c r="G1514">
        <v>16925001</v>
      </c>
      <c r="H1514">
        <v>22195</v>
      </c>
      <c r="I1514" t="s">
        <v>5980</v>
      </c>
      <c r="J1514" t="s">
        <v>5981</v>
      </c>
      <c r="K1514" s="2">
        <v>45377</v>
      </c>
      <c r="L1514" s="2">
        <v>45377</v>
      </c>
      <c r="M1514" s="2">
        <v>45428</v>
      </c>
      <c r="N1514">
        <v>-18</v>
      </c>
      <c r="O1514">
        <v>20243013</v>
      </c>
      <c r="P1514">
        <v>20240604</v>
      </c>
      <c r="Q1514">
        <v>202406</v>
      </c>
      <c r="R1514" t="s">
        <v>6382</v>
      </c>
      <c r="S1514">
        <v>74</v>
      </c>
      <c r="T1514" t="s">
        <v>31</v>
      </c>
      <c r="U1514" t="s">
        <v>3359</v>
      </c>
      <c r="V1514" s="57" t="e">
        <f t="shared" ca="1" si="250"/>
        <v>#NUM!</v>
      </c>
      <c r="W1514" s="1" t="e">
        <f t="shared" ca="1" si="251"/>
        <v>#NUM!</v>
      </c>
      <c r="X1514" s="1" t="e">
        <f t="shared" ca="1" si="252"/>
        <v>#NUM!</v>
      </c>
      <c r="Y1514" s="1" t="e">
        <f t="shared" ca="1" si="253"/>
        <v>#NUM!</v>
      </c>
      <c r="Z1514" s="32" t="e">
        <f t="shared" ca="1" si="254"/>
        <v>#NUM!</v>
      </c>
      <c r="AA1514" s="1" t="e">
        <f t="shared" ca="1" si="255"/>
        <v>#NUM!</v>
      </c>
      <c r="AB1514" s="1" t="e">
        <f t="shared" ca="1" si="256"/>
        <v>#NUM!</v>
      </c>
      <c r="AC1514" s="1" t="e">
        <f t="shared" ca="1" si="257"/>
        <v>#NUM!</v>
      </c>
      <c r="AD1514" s="1">
        <f t="shared" si="258"/>
        <v>20243013</v>
      </c>
      <c r="AE1514" t="str">
        <f>IFERROR(VLOOKUP(D1514,Bas!A:B,2,0),"")</f>
        <v/>
      </c>
      <c r="AF1514" t="str">
        <f t="shared" si="259"/>
        <v>SURAMERICANA DE GUANTES SASFP-011401-01</v>
      </c>
      <c r="AG1514" s="14" t="str">
        <f>(IFERROR(VLOOKUP(AF1514,Bas!A:B,2,0),"CXP"))</f>
        <v>CXP</v>
      </c>
    </row>
    <row r="1515" spans="1:33" x14ac:dyDescent="0.25">
      <c r="A1515" t="s">
        <v>41</v>
      </c>
      <c r="B1515">
        <v>901</v>
      </c>
      <c r="C1515">
        <v>800182390</v>
      </c>
      <c r="D1515" t="s">
        <v>27</v>
      </c>
      <c r="E1515" t="s">
        <v>5977</v>
      </c>
      <c r="F1515">
        <v>7447638</v>
      </c>
      <c r="G1515">
        <v>16925001</v>
      </c>
      <c r="H1515">
        <v>22544</v>
      </c>
      <c r="I1515" t="s">
        <v>5982</v>
      </c>
      <c r="J1515" t="s">
        <v>5983</v>
      </c>
      <c r="K1515" s="2">
        <v>45393</v>
      </c>
      <c r="L1515" s="2">
        <v>45393</v>
      </c>
      <c r="M1515" s="2">
        <v>45452</v>
      </c>
      <c r="N1515">
        <v>5</v>
      </c>
      <c r="O1515">
        <v>10869679</v>
      </c>
      <c r="P1515">
        <v>20240604</v>
      </c>
      <c r="Q1515">
        <v>202406</v>
      </c>
      <c r="R1515" t="s">
        <v>6382</v>
      </c>
      <c r="S1515">
        <v>58</v>
      </c>
      <c r="T1515" t="s">
        <v>35</v>
      </c>
      <c r="U1515" t="s">
        <v>3359</v>
      </c>
      <c r="V1515" s="57" t="e">
        <f t="shared" ca="1" si="250"/>
        <v>#NUM!</v>
      </c>
      <c r="W1515" s="1" t="e">
        <f t="shared" ca="1" si="251"/>
        <v>#NUM!</v>
      </c>
      <c r="X1515" s="1" t="e">
        <f t="shared" ca="1" si="252"/>
        <v>#NUM!</v>
      </c>
      <c r="Y1515" s="1" t="e">
        <f t="shared" ca="1" si="253"/>
        <v>#NUM!</v>
      </c>
      <c r="Z1515" s="32" t="e">
        <f t="shared" ca="1" si="254"/>
        <v>#NUM!</v>
      </c>
      <c r="AA1515" s="1" t="e">
        <f t="shared" ca="1" si="255"/>
        <v>#NUM!</v>
      </c>
      <c r="AB1515" s="1" t="e">
        <f t="shared" ca="1" si="256"/>
        <v>#NUM!</v>
      </c>
      <c r="AC1515" s="1" t="e">
        <f t="shared" ca="1" si="257"/>
        <v>#NUM!</v>
      </c>
      <c r="AD1515" s="1">
        <f t="shared" si="258"/>
        <v>10869679</v>
      </c>
      <c r="AE1515" t="str">
        <f>IFERROR(VLOOKUP(D1515,Bas!A:B,2,0),"")</f>
        <v/>
      </c>
      <c r="AF1515" t="str">
        <f t="shared" si="259"/>
        <v>SURAMERICANA DE GUANTES SASFP-011691-01</v>
      </c>
      <c r="AG1515" s="14" t="str">
        <f>(IFERROR(VLOOKUP(AF1515,Bas!A:B,2,0),"CXP"))</f>
        <v>CXP</v>
      </c>
    </row>
    <row r="1516" spans="1:33" x14ac:dyDescent="0.25">
      <c r="A1516" t="s">
        <v>41</v>
      </c>
      <c r="B1516">
        <v>901</v>
      </c>
      <c r="C1516">
        <v>800182390</v>
      </c>
      <c r="D1516" t="s">
        <v>27</v>
      </c>
      <c r="E1516" t="s">
        <v>5977</v>
      </c>
      <c r="F1516">
        <v>7447638</v>
      </c>
      <c r="G1516">
        <v>16925001</v>
      </c>
      <c r="H1516">
        <v>22731</v>
      </c>
      <c r="I1516" t="s">
        <v>5984</v>
      </c>
      <c r="J1516" t="s">
        <v>5985</v>
      </c>
      <c r="K1516" s="2">
        <v>45405</v>
      </c>
      <c r="L1516" s="2">
        <v>45405</v>
      </c>
      <c r="M1516" s="2">
        <v>45463</v>
      </c>
      <c r="N1516">
        <v>16</v>
      </c>
      <c r="O1516">
        <v>636915</v>
      </c>
      <c r="P1516">
        <v>20240604</v>
      </c>
      <c r="Q1516">
        <v>202406</v>
      </c>
      <c r="R1516" t="s">
        <v>6382</v>
      </c>
      <c r="S1516">
        <v>46</v>
      </c>
      <c r="T1516" t="s">
        <v>35</v>
      </c>
      <c r="U1516" t="s">
        <v>3359</v>
      </c>
      <c r="V1516" s="57" t="e">
        <f t="shared" ca="1" si="250"/>
        <v>#NUM!</v>
      </c>
      <c r="W1516" s="1" t="e">
        <f t="shared" ca="1" si="251"/>
        <v>#NUM!</v>
      </c>
      <c r="X1516" s="1" t="e">
        <f t="shared" ca="1" si="252"/>
        <v>#NUM!</v>
      </c>
      <c r="Y1516" s="1" t="e">
        <f t="shared" ca="1" si="253"/>
        <v>#NUM!</v>
      </c>
      <c r="Z1516" s="32" t="e">
        <f t="shared" ca="1" si="254"/>
        <v>#NUM!</v>
      </c>
      <c r="AA1516" s="1" t="e">
        <f t="shared" ca="1" si="255"/>
        <v>#NUM!</v>
      </c>
      <c r="AB1516" s="1" t="e">
        <f t="shared" ca="1" si="256"/>
        <v>#NUM!</v>
      </c>
      <c r="AC1516" s="1" t="e">
        <f t="shared" ca="1" si="257"/>
        <v>#NUM!</v>
      </c>
      <c r="AD1516" s="1">
        <f t="shared" si="258"/>
        <v>636915</v>
      </c>
      <c r="AE1516" t="str">
        <f>IFERROR(VLOOKUP(D1516,Bas!A:B,2,0),"")</f>
        <v/>
      </c>
      <c r="AF1516" t="str">
        <f t="shared" si="259"/>
        <v>SURAMERICANA DE GUANTES SASFP-011868-01</v>
      </c>
      <c r="AG1516" s="14" t="str">
        <f>(IFERROR(VLOOKUP(AF1516,Bas!A:B,2,0),"CXP"))</f>
        <v>CXP</v>
      </c>
    </row>
    <row r="1517" spans="1:33" x14ac:dyDescent="0.25">
      <c r="A1517" t="s">
        <v>41</v>
      </c>
      <c r="B1517">
        <v>901</v>
      </c>
      <c r="C1517">
        <v>800182390</v>
      </c>
      <c r="D1517" t="s">
        <v>27</v>
      </c>
      <c r="E1517" t="s">
        <v>5977</v>
      </c>
      <c r="F1517">
        <v>7447638</v>
      </c>
      <c r="G1517">
        <v>16925001</v>
      </c>
      <c r="H1517">
        <v>23010</v>
      </c>
      <c r="I1517" t="s">
        <v>5986</v>
      </c>
      <c r="J1517" t="s">
        <v>5987</v>
      </c>
      <c r="K1517" s="2">
        <v>45427</v>
      </c>
      <c r="L1517" s="2">
        <v>45427</v>
      </c>
      <c r="M1517" s="2">
        <v>45483</v>
      </c>
      <c r="N1517">
        <v>36</v>
      </c>
      <c r="O1517">
        <v>10869679</v>
      </c>
      <c r="P1517">
        <v>20240604</v>
      </c>
      <c r="Q1517">
        <v>202406</v>
      </c>
      <c r="R1517" t="s">
        <v>6382</v>
      </c>
      <c r="S1517">
        <v>24</v>
      </c>
      <c r="T1517" t="s">
        <v>22</v>
      </c>
      <c r="U1517" t="s">
        <v>3359</v>
      </c>
      <c r="V1517" s="57" t="e">
        <f t="shared" ca="1" si="250"/>
        <v>#NUM!</v>
      </c>
      <c r="W1517" s="1" t="e">
        <f t="shared" ca="1" si="251"/>
        <v>#NUM!</v>
      </c>
      <c r="X1517" s="1" t="e">
        <f t="shared" ca="1" si="252"/>
        <v>#NUM!</v>
      </c>
      <c r="Y1517" s="1" t="e">
        <f t="shared" ca="1" si="253"/>
        <v>#NUM!</v>
      </c>
      <c r="Z1517" s="32" t="e">
        <f t="shared" ca="1" si="254"/>
        <v>#NUM!</v>
      </c>
      <c r="AA1517" s="1" t="e">
        <f t="shared" ca="1" si="255"/>
        <v>#NUM!</v>
      </c>
      <c r="AB1517" s="1" t="e">
        <f t="shared" ca="1" si="256"/>
        <v>#NUM!</v>
      </c>
      <c r="AC1517" s="1" t="e">
        <f t="shared" ca="1" si="257"/>
        <v>#NUM!</v>
      </c>
      <c r="AD1517" s="1">
        <f t="shared" si="258"/>
        <v>10869679</v>
      </c>
      <c r="AE1517" t="str">
        <f>IFERROR(VLOOKUP(D1517,Bas!A:B,2,0),"")</f>
        <v/>
      </c>
      <c r="AF1517" t="str">
        <f t="shared" si="259"/>
        <v>SURAMERICANA DE GUANTES SASFP-012274-01</v>
      </c>
      <c r="AG1517" s="14" t="str">
        <f>(IFERROR(VLOOKUP(AF1517,Bas!A:B,2,0),"CXP"))</f>
        <v>CXP</v>
      </c>
    </row>
    <row r="1518" spans="1:33" x14ac:dyDescent="0.25">
      <c r="A1518" t="s">
        <v>41</v>
      </c>
      <c r="B1518">
        <v>901</v>
      </c>
      <c r="C1518">
        <v>901212453</v>
      </c>
      <c r="D1518" t="s">
        <v>3024</v>
      </c>
      <c r="E1518" t="s">
        <v>5988</v>
      </c>
      <c r="F1518">
        <v>7447638</v>
      </c>
      <c r="G1518">
        <v>16925001</v>
      </c>
      <c r="H1518">
        <v>1365</v>
      </c>
      <c r="I1518" t="s">
        <v>5989</v>
      </c>
      <c r="J1518" t="s">
        <v>5990</v>
      </c>
      <c r="K1518" s="2">
        <v>45397</v>
      </c>
      <c r="L1518" s="2">
        <v>45397</v>
      </c>
      <c r="M1518" s="2">
        <v>45451</v>
      </c>
      <c r="N1518">
        <v>4</v>
      </c>
      <c r="O1518">
        <v>1704844</v>
      </c>
      <c r="P1518">
        <v>20240604</v>
      </c>
      <c r="Q1518">
        <v>202406</v>
      </c>
      <c r="R1518" t="s">
        <v>6382</v>
      </c>
      <c r="S1518">
        <v>54</v>
      </c>
      <c r="T1518" t="s">
        <v>35</v>
      </c>
      <c r="U1518" t="s">
        <v>3359</v>
      </c>
      <c r="V1518" s="57" t="e">
        <f t="shared" ca="1" si="250"/>
        <v>#NUM!</v>
      </c>
      <c r="W1518" s="1" t="e">
        <f t="shared" ca="1" si="251"/>
        <v>#NUM!</v>
      </c>
      <c r="X1518" s="1" t="e">
        <f t="shared" ca="1" si="252"/>
        <v>#NUM!</v>
      </c>
      <c r="Y1518" s="1" t="e">
        <f t="shared" ca="1" si="253"/>
        <v>#NUM!</v>
      </c>
      <c r="Z1518" s="32" t="e">
        <f t="shared" ca="1" si="254"/>
        <v>#NUM!</v>
      </c>
      <c r="AA1518" s="1" t="e">
        <f t="shared" ca="1" si="255"/>
        <v>#NUM!</v>
      </c>
      <c r="AB1518" s="1" t="e">
        <f t="shared" ca="1" si="256"/>
        <v>#NUM!</v>
      </c>
      <c r="AC1518" s="1" t="e">
        <f t="shared" ca="1" si="257"/>
        <v>#NUM!</v>
      </c>
      <c r="AD1518" s="1">
        <f t="shared" si="258"/>
        <v>1704844</v>
      </c>
      <c r="AE1518" t="str">
        <f>IFERROR(VLOOKUP(D1518,Bas!A:B,2,0),"")</f>
        <v/>
      </c>
      <c r="AF1518" t="str">
        <f t="shared" si="259"/>
        <v>TECHNOLOGY COMPANY SASFP-011745-01</v>
      </c>
      <c r="AG1518" s="14" t="str">
        <f>(IFERROR(VLOOKUP(AF1518,Bas!A:B,2,0),"CXP"))</f>
        <v>CXP</v>
      </c>
    </row>
    <row r="1519" spans="1:33" x14ac:dyDescent="0.25">
      <c r="A1519" t="s">
        <v>41</v>
      </c>
      <c r="B1519">
        <v>901</v>
      </c>
      <c r="C1519">
        <v>901212453</v>
      </c>
      <c r="D1519" t="s">
        <v>3024</v>
      </c>
      <c r="E1519" t="s">
        <v>5988</v>
      </c>
      <c r="F1519">
        <v>7447638</v>
      </c>
      <c r="G1519">
        <v>16925001</v>
      </c>
      <c r="H1519">
        <v>1389</v>
      </c>
      <c r="I1519" t="s">
        <v>5991</v>
      </c>
      <c r="J1519" t="s">
        <v>5992</v>
      </c>
      <c r="K1519" s="2">
        <v>45433</v>
      </c>
      <c r="L1519" s="2">
        <v>45433</v>
      </c>
      <c r="M1519" s="2">
        <v>45488</v>
      </c>
      <c r="N1519">
        <v>41</v>
      </c>
      <c r="O1519">
        <v>2223233</v>
      </c>
      <c r="P1519">
        <v>20240604</v>
      </c>
      <c r="Q1519">
        <v>202406</v>
      </c>
      <c r="R1519" t="s">
        <v>6382</v>
      </c>
      <c r="S1519">
        <v>18</v>
      </c>
      <c r="T1519" t="s">
        <v>22</v>
      </c>
      <c r="U1519" t="s">
        <v>3359</v>
      </c>
      <c r="V1519" s="57" t="e">
        <f t="shared" ca="1" si="250"/>
        <v>#NUM!</v>
      </c>
      <c r="W1519" s="1" t="e">
        <f t="shared" ca="1" si="251"/>
        <v>#NUM!</v>
      </c>
      <c r="X1519" s="1" t="e">
        <f t="shared" ca="1" si="252"/>
        <v>#NUM!</v>
      </c>
      <c r="Y1519" s="1" t="e">
        <f t="shared" ca="1" si="253"/>
        <v>#NUM!</v>
      </c>
      <c r="Z1519" s="32" t="e">
        <f t="shared" ca="1" si="254"/>
        <v>#NUM!</v>
      </c>
      <c r="AA1519" s="1" t="e">
        <f t="shared" ca="1" si="255"/>
        <v>#NUM!</v>
      </c>
      <c r="AB1519" s="1" t="e">
        <f t="shared" ca="1" si="256"/>
        <v>#NUM!</v>
      </c>
      <c r="AC1519" s="1" t="e">
        <f t="shared" ca="1" si="257"/>
        <v>#NUM!</v>
      </c>
      <c r="AD1519" s="1">
        <f t="shared" si="258"/>
        <v>2223233</v>
      </c>
      <c r="AE1519" t="str">
        <f>IFERROR(VLOOKUP(D1519,Bas!A:B,2,0),"")</f>
        <v/>
      </c>
      <c r="AF1519" t="str">
        <f t="shared" si="259"/>
        <v>TECHNOLOGY COMPANY SASFP-012385-01</v>
      </c>
      <c r="AG1519" s="14" t="str">
        <f>(IFERROR(VLOOKUP(AF1519,Bas!A:B,2,0),"CXP"))</f>
        <v>CXP</v>
      </c>
    </row>
    <row r="1520" spans="1:33" x14ac:dyDescent="0.25">
      <c r="A1520" t="s">
        <v>41</v>
      </c>
      <c r="B1520">
        <v>901</v>
      </c>
      <c r="C1520">
        <v>900379269</v>
      </c>
      <c r="D1520" t="s">
        <v>3025</v>
      </c>
      <c r="E1520" t="s">
        <v>5993</v>
      </c>
      <c r="F1520">
        <v>7447638</v>
      </c>
      <c r="G1520">
        <v>16925001</v>
      </c>
      <c r="H1520">
        <v>8626</v>
      </c>
      <c r="I1520" t="s">
        <v>5994</v>
      </c>
      <c r="J1520" t="s">
        <v>5995</v>
      </c>
      <c r="K1520" s="2">
        <v>45394</v>
      </c>
      <c r="L1520" s="2">
        <v>45394</v>
      </c>
      <c r="M1520" s="2">
        <v>45453</v>
      </c>
      <c r="N1520">
        <v>6</v>
      </c>
      <c r="O1520">
        <v>201313</v>
      </c>
      <c r="P1520">
        <v>20240604</v>
      </c>
      <c r="Q1520">
        <v>202406</v>
      </c>
      <c r="R1520" t="s">
        <v>6382</v>
      </c>
      <c r="S1520">
        <v>57</v>
      </c>
      <c r="T1520" t="s">
        <v>35</v>
      </c>
      <c r="U1520" t="s">
        <v>3359</v>
      </c>
      <c r="V1520" s="57" t="e">
        <f t="shared" ca="1" si="250"/>
        <v>#NUM!</v>
      </c>
      <c r="W1520" s="1" t="e">
        <f t="shared" ca="1" si="251"/>
        <v>#NUM!</v>
      </c>
      <c r="X1520" s="1" t="e">
        <f t="shared" ca="1" si="252"/>
        <v>#NUM!</v>
      </c>
      <c r="Y1520" s="1" t="e">
        <f t="shared" ca="1" si="253"/>
        <v>#NUM!</v>
      </c>
      <c r="Z1520" s="32" t="e">
        <f t="shared" ca="1" si="254"/>
        <v>#NUM!</v>
      </c>
      <c r="AA1520" s="1" t="e">
        <f t="shared" ca="1" si="255"/>
        <v>#NUM!</v>
      </c>
      <c r="AB1520" s="1" t="e">
        <f t="shared" ca="1" si="256"/>
        <v>#NUM!</v>
      </c>
      <c r="AC1520" s="1" t="e">
        <f t="shared" ca="1" si="257"/>
        <v>#NUM!</v>
      </c>
      <c r="AD1520" s="1">
        <f t="shared" si="258"/>
        <v>201313</v>
      </c>
      <c r="AE1520" t="str">
        <f>IFERROR(VLOOKUP(D1520,Bas!A:B,2,0),"")</f>
        <v/>
      </c>
      <c r="AF1520" t="str">
        <f t="shared" si="259"/>
        <v>TECNIBENZ INDUSTRIAL S A SFP-011702-01</v>
      </c>
      <c r="AG1520" s="14" t="str">
        <f>(IFERROR(VLOOKUP(AF1520,Bas!A:B,2,0),"CXP"))</f>
        <v>CXP</v>
      </c>
    </row>
    <row r="1521" spans="1:33" x14ac:dyDescent="0.25">
      <c r="A1521" t="s">
        <v>41</v>
      </c>
      <c r="B1521">
        <v>901</v>
      </c>
      <c r="C1521">
        <v>900379269</v>
      </c>
      <c r="D1521" t="s">
        <v>3025</v>
      </c>
      <c r="E1521" t="s">
        <v>5993</v>
      </c>
      <c r="F1521">
        <v>7447638</v>
      </c>
      <c r="G1521">
        <v>16925001</v>
      </c>
      <c r="H1521">
        <v>8825</v>
      </c>
      <c r="I1521" t="s">
        <v>5996</v>
      </c>
      <c r="J1521" t="s">
        <v>5997</v>
      </c>
      <c r="K1521" s="2">
        <v>45429</v>
      </c>
      <c r="L1521" s="2">
        <v>45429</v>
      </c>
      <c r="M1521" s="2">
        <v>45483</v>
      </c>
      <c r="N1521">
        <v>36</v>
      </c>
      <c r="O1521">
        <v>1154153</v>
      </c>
      <c r="P1521">
        <v>20240604</v>
      </c>
      <c r="Q1521">
        <v>202406</v>
      </c>
      <c r="R1521" t="s">
        <v>6382</v>
      </c>
      <c r="S1521">
        <v>22</v>
      </c>
      <c r="T1521" t="s">
        <v>22</v>
      </c>
      <c r="U1521" t="s">
        <v>3359</v>
      </c>
      <c r="V1521" s="57" t="e">
        <f t="shared" ca="1" si="250"/>
        <v>#NUM!</v>
      </c>
      <c r="W1521" s="1" t="e">
        <f t="shared" ca="1" si="251"/>
        <v>#NUM!</v>
      </c>
      <c r="X1521" s="1" t="e">
        <f t="shared" ca="1" si="252"/>
        <v>#NUM!</v>
      </c>
      <c r="Y1521" s="1" t="e">
        <f t="shared" ca="1" si="253"/>
        <v>#NUM!</v>
      </c>
      <c r="Z1521" s="32" t="e">
        <f t="shared" ca="1" si="254"/>
        <v>#NUM!</v>
      </c>
      <c r="AA1521" s="1" t="e">
        <f t="shared" ca="1" si="255"/>
        <v>#NUM!</v>
      </c>
      <c r="AB1521" s="1" t="e">
        <f t="shared" ca="1" si="256"/>
        <v>#NUM!</v>
      </c>
      <c r="AC1521" s="1" t="e">
        <f t="shared" ca="1" si="257"/>
        <v>#NUM!</v>
      </c>
      <c r="AD1521" s="1">
        <f t="shared" si="258"/>
        <v>1154153</v>
      </c>
      <c r="AE1521" t="str">
        <f>IFERROR(VLOOKUP(D1521,Bas!A:B,2,0),"")</f>
        <v/>
      </c>
      <c r="AF1521" t="str">
        <f t="shared" si="259"/>
        <v>TECNIBENZ INDUSTRIAL S A SFP-012337-01</v>
      </c>
      <c r="AG1521" s="14" t="str">
        <f>(IFERROR(VLOOKUP(AF1521,Bas!A:B,2,0),"CXP"))</f>
        <v>CXP</v>
      </c>
    </row>
    <row r="1522" spans="1:33" x14ac:dyDescent="0.25">
      <c r="A1522" t="s">
        <v>41</v>
      </c>
      <c r="B1522">
        <v>901</v>
      </c>
      <c r="C1522">
        <v>900379269</v>
      </c>
      <c r="D1522" t="s">
        <v>3025</v>
      </c>
      <c r="E1522" t="s">
        <v>5993</v>
      </c>
      <c r="F1522">
        <v>7447638</v>
      </c>
      <c r="G1522">
        <v>16925001</v>
      </c>
      <c r="H1522">
        <v>8833</v>
      </c>
      <c r="I1522" t="s">
        <v>5998</v>
      </c>
      <c r="J1522" t="s">
        <v>5999</v>
      </c>
      <c r="K1522" s="2">
        <v>45429</v>
      </c>
      <c r="L1522" s="2">
        <v>45429</v>
      </c>
      <c r="M1522" s="2">
        <v>45487</v>
      </c>
      <c r="N1522">
        <v>40</v>
      </c>
      <c r="O1522">
        <v>7488563</v>
      </c>
      <c r="P1522">
        <v>20240604</v>
      </c>
      <c r="Q1522">
        <v>202406</v>
      </c>
      <c r="R1522" t="s">
        <v>6382</v>
      </c>
      <c r="S1522">
        <v>22</v>
      </c>
      <c r="T1522" t="s">
        <v>22</v>
      </c>
      <c r="U1522" t="s">
        <v>3359</v>
      </c>
      <c r="V1522" s="57" t="e">
        <f t="shared" ca="1" si="250"/>
        <v>#NUM!</v>
      </c>
      <c r="W1522" s="1" t="e">
        <f t="shared" ca="1" si="251"/>
        <v>#NUM!</v>
      </c>
      <c r="X1522" s="1" t="e">
        <f t="shared" ca="1" si="252"/>
        <v>#NUM!</v>
      </c>
      <c r="Y1522" s="1" t="e">
        <f t="shared" ca="1" si="253"/>
        <v>#NUM!</v>
      </c>
      <c r="Z1522" s="32" t="e">
        <f t="shared" ca="1" si="254"/>
        <v>#NUM!</v>
      </c>
      <c r="AA1522" s="1" t="e">
        <f t="shared" ca="1" si="255"/>
        <v>#NUM!</v>
      </c>
      <c r="AB1522" s="1" t="e">
        <f t="shared" ca="1" si="256"/>
        <v>#NUM!</v>
      </c>
      <c r="AC1522" s="1" t="e">
        <f t="shared" ca="1" si="257"/>
        <v>#NUM!</v>
      </c>
      <c r="AD1522" s="1">
        <f t="shared" si="258"/>
        <v>7488563</v>
      </c>
      <c r="AE1522" t="str">
        <f>IFERROR(VLOOKUP(D1522,Bas!A:B,2,0),"")</f>
        <v/>
      </c>
      <c r="AF1522" t="str">
        <f t="shared" si="259"/>
        <v>TECNIBENZ INDUSTRIAL S A SFP-012338-01</v>
      </c>
      <c r="AG1522" s="14" t="str">
        <f>(IFERROR(VLOOKUP(AF1522,Bas!A:B,2,0),"CXP"))</f>
        <v>CXP</v>
      </c>
    </row>
    <row r="1523" spans="1:33" x14ac:dyDescent="0.25">
      <c r="A1523" t="s">
        <v>41</v>
      </c>
      <c r="B1523">
        <v>901</v>
      </c>
      <c r="C1523">
        <v>900379269</v>
      </c>
      <c r="D1523" t="s">
        <v>3025</v>
      </c>
      <c r="E1523" t="s">
        <v>5993</v>
      </c>
      <c r="F1523">
        <v>7447638</v>
      </c>
      <c r="G1523">
        <v>16925001</v>
      </c>
      <c r="H1523">
        <v>8832</v>
      </c>
      <c r="I1523" t="s">
        <v>6000</v>
      </c>
      <c r="J1523" t="s">
        <v>6001</v>
      </c>
      <c r="K1523" s="2">
        <v>45432</v>
      </c>
      <c r="L1523" s="2">
        <v>45432</v>
      </c>
      <c r="M1523" s="2">
        <v>45487</v>
      </c>
      <c r="N1523">
        <v>40</v>
      </c>
      <c r="O1523">
        <v>783635</v>
      </c>
      <c r="P1523">
        <v>20240604</v>
      </c>
      <c r="Q1523">
        <v>202406</v>
      </c>
      <c r="R1523" t="s">
        <v>6382</v>
      </c>
      <c r="S1523">
        <v>19</v>
      </c>
      <c r="T1523" t="s">
        <v>22</v>
      </c>
      <c r="U1523" t="s">
        <v>3359</v>
      </c>
      <c r="V1523" s="57" t="e">
        <f t="shared" ca="1" si="250"/>
        <v>#NUM!</v>
      </c>
      <c r="W1523" s="1" t="e">
        <f t="shared" ca="1" si="251"/>
        <v>#NUM!</v>
      </c>
      <c r="X1523" s="1" t="e">
        <f t="shared" ca="1" si="252"/>
        <v>#NUM!</v>
      </c>
      <c r="Y1523" s="1" t="e">
        <f t="shared" ca="1" si="253"/>
        <v>#NUM!</v>
      </c>
      <c r="Z1523" s="32" t="e">
        <f t="shared" ca="1" si="254"/>
        <v>#NUM!</v>
      </c>
      <c r="AA1523" s="1" t="e">
        <f t="shared" ca="1" si="255"/>
        <v>#NUM!</v>
      </c>
      <c r="AB1523" s="1" t="e">
        <f t="shared" ca="1" si="256"/>
        <v>#NUM!</v>
      </c>
      <c r="AC1523" s="1" t="e">
        <f t="shared" ca="1" si="257"/>
        <v>#NUM!</v>
      </c>
      <c r="AD1523" s="1">
        <f t="shared" si="258"/>
        <v>783635</v>
      </c>
      <c r="AE1523" t="str">
        <f>IFERROR(VLOOKUP(D1523,Bas!A:B,2,0),"")</f>
        <v/>
      </c>
      <c r="AF1523" t="str">
        <f t="shared" si="259"/>
        <v>TECNIBENZ INDUSTRIAL S A SFP-012366-01</v>
      </c>
      <c r="AG1523" s="14" t="str">
        <f>(IFERROR(VLOOKUP(AF1523,Bas!A:B,2,0),"CXP"))</f>
        <v>CXP</v>
      </c>
    </row>
    <row r="1524" spans="1:33" x14ac:dyDescent="0.25">
      <c r="A1524" t="s">
        <v>41</v>
      </c>
      <c r="B1524">
        <v>901</v>
      </c>
      <c r="C1524">
        <v>900379269</v>
      </c>
      <c r="D1524" t="s">
        <v>3025</v>
      </c>
      <c r="E1524" t="s">
        <v>5993</v>
      </c>
      <c r="F1524">
        <v>7447638</v>
      </c>
      <c r="G1524">
        <v>16925001</v>
      </c>
      <c r="H1524">
        <v>8823</v>
      </c>
      <c r="I1524" t="s">
        <v>6780</v>
      </c>
      <c r="J1524" t="s">
        <v>6781</v>
      </c>
      <c r="K1524" s="2">
        <v>45440</v>
      </c>
      <c r="L1524" s="2">
        <v>45440</v>
      </c>
      <c r="M1524" s="2">
        <v>45483</v>
      </c>
      <c r="N1524">
        <v>36</v>
      </c>
      <c r="O1524">
        <v>1571436</v>
      </c>
      <c r="P1524">
        <v>20240604</v>
      </c>
      <c r="Q1524">
        <v>202406</v>
      </c>
      <c r="R1524" t="s">
        <v>6382</v>
      </c>
      <c r="S1524">
        <v>11</v>
      </c>
      <c r="T1524" t="s">
        <v>22</v>
      </c>
      <c r="U1524" t="s">
        <v>3359</v>
      </c>
      <c r="V1524" s="57" t="e">
        <f t="shared" ca="1" si="250"/>
        <v>#NUM!</v>
      </c>
      <c r="W1524" s="1" t="e">
        <f t="shared" ca="1" si="251"/>
        <v>#NUM!</v>
      </c>
      <c r="X1524" s="1" t="e">
        <f t="shared" ca="1" si="252"/>
        <v>#NUM!</v>
      </c>
      <c r="Y1524" s="1" t="e">
        <f t="shared" ca="1" si="253"/>
        <v>#NUM!</v>
      </c>
      <c r="Z1524" s="32" t="e">
        <f t="shared" ca="1" si="254"/>
        <v>#NUM!</v>
      </c>
      <c r="AA1524" s="1" t="e">
        <f t="shared" ca="1" si="255"/>
        <v>#NUM!</v>
      </c>
      <c r="AB1524" s="1" t="e">
        <f t="shared" ca="1" si="256"/>
        <v>#NUM!</v>
      </c>
      <c r="AC1524" s="1" t="e">
        <f t="shared" ca="1" si="257"/>
        <v>#NUM!</v>
      </c>
      <c r="AD1524" s="1">
        <f t="shared" si="258"/>
        <v>1571436</v>
      </c>
      <c r="AE1524" t="str">
        <f>IFERROR(VLOOKUP(D1524,Bas!A:B,2,0),"")</f>
        <v/>
      </c>
      <c r="AF1524" t="str">
        <f t="shared" si="259"/>
        <v>TECNIBENZ INDUSTRIAL S A SFP-012529-01</v>
      </c>
      <c r="AG1524" s="14" t="str">
        <f>(IFERROR(VLOOKUP(AF1524,Bas!A:B,2,0),"CXP"))</f>
        <v>CXP</v>
      </c>
    </row>
    <row r="1525" spans="1:33" x14ac:dyDescent="0.25">
      <c r="A1525" t="s">
        <v>41</v>
      </c>
      <c r="B1525">
        <v>901</v>
      </c>
      <c r="C1525">
        <v>900379269</v>
      </c>
      <c r="D1525" t="s">
        <v>3025</v>
      </c>
      <c r="E1525" t="s">
        <v>5993</v>
      </c>
      <c r="F1525">
        <v>7447638</v>
      </c>
      <c r="G1525">
        <v>16925001</v>
      </c>
      <c r="H1525">
        <v>8913</v>
      </c>
      <c r="I1525" t="s">
        <v>6782</v>
      </c>
      <c r="J1525" t="s">
        <v>6783</v>
      </c>
      <c r="K1525" s="2">
        <v>45440</v>
      </c>
      <c r="L1525" s="2">
        <v>45440</v>
      </c>
      <c r="M1525" s="2">
        <v>45496</v>
      </c>
      <c r="N1525">
        <v>49</v>
      </c>
      <c r="O1525">
        <v>136663</v>
      </c>
      <c r="P1525">
        <v>20240604</v>
      </c>
      <c r="Q1525">
        <v>202406</v>
      </c>
      <c r="R1525" t="s">
        <v>6382</v>
      </c>
      <c r="S1525">
        <v>11</v>
      </c>
      <c r="T1525" t="s">
        <v>22</v>
      </c>
      <c r="U1525" t="s">
        <v>3359</v>
      </c>
      <c r="V1525" s="57" t="e">
        <f t="shared" ca="1" si="250"/>
        <v>#NUM!</v>
      </c>
      <c r="W1525" s="1" t="e">
        <f t="shared" ca="1" si="251"/>
        <v>#NUM!</v>
      </c>
      <c r="X1525" s="1" t="e">
        <f t="shared" ca="1" si="252"/>
        <v>#NUM!</v>
      </c>
      <c r="Y1525" s="1" t="e">
        <f t="shared" ca="1" si="253"/>
        <v>#NUM!</v>
      </c>
      <c r="Z1525" s="32" t="e">
        <f t="shared" ca="1" si="254"/>
        <v>#NUM!</v>
      </c>
      <c r="AA1525" s="1" t="e">
        <f t="shared" ca="1" si="255"/>
        <v>#NUM!</v>
      </c>
      <c r="AB1525" s="1" t="e">
        <f t="shared" ca="1" si="256"/>
        <v>#NUM!</v>
      </c>
      <c r="AC1525" s="1" t="e">
        <f t="shared" ca="1" si="257"/>
        <v>#NUM!</v>
      </c>
      <c r="AD1525" s="1">
        <f t="shared" si="258"/>
        <v>136663</v>
      </c>
      <c r="AE1525" t="str">
        <f>IFERROR(VLOOKUP(D1525,Bas!A:B,2,0),"")</f>
        <v/>
      </c>
      <c r="AF1525" t="str">
        <f t="shared" si="259"/>
        <v>TECNIBENZ INDUSTRIAL S A SFP-012531-01</v>
      </c>
      <c r="AG1525" s="14" t="str">
        <f>(IFERROR(VLOOKUP(AF1525,Bas!A:B,2,0),"CXP"))</f>
        <v>CXP</v>
      </c>
    </row>
    <row r="1526" spans="1:33" x14ac:dyDescent="0.25">
      <c r="A1526" t="s">
        <v>41</v>
      </c>
      <c r="B1526">
        <v>901</v>
      </c>
      <c r="C1526">
        <v>900379269</v>
      </c>
      <c r="D1526" t="s">
        <v>3025</v>
      </c>
      <c r="E1526" t="s">
        <v>5993</v>
      </c>
      <c r="F1526">
        <v>7447638</v>
      </c>
      <c r="G1526">
        <v>16925001</v>
      </c>
      <c r="H1526">
        <v>8914</v>
      </c>
      <c r="I1526" t="s">
        <v>6784</v>
      </c>
      <c r="J1526" t="s">
        <v>6785</v>
      </c>
      <c r="K1526" s="2">
        <v>45440</v>
      </c>
      <c r="L1526" s="2">
        <v>45440</v>
      </c>
      <c r="M1526" s="2">
        <v>45496</v>
      </c>
      <c r="N1526">
        <v>49</v>
      </c>
      <c r="O1526">
        <v>905232</v>
      </c>
      <c r="P1526">
        <v>20240604</v>
      </c>
      <c r="Q1526">
        <v>202406</v>
      </c>
      <c r="R1526" t="s">
        <v>6382</v>
      </c>
      <c r="S1526">
        <v>11</v>
      </c>
      <c r="T1526" t="s">
        <v>22</v>
      </c>
      <c r="U1526" t="s">
        <v>3359</v>
      </c>
      <c r="V1526" s="57" t="e">
        <f t="shared" ca="1" si="250"/>
        <v>#NUM!</v>
      </c>
      <c r="W1526" s="1" t="e">
        <f t="shared" ca="1" si="251"/>
        <v>#NUM!</v>
      </c>
      <c r="X1526" s="1" t="e">
        <f t="shared" ca="1" si="252"/>
        <v>#NUM!</v>
      </c>
      <c r="Y1526" s="1" t="e">
        <f t="shared" ca="1" si="253"/>
        <v>#NUM!</v>
      </c>
      <c r="Z1526" s="32" t="e">
        <f t="shared" ca="1" si="254"/>
        <v>#NUM!</v>
      </c>
      <c r="AA1526" s="1" t="e">
        <f t="shared" ca="1" si="255"/>
        <v>#NUM!</v>
      </c>
      <c r="AB1526" s="1" t="e">
        <f t="shared" ca="1" si="256"/>
        <v>#NUM!</v>
      </c>
      <c r="AC1526" s="1" t="e">
        <f t="shared" ca="1" si="257"/>
        <v>#NUM!</v>
      </c>
      <c r="AD1526" s="1">
        <f t="shared" si="258"/>
        <v>905232</v>
      </c>
      <c r="AE1526" t="str">
        <f>IFERROR(VLOOKUP(D1526,Bas!A:B,2,0),"")</f>
        <v/>
      </c>
      <c r="AF1526" t="str">
        <f t="shared" si="259"/>
        <v>TECNIBENZ INDUSTRIAL S A SFP-012533-01</v>
      </c>
      <c r="AG1526" s="14" t="str">
        <f>(IFERROR(VLOOKUP(AF1526,Bas!A:B,2,0),"CXP"))</f>
        <v>CXP</v>
      </c>
    </row>
    <row r="1527" spans="1:33" x14ac:dyDescent="0.25">
      <c r="A1527" t="s">
        <v>41</v>
      </c>
      <c r="B1527">
        <v>901</v>
      </c>
      <c r="C1527">
        <v>900379269</v>
      </c>
      <c r="D1527" t="s">
        <v>3025</v>
      </c>
      <c r="E1527" t="s">
        <v>5993</v>
      </c>
      <c r="F1527">
        <v>7447638</v>
      </c>
      <c r="G1527">
        <v>16925001</v>
      </c>
      <c r="H1527">
        <v>8915</v>
      </c>
      <c r="I1527" t="s">
        <v>6786</v>
      </c>
      <c r="J1527" t="s">
        <v>6787</v>
      </c>
      <c r="K1527" s="2">
        <v>45440</v>
      </c>
      <c r="L1527" s="2">
        <v>45440</v>
      </c>
      <c r="M1527" s="2">
        <v>45496</v>
      </c>
      <c r="N1527">
        <v>49</v>
      </c>
      <c r="O1527">
        <v>297240</v>
      </c>
      <c r="P1527">
        <v>20240604</v>
      </c>
      <c r="Q1527">
        <v>202406</v>
      </c>
      <c r="R1527" t="s">
        <v>6382</v>
      </c>
      <c r="S1527">
        <v>11</v>
      </c>
      <c r="T1527" t="s">
        <v>22</v>
      </c>
      <c r="U1527" t="s">
        <v>3359</v>
      </c>
      <c r="V1527" s="57" t="e">
        <f t="shared" ca="1" si="250"/>
        <v>#NUM!</v>
      </c>
      <c r="W1527" s="1" t="e">
        <f t="shared" ca="1" si="251"/>
        <v>#NUM!</v>
      </c>
      <c r="X1527" s="1" t="e">
        <f t="shared" ca="1" si="252"/>
        <v>#NUM!</v>
      </c>
      <c r="Y1527" s="1" t="e">
        <f t="shared" ca="1" si="253"/>
        <v>#NUM!</v>
      </c>
      <c r="Z1527" s="32" t="e">
        <f t="shared" ca="1" si="254"/>
        <v>#NUM!</v>
      </c>
      <c r="AA1527" s="1" t="e">
        <f t="shared" ca="1" si="255"/>
        <v>#NUM!</v>
      </c>
      <c r="AB1527" s="1" t="e">
        <f t="shared" ca="1" si="256"/>
        <v>#NUM!</v>
      </c>
      <c r="AC1527" s="1" t="e">
        <f t="shared" ca="1" si="257"/>
        <v>#NUM!</v>
      </c>
      <c r="AD1527" s="1">
        <f t="shared" si="258"/>
        <v>297240</v>
      </c>
      <c r="AE1527" t="str">
        <f>IFERROR(VLOOKUP(D1527,Bas!A:B,2,0),"")</f>
        <v/>
      </c>
      <c r="AF1527" t="str">
        <f t="shared" si="259"/>
        <v>TECNIBENZ INDUSTRIAL S A SFP-012534-01</v>
      </c>
      <c r="AG1527" s="14" t="str">
        <f>(IFERROR(VLOOKUP(AF1527,Bas!A:B,2,0),"CXP"))</f>
        <v>CXP</v>
      </c>
    </row>
    <row r="1528" spans="1:33" x14ac:dyDescent="0.25">
      <c r="A1528" t="s">
        <v>41</v>
      </c>
      <c r="B1528">
        <v>901</v>
      </c>
      <c r="C1528">
        <v>900379269</v>
      </c>
      <c r="D1528" t="s">
        <v>3025</v>
      </c>
      <c r="E1528" t="s">
        <v>5993</v>
      </c>
      <c r="F1528">
        <v>7447638</v>
      </c>
      <c r="G1528">
        <v>16925001</v>
      </c>
      <c r="H1528">
        <v>8939</v>
      </c>
      <c r="I1528" t="s">
        <v>6788</v>
      </c>
      <c r="J1528" t="s">
        <v>6789</v>
      </c>
      <c r="K1528" s="2">
        <v>45441</v>
      </c>
      <c r="L1528" s="2">
        <v>45441</v>
      </c>
      <c r="M1528" s="2">
        <v>45501</v>
      </c>
      <c r="N1528">
        <v>54</v>
      </c>
      <c r="O1528">
        <v>136663</v>
      </c>
      <c r="P1528">
        <v>20240604</v>
      </c>
      <c r="Q1528">
        <v>202406</v>
      </c>
      <c r="R1528" t="s">
        <v>6382</v>
      </c>
      <c r="S1528">
        <v>10</v>
      </c>
      <c r="T1528" t="s">
        <v>22</v>
      </c>
      <c r="U1528" t="s">
        <v>3359</v>
      </c>
      <c r="V1528" s="57" t="e">
        <f t="shared" ca="1" si="250"/>
        <v>#NUM!</v>
      </c>
      <c r="W1528" s="1" t="e">
        <f t="shared" ca="1" si="251"/>
        <v>#NUM!</v>
      </c>
      <c r="X1528" s="1" t="e">
        <f t="shared" ca="1" si="252"/>
        <v>#NUM!</v>
      </c>
      <c r="Y1528" s="1" t="e">
        <f t="shared" ca="1" si="253"/>
        <v>#NUM!</v>
      </c>
      <c r="Z1528" s="32" t="e">
        <f t="shared" ca="1" si="254"/>
        <v>#NUM!</v>
      </c>
      <c r="AA1528" s="1" t="e">
        <f t="shared" ca="1" si="255"/>
        <v>#NUM!</v>
      </c>
      <c r="AB1528" s="1" t="e">
        <f t="shared" ca="1" si="256"/>
        <v>#NUM!</v>
      </c>
      <c r="AC1528" s="1" t="e">
        <f t="shared" ca="1" si="257"/>
        <v>#NUM!</v>
      </c>
      <c r="AD1528" s="1">
        <f t="shared" si="258"/>
        <v>136663</v>
      </c>
      <c r="AE1528" t="str">
        <f>IFERROR(VLOOKUP(D1528,Bas!A:B,2,0),"")</f>
        <v/>
      </c>
      <c r="AF1528" t="str">
        <f t="shared" si="259"/>
        <v>TECNIBENZ INDUSTRIAL S A SFP-012578-01</v>
      </c>
      <c r="AG1528" s="14" t="str">
        <f>(IFERROR(VLOOKUP(AF1528,Bas!A:B,2,0),"CXP"))</f>
        <v>CXP</v>
      </c>
    </row>
    <row r="1529" spans="1:33" x14ac:dyDescent="0.25">
      <c r="A1529" t="s">
        <v>41</v>
      </c>
      <c r="B1529">
        <v>901</v>
      </c>
      <c r="C1529">
        <v>860508826</v>
      </c>
      <c r="D1529" t="s">
        <v>233</v>
      </c>
      <c r="E1529" t="s">
        <v>6002</v>
      </c>
      <c r="F1529">
        <v>7447638</v>
      </c>
      <c r="G1529">
        <v>16925001</v>
      </c>
      <c r="H1529">
        <v>73101</v>
      </c>
      <c r="I1529" t="s">
        <v>6003</v>
      </c>
      <c r="J1529" t="s">
        <v>6004</v>
      </c>
      <c r="K1529" s="2">
        <v>45358</v>
      </c>
      <c r="L1529" s="2">
        <v>45358</v>
      </c>
      <c r="M1529" s="2">
        <v>45417</v>
      </c>
      <c r="N1529">
        <v>-29</v>
      </c>
      <c r="O1529">
        <v>565465</v>
      </c>
      <c r="P1529">
        <v>20240604</v>
      </c>
      <c r="Q1529">
        <v>202406</v>
      </c>
      <c r="R1529" t="s">
        <v>6382</v>
      </c>
      <c r="S1529">
        <v>93</v>
      </c>
      <c r="T1529" t="s">
        <v>52</v>
      </c>
      <c r="U1529" t="s">
        <v>3359</v>
      </c>
      <c r="V1529" s="57" t="e">
        <f t="shared" ca="1" si="250"/>
        <v>#NUM!</v>
      </c>
      <c r="W1529" s="1" t="e">
        <f t="shared" ca="1" si="251"/>
        <v>#NUM!</v>
      </c>
      <c r="X1529" s="1" t="e">
        <f t="shared" ca="1" si="252"/>
        <v>#NUM!</v>
      </c>
      <c r="Y1529" s="1" t="e">
        <f t="shared" ca="1" si="253"/>
        <v>#NUM!</v>
      </c>
      <c r="Z1529" s="32" t="e">
        <f t="shared" ca="1" si="254"/>
        <v>#NUM!</v>
      </c>
      <c r="AA1529" s="1" t="e">
        <f t="shared" ca="1" si="255"/>
        <v>#NUM!</v>
      </c>
      <c r="AB1529" s="1" t="e">
        <f t="shared" ca="1" si="256"/>
        <v>#NUM!</v>
      </c>
      <c r="AC1529" s="1" t="e">
        <f t="shared" ca="1" si="257"/>
        <v>#NUM!</v>
      </c>
      <c r="AD1529" s="1">
        <f t="shared" si="258"/>
        <v>565465</v>
      </c>
      <c r="AE1529" t="str">
        <f>IFERROR(VLOOKUP(D1529,Bas!A:B,2,0),"")</f>
        <v/>
      </c>
      <c r="AF1529" t="str">
        <f t="shared" si="259"/>
        <v>TELLANTAS Y CIA SASFP-011098-01</v>
      </c>
      <c r="AG1529" s="14" t="str">
        <f>(IFERROR(VLOOKUP(AF1529,Bas!A:B,2,0),"CXP"))</f>
        <v>CXP</v>
      </c>
    </row>
    <row r="1530" spans="1:33" x14ac:dyDescent="0.25">
      <c r="A1530" t="s">
        <v>41</v>
      </c>
      <c r="B1530">
        <v>901</v>
      </c>
      <c r="C1530">
        <v>860508826</v>
      </c>
      <c r="D1530" t="s">
        <v>233</v>
      </c>
      <c r="E1530" t="s">
        <v>6002</v>
      </c>
      <c r="F1530">
        <v>7447638</v>
      </c>
      <c r="G1530">
        <v>16925001</v>
      </c>
      <c r="H1530">
        <v>220783</v>
      </c>
      <c r="I1530" t="s">
        <v>6005</v>
      </c>
      <c r="J1530" t="s">
        <v>6006</v>
      </c>
      <c r="K1530" s="2">
        <v>45363</v>
      </c>
      <c r="L1530" s="2">
        <v>45363</v>
      </c>
      <c r="M1530" s="2">
        <v>45420</v>
      </c>
      <c r="N1530">
        <v>-26</v>
      </c>
      <c r="O1530">
        <v>6776731</v>
      </c>
      <c r="P1530">
        <v>20240604</v>
      </c>
      <c r="Q1530">
        <v>202406</v>
      </c>
      <c r="R1530" t="s">
        <v>6382</v>
      </c>
      <c r="S1530">
        <v>88</v>
      </c>
      <c r="T1530" t="s">
        <v>31</v>
      </c>
      <c r="U1530" t="s">
        <v>3359</v>
      </c>
      <c r="V1530" s="57" t="e">
        <f t="shared" ca="1" si="250"/>
        <v>#NUM!</v>
      </c>
      <c r="W1530" s="1" t="e">
        <f t="shared" ca="1" si="251"/>
        <v>#NUM!</v>
      </c>
      <c r="X1530" s="1" t="e">
        <f t="shared" ca="1" si="252"/>
        <v>#NUM!</v>
      </c>
      <c r="Y1530" s="1" t="e">
        <f t="shared" ca="1" si="253"/>
        <v>#NUM!</v>
      </c>
      <c r="Z1530" s="32" t="e">
        <f t="shared" ca="1" si="254"/>
        <v>#NUM!</v>
      </c>
      <c r="AA1530" s="1" t="e">
        <f t="shared" ca="1" si="255"/>
        <v>#NUM!</v>
      </c>
      <c r="AB1530" s="1" t="e">
        <f t="shared" ca="1" si="256"/>
        <v>#NUM!</v>
      </c>
      <c r="AC1530" s="1" t="e">
        <f t="shared" ca="1" si="257"/>
        <v>#NUM!</v>
      </c>
      <c r="AD1530" s="1">
        <f t="shared" si="258"/>
        <v>6776731</v>
      </c>
      <c r="AE1530" t="str">
        <f>IFERROR(VLOOKUP(D1530,Bas!A:B,2,0),"")</f>
        <v/>
      </c>
      <c r="AF1530" t="str">
        <f t="shared" si="259"/>
        <v>TELLANTAS Y CIA SASFP-011140-01</v>
      </c>
      <c r="AG1530" s="14" t="str">
        <f>(IFERROR(VLOOKUP(AF1530,Bas!A:B,2,0),"CXP"))</f>
        <v>CXP</v>
      </c>
    </row>
    <row r="1531" spans="1:33" x14ac:dyDescent="0.25">
      <c r="A1531" t="s">
        <v>41</v>
      </c>
      <c r="B1531">
        <v>901</v>
      </c>
      <c r="C1531">
        <v>860508826</v>
      </c>
      <c r="D1531" t="s">
        <v>233</v>
      </c>
      <c r="E1531" t="s">
        <v>6002</v>
      </c>
      <c r="F1531">
        <v>7447638</v>
      </c>
      <c r="G1531">
        <v>16925001</v>
      </c>
      <c r="H1531">
        <v>14132</v>
      </c>
      <c r="I1531" t="s">
        <v>6007</v>
      </c>
      <c r="J1531" t="s">
        <v>6008</v>
      </c>
      <c r="K1531" s="2">
        <v>45372</v>
      </c>
      <c r="L1531" s="2">
        <v>45372</v>
      </c>
      <c r="M1531" s="2">
        <v>45417</v>
      </c>
      <c r="N1531">
        <v>-29</v>
      </c>
      <c r="O1531">
        <v>314020</v>
      </c>
      <c r="P1531">
        <v>20240604</v>
      </c>
      <c r="Q1531">
        <v>202406</v>
      </c>
      <c r="R1531" t="s">
        <v>6382</v>
      </c>
      <c r="S1531">
        <v>79</v>
      </c>
      <c r="T1531" t="s">
        <v>31</v>
      </c>
      <c r="U1531" t="s">
        <v>3359</v>
      </c>
      <c r="V1531" s="57" t="e">
        <f t="shared" ca="1" si="250"/>
        <v>#NUM!</v>
      </c>
      <c r="W1531" s="1" t="e">
        <f t="shared" ca="1" si="251"/>
        <v>#NUM!</v>
      </c>
      <c r="X1531" s="1" t="e">
        <f t="shared" ca="1" si="252"/>
        <v>#NUM!</v>
      </c>
      <c r="Y1531" s="1" t="e">
        <f t="shared" ca="1" si="253"/>
        <v>#NUM!</v>
      </c>
      <c r="Z1531" s="32" t="e">
        <f t="shared" ca="1" si="254"/>
        <v>#NUM!</v>
      </c>
      <c r="AA1531" s="1" t="e">
        <f t="shared" ca="1" si="255"/>
        <v>#NUM!</v>
      </c>
      <c r="AB1531" s="1" t="e">
        <f t="shared" ca="1" si="256"/>
        <v>#NUM!</v>
      </c>
      <c r="AC1531" s="1" t="e">
        <f t="shared" ca="1" si="257"/>
        <v>#NUM!</v>
      </c>
      <c r="AD1531" s="1">
        <f t="shared" si="258"/>
        <v>314020</v>
      </c>
      <c r="AE1531" t="str">
        <f>IFERROR(VLOOKUP(D1531,Bas!A:B,2,0),"")</f>
        <v/>
      </c>
      <c r="AF1531" t="str">
        <f t="shared" si="259"/>
        <v>TELLANTAS Y CIA SASFP-011259-01</v>
      </c>
      <c r="AG1531" s="14" t="str">
        <f>(IFERROR(VLOOKUP(AF1531,Bas!A:B,2,0),"CXP"))</f>
        <v>CXP</v>
      </c>
    </row>
    <row r="1532" spans="1:33" x14ac:dyDescent="0.25">
      <c r="A1532" t="s">
        <v>41</v>
      </c>
      <c r="B1532">
        <v>901</v>
      </c>
      <c r="C1532">
        <v>860508826</v>
      </c>
      <c r="D1532" t="s">
        <v>233</v>
      </c>
      <c r="E1532" t="s">
        <v>6002</v>
      </c>
      <c r="F1532">
        <v>7447638</v>
      </c>
      <c r="G1532">
        <v>16925001</v>
      </c>
      <c r="H1532">
        <v>73375</v>
      </c>
      <c r="I1532" t="s">
        <v>6009</v>
      </c>
      <c r="J1532" t="s">
        <v>6010</v>
      </c>
      <c r="K1532" s="2">
        <v>45373</v>
      </c>
      <c r="L1532" s="2">
        <v>45373</v>
      </c>
      <c r="M1532" s="2">
        <v>45433</v>
      </c>
      <c r="N1532">
        <v>-13</v>
      </c>
      <c r="O1532">
        <v>113092</v>
      </c>
      <c r="P1532">
        <v>20240604</v>
      </c>
      <c r="Q1532">
        <v>202406</v>
      </c>
      <c r="R1532" t="s">
        <v>6382</v>
      </c>
      <c r="S1532">
        <v>78</v>
      </c>
      <c r="T1532" t="s">
        <v>31</v>
      </c>
      <c r="U1532" t="s">
        <v>3359</v>
      </c>
      <c r="V1532" s="57" t="e">
        <f t="shared" ca="1" si="250"/>
        <v>#NUM!</v>
      </c>
      <c r="W1532" s="1" t="e">
        <f t="shared" ca="1" si="251"/>
        <v>#NUM!</v>
      </c>
      <c r="X1532" s="1" t="e">
        <f t="shared" ca="1" si="252"/>
        <v>#NUM!</v>
      </c>
      <c r="Y1532" s="1" t="e">
        <f t="shared" ca="1" si="253"/>
        <v>#NUM!</v>
      </c>
      <c r="Z1532" s="32" t="e">
        <f t="shared" ca="1" si="254"/>
        <v>#NUM!</v>
      </c>
      <c r="AA1532" s="1" t="e">
        <f t="shared" ca="1" si="255"/>
        <v>#NUM!</v>
      </c>
      <c r="AB1532" s="1" t="e">
        <f t="shared" ca="1" si="256"/>
        <v>#NUM!</v>
      </c>
      <c r="AC1532" s="1" t="e">
        <f t="shared" ca="1" si="257"/>
        <v>#NUM!</v>
      </c>
      <c r="AD1532" s="1">
        <f t="shared" si="258"/>
        <v>113092</v>
      </c>
      <c r="AE1532" t="str">
        <f>IFERROR(VLOOKUP(D1532,Bas!A:B,2,0),"")</f>
        <v/>
      </c>
      <c r="AF1532" t="str">
        <f t="shared" si="259"/>
        <v>TELLANTAS Y CIA SASFP-011289-01</v>
      </c>
      <c r="AG1532" s="14" t="str">
        <f>(IFERROR(VLOOKUP(AF1532,Bas!A:B,2,0),"CXP"))</f>
        <v>CXP</v>
      </c>
    </row>
    <row r="1533" spans="1:33" x14ac:dyDescent="0.25">
      <c r="A1533" t="s">
        <v>41</v>
      </c>
      <c r="B1533">
        <v>901</v>
      </c>
      <c r="C1533">
        <v>860508826</v>
      </c>
      <c r="D1533" t="s">
        <v>233</v>
      </c>
      <c r="E1533" t="s">
        <v>6002</v>
      </c>
      <c r="F1533">
        <v>7447638</v>
      </c>
      <c r="G1533">
        <v>16925001</v>
      </c>
      <c r="H1533">
        <v>220843</v>
      </c>
      <c r="I1533" t="s">
        <v>6011</v>
      </c>
      <c r="J1533" t="s">
        <v>6012</v>
      </c>
      <c r="K1533" s="2">
        <v>45373</v>
      </c>
      <c r="L1533" s="2">
        <v>45373</v>
      </c>
      <c r="M1533" s="2">
        <v>45431</v>
      </c>
      <c r="N1533">
        <v>-15</v>
      </c>
      <c r="O1533">
        <v>16774</v>
      </c>
      <c r="P1533">
        <v>20240604</v>
      </c>
      <c r="Q1533">
        <v>202406</v>
      </c>
      <c r="R1533" t="s">
        <v>6382</v>
      </c>
      <c r="S1533">
        <v>78</v>
      </c>
      <c r="T1533" t="s">
        <v>31</v>
      </c>
      <c r="U1533" t="s">
        <v>3359</v>
      </c>
      <c r="V1533" s="57" t="e">
        <f t="shared" ca="1" si="250"/>
        <v>#NUM!</v>
      </c>
      <c r="W1533" s="1" t="e">
        <f t="shared" ca="1" si="251"/>
        <v>#NUM!</v>
      </c>
      <c r="X1533" s="1" t="e">
        <f t="shared" ca="1" si="252"/>
        <v>#NUM!</v>
      </c>
      <c r="Y1533" s="1" t="e">
        <f t="shared" ca="1" si="253"/>
        <v>#NUM!</v>
      </c>
      <c r="Z1533" s="32" t="e">
        <f t="shared" ca="1" si="254"/>
        <v>#NUM!</v>
      </c>
      <c r="AA1533" s="1" t="e">
        <f t="shared" ca="1" si="255"/>
        <v>#NUM!</v>
      </c>
      <c r="AB1533" s="1" t="e">
        <f t="shared" ca="1" si="256"/>
        <v>#NUM!</v>
      </c>
      <c r="AC1533" s="1" t="e">
        <f t="shared" ca="1" si="257"/>
        <v>#NUM!</v>
      </c>
      <c r="AD1533" s="1">
        <f t="shared" si="258"/>
        <v>16774</v>
      </c>
      <c r="AE1533" t="str">
        <f>IFERROR(VLOOKUP(D1533,Bas!A:B,2,0),"")</f>
        <v/>
      </c>
      <c r="AF1533" t="str">
        <f t="shared" si="259"/>
        <v>TELLANTAS Y CIA SASFP-011290-01</v>
      </c>
      <c r="AG1533" s="14" t="str">
        <f>(IFERROR(VLOOKUP(AF1533,Bas!A:B,2,0),"CXP"))</f>
        <v>CXP</v>
      </c>
    </row>
    <row r="1534" spans="1:33" x14ac:dyDescent="0.25">
      <c r="A1534" t="s">
        <v>41</v>
      </c>
      <c r="B1534">
        <v>901</v>
      </c>
      <c r="C1534">
        <v>860508826</v>
      </c>
      <c r="D1534" t="s">
        <v>233</v>
      </c>
      <c r="E1534" t="s">
        <v>6002</v>
      </c>
      <c r="F1534">
        <v>7447638</v>
      </c>
      <c r="G1534">
        <v>16925001</v>
      </c>
      <c r="H1534">
        <v>73355</v>
      </c>
      <c r="I1534" t="s">
        <v>6013</v>
      </c>
      <c r="J1534" t="s">
        <v>6014</v>
      </c>
      <c r="K1534" s="2">
        <v>45373</v>
      </c>
      <c r="L1534" s="2">
        <v>45373</v>
      </c>
      <c r="M1534" s="2">
        <v>45432</v>
      </c>
      <c r="N1534">
        <v>-14</v>
      </c>
      <c r="O1534">
        <v>47753</v>
      </c>
      <c r="P1534">
        <v>20240604</v>
      </c>
      <c r="Q1534">
        <v>202406</v>
      </c>
      <c r="R1534" t="s">
        <v>6382</v>
      </c>
      <c r="S1534">
        <v>78</v>
      </c>
      <c r="T1534" t="s">
        <v>31</v>
      </c>
      <c r="U1534" t="s">
        <v>3359</v>
      </c>
      <c r="V1534" s="57" t="e">
        <f t="shared" ca="1" si="250"/>
        <v>#NUM!</v>
      </c>
      <c r="W1534" s="1" t="e">
        <f t="shared" ca="1" si="251"/>
        <v>#NUM!</v>
      </c>
      <c r="X1534" s="1" t="e">
        <f t="shared" ca="1" si="252"/>
        <v>#NUM!</v>
      </c>
      <c r="Y1534" s="1" t="e">
        <f t="shared" ca="1" si="253"/>
        <v>#NUM!</v>
      </c>
      <c r="Z1534" s="32" t="e">
        <f t="shared" ca="1" si="254"/>
        <v>#NUM!</v>
      </c>
      <c r="AA1534" s="1" t="e">
        <f t="shared" ca="1" si="255"/>
        <v>#NUM!</v>
      </c>
      <c r="AB1534" s="1" t="e">
        <f t="shared" ca="1" si="256"/>
        <v>#NUM!</v>
      </c>
      <c r="AC1534" s="1" t="e">
        <f t="shared" ca="1" si="257"/>
        <v>#NUM!</v>
      </c>
      <c r="AD1534" s="1">
        <f t="shared" si="258"/>
        <v>47753</v>
      </c>
      <c r="AE1534" t="str">
        <f>IFERROR(VLOOKUP(D1534,Bas!A:B,2,0),"")</f>
        <v/>
      </c>
      <c r="AF1534" t="str">
        <f t="shared" si="259"/>
        <v>TELLANTAS Y CIA SASFP-011291-01</v>
      </c>
      <c r="AG1534" s="14" t="str">
        <f>(IFERROR(VLOOKUP(AF1534,Bas!A:B,2,0),"CXP"))</f>
        <v>CXP</v>
      </c>
    </row>
    <row r="1535" spans="1:33" x14ac:dyDescent="0.25">
      <c r="A1535" t="s">
        <v>41</v>
      </c>
      <c r="B1535">
        <v>901</v>
      </c>
      <c r="C1535">
        <v>860508826</v>
      </c>
      <c r="D1535" t="s">
        <v>233</v>
      </c>
      <c r="E1535" t="s">
        <v>6002</v>
      </c>
      <c r="F1535">
        <v>7447638</v>
      </c>
      <c r="G1535">
        <v>16925001</v>
      </c>
      <c r="H1535">
        <v>220818</v>
      </c>
      <c r="I1535" t="s">
        <v>6015</v>
      </c>
      <c r="J1535" t="s">
        <v>6016</v>
      </c>
      <c r="K1535" s="2">
        <v>45373</v>
      </c>
      <c r="L1535" s="2">
        <v>45373</v>
      </c>
      <c r="M1535" s="2">
        <v>45426</v>
      </c>
      <c r="N1535">
        <v>-20</v>
      </c>
      <c r="O1535">
        <v>22661810</v>
      </c>
      <c r="P1535">
        <v>20240604</v>
      </c>
      <c r="Q1535">
        <v>202406</v>
      </c>
      <c r="R1535" t="s">
        <v>6382</v>
      </c>
      <c r="S1535">
        <v>78</v>
      </c>
      <c r="T1535" t="s">
        <v>31</v>
      </c>
      <c r="U1535" t="s">
        <v>3359</v>
      </c>
      <c r="V1535" s="57" t="e">
        <f t="shared" ca="1" si="250"/>
        <v>#NUM!</v>
      </c>
      <c r="W1535" s="1" t="e">
        <f t="shared" ca="1" si="251"/>
        <v>#NUM!</v>
      </c>
      <c r="X1535" s="1" t="e">
        <f t="shared" ca="1" si="252"/>
        <v>#NUM!</v>
      </c>
      <c r="Y1535" s="1" t="e">
        <f t="shared" ca="1" si="253"/>
        <v>#NUM!</v>
      </c>
      <c r="Z1535" s="32" t="e">
        <f t="shared" ca="1" si="254"/>
        <v>#NUM!</v>
      </c>
      <c r="AA1535" s="1" t="e">
        <f t="shared" ca="1" si="255"/>
        <v>#NUM!</v>
      </c>
      <c r="AB1535" s="1" t="e">
        <f t="shared" ca="1" si="256"/>
        <v>#NUM!</v>
      </c>
      <c r="AC1535" s="1" t="e">
        <f t="shared" ca="1" si="257"/>
        <v>#NUM!</v>
      </c>
      <c r="AD1535" s="1">
        <f t="shared" si="258"/>
        <v>22661810</v>
      </c>
      <c r="AE1535" t="str">
        <f>IFERROR(VLOOKUP(D1535,Bas!A:B,2,0),"")</f>
        <v/>
      </c>
      <c r="AF1535" t="str">
        <f t="shared" si="259"/>
        <v>TELLANTAS Y CIA SASFP-011292-01</v>
      </c>
      <c r="AG1535" s="14" t="str">
        <f>(IFERROR(VLOOKUP(AF1535,Bas!A:B,2,0),"CXP"))</f>
        <v>CXP</v>
      </c>
    </row>
    <row r="1536" spans="1:33" x14ac:dyDescent="0.25">
      <c r="A1536" t="s">
        <v>41</v>
      </c>
      <c r="B1536">
        <v>901</v>
      </c>
      <c r="C1536">
        <v>860508826</v>
      </c>
      <c r="D1536" t="s">
        <v>233</v>
      </c>
      <c r="E1536" t="s">
        <v>6002</v>
      </c>
      <c r="F1536">
        <v>7447638</v>
      </c>
      <c r="G1536">
        <v>16925001</v>
      </c>
      <c r="H1536">
        <v>220856</v>
      </c>
      <c r="I1536" t="s">
        <v>6017</v>
      </c>
      <c r="J1536" t="s">
        <v>6018</v>
      </c>
      <c r="K1536" s="2">
        <v>45373</v>
      </c>
      <c r="L1536" s="2">
        <v>45373</v>
      </c>
      <c r="M1536" s="2">
        <v>45433</v>
      </c>
      <c r="N1536">
        <v>-13</v>
      </c>
      <c r="O1536">
        <v>122797</v>
      </c>
      <c r="P1536">
        <v>20240604</v>
      </c>
      <c r="Q1536">
        <v>202406</v>
      </c>
      <c r="R1536" t="s">
        <v>6382</v>
      </c>
      <c r="S1536">
        <v>78</v>
      </c>
      <c r="T1536" t="s">
        <v>31</v>
      </c>
      <c r="U1536" t="s">
        <v>3359</v>
      </c>
      <c r="V1536" s="57" t="e">
        <f t="shared" ca="1" si="250"/>
        <v>#NUM!</v>
      </c>
      <c r="W1536" s="1" t="e">
        <f t="shared" ca="1" si="251"/>
        <v>#NUM!</v>
      </c>
      <c r="X1536" s="1" t="e">
        <f t="shared" ca="1" si="252"/>
        <v>#NUM!</v>
      </c>
      <c r="Y1536" s="1" t="e">
        <f t="shared" ca="1" si="253"/>
        <v>#NUM!</v>
      </c>
      <c r="Z1536" s="32" t="e">
        <f t="shared" ca="1" si="254"/>
        <v>#NUM!</v>
      </c>
      <c r="AA1536" s="1" t="e">
        <f t="shared" ca="1" si="255"/>
        <v>#NUM!</v>
      </c>
      <c r="AB1536" s="1" t="e">
        <f t="shared" ca="1" si="256"/>
        <v>#NUM!</v>
      </c>
      <c r="AC1536" s="1" t="e">
        <f t="shared" ca="1" si="257"/>
        <v>#NUM!</v>
      </c>
      <c r="AD1536" s="1">
        <f t="shared" si="258"/>
        <v>122797</v>
      </c>
      <c r="AE1536" t="str">
        <f>IFERROR(VLOOKUP(D1536,Bas!A:B,2,0),"")</f>
        <v/>
      </c>
      <c r="AF1536" t="str">
        <f t="shared" si="259"/>
        <v>TELLANTAS Y CIA SASFP-011293-01</v>
      </c>
      <c r="AG1536" s="14" t="str">
        <f>(IFERROR(VLOOKUP(AF1536,Bas!A:B,2,0),"CXP"))</f>
        <v>CXP</v>
      </c>
    </row>
    <row r="1537" spans="1:33" x14ac:dyDescent="0.25">
      <c r="A1537" t="s">
        <v>41</v>
      </c>
      <c r="B1537">
        <v>901</v>
      </c>
      <c r="C1537">
        <v>860508826</v>
      </c>
      <c r="D1537" t="s">
        <v>233</v>
      </c>
      <c r="E1537" t="s">
        <v>6002</v>
      </c>
      <c r="F1537">
        <v>7447638</v>
      </c>
      <c r="G1537">
        <v>16925001</v>
      </c>
      <c r="H1537">
        <v>220854</v>
      </c>
      <c r="I1537" t="s">
        <v>6019</v>
      </c>
      <c r="J1537" t="s">
        <v>6020</v>
      </c>
      <c r="K1537" s="2">
        <v>45373</v>
      </c>
      <c r="L1537" s="2">
        <v>45373</v>
      </c>
      <c r="M1537" s="2">
        <v>45433</v>
      </c>
      <c r="N1537">
        <v>-13</v>
      </c>
      <c r="O1537">
        <v>10916</v>
      </c>
      <c r="P1537">
        <v>20240604</v>
      </c>
      <c r="Q1537">
        <v>202406</v>
      </c>
      <c r="R1537" t="s">
        <v>6382</v>
      </c>
      <c r="S1537">
        <v>78</v>
      </c>
      <c r="T1537" t="s">
        <v>31</v>
      </c>
      <c r="U1537" t="s">
        <v>3359</v>
      </c>
      <c r="V1537" s="57" t="e">
        <f t="shared" ca="1" si="250"/>
        <v>#NUM!</v>
      </c>
      <c r="W1537" s="1" t="e">
        <f t="shared" ca="1" si="251"/>
        <v>#NUM!</v>
      </c>
      <c r="X1537" s="1" t="e">
        <f t="shared" ca="1" si="252"/>
        <v>#NUM!</v>
      </c>
      <c r="Y1537" s="1" t="e">
        <f t="shared" ca="1" si="253"/>
        <v>#NUM!</v>
      </c>
      <c r="Z1537" s="32" t="e">
        <f t="shared" ca="1" si="254"/>
        <v>#NUM!</v>
      </c>
      <c r="AA1537" s="1" t="e">
        <f t="shared" ca="1" si="255"/>
        <v>#NUM!</v>
      </c>
      <c r="AB1537" s="1" t="e">
        <f t="shared" ca="1" si="256"/>
        <v>#NUM!</v>
      </c>
      <c r="AC1537" s="1" t="e">
        <f t="shared" ca="1" si="257"/>
        <v>#NUM!</v>
      </c>
      <c r="AD1537" s="1">
        <f t="shared" si="258"/>
        <v>10916</v>
      </c>
      <c r="AE1537" t="str">
        <f>IFERROR(VLOOKUP(D1537,Bas!A:B,2,0),"")</f>
        <v/>
      </c>
      <c r="AF1537" t="str">
        <f t="shared" si="259"/>
        <v>TELLANTAS Y CIA SASFP-011295-01</v>
      </c>
      <c r="AG1537" s="14" t="str">
        <f>(IFERROR(VLOOKUP(AF1537,Bas!A:B,2,0),"CXP"))</f>
        <v>CXP</v>
      </c>
    </row>
    <row r="1538" spans="1:33" x14ac:dyDescent="0.25">
      <c r="A1538" t="s">
        <v>41</v>
      </c>
      <c r="B1538">
        <v>901</v>
      </c>
      <c r="C1538">
        <v>860508826</v>
      </c>
      <c r="D1538" t="s">
        <v>233</v>
      </c>
      <c r="E1538" t="s">
        <v>6002</v>
      </c>
      <c r="F1538">
        <v>7447638</v>
      </c>
      <c r="G1538">
        <v>16925001</v>
      </c>
      <c r="H1538">
        <v>220855</v>
      </c>
      <c r="I1538" t="s">
        <v>6021</v>
      </c>
      <c r="J1538" t="s">
        <v>6022</v>
      </c>
      <c r="K1538" s="2">
        <v>45373</v>
      </c>
      <c r="L1538" s="2">
        <v>45373</v>
      </c>
      <c r="M1538" s="2">
        <v>45433</v>
      </c>
      <c r="N1538">
        <v>-13</v>
      </c>
      <c r="O1538">
        <v>1322054</v>
      </c>
      <c r="P1538">
        <v>20240604</v>
      </c>
      <c r="Q1538">
        <v>202406</v>
      </c>
      <c r="R1538" t="s">
        <v>6382</v>
      </c>
      <c r="S1538">
        <v>78</v>
      </c>
      <c r="T1538" t="s">
        <v>31</v>
      </c>
      <c r="U1538" t="s">
        <v>3359</v>
      </c>
      <c r="V1538" s="57" t="e">
        <f t="shared" ca="1" si="250"/>
        <v>#NUM!</v>
      </c>
      <c r="W1538" s="1" t="e">
        <f t="shared" ca="1" si="251"/>
        <v>#NUM!</v>
      </c>
      <c r="X1538" s="1" t="e">
        <f t="shared" ca="1" si="252"/>
        <v>#NUM!</v>
      </c>
      <c r="Y1538" s="1" t="e">
        <f t="shared" ca="1" si="253"/>
        <v>#NUM!</v>
      </c>
      <c r="Z1538" s="32" t="e">
        <f t="shared" ca="1" si="254"/>
        <v>#NUM!</v>
      </c>
      <c r="AA1538" s="1" t="e">
        <f t="shared" ca="1" si="255"/>
        <v>#NUM!</v>
      </c>
      <c r="AB1538" s="1" t="e">
        <f t="shared" ca="1" si="256"/>
        <v>#NUM!</v>
      </c>
      <c r="AC1538" s="1" t="e">
        <f t="shared" ca="1" si="257"/>
        <v>#NUM!</v>
      </c>
      <c r="AD1538" s="1">
        <f t="shared" si="258"/>
        <v>1322054</v>
      </c>
      <c r="AE1538" t="str">
        <f>IFERROR(VLOOKUP(D1538,Bas!A:B,2,0),"")</f>
        <v/>
      </c>
      <c r="AF1538" t="str">
        <f t="shared" si="259"/>
        <v>TELLANTAS Y CIA SASFP-011296-01</v>
      </c>
      <c r="AG1538" s="14" t="str">
        <f>(IFERROR(VLOOKUP(AF1538,Bas!A:B,2,0),"CXP"))</f>
        <v>CXP</v>
      </c>
    </row>
    <row r="1539" spans="1:33" x14ac:dyDescent="0.25">
      <c r="A1539" t="s">
        <v>41</v>
      </c>
      <c r="B1539">
        <v>901</v>
      </c>
      <c r="C1539">
        <v>860508826</v>
      </c>
      <c r="D1539" t="s">
        <v>233</v>
      </c>
      <c r="E1539" t="s">
        <v>6002</v>
      </c>
      <c r="F1539">
        <v>7447638</v>
      </c>
      <c r="G1539">
        <v>16925001</v>
      </c>
      <c r="H1539">
        <v>220853</v>
      </c>
      <c r="I1539" t="s">
        <v>6023</v>
      </c>
      <c r="J1539" t="s">
        <v>6024</v>
      </c>
      <c r="K1539" s="2">
        <v>45373</v>
      </c>
      <c r="L1539" s="2">
        <v>45373</v>
      </c>
      <c r="M1539" s="2">
        <v>45433</v>
      </c>
      <c r="N1539">
        <v>-13</v>
      </c>
      <c r="O1539">
        <v>2575263</v>
      </c>
      <c r="P1539">
        <v>20240604</v>
      </c>
      <c r="Q1539">
        <v>202406</v>
      </c>
      <c r="R1539" t="s">
        <v>6382</v>
      </c>
      <c r="S1539">
        <v>78</v>
      </c>
      <c r="T1539" t="s">
        <v>31</v>
      </c>
      <c r="U1539" t="s">
        <v>3359</v>
      </c>
      <c r="V1539" s="57" t="e">
        <f t="shared" ca="1" si="250"/>
        <v>#NUM!</v>
      </c>
      <c r="W1539" s="1" t="e">
        <f t="shared" ca="1" si="251"/>
        <v>#NUM!</v>
      </c>
      <c r="X1539" s="1" t="e">
        <f t="shared" ca="1" si="252"/>
        <v>#NUM!</v>
      </c>
      <c r="Y1539" s="1" t="e">
        <f t="shared" ca="1" si="253"/>
        <v>#NUM!</v>
      </c>
      <c r="Z1539" s="32" t="e">
        <f t="shared" ca="1" si="254"/>
        <v>#NUM!</v>
      </c>
      <c r="AA1539" s="1" t="e">
        <f t="shared" ca="1" si="255"/>
        <v>#NUM!</v>
      </c>
      <c r="AB1539" s="1" t="e">
        <f t="shared" ca="1" si="256"/>
        <v>#NUM!</v>
      </c>
      <c r="AC1539" s="1" t="e">
        <f t="shared" ca="1" si="257"/>
        <v>#NUM!</v>
      </c>
      <c r="AD1539" s="1">
        <f t="shared" si="258"/>
        <v>2575263</v>
      </c>
      <c r="AE1539" t="str">
        <f>IFERROR(VLOOKUP(D1539,Bas!A:B,2,0),"")</f>
        <v/>
      </c>
      <c r="AF1539" t="str">
        <f t="shared" si="259"/>
        <v>TELLANTAS Y CIA SASFP-011297-01</v>
      </c>
      <c r="AG1539" s="14" t="str">
        <f>(IFERROR(VLOOKUP(AF1539,Bas!A:B,2,0),"CXP"))</f>
        <v>CXP</v>
      </c>
    </row>
    <row r="1540" spans="1:33" x14ac:dyDescent="0.25">
      <c r="A1540" t="s">
        <v>41</v>
      </c>
      <c r="B1540">
        <v>901</v>
      </c>
      <c r="C1540">
        <v>860508826</v>
      </c>
      <c r="D1540" t="s">
        <v>233</v>
      </c>
      <c r="E1540" t="s">
        <v>6002</v>
      </c>
      <c r="F1540">
        <v>7447638</v>
      </c>
      <c r="G1540">
        <v>16925001</v>
      </c>
      <c r="H1540">
        <v>220876</v>
      </c>
      <c r="I1540" t="s">
        <v>6025</v>
      </c>
      <c r="J1540" t="s">
        <v>6026</v>
      </c>
      <c r="K1540" s="2">
        <v>45378</v>
      </c>
      <c r="L1540" s="2">
        <v>45378</v>
      </c>
      <c r="M1540" s="2">
        <v>45438</v>
      </c>
      <c r="N1540">
        <v>-8</v>
      </c>
      <c r="O1540">
        <v>1694183</v>
      </c>
      <c r="P1540">
        <v>20240604</v>
      </c>
      <c r="Q1540">
        <v>202406</v>
      </c>
      <c r="R1540" t="s">
        <v>6382</v>
      </c>
      <c r="S1540">
        <v>73</v>
      </c>
      <c r="T1540" t="s">
        <v>31</v>
      </c>
      <c r="U1540" t="s">
        <v>3359</v>
      </c>
      <c r="V1540" s="57" t="e">
        <f t="shared" ca="1" si="250"/>
        <v>#NUM!</v>
      </c>
      <c r="W1540" s="1" t="e">
        <f t="shared" ca="1" si="251"/>
        <v>#NUM!</v>
      </c>
      <c r="X1540" s="1" t="e">
        <f t="shared" ca="1" si="252"/>
        <v>#NUM!</v>
      </c>
      <c r="Y1540" s="1" t="e">
        <f t="shared" ca="1" si="253"/>
        <v>#NUM!</v>
      </c>
      <c r="Z1540" s="32" t="e">
        <f t="shared" ca="1" si="254"/>
        <v>#NUM!</v>
      </c>
      <c r="AA1540" s="1" t="e">
        <f t="shared" ca="1" si="255"/>
        <v>#NUM!</v>
      </c>
      <c r="AB1540" s="1" t="e">
        <f t="shared" ca="1" si="256"/>
        <v>#NUM!</v>
      </c>
      <c r="AC1540" s="1" t="e">
        <f t="shared" ca="1" si="257"/>
        <v>#NUM!</v>
      </c>
      <c r="AD1540" s="1">
        <f t="shared" si="258"/>
        <v>1694183</v>
      </c>
      <c r="AE1540" t="str">
        <f>IFERROR(VLOOKUP(D1540,Bas!A:B,2,0),"")</f>
        <v/>
      </c>
      <c r="AF1540" t="str">
        <f t="shared" si="259"/>
        <v>TELLANTAS Y CIA SASFP-011426-01</v>
      </c>
      <c r="AG1540" s="14" t="str">
        <f>(IFERROR(VLOOKUP(AF1540,Bas!A:B,2,0),"CXP"))</f>
        <v>CXP</v>
      </c>
    </row>
    <row r="1541" spans="1:33" x14ac:dyDescent="0.25">
      <c r="A1541" t="s">
        <v>41</v>
      </c>
      <c r="B1541">
        <v>901</v>
      </c>
      <c r="C1541">
        <v>860508826</v>
      </c>
      <c r="D1541" t="s">
        <v>233</v>
      </c>
      <c r="E1541" t="s">
        <v>6002</v>
      </c>
      <c r="F1541">
        <v>7447638</v>
      </c>
      <c r="G1541">
        <v>16925001</v>
      </c>
      <c r="H1541">
        <v>220923</v>
      </c>
      <c r="I1541" t="s">
        <v>6027</v>
      </c>
      <c r="J1541" t="s">
        <v>6028</v>
      </c>
      <c r="K1541" s="2">
        <v>45393</v>
      </c>
      <c r="L1541" s="2">
        <v>45393</v>
      </c>
      <c r="M1541" s="2">
        <v>45452</v>
      </c>
      <c r="N1541">
        <v>5</v>
      </c>
      <c r="O1541">
        <v>400277</v>
      </c>
      <c r="P1541">
        <v>20240604</v>
      </c>
      <c r="Q1541">
        <v>202406</v>
      </c>
      <c r="R1541" t="s">
        <v>6382</v>
      </c>
      <c r="S1541">
        <v>58</v>
      </c>
      <c r="T1541" t="s">
        <v>35</v>
      </c>
      <c r="U1541" t="s">
        <v>3359</v>
      </c>
      <c r="V1541" s="57" t="e">
        <f t="shared" ref="V1541:V1604" ca="1" si="260">+_xlfn.DAYS($V$8,L1541)</f>
        <v>#NUM!</v>
      </c>
      <c r="W1541" s="1" t="e">
        <f t="shared" ref="W1541:W1604" ca="1" si="261">+IF(AND(V1541&gt;=0,V1541&lt;=30),AD1541,0)</f>
        <v>#NUM!</v>
      </c>
      <c r="X1541" s="1" t="e">
        <f t="shared" ref="X1541:X1604" ca="1" si="262">+IF(AND(V1541&gt;=31,V1541&lt;=60),AD1541,0)</f>
        <v>#NUM!</v>
      </c>
      <c r="Y1541" s="1" t="e">
        <f t="shared" ref="Y1541:Y1604" ca="1" si="263">+IF(AND(V1541&gt;=61,V1541&lt;=90),AD1541,0)</f>
        <v>#NUM!</v>
      </c>
      <c r="Z1541" s="32" t="e">
        <f t="shared" ref="Z1541:Z1604" ca="1" si="264">+IF(AND(V1541&gt;=91,V1541&lt;=120),AD1541,0)</f>
        <v>#NUM!</v>
      </c>
      <c r="AA1541" s="1" t="e">
        <f t="shared" ref="AA1541:AA1604" ca="1" si="265">+IF(AND(V1541&gt;=121,V1541&lt;=180),AD1541,0)</f>
        <v>#NUM!</v>
      </c>
      <c r="AB1541" s="1" t="e">
        <f t="shared" ref="AB1541:AB1604" ca="1" si="266">+IF(AND(V1541&gt;=181,V1541&lt;=360),AD1541,0)</f>
        <v>#NUM!</v>
      </c>
      <c r="AC1541" s="1" t="e">
        <f t="shared" ref="AC1541:AC1604" ca="1" si="267">+IF(AND(V1541&gt;360),AD1541,0)</f>
        <v>#NUM!</v>
      </c>
      <c r="AD1541" s="1">
        <f t="shared" ref="AD1541:AD1604" si="268">+O1541</f>
        <v>400277</v>
      </c>
      <c r="AE1541" t="str">
        <f>IFERROR(VLOOKUP(D1541,Bas!A:B,2,0),"")</f>
        <v/>
      </c>
      <c r="AF1541" t="str">
        <f t="shared" ref="AF1541:AF1604" si="269">+CONCATENATE(D1541,I1541)</f>
        <v>TELLANTAS Y CIA SASFP-011655-01</v>
      </c>
      <c r="AG1541" s="14" t="str">
        <f>(IFERROR(VLOOKUP(AF1541,Bas!A:B,2,0),"CXP"))</f>
        <v>CXP</v>
      </c>
    </row>
    <row r="1542" spans="1:33" x14ac:dyDescent="0.25">
      <c r="A1542" t="s">
        <v>41</v>
      </c>
      <c r="B1542">
        <v>901</v>
      </c>
      <c r="C1542">
        <v>860508826</v>
      </c>
      <c r="D1542" t="s">
        <v>233</v>
      </c>
      <c r="E1542" t="s">
        <v>6002</v>
      </c>
      <c r="F1542">
        <v>7447638</v>
      </c>
      <c r="G1542">
        <v>16925001</v>
      </c>
      <c r="H1542">
        <v>220905</v>
      </c>
      <c r="I1542" t="s">
        <v>6029</v>
      </c>
      <c r="J1542" t="s">
        <v>6030</v>
      </c>
      <c r="K1542" s="2">
        <v>45393</v>
      </c>
      <c r="L1542" s="2">
        <v>45393</v>
      </c>
      <c r="M1542" s="2">
        <v>45447</v>
      </c>
      <c r="N1542">
        <v>0</v>
      </c>
      <c r="O1542">
        <v>4875585</v>
      </c>
      <c r="P1542">
        <v>20240604</v>
      </c>
      <c r="Q1542">
        <v>202406</v>
      </c>
      <c r="R1542" t="s">
        <v>6382</v>
      </c>
      <c r="S1542">
        <v>58</v>
      </c>
      <c r="T1542" t="s">
        <v>35</v>
      </c>
      <c r="U1542" t="s">
        <v>3359</v>
      </c>
      <c r="V1542" s="57" t="e">
        <f t="shared" ca="1" si="260"/>
        <v>#NUM!</v>
      </c>
      <c r="W1542" s="1" t="e">
        <f t="shared" ca="1" si="261"/>
        <v>#NUM!</v>
      </c>
      <c r="X1542" s="1" t="e">
        <f t="shared" ca="1" si="262"/>
        <v>#NUM!</v>
      </c>
      <c r="Y1542" s="1" t="e">
        <f t="shared" ca="1" si="263"/>
        <v>#NUM!</v>
      </c>
      <c r="Z1542" s="32" t="e">
        <f t="shared" ca="1" si="264"/>
        <v>#NUM!</v>
      </c>
      <c r="AA1542" s="1" t="e">
        <f t="shared" ca="1" si="265"/>
        <v>#NUM!</v>
      </c>
      <c r="AB1542" s="1" t="e">
        <f t="shared" ca="1" si="266"/>
        <v>#NUM!</v>
      </c>
      <c r="AC1542" s="1" t="e">
        <f t="shared" ca="1" si="267"/>
        <v>#NUM!</v>
      </c>
      <c r="AD1542" s="1">
        <f t="shared" si="268"/>
        <v>4875585</v>
      </c>
      <c r="AE1542" t="str">
        <f>IFERROR(VLOOKUP(D1542,Bas!A:B,2,0),"")</f>
        <v/>
      </c>
      <c r="AF1542" t="str">
        <f t="shared" si="269"/>
        <v>TELLANTAS Y CIA SASFP-011657-01</v>
      </c>
      <c r="AG1542" s="14" t="str">
        <f>(IFERROR(VLOOKUP(AF1542,Bas!A:B,2,0),"CXP"))</f>
        <v>CXP</v>
      </c>
    </row>
    <row r="1543" spans="1:33" x14ac:dyDescent="0.25">
      <c r="A1543" t="s">
        <v>41</v>
      </c>
      <c r="B1543">
        <v>901</v>
      </c>
      <c r="C1543">
        <v>860508826</v>
      </c>
      <c r="D1543" t="s">
        <v>233</v>
      </c>
      <c r="E1543" t="s">
        <v>6002</v>
      </c>
      <c r="F1543">
        <v>7447638</v>
      </c>
      <c r="G1543">
        <v>16925001</v>
      </c>
      <c r="H1543">
        <v>220926</v>
      </c>
      <c r="I1543" t="s">
        <v>6031</v>
      </c>
      <c r="J1543" t="s">
        <v>6032</v>
      </c>
      <c r="K1543" s="2">
        <v>45393</v>
      </c>
      <c r="L1543" s="2">
        <v>45393</v>
      </c>
      <c r="M1543" s="2">
        <v>45452</v>
      </c>
      <c r="N1543">
        <v>5</v>
      </c>
      <c r="O1543">
        <v>1241</v>
      </c>
      <c r="P1543">
        <v>20240604</v>
      </c>
      <c r="Q1543">
        <v>202406</v>
      </c>
      <c r="R1543" t="s">
        <v>6382</v>
      </c>
      <c r="S1543">
        <v>58</v>
      </c>
      <c r="T1543" t="s">
        <v>35</v>
      </c>
      <c r="U1543" t="s">
        <v>3359</v>
      </c>
      <c r="V1543" s="57" t="e">
        <f t="shared" ca="1" si="260"/>
        <v>#NUM!</v>
      </c>
      <c r="W1543" s="1" t="e">
        <f t="shared" ca="1" si="261"/>
        <v>#NUM!</v>
      </c>
      <c r="X1543" s="1" t="e">
        <f t="shared" ca="1" si="262"/>
        <v>#NUM!</v>
      </c>
      <c r="Y1543" s="1" t="e">
        <f t="shared" ca="1" si="263"/>
        <v>#NUM!</v>
      </c>
      <c r="Z1543" s="32" t="e">
        <f t="shared" ca="1" si="264"/>
        <v>#NUM!</v>
      </c>
      <c r="AA1543" s="1" t="e">
        <f t="shared" ca="1" si="265"/>
        <v>#NUM!</v>
      </c>
      <c r="AB1543" s="1" t="e">
        <f t="shared" ca="1" si="266"/>
        <v>#NUM!</v>
      </c>
      <c r="AC1543" s="1" t="e">
        <f t="shared" ca="1" si="267"/>
        <v>#NUM!</v>
      </c>
      <c r="AD1543" s="1">
        <f t="shared" si="268"/>
        <v>1241</v>
      </c>
      <c r="AE1543" t="str">
        <f>IFERROR(VLOOKUP(D1543,Bas!A:B,2,0),"")</f>
        <v/>
      </c>
      <c r="AF1543" t="str">
        <f t="shared" si="269"/>
        <v>TELLANTAS Y CIA SASFP-011658-01</v>
      </c>
      <c r="AG1543" s="14" t="str">
        <f>(IFERROR(VLOOKUP(AF1543,Bas!A:B,2,0),"CXP"))</f>
        <v>CXP</v>
      </c>
    </row>
    <row r="1544" spans="1:33" x14ac:dyDescent="0.25">
      <c r="A1544" t="s">
        <v>41</v>
      </c>
      <c r="B1544">
        <v>901</v>
      </c>
      <c r="C1544">
        <v>860508826</v>
      </c>
      <c r="D1544" t="s">
        <v>233</v>
      </c>
      <c r="E1544" t="s">
        <v>6002</v>
      </c>
      <c r="F1544">
        <v>7447638</v>
      </c>
      <c r="G1544">
        <v>16925001</v>
      </c>
      <c r="H1544">
        <v>220914</v>
      </c>
      <c r="I1544" t="s">
        <v>6033</v>
      </c>
      <c r="J1544" t="s">
        <v>6034</v>
      </c>
      <c r="K1544" s="2">
        <v>45397</v>
      </c>
      <c r="L1544" s="2">
        <v>45397</v>
      </c>
      <c r="M1544" s="2">
        <v>45451</v>
      </c>
      <c r="N1544">
        <v>4</v>
      </c>
      <c r="O1544">
        <v>2574964</v>
      </c>
      <c r="P1544">
        <v>20240604</v>
      </c>
      <c r="Q1544">
        <v>202406</v>
      </c>
      <c r="R1544" t="s">
        <v>6382</v>
      </c>
      <c r="S1544">
        <v>54</v>
      </c>
      <c r="T1544" t="s">
        <v>35</v>
      </c>
      <c r="U1544" t="s">
        <v>3359</v>
      </c>
      <c r="V1544" s="57" t="e">
        <f t="shared" ca="1" si="260"/>
        <v>#NUM!</v>
      </c>
      <c r="W1544" s="1" t="e">
        <f t="shared" ca="1" si="261"/>
        <v>#NUM!</v>
      </c>
      <c r="X1544" s="1" t="e">
        <f t="shared" ca="1" si="262"/>
        <v>#NUM!</v>
      </c>
      <c r="Y1544" s="1" t="e">
        <f t="shared" ca="1" si="263"/>
        <v>#NUM!</v>
      </c>
      <c r="Z1544" s="32" t="e">
        <f t="shared" ca="1" si="264"/>
        <v>#NUM!</v>
      </c>
      <c r="AA1544" s="1" t="e">
        <f t="shared" ca="1" si="265"/>
        <v>#NUM!</v>
      </c>
      <c r="AB1544" s="1" t="e">
        <f t="shared" ca="1" si="266"/>
        <v>#NUM!</v>
      </c>
      <c r="AC1544" s="1" t="e">
        <f t="shared" ca="1" si="267"/>
        <v>#NUM!</v>
      </c>
      <c r="AD1544" s="1">
        <f t="shared" si="268"/>
        <v>2574964</v>
      </c>
      <c r="AE1544" t="str">
        <f>IFERROR(VLOOKUP(D1544,Bas!A:B,2,0),"")</f>
        <v/>
      </c>
      <c r="AF1544" t="str">
        <f t="shared" si="269"/>
        <v>TELLANTAS Y CIA SASFP-011751-01</v>
      </c>
      <c r="AG1544" s="14" t="str">
        <f>(IFERROR(VLOOKUP(AF1544,Bas!A:B,2,0),"CXP"))</f>
        <v>CXP</v>
      </c>
    </row>
    <row r="1545" spans="1:33" x14ac:dyDescent="0.25">
      <c r="A1545" t="s">
        <v>41</v>
      </c>
      <c r="B1545">
        <v>901</v>
      </c>
      <c r="C1545">
        <v>860508826</v>
      </c>
      <c r="D1545" t="s">
        <v>233</v>
      </c>
      <c r="E1545" t="s">
        <v>6002</v>
      </c>
      <c r="F1545">
        <v>7447638</v>
      </c>
      <c r="G1545">
        <v>16925001</v>
      </c>
      <c r="H1545">
        <v>14336</v>
      </c>
      <c r="I1545" t="s">
        <v>6035</v>
      </c>
      <c r="J1545" t="s">
        <v>6036</v>
      </c>
      <c r="K1545" s="2">
        <v>45399</v>
      </c>
      <c r="L1545" s="2">
        <v>45399</v>
      </c>
      <c r="M1545" s="2">
        <v>45449</v>
      </c>
      <c r="N1545">
        <v>2</v>
      </c>
      <c r="O1545">
        <v>125608</v>
      </c>
      <c r="P1545">
        <v>20240604</v>
      </c>
      <c r="Q1545">
        <v>202406</v>
      </c>
      <c r="R1545" t="s">
        <v>6382</v>
      </c>
      <c r="S1545">
        <v>52</v>
      </c>
      <c r="T1545" t="s">
        <v>35</v>
      </c>
      <c r="U1545" t="s">
        <v>3359</v>
      </c>
      <c r="V1545" s="57" t="e">
        <f t="shared" ca="1" si="260"/>
        <v>#NUM!</v>
      </c>
      <c r="W1545" s="1" t="e">
        <f t="shared" ca="1" si="261"/>
        <v>#NUM!</v>
      </c>
      <c r="X1545" s="1" t="e">
        <f t="shared" ca="1" si="262"/>
        <v>#NUM!</v>
      </c>
      <c r="Y1545" s="1" t="e">
        <f t="shared" ca="1" si="263"/>
        <v>#NUM!</v>
      </c>
      <c r="Z1545" s="32" t="e">
        <f t="shared" ca="1" si="264"/>
        <v>#NUM!</v>
      </c>
      <c r="AA1545" s="1" t="e">
        <f t="shared" ca="1" si="265"/>
        <v>#NUM!</v>
      </c>
      <c r="AB1545" s="1" t="e">
        <f t="shared" ca="1" si="266"/>
        <v>#NUM!</v>
      </c>
      <c r="AC1545" s="1" t="e">
        <f t="shared" ca="1" si="267"/>
        <v>#NUM!</v>
      </c>
      <c r="AD1545" s="1">
        <f t="shared" si="268"/>
        <v>125608</v>
      </c>
      <c r="AE1545" t="str">
        <f>IFERROR(VLOOKUP(D1545,Bas!A:B,2,0),"")</f>
        <v/>
      </c>
      <c r="AF1545" t="str">
        <f t="shared" si="269"/>
        <v>TELLANTAS Y CIA SASFP-011789-01</v>
      </c>
      <c r="AG1545" s="14" t="str">
        <f>(IFERROR(VLOOKUP(AF1545,Bas!A:B,2,0),"CXP"))</f>
        <v>CXP</v>
      </c>
    </row>
    <row r="1546" spans="1:33" x14ac:dyDescent="0.25">
      <c r="A1546" t="s">
        <v>41</v>
      </c>
      <c r="B1546">
        <v>901</v>
      </c>
      <c r="C1546">
        <v>860508826</v>
      </c>
      <c r="D1546" t="s">
        <v>233</v>
      </c>
      <c r="E1546" t="s">
        <v>6002</v>
      </c>
      <c r="F1546">
        <v>7447638</v>
      </c>
      <c r="G1546">
        <v>16925001</v>
      </c>
      <c r="H1546">
        <v>221006</v>
      </c>
      <c r="I1546" t="s">
        <v>6037</v>
      </c>
      <c r="J1546" t="s">
        <v>6038</v>
      </c>
      <c r="K1546" s="2">
        <v>45404</v>
      </c>
      <c r="L1546" s="2">
        <v>45404</v>
      </c>
      <c r="M1546" s="2">
        <v>45462</v>
      </c>
      <c r="N1546">
        <v>15</v>
      </c>
      <c r="O1546">
        <v>3264392</v>
      </c>
      <c r="P1546">
        <v>20240604</v>
      </c>
      <c r="Q1546">
        <v>202406</v>
      </c>
      <c r="R1546" t="s">
        <v>6382</v>
      </c>
      <c r="S1546">
        <v>47</v>
      </c>
      <c r="T1546" t="s">
        <v>35</v>
      </c>
      <c r="U1546" t="s">
        <v>3359</v>
      </c>
      <c r="V1546" s="57" t="e">
        <f t="shared" ca="1" si="260"/>
        <v>#NUM!</v>
      </c>
      <c r="W1546" s="1" t="e">
        <f t="shared" ca="1" si="261"/>
        <v>#NUM!</v>
      </c>
      <c r="X1546" s="1" t="e">
        <f t="shared" ca="1" si="262"/>
        <v>#NUM!</v>
      </c>
      <c r="Y1546" s="1" t="e">
        <f t="shared" ca="1" si="263"/>
        <v>#NUM!</v>
      </c>
      <c r="Z1546" s="32" t="e">
        <f t="shared" ca="1" si="264"/>
        <v>#NUM!</v>
      </c>
      <c r="AA1546" s="1" t="e">
        <f t="shared" ca="1" si="265"/>
        <v>#NUM!</v>
      </c>
      <c r="AB1546" s="1" t="e">
        <f t="shared" ca="1" si="266"/>
        <v>#NUM!</v>
      </c>
      <c r="AC1546" s="1" t="e">
        <f t="shared" ca="1" si="267"/>
        <v>#NUM!</v>
      </c>
      <c r="AD1546" s="1">
        <f t="shared" si="268"/>
        <v>3264392</v>
      </c>
      <c r="AE1546" t="str">
        <f>IFERROR(VLOOKUP(D1546,Bas!A:B,2,0),"")</f>
        <v/>
      </c>
      <c r="AF1546" t="str">
        <f t="shared" si="269"/>
        <v>TELLANTAS Y CIA SASFP-011851-01</v>
      </c>
      <c r="AG1546" s="14" t="str">
        <f>(IFERROR(VLOOKUP(AF1546,Bas!A:B,2,0),"CXP"))</f>
        <v>CXP</v>
      </c>
    </row>
    <row r="1547" spans="1:33" x14ac:dyDescent="0.25">
      <c r="A1547" t="s">
        <v>41</v>
      </c>
      <c r="B1547">
        <v>901</v>
      </c>
      <c r="C1547">
        <v>860508826</v>
      </c>
      <c r="D1547" t="s">
        <v>233</v>
      </c>
      <c r="E1547" t="s">
        <v>6002</v>
      </c>
      <c r="F1547">
        <v>7447638</v>
      </c>
      <c r="G1547">
        <v>16925001</v>
      </c>
      <c r="H1547">
        <v>221015</v>
      </c>
      <c r="I1547" t="s">
        <v>6039</v>
      </c>
      <c r="J1547" t="s">
        <v>6040</v>
      </c>
      <c r="K1547" s="2">
        <v>45404</v>
      </c>
      <c r="L1547" s="2">
        <v>45404</v>
      </c>
      <c r="M1547" s="2">
        <v>45462</v>
      </c>
      <c r="N1547">
        <v>15</v>
      </c>
      <c r="O1547">
        <v>110007</v>
      </c>
      <c r="P1547">
        <v>20240604</v>
      </c>
      <c r="Q1547">
        <v>202406</v>
      </c>
      <c r="R1547" t="s">
        <v>6382</v>
      </c>
      <c r="S1547">
        <v>47</v>
      </c>
      <c r="T1547" t="s">
        <v>35</v>
      </c>
      <c r="U1547" t="s">
        <v>3359</v>
      </c>
      <c r="V1547" s="57" t="e">
        <f t="shared" ca="1" si="260"/>
        <v>#NUM!</v>
      </c>
      <c r="W1547" s="1" t="e">
        <f t="shared" ca="1" si="261"/>
        <v>#NUM!</v>
      </c>
      <c r="X1547" s="1" t="e">
        <f t="shared" ca="1" si="262"/>
        <v>#NUM!</v>
      </c>
      <c r="Y1547" s="1" t="e">
        <f t="shared" ca="1" si="263"/>
        <v>#NUM!</v>
      </c>
      <c r="Z1547" s="32" t="e">
        <f t="shared" ca="1" si="264"/>
        <v>#NUM!</v>
      </c>
      <c r="AA1547" s="1" t="e">
        <f t="shared" ca="1" si="265"/>
        <v>#NUM!</v>
      </c>
      <c r="AB1547" s="1" t="e">
        <f t="shared" ca="1" si="266"/>
        <v>#NUM!</v>
      </c>
      <c r="AC1547" s="1" t="e">
        <f t="shared" ca="1" si="267"/>
        <v>#NUM!</v>
      </c>
      <c r="AD1547" s="1">
        <f t="shared" si="268"/>
        <v>110007</v>
      </c>
      <c r="AE1547" t="str">
        <f>IFERROR(VLOOKUP(D1547,Bas!A:B,2,0),"")</f>
        <v/>
      </c>
      <c r="AF1547" t="str">
        <f t="shared" si="269"/>
        <v>TELLANTAS Y CIA SASFP-011852-01</v>
      </c>
      <c r="AG1547" s="14" t="str">
        <f>(IFERROR(VLOOKUP(AF1547,Bas!A:B,2,0),"CXP"))</f>
        <v>CXP</v>
      </c>
    </row>
    <row r="1548" spans="1:33" x14ac:dyDescent="0.25">
      <c r="A1548" t="s">
        <v>41</v>
      </c>
      <c r="B1548">
        <v>901</v>
      </c>
      <c r="C1548">
        <v>860508826</v>
      </c>
      <c r="D1548" t="s">
        <v>233</v>
      </c>
      <c r="E1548" t="s">
        <v>6002</v>
      </c>
      <c r="F1548">
        <v>7447638</v>
      </c>
      <c r="G1548">
        <v>16925001</v>
      </c>
      <c r="H1548">
        <v>221014</v>
      </c>
      <c r="I1548" t="s">
        <v>6041</v>
      </c>
      <c r="J1548" t="s">
        <v>6042</v>
      </c>
      <c r="K1548" s="2">
        <v>45404</v>
      </c>
      <c r="L1548" s="2">
        <v>45404</v>
      </c>
      <c r="M1548" s="2">
        <v>45462</v>
      </c>
      <c r="N1548">
        <v>15</v>
      </c>
      <c r="O1548">
        <v>34765</v>
      </c>
      <c r="P1548">
        <v>20240604</v>
      </c>
      <c r="Q1548">
        <v>202406</v>
      </c>
      <c r="R1548" t="s">
        <v>6382</v>
      </c>
      <c r="S1548">
        <v>47</v>
      </c>
      <c r="T1548" t="s">
        <v>35</v>
      </c>
      <c r="U1548" t="s">
        <v>3359</v>
      </c>
      <c r="V1548" s="57" t="e">
        <f t="shared" ca="1" si="260"/>
        <v>#NUM!</v>
      </c>
      <c r="W1548" s="1" t="e">
        <f t="shared" ca="1" si="261"/>
        <v>#NUM!</v>
      </c>
      <c r="X1548" s="1" t="e">
        <f t="shared" ca="1" si="262"/>
        <v>#NUM!</v>
      </c>
      <c r="Y1548" s="1" t="e">
        <f t="shared" ca="1" si="263"/>
        <v>#NUM!</v>
      </c>
      <c r="Z1548" s="32" t="e">
        <f t="shared" ca="1" si="264"/>
        <v>#NUM!</v>
      </c>
      <c r="AA1548" s="1" t="e">
        <f t="shared" ca="1" si="265"/>
        <v>#NUM!</v>
      </c>
      <c r="AB1548" s="1" t="e">
        <f t="shared" ca="1" si="266"/>
        <v>#NUM!</v>
      </c>
      <c r="AC1548" s="1" t="e">
        <f t="shared" ca="1" si="267"/>
        <v>#NUM!</v>
      </c>
      <c r="AD1548" s="1">
        <f t="shared" si="268"/>
        <v>34765</v>
      </c>
      <c r="AE1548" t="str">
        <f>IFERROR(VLOOKUP(D1548,Bas!A:B,2,0),"")</f>
        <v/>
      </c>
      <c r="AF1548" t="str">
        <f t="shared" si="269"/>
        <v>TELLANTAS Y CIA SASFP-011853-01</v>
      </c>
      <c r="AG1548" s="14" t="str">
        <f>(IFERROR(VLOOKUP(AF1548,Bas!A:B,2,0),"CXP"))</f>
        <v>CXP</v>
      </c>
    </row>
    <row r="1549" spans="1:33" x14ac:dyDescent="0.25">
      <c r="A1549" t="s">
        <v>41</v>
      </c>
      <c r="B1549">
        <v>901</v>
      </c>
      <c r="C1549">
        <v>860508826</v>
      </c>
      <c r="D1549" t="s">
        <v>233</v>
      </c>
      <c r="E1549" t="s">
        <v>6002</v>
      </c>
      <c r="F1549">
        <v>7447638</v>
      </c>
      <c r="G1549">
        <v>16925001</v>
      </c>
      <c r="H1549">
        <v>221035</v>
      </c>
      <c r="I1549" t="s">
        <v>6043</v>
      </c>
      <c r="J1549" t="s">
        <v>6044</v>
      </c>
      <c r="K1549" s="2">
        <v>45404</v>
      </c>
      <c r="L1549" s="2">
        <v>45404</v>
      </c>
      <c r="M1549" s="2">
        <v>45463</v>
      </c>
      <c r="N1549">
        <v>16</v>
      </c>
      <c r="O1549">
        <v>1318840</v>
      </c>
      <c r="P1549">
        <v>20240604</v>
      </c>
      <c r="Q1549">
        <v>202406</v>
      </c>
      <c r="R1549" t="s">
        <v>6382</v>
      </c>
      <c r="S1549">
        <v>47</v>
      </c>
      <c r="T1549" t="s">
        <v>35</v>
      </c>
      <c r="U1549" t="s">
        <v>3359</v>
      </c>
      <c r="V1549" s="57" t="e">
        <f t="shared" ca="1" si="260"/>
        <v>#NUM!</v>
      </c>
      <c r="W1549" s="1" t="e">
        <f t="shared" ca="1" si="261"/>
        <v>#NUM!</v>
      </c>
      <c r="X1549" s="1" t="e">
        <f t="shared" ca="1" si="262"/>
        <v>#NUM!</v>
      </c>
      <c r="Y1549" s="1" t="e">
        <f t="shared" ca="1" si="263"/>
        <v>#NUM!</v>
      </c>
      <c r="Z1549" s="32" t="e">
        <f t="shared" ca="1" si="264"/>
        <v>#NUM!</v>
      </c>
      <c r="AA1549" s="1" t="e">
        <f t="shared" ca="1" si="265"/>
        <v>#NUM!</v>
      </c>
      <c r="AB1549" s="1" t="e">
        <f t="shared" ca="1" si="266"/>
        <v>#NUM!</v>
      </c>
      <c r="AC1549" s="1" t="e">
        <f t="shared" ca="1" si="267"/>
        <v>#NUM!</v>
      </c>
      <c r="AD1549" s="1">
        <f t="shared" si="268"/>
        <v>1318840</v>
      </c>
      <c r="AE1549" t="str">
        <f>IFERROR(VLOOKUP(D1549,Bas!A:B,2,0),"")</f>
        <v/>
      </c>
      <c r="AF1549" t="str">
        <f t="shared" si="269"/>
        <v>TELLANTAS Y CIA SASFP-011854-01</v>
      </c>
      <c r="AG1549" s="14" t="str">
        <f>(IFERROR(VLOOKUP(AF1549,Bas!A:B,2,0),"CXP"))</f>
        <v>CXP</v>
      </c>
    </row>
    <row r="1550" spans="1:33" x14ac:dyDescent="0.25">
      <c r="A1550" t="s">
        <v>41</v>
      </c>
      <c r="B1550">
        <v>901</v>
      </c>
      <c r="C1550">
        <v>860508826</v>
      </c>
      <c r="D1550" t="s">
        <v>233</v>
      </c>
      <c r="E1550" t="s">
        <v>6002</v>
      </c>
      <c r="F1550">
        <v>7447638</v>
      </c>
      <c r="G1550">
        <v>16925001</v>
      </c>
      <c r="H1550">
        <v>221005</v>
      </c>
      <c r="I1550" t="s">
        <v>6045</v>
      </c>
      <c r="J1550" t="s">
        <v>6046</v>
      </c>
      <c r="K1550" s="2">
        <v>45405</v>
      </c>
      <c r="L1550" s="2">
        <v>45405</v>
      </c>
      <c r="M1550" s="2">
        <v>45462</v>
      </c>
      <c r="N1550">
        <v>15</v>
      </c>
      <c r="O1550">
        <v>1646856</v>
      </c>
      <c r="P1550">
        <v>20240604</v>
      </c>
      <c r="Q1550">
        <v>202406</v>
      </c>
      <c r="R1550" t="s">
        <v>6382</v>
      </c>
      <c r="S1550">
        <v>46</v>
      </c>
      <c r="T1550" t="s">
        <v>35</v>
      </c>
      <c r="U1550" t="s">
        <v>3359</v>
      </c>
      <c r="V1550" s="57" t="e">
        <f t="shared" ca="1" si="260"/>
        <v>#NUM!</v>
      </c>
      <c r="W1550" s="1" t="e">
        <f t="shared" ca="1" si="261"/>
        <v>#NUM!</v>
      </c>
      <c r="X1550" s="1" t="e">
        <f t="shared" ca="1" si="262"/>
        <v>#NUM!</v>
      </c>
      <c r="Y1550" s="1" t="e">
        <f t="shared" ca="1" si="263"/>
        <v>#NUM!</v>
      </c>
      <c r="Z1550" s="32" t="e">
        <f t="shared" ca="1" si="264"/>
        <v>#NUM!</v>
      </c>
      <c r="AA1550" s="1" t="e">
        <f t="shared" ca="1" si="265"/>
        <v>#NUM!</v>
      </c>
      <c r="AB1550" s="1" t="e">
        <f t="shared" ca="1" si="266"/>
        <v>#NUM!</v>
      </c>
      <c r="AC1550" s="1" t="e">
        <f t="shared" ca="1" si="267"/>
        <v>#NUM!</v>
      </c>
      <c r="AD1550" s="1">
        <f t="shared" si="268"/>
        <v>1646856</v>
      </c>
      <c r="AE1550" t="str">
        <f>IFERROR(VLOOKUP(D1550,Bas!A:B,2,0),"")</f>
        <v/>
      </c>
      <c r="AF1550" t="str">
        <f t="shared" si="269"/>
        <v>TELLANTAS Y CIA SASFP-011870-01</v>
      </c>
      <c r="AG1550" s="14" t="str">
        <f>(IFERROR(VLOOKUP(AF1550,Bas!A:B,2,0),"CXP"))</f>
        <v>CXP</v>
      </c>
    </row>
    <row r="1551" spans="1:33" x14ac:dyDescent="0.25">
      <c r="A1551" t="s">
        <v>41</v>
      </c>
      <c r="B1551">
        <v>901</v>
      </c>
      <c r="C1551">
        <v>860508826</v>
      </c>
      <c r="D1551" t="s">
        <v>233</v>
      </c>
      <c r="E1551" t="s">
        <v>6002</v>
      </c>
      <c r="F1551">
        <v>7447638</v>
      </c>
      <c r="G1551">
        <v>16925001</v>
      </c>
      <c r="H1551">
        <v>221054</v>
      </c>
      <c r="I1551" t="s">
        <v>6047</v>
      </c>
      <c r="J1551" t="s">
        <v>6048</v>
      </c>
      <c r="K1551" s="2">
        <v>45411</v>
      </c>
      <c r="L1551" s="2">
        <v>45411</v>
      </c>
      <c r="M1551" s="2">
        <v>45467</v>
      </c>
      <c r="N1551">
        <v>20</v>
      </c>
      <c r="O1551">
        <v>5264280</v>
      </c>
      <c r="P1551">
        <v>20240604</v>
      </c>
      <c r="Q1551">
        <v>202406</v>
      </c>
      <c r="R1551" t="s">
        <v>6382</v>
      </c>
      <c r="S1551">
        <v>40</v>
      </c>
      <c r="T1551" t="s">
        <v>35</v>
      </c>
      <c r="U1551" t="s">
        <v>3359</v>
      </c>
      <c r="V1551" s="57" t="e">
        <f t="shared" ca="1" si="260"/>
        <v>#NUM!</v>
      </c>
      <c r="W1551" s="1" t="e">
        <f t="shared" ca="1" si="261"/>
        <v>#NUM!</v>
      </c>
      <c r="X1551" s="1" t="e">
        <f t="shared" ca="1" si="262"/>
        <v>#NUM!</v>
      </c>
      <c r="Y1551" s="1" t="e">
        <f t="shared" ca="1" si="263"/>
        <v>#NUM!</v>
      </c>
      <c r="Z1551" s="32" t="e">
        <f t="shared" ca="1" si="264"/>
        <v>#NUM!</v>
      </c>
      <c r="AA1551" s="1" t="e">
        <f t="shared" ca="1" si="265"/>
        <v>#NUM!</v>
      </c>
      <c r="AB1551" s="1" t="e">
        <f t="shared" ca="1" si="266"/>
        <v>#NUM!</v>
      </c>
      <c r="AC1551" s="1" t="e">
        <f t="shared" ca="1" si="267"/>
        <v>#NUM!</v>
      </c>
      <c r="AD1551" s="1">
        <f t="shared" si="268"/>
        <v>5264280</v>
      </c>
      <c r="AE1551" t="str">
        <f>IFERROR(VLOOKUP(D1551,Bas!A:B,2,0),"")</f>
        <v/>
      </c>
      <c r="AF1551" t="str">
        <f t="shared" si="269"/>
        <v>TELLANTAS Y CIA SASFP-012017-01</v>
      </c>
      <c r="AG1551" s="14" t="str">
        <f>(IFERROR(VLOOKUP(AF1551,Bas!A:B,2,0),"CXP"))</f>
        <v>CXP</v>
      </c>
    </row>
    <row r="1552" spans="1:33" x14ac:dyDescent="0.25">
      <c r="A1552" t="s">
        <v>41</v>
      </c>
      <c r="B1552">
        <v>901</v>
      </c>
      <c r="C1552">
        <v>860508826</v>
      </c>
      <c r="D1552" t="s">
        <v>233</v>
      </c>
      <c r="E1552" t="s">
        <v>6002</v>
      </c>
      <c r="F1552">
        <v>7447638</v>
      </c>
      <c r="G1552">
        <v>16925001</v>
      </c>
      <c r="H1552">
        <v>221069</v>
      </c>
      <c r="I1552" t="s">
        <v>6049</v>
      </c>
      <c r="J1552" t="s">
        <v>6050</v>
      </c>
      <c r="K1552" s="2">
        <v>45411</v>
      </c>
      <c r="L1552" s="2">
        <v>45411</v>
      </c>
      <c r="M1552" s="2">
        <v>45469</v>
      </c>
      <c r="N1552">
        <v>22</v>
      </c>
      <c r="O1552">
        <v>978908</v>
      </c>
      <c r="P1552">
        <v>20240604</v>
      </c>
      <c r="Q1552">
        <v>202406</v>
      </c>
      <c r="R1552" t="s">
        <v>6382</v>
      </c>
      <c r="S1552">
        <v>40</v>
      </c>
      <c r="T1552" t="s">
        <v>35</v>
      </c>
      <c r="U1552" t="s">
        <v>3359</v>
      </c>
      <c r="V1552" s="57" t="e">
        <f t="shared" ca="1" si="260"/>
        <v>#NUM!</v>
      </c>
      <c r="W1552" s="1" t="e">
        <f t="shared" ca="1" si="261"/>
        <v>#NUM!</v>
      </c>
      <c r="X1552" s="1" t="e">
        <f t="shared" ca="1" si="262"/>
        <v>#NUM!</v>
      </c>
      <c r="Y1552" s="1" t="e">
        <f t="shared" ca="1" si="263"/>
        <v>#NUM!</v>
      </c>
      <c r="Z1552" s="32" t="e">
        <f t="shared" ca="1" si="264"/>
        <v>#NUM!</v>
      </c>
      <c r="AA1552" s="1" t="e">
        <f t="shared" ca="1" si="265"/>
        <v>#NUM!</v>
      </c>
      <c r="AB1552" s="1" t="e">
        <f t="shared" ca="1" si="266"/>
        <v>#NUM!</v>
      </c>
      <c r="AC1552" s="1" t="e">
        <f t="shared" ca="1" si="267"/>
        <v>#NUM!</v>
      </c>
      <c r="AD1552" s="1">
        <f t="shared" si="268"/>
        <v>978908</v>
      </c>
      <c r="AE1552" t="str">
        <f>IFERROR(VLOOKUP(D1552,Bas!A:B,2,0),"")</f>
        <v/>
      </c>
      <c r="AF1552" t="str">
        <f t="shared" si="269"/>
        <v>TELLANTAS Y CIA SASFP-012018-01</v>
      </c>
      <c r="AG1552" s="14" t="str">
        <f>(IFERROR(VLOOKUP(AF1552,Bas!A:B,2,0),"CXP"))</f>
        <v>CXP</v>
      </c>
    </row>
    <row r="1553" spans="1:33" x14ac:dyDescent="0.25">
      <c r="A1553" t="s">
        <v>41</v>
      </c>
      <c r="B1553">
        <v>901</v>
      </c>
      <c r="C1553">
        <v>860508826</v>
      </c>
      <c r="D1553" t="s">
        <v>233</v>
      </c>
      <c r="E1553" t="s">
        <v>6002</v>
      </c>
      <c r="F1553">
        <v>7447638</v>
      </c>
      <c r="G1553">
        <v>16925001</v>
      </c>
      <c r="H1553">
        <v>221082</v>
      </c>
      <c r="I1553" t="s">
        <v>6051</v>
      </c>
      <c r="J1553" t="s">
        <v>6052</v>
      </c>
      <c r="K1553" s="2">
        <v>45412</v>
      </c>
      <c r="L1553" s="2">
        <v>45412</v>
      </c>
      <c r="M1553" s="2">
        <v>45473</v>
      </c>
      <c r="N1553">
        <v>26</v>
      </c>
      <c r="O1553">
        <v>2512160</v>
      </c>
      <c r="P1553">
        <v>20240604</v>
      </c>
      <c r="Q1553">
        <v>202406</v>
      </c>
      <c r="R1553" t="s">
        <v>6382</v>
      </c>
      <c r="S1553">
        <v>39</v>
      </c>
      <c r="T1553" t="s">
        <v>35</v>
      </c>
      <c r="U1553" t="s">
        <v>3359</v>
      </c>
      <c r="V1553" s="57" t="e">
        <f t="shared" ca="1" si="260"/>
        <v>#NUM!</v>
      </c>
      <c r="W1553" s="1" t="e">
        <f t="shared" ca="1" si="261"/>
        <v>#NUM!</v>
      </c>
      <c r="X1553" s="1" t="e">
        <f t="shared" ca="1" si="262"/>
        <v>#NUM!</v>
      </c>
      <c r="Y1553" s="1" t="e">
        <f t="shared" ca="1" si="263"/>
        <v>#NUM!</v>
      </c>
      <c r="Z1553" s="32" t="e">
        <f t="shared" ca="1" si="264"/>
        <v>#NUM!</v>
      </c>
      <c r="AA1553" s="1" t="e">
        <f t="shared" ca="1" si="265"/>
        <v>#NUM!</v>
      </c>
      <c r="AB1553" s="1" t="e">
        <f t="shared" ca="1" si="266"/>
        <v>#NUM!</v>
      </c>
      <c r="AC1553" s="1" t="e">
        <f t="shared" ca="1" si="267"/>
        <v>#NUM!</v>
      </c>
      <c r="AD1553" s="1">
        <f t="shared" si="268"/>
        <v>2512160</v>
      </c>
      <c r="AE1553" t="str">
        <f>IFERROR(VLOOKUP(D1553,Bas!A:B,2,0),"")</f>
        <v/>
      </c>
      <c r="AF1553" t="str">
        <f t="shared" si="269"/>
        <v>TELLANTAS Y CIA SASFP-012081-01</v>
      </c>
      <c r="AG1553" s="14" t="str">
        <f>(IFERROR(VLOOKUP(AF1553,Bas!A:B,2,0),"CXP"))</f>
        <v>CXP</v>
      </c>
    </row>
    <row r="1554" spans="1:33" x14ac:dyDescent="0.25">
      <c r="A1554" t="s">
        <v>41</v>
      </c>
      <c r="B1554">
        <v>901</v>
      </c>
      <c r="C1554">
        <v>860508826</v>
      </c>
      <c r="D1554" t="s">
        <v>233</v>
      </c>
      <c r="E1554" t="s">
        <v>6002</v>
      </c>
      <c r="F1554">
        <v>7447638</v>
      </c>
      <c r="G1554">
        <v>16925001</v>
      </c>
      <c r="H1554">
        <v>221120</v>
      </c>
      <c r="I1554" t="s">
        <v>6053</v>
      </c>
      <c r="J1554" t="s">
        <v>6054</v>
      </c>
      <c r="K1554" s="2">
        <v>45426</v>
      </c>
      <c r="L1554" s="2">
        <v>45426</v>
      </c>
      <c r="M1554" s="2">
        <v>45480</v>
      </c>
      <c r="N1554">
        <v>33</v>
      </c>
      <c r="O1554">
        <v>341427</v>
      </c>
      <c r="P1554">
        <v>20240604</v>
      </c>
      <c r="Q1554">
        <v>202406</v>
      </c>
      <c r="R1554" t="s">
        <v>6382</v>
      </c>
      <c r="S1554">
        <v>25</v>
      </c>
      <c r="T1554" t="s">
        <v>22</v>
      </c>
      <c r="U1554" t="s">
        <v>3359</v>
      </c>
      <c r="V1554" s="57" t="e">
        <f t="shared" ca="1" si="260"/>
        <v>#NUM!</v>
      </c>
      <c r="W1554" s="1" t="e">
        <f t="shared" ca="1" si="261"/>
        <v>#NUM!</v>
      </c>
      <c r="X1554" s="1" t="e">
        <f t="shared" ca="1" si="262"/>
        <v>#NUM!</v>
      </c>
      <c r="Y1554" s="1" t="e">
        <f t="shared" ca="1" si="263"/>
        <v>#NUM!</v>
      </c>
      <c r="Z1554" s="32" t="e">
        <f t="shared" ca="1" si="264"/>
        <v>#NUM!</v>
      </c>
      <c r="AA1554" s="1" t="e">
        <f t="shared" ca="1" si="265"/>
        <v>#NUM!</v>
      </c>
      <c r="AB1554" s="1" t="e">
        <f t="shared" ca="1" si="266"/>
        <v>#NUM!</v>
      </c>
      <c r="AC1554" s="1" t="e">
        <f t="shared" ca="1" si="267"/>
        <v>#NUM!</v>
      </c>
      <c r="AD1554" s="1">
        <f t="shared" si="268"/>
        <v>341427</v>
      </c>
      <c r="AE1554" t="str">
        <f>IFERROR(VLOOKUP(D1554,Bas!A:B,2,0),"")</f>
        <v/>
      </c>
      <c r="AF1554" t="str">
        <f t="shared" si="269"/>
        <v>TELLANTAS Y CIA SASFP-012243-01</v>
      </c>
      <c r="AG1554" s="14" t="str">
        <f>(IFERROR(VLOOKUP(AF1554,Bas!A:B,2,0),"CXP"))</f>
        <v>CXP</v>
      </c>
    </row>
    <row r="1555" spans="1:33" x14ac:dyDescent="0.25">
      <c r="A1555" t="s">
        <v>41</v>
      </c>
      <c r="B1555">
        <v>901</v>
      </c>
      <c r="C1555">
        <v>860508826</v>
      </c>
      <c r="D1555" t="s">
        <v>233</v>
      </c>
      <c r="E1555" t="s">
        <v>6002</v>
      </c>
      <c r="F1555">
        <v>7447638</v>
      </c>
      <c r="G1555">
        <v>16925001</v>
      </c>
      <c r="H1555">
        <v>221119</v>
      </c>
      <c r="I1555" t="s">
        <v>6055</v>
      </c>
      <c r="J1555" t="s">
        <v>6056</v>
      </c>
      <c r="K1555" s="2">
        <v>45426</v>
      </c>
      <c r="L1555" s="2">
        <v>45426</v>
      </c>
      <c r="M1555" s="2">
        <v>45480</v>
      </c>
      <c r="N1555">
        <v>33</v>
      </c>
      <c r="O1555">
        <v>676744</v>
      </c>
      <c r="P1555">
        <v>20240604</v>
      </c>
      <c r="Q1555">
        <v>202406</v>
      </c>
      <c r="R1555" t="s">
        <v>6382</v>
      </c>
      <c r="S1555">
        <v>25</v>
      </c>
      <c r="T1555" t="s">
        <v>22</v>
      </c>
      <c r="U1555" t="s">
        <v>3359</v>
      </c>
      <c r="V1555" s="57" t="e">
        <f t="shared" ca="1" si="260"/>
        <v>#NUM!</v>
      </c>
      <c r="W1555" s="1" t="e">
        <f t="shared" ca="1" si="261"/>
        <v>#NUM!</v>
      </c>
      <c r="X1555" s="1" t="e">
        <f t="shared" ca="1" si="262"/>
        <v>#NUM!</v>
      </c>
      <c r="Y1555" s="1" t="e">
        <f t="shared" ca="1" si="263"/>
        <v>#NUM!</v>
      </c>
      <c r="Z1555" s="32" t="e">
        <f t="shared" ca="1" si="264"/>
        <v>#NUM!</v>
      </c>
      <c r="AA1555" s="1" t="e">
        <f t="shared" ca="1" si="265"/>
        <v>#NUM!</v>
      </c>
      <c r="AB1555" s="1" t="e">
        <f t="shared" ca="1" si="266"/>
        <v>#NUM!</v>
      </c>
      <c r="AC1555" s="1" t="e">
        <f t="shared" ca="1" si="267"/>
        <v>#NUM!</v>
      </c>
      <c r="AD1555" s="1">
        <f t="shared" si="268"/>
        <v>676744</v>
      </c>
      <c r="AE1555" t="str">
        <f>IFERROR(VLOOKUP(D1555,Bas!A:B,2,0),"")</f>
        <v/>
      </c>
      <c r="AF1555" t="str">
        <f t="shared" si="269"/>
        <v>TELLANTAS Y CIA SASFP-012244-01</v>
      </c>
      <c r="AG1555" s="14" t="str">
        <f>(IFERROR(VLOOKUP(AF1555,Bas!A:B,2,0),"CXP"))</f>
        <v>CXP</v>
      </c>
    </row>
    <row r="1556" spans="1:33" x14ac:dyDescent="0.25">
      <c r="A1556" t="s">
        <v>41</v>
      </c>
      <c r="B1556">
        <v>901</v>
      </c>
      <c r="C1556">
        <v>860508826</v>
      </c>
      <c r="D1556" t="s">
        <v>233</v>
      </c>
      <c r="E1556" t="s">
        <v>6002</v>
      </c>
      <c r="F1556">
        <v>7447638</v>
      </c>
      <c r="G1556">
        <v>16925001</v>
      </c>
      <c r="H1556">
        <v>221239</v>
      </c>
      <c r="I1556" t="s">
        <v>6790</v>
      </c>
      <c r="J1556" t="s">
        <v>6791</v>
      </c>
      <c r="K1556" s="2">
        <v>45440</v>
      </c>
      <c r="L1556" s="2">
        <v>45440</v>
      </c>
      <c r="M1556" s="2">
        <v>45497</v>
      </c>
      <c r="N1556">
        <v>50</v>
      </c>
      <c r="O1556">
        <v>448600</v>
      </c>
      <c r="P1556">
        <v>20240604</v>
      </c>
      <c r="Q1556">
        <v>202406</v>
      </c>
      <c r="R1556" t="s">
        <v>6382</v>
      </c>
      <c r="S1556">
        <v>11</v>
      </c>
      <c r="T1556" t="s">
        <v>22</v>
      </c>
      <c r="U1556" t="s">
        <v>3359</v>
      </c>
      <c r="V1556" s="57" t="e">
        <f t="shared" ca="1" si="260"/>
        <v>#NUM!</v>
      </c>
      <c r="W1556" s="1" t="e">
        <f t="shared" ca="1" si="261"/>
        <v>#NUM!</v>
      </c>
      <c r="X1556" s="1" t="e">
        <f t="shared" ca="1" si="262"/>
        <v>#NUM!</v>
      </c>
      <c r="Y1556" s="1" t="e">
        <f t="shared" ca="1" si="263"/>
        <v>#NUM!</v>
      </c>
      <c r="Z1556" s="32" t="e">
        <f t="shared" ca="1" si="264"/>
        <v>#NUM!</v>
      </c>
      <c r="AA1556" s="1" t="e">
        <f t="shared" ca="1" si="265"/>
        <v>#NUM!</v>
      </c>
      <c r="AB1556" s="1" t="e">
        <f t="shared" ca="1" si="266"/>
        <v>#NUM!</v>
      </c>
      <c r="AC1556" s="1" t="e">
        <f t="shared" ca="1" si="267"/>
        <v>#NUM!</v>
      </c>
      <c r="AD1556" s="1">
        <f t="shared" si="268"/>
        <v>448600</v>
      </c>
      <c r="AE1556" t="str">
        <f>IFERROR(VLOOKUP(D1556,Bas!A:B,2,0),"")</f>
        <v/>
      </c>
      <c r="AF1556" t="str">
        <f t="shared" si="269"/>
        <v>TELLANTAS Y CIA SASFP-012519-01</v>
      </c>
      <c r="AG1556" s="14" t="str">
        <f>(IFERROR(VLOOKUP(AF1556,Bas!A:B,2,0),"CXP"))</f>
        <v>CXP</v>
      </c>
    </row>
    <row r="1557" spans="1:33" x14ac:dyDescent="0.25">
      <c r="A1557" t="s">
        <v>41</v>
      </c>
      <c r="B1557">
        <v>901</v>
      </c>
      <c r="C1557">
        <v>860508826</v>
      </c>
      <c r="D1557" t="s">
        <v>233</v>
      </c>
      <c r="E1557" t="s">
        <v>6002</v>
      </c>
      <c r="F1557">
        <v>7447638</v>
      </c>
      <c r="G1557">
        <v>16925001</v>
      </c>
      <c r="H1557">
        <v>14517</v>
      </c>
      <c r="I1557" t="s">
        <v>6792</v>
      </c>
      <c r="J1557" t="s">
        <v>6793</v>
      </c>
      <c r="K1557" s="2">
        <v>45440</v>
      </c>
      <c r="L1557" s="2">
        <v>45440</v>
      </c>
      <c r="M1557" s="2">
        <v>45495</v>
      </c>
      <c r="N1557">
        <v>48</v>
      </c>
      <c r="O1557">
        <v>502432</v>
      </c>
      <c r="P1557">
        <v>20240604</v>
      </c>
      <c r="Q1557">
        <v>202406</v>
      </c>
      <c r="R1557" t="s">
        <v>6382</v>
      </c>
      <c r="S1557">
        <v>11</v>
      </c>
      <c r="T1557" t="s">
        <v>22</v>
      </c>
      <c r="U1557" t="s">
        <v>3359</v>
      </c>
      <c r="V1557" s="57" t="e">
        <f t="shared" ca="1" si="260"/>
        <v>#NUM!</v>
      </c>
      <c r="W1557" s="1" t="e">
        <f t="shared" ca="1" si="261"/>
        <v>#NUM!</v>
      </c>
      <c r="X1557" s="1" t="e">
        <f t="shared" ca="1" si="262"/>
        <v>#NUM!</v>
      </c>
      <c r="Y1557" s="1" t="e">
        <f t="shared" ca="1" si="263"/>
        <v>#NUM!</v>
      </c>
      <c r="Z1557" s="32" t="e">
        <f t="shared" ca="1" si="264"/>
        <v>#NUM!</v>
      </c>
      <c r="AA1557" s="1" t="e">
        <f t="shared" ca="1" si="265"/>
        <v>#NUM!</v>
      </c>
      <c r="AB1557" s="1" t="e">
        <f t="shared" ca="1" si="266"/>
        <v>#NUM!</v>
      </c>
      <c r="AC1557" s="1" t="e">
        <f t="shared" ca="1" si="267"/>
        <v>#NUM!</v>
      </c>
      <c r="AD1557" s="1">
        <f t="shared" si="268"/>
        <v>502432</v>
      </c>
      <c r="AE1557" t="str">
        <f>IFERROR(VLOOKUP(D1557,Bas!A:B,2,0),"")</f>
        <v/>
      </c>
      <c r="AF1557" t="str">
        <f t="shared" si="269"/>
        <v>TELLANTAS Y CIA SASFP-012521-01</v>
      </c>
      <c r="AG1557" s="14" t="str">
        <f>(IFERROR(VLOOKUP(AF1557,Bas!A:B,2,0),"CXP"))</f>
        <v>CXP</v>
      </c>
    </row>
    <row r="1558" spans="1:33" x14ac:dyDescent="0.25">
      <c r="A1558" t="s">
        <v>41</v>
      </c>
      <c r="B1558">
        <v>901</v>
      </c>
      <c r="C1558">
        <v>860508826</v>
      </c>
      <c r="D1558" t="s">
        <v>233</v>
      </c>
      <c r="E1558" t="s">
        <v>6002</v>
      </c>
      <c r="F1558">
        <v>7447638</v>
      </c>
      <c r="G1558">
        <v>16925001</v>
      </c>
      <c r="H1558">
        <v>221230</v>
      </c>
      <c r="I1558" t="s">
        <v>6794</v>
      </c>
      <c r="J1558" t="s">
        <v>6795</v>
      </c>
      <c r="K1558" s="2">
        <v>45440</v>
      </c>
      <c r="L1558" s="2">
        <v>45440</v>
      </c>
      <c r="M1558" s="2">
        <v>45496</v>
      </c>
      <c r="N1558">
        <v>49</v>
      </c>
      <c r="O1558">
        <v>3388361</v>
      </c>
      <c r="P1558">
        <v>20240604</v>
      </c>
      <c r="Q1558">
        <v>202406</v>
      </c>
      <c r="R1558" t="s">
        <v>6382</v>
      </c>
      <c r="S1558">
        <v>11</v>
      </c>
      <c r="T1558" t="s">
        <v>22</v>
      </c>
      <c r="U1558" t="s">
        <v>3359</v>
      </c>
      <c r="V1558" s="57" t="e">
        <f t="shared" ca="1" si="260"/>
        <v>#NUM!</v>
      </c>
      <c r="W1558" s="1" t="e">
        <f t="shared" ca="1" si="261"/>
        <v>#NUM!</v>
      </c>
      <c r="X1558" s="1" t="e">
        <f t="shared" ca="1" si="262"/>
        <v>#NUM!</v>
      </c>
      <c r="Y1558" s="1" t="e">
        <f t="shared" ca="1" si="263"/>
        <v>#NUM!</v>
      </c>
      <c r="Z1558" s="32" t="e">
        <f t="shared" ca="1" si="264"/>
        <v>#NUM!</v>
      </c>
      <c r="AA1558" s="1" t="e">
        <f t="shared" ca="1" si="265"/>
        <v>#NUM!</v>
      </c>
      <c r="AB1558" s="1" t="e">
        <f t="shared" ca="1" si="266"/>
        <v>#NUM!</v>
      </c>
      <c r="AC1558" s="1" t="e">
        <f t="shared" ca="1" si="267"/>
        <v>#NUM!</v>
      </c>
      <c r="AD1558" s="1">
        <f t="shared" si="268"/>
        <v>3388361</v>
      </c>
      <c r="AE1558" t="str">
        <f>IFERROR(VLOOKUP(D1558,Bas!A:B,2,0),"")</f>
        <v/>
      </c>
      <c r="AF1558" t="str">
        <f t="shared" si="269"/>
        <v>TELLANTAS Y CIA SASFP-012523-01</v>
      </c>
      <c r="AG1558" s="14" t="str">
        <f>(IFERROR(VLOOKUP(AF1558,Bas!A:B,2,0),"CXP"))</f>
        <v>CXP</v>
      </c>
    </row>
    <row r="1559" spans="1:33" x14ac:dyDescent="0.25">
      <c r="A1559" t="s">
        <v>41</v>
      </c>
      <c r="B1559">
        <v>901</v>
      </c>
      <c r="C1559">
        <v>860508826</v>
      </c>
      <c r="D1559" t="s">
        <v>233</v>
      </c>
      <c r="E1559" t="s">
        <v>6002</v>
      </c>
      <c r="F1559">
        <v>7447638</v>
      </c>
      <c r="G1559">
        <v>16925001</v>
      </c>
      <c r="H1559">
        <v>221250</v>
      </c>
      <c r="I1559" t="s">
        <v>6796</v>
      </c>
      <c r="J1559" t="s">
        <v>6797</v>
      </c>
      <c r="K1559" s="2">
        <v>45442</v>
      </c>
      <c r="L1559" s="2">
        <v>45442</v>
      </c>
      <c r="M1559" s="2">
        <v>45502</v>
      </c>
      <c r="N1559">
        <v>55</v>
      </c>
      <c r="O1559">
        <v>5082541</v>
      </c>
      <c r="P1559">
        <v>20240604</v>
      </c>
      <c r="Q1559">
        <v>202406</v>
      </c>
      <c r="R1559" t="s">
        <v>6382</v>
      </c>
      <c r="S1559">
        <v>9</v>
      </c>
      <c r="T1559" t="s">
        <v>22</v>
      </c>
      <c r="U1559" t="s">
        <v>3359</v>
      </c>
      <c r="V1559" s="57" t="e">
        <f t="shared" ca="1" si="260"/>
        <v>#NUM!</v>
      </c>
      <c r="W1559" s="1" t="e">
        <f t="shared" ca="1" si="261"/>
        <v>#NUM!</v>
      </c>
      <c r="X1559" s="1" t="e">
        <f t="shared" ca="1" si="262"/>
        <v>#NUM!</v>
      </c>
      <c r="Y1559" s="1" t="e">
        <f t="shared" ca="1" si="263"/>
        <v>#NUM!</v>
      </c>
      <c r="Z1559" s="32" t="e">
        <f t="shared" ca="1" si="264"/>
        <v>#NUM!</v>
      </c>
      <c r="AA1559" s="1" t="e">
        <f t="shared" ca="1" si="265"/>
        <v>#NUM!</v>
      </c>
      <c r="AB1559" s="1" t="e">
        <f t="shared" ca="1" si="266"/>
        <v>#NUM!</v>
      </c>
      <c r="AC1559" s="1" t="e">
        <f t="shared" ca="1" si="267"/>
        <v>#NUM!</v>
      </c>
      <c r="AD1559" s="1">
        <f t="shared" si="268"/>
        <v>5082541</v>
      </c>
      <c r="AE1559" t="str">
        <f>IFERROR(VLOOKUP(D1559,Bas!A:B,2,0),"")</f>
        <v/>
      </c>
      <c r="AF1559" t="str">
        <f t="shared" si="269"/>
        <v>TELLANTAS Y CIA SASFP-012599-01</v>
      </c>
      <c r="AG1559" s="14" t="str">
        <f>(IFERROR(VLOOKUP(AF1559,Bas!A:B,2,0),"CXP"))</f>
        <v>CXP</v>
      </c>
    </row>
    <row r="1560" spans="1:33" x14ac:dyDescent="0.25">
      <c r="A1560" t="s">
        <v>41</v>
      </c>
      <c r="B1560">
        <v>901</v>
      </c>
      <c r="C1560">
        <v>860508826</v>
      </c>
      <c r="D1560" t="s">
        <v>233</v>
      </c>
      <c r="E1560" t="s">
        <v>6002</v>
      </c>
      <c r="F1560">
        <v>7447638</v>
      </c>
      <c r="G1560">
        <v>16925001</v>
      </c>
      <c r="H1560">
        <v>74384</v>
      </c>
      <c r="I1560" t="s">
        <v>6798</v>
      </c>
      <c r="J1560" t="s">
        <v>6799</v>
      </c>
      <c r="K1560" s="2">
        <v>45442</v>
      </c>
      <c r="L1560" s="2">
        <v>45442</v>
      </c>
      <c r="M1560" s="2">
        <v>45502</v>
      </c>
      <c r="N1560">
        <v>55</v>
      </c>
      <c r="O1560">
        <v>254458</v>
      </c>
      <c r="P1560">
        <v>20240604</v>
      </c>
      <c r="Q1560">
        <v>202406</v>
      </c>
      <c r="R1560" t="s">
        <v>6382</v>
      </c>
      <c r="S1560">
        <v>9</v>
      </c>
      <c r="T1560" t="s">
        <v>22</v>
      </c>
      <c r="U1560" t="s">
        <v>3359</v>
      </c>
      <c r="V1560" s="57" t="e">
        <f t="shared" ca="1" si="260"/>
        <v>#NUM!</v>
      </c>
      <c r="W1560" s="1" t="e">
        <f t="shared" ca="1" si="261"/>
        <v>#NUM!</v>
      </c>
      <c r="X1560" s="1" t="e">
        <f t="shared" ca="1" si="262"/>
        <v>#NUM!</v>
      </c>
      <c r="Y1560" s="1" t="e">
        <f t="shared" ca="1" si="263"/>
        <v>#NUM!</v>
      </c>
      <c r="Z1560" s="32" t="e">
        <f t="shared" ca="1" si="264"/>
        <v>#NUM!</v>
      </c>
      <c r="AA1560" s="1" t="e">
        <f t="shared" ca="1" si="265"/>
        <v>#NUM!</v>
      </c>
      <c r="AB1560" s="1" t="e">
        <f t="shared" ca="1" si="266"/>
        <v>#NUM!</v>
      </c>
      <c r="AC1560" s="1" t="e">
        <f t="shared" ca="1" si="267"/>
        <v>#NUM!</v>
      </c>
      <c r="AD1560" s="1">
        <f t="shared" si="268"/>
        <v>254458</v>
      </c>
      <c r="AE1560" t="str">
        <f>IFERROR(VLOOKUP(D1560,Bas!A:B,2,0),"")</f>
        <v/>
      </c>
      <c r="AF1560" t="str">
        <f t="shared" si="269"/>
        <v>TELLANTAS Y CIA SASFP-012601-01</v>
      </c>
      <c r="AG1560" s="14" t="str">
        <f>(IFERROR(VLOOKUP(AF1560,Bas!A:B,2,0),"CXP"))</f>
        <v>CXP</v>
      </c>
    </row>
    <row r="1561" spans="1:33" x14ac:dyDescent="0.25">
      <c r="A1561" t="s">
        <v>41</v>
      </c>
      <c r="B1561">
        <v>901</v>
      </c>
      <c r="C1561">
        <v>860508826</v>
      </c>
      <c r="D1561" t="s">
        <v>233</v>
      </c>
      <c r="E1561" t="s">
        <v>6002</v>
      </c>
      <c r="F1561">
        <v>7447638</v>
      </c>
      <c r="G1561">
        <v>16925001</v>
      </c>
      <c r="H1561">
        <v>221251</v>
      </c>
      <c r="I1561" t="s">
        <v>6800</v>
      </c>
      <c r="J1561" t="s">
        <v>6801</v>
      </c>
      <c r="K1561" s="2">
        <v>45442</v>
      </c>
      <c r="L1561" s="2">
        <v>45442</v>
      </c>
      <c r="M1561" s="2">
        <v>45502</v>
      </c>
      <c r="N1561">
        <v>55</v>
      </c>
      <c r="O1561">
        <v>847090</v>
      </c>
      <c r="P1561">
        <v>20240604</v>
      </c>
      <c r="Q1561">
        <v>202406</v>
      </c>
      <c r="R1561" t="s">
        <v>6382</v>
      </c>
      <c r="S1561">
        <v>9</v>
      </c>
      <c r="T1561" t="s">
        <v>22</v>
      </c>
      <c r="U1561" t="s">
        <v>3359</v>
      </c>
      <c r="V1561" s="57" t="e">
        <f t="shared" ca="1" si="260"/>
        <v>#NUM!</v>
      </c>
      <c r="W1561" s="1" t="e">
        <f t="shared" ca="1" si="261"/>
        <v>#NUM!</v>
      </c>
      <c r="X1561" s="1" t="e">
        <f t="shared" ca="1" si="262"/>
        <v>#NUM!</v>
      </c>
      <c r="Y1561" s="1" t="e">
        <f t="shared" ca="1" si="263"/>
        <v>#NUM!</v>
      </c>
      <c r="Z1561" s="32" t="e">
        <f t="shared" ca="1" si="264"/>
        <v>#NUM!</v>
      </c>
      <c r="AA1561" s="1" t="e">
        <f t="shared" ca="1" si="265"/>
        <v>#NUM!</v>
      </c>
      <c r="AB1561" s="1" t="e">
        <f t="shared" ca="1" si="266"/>
        <v>#NUM!</v>
      </c>
      <c r="AC1561" s="1" t="e">
        <f t="shared" ca="1" si="267"/>
        <v>#NUM!</v>
      </c>
      <c r="AD1561" s="1">
        <f t="shared" si="268"/>
        <v>847090</v>
      </c>
      <c r="AE1561" t="str">
        <f>IFERROR(VLOOKUP(D1561,Bas!A:B,2,0),"")</f>
        <v/>
      </c>
      <c r="AF1561" t="str">
        <f t="shared" si="269"/>
        <v>TELLANTAS Y CIA SASFP-012604-01</v>
      </c>
      <c r="AG1561" s="14" t="str">
        <f>(IFERROR(VLOOKUP(AF1561,Bas!A:B,2,0),"CXP"))</f>
        <v>CXP</v>
      </c>
    </row>
    <row r="1562" spans="1:33" x14ac:dyDescent="0.25">
      <c r="A1562" t="s">
        <v>41</v>
      </c>
      <c r="B1562">
        <v>901</v>
      </c>
      <c r="C1562">
        <v>860508826</v>
      </c>
      <c r="D1562" t="s">
        <v>233</v>
      </c>
      <c r="E1562" t="s">
        <v>6002</v>
      </c>
      <c r="F1562">
        <v>7447638</v>
      </c>
      <c r="G1562">
        <v>16925001</v>
      </c>
      <c r="H1562">
        <v>221261</v>
      </c>
      <c r="I1562" t="s">
        <v>6802</v>
      </c>
      <c r="J1562" t="s">
        <v>6803</v>
      </c>
      <c r="K1562" s="2">
        <v>45443</v>
      </c>
      <c r="L1562" s="2">
        <v>45443</v>
      </c>
      <c r="M1562" s="2">
        <v>45505</v>
      </c>
      <c r="N1562">
        <v>57</v>
      </c>
      <c r="O1562">
        <v>4235453</v>
      </c>
      <c r="P1562">
        <v>20240604</v>
      </c>
      <c r="Q1562">
        <v>202406</v>
      </c>
      <c r="R1562" t="s">
        <v>6382</v>
      </c>
      <c r="S1562">
        <v>8</v>
      </c>
      <c r="T1562" t="s">
        <v>22</v>
      </c>
      <c r="U1562" t="s">
        <v>3359</v>
      </c>
      <c r="V1562" s="57" t="e">
        <f t="shared" ca="1" si="260"/>
        <v>#NUM!</v>
      </c>
      <c r="W1562" s="1" t="e">
        <f t="shared" ca="1" si="261"/>
        <v>#NUM!</v>
      </c>
      <c r="X1562" s="1" t="e">
        <f t="shared" ca="1" si="262"/>
        <v>#NUM!</v>
      </c>
      <c r="Y1562" s="1" t="e">
        <f t="shared" ca="1" si="263"/>
        <v>#NUM!</v>
      </c>
      <c r="Z1562" s="32" t="e">
        <f t="shared" ca="1" si="264"/>
        <v>#NUM!</v>
      </c>
      <c r="AA1562" s="1" t="e">
        <f t="shared" ca="1" si="265"/>
        <v>#NUM!</v>
      </c>
      <c r="AB1562" s="1" t="e">
        <f t="shared" ca="1" si="266"/>
        <v>#NUM!</v>
      </c>
      <c r="AC1562" s="1" t="e">
        <f t="shared" ca="1" si="267"/>
        <v>#NUM!</v>
      </c>
      <c r="AD1562" s="1">
        <f t="shared" si="268"/>
        <v>4235453</v>
      </c>
      <c r="AE1562" t="str">
        <f>IFERROR(VLOOKUP(D1562,Bas!A:B,2,0),"")</f>
        <v/>
      </c>
      <c r="AF1562" t="str">
        <f t="shared" si="269"/>
        <v>TELLANTAS Y CIA SASFP-012644-01</v>
      </c>
      <c r="AG1562" s="14" t="str">
        <f>(IFERROR(VLOOKUP(AF1562,Bas!A:B,2,0),"CXP"))</f>
        <v>CXP</v>
      </c>
    </row>
    <row r="1563" spans="1:33" x14ac:dyDescent="0.25">
      <c r="A1563" t="s">
        <v>41</v>
      </c>
      <c r="B1563">
        <v>901</v>
      </c>
      <c r="C1563">
        <v>800066572</v>
      </c>
      <c r="D1563" t="s">
        <v>331</v>
      </c>
      <c r="E1563" t="s">
        <v>6057</v>
      </c>
      <c r="F1563">
        <v>7447638</v>
      </c>
      <c r="G1563">
        <v>16925001</v>
      </c>
      <c r="H1563">
        <v>89442</v>
      </c>
      <c r="I1563" t="s">
        <v>6058</v>
      </c>
      <c r="J1563" t="s">
        <v>6059</v>
      </c>
      <c r="K1563" s="2">
        <v>45364</v>
      </c>
      <c r="L1563" s="2">
        <v>45364</v>
      </c>
      <c r="M1563" s="2">
        <v>45425</v>
      </c>
      <c r="N1563">
        <v>-21</v>
      </c>
      <c r="O1563">
        <v>758045</v>
      </c>
      <c r="P1563">
        <v>20240604</v>
      </c>
      <c r="Q1563">
        <v>202406</v>
      </c>
      <c r="R1563" t="s">
        <v>6382</v>
      </c>
      <c r="S1563">
        <v>87</v>
      </c>
      <c r="T1563" t="s">
        <v>31</v>
      </c>
      <c r="U1563" t="s">
        <v>3359</v>
      </c>
      <c r="V1563" s="57" t="e">
        <f t="shared" ca="1" si="260"/>
        <v>#NUM!</v>
      </c>
      <c r="W1563" s="1" t="e">
        <f t="shared" ca="1" si="261"/>
        <v>#NUM!</v>
      </c>
      <c r="X1563" s="1" t="e">
        <f t="shared" ca="1" si="262"/>
        <v>#NUM!</v>
      </c>
      <c r="Y1563" s="1" t="e">
        <f t="shared" ca="1" si="263"/>
        <v>#NUM!</v>
      </c>
      <c r="Z1563" s="32" t="e">
        <f t="shared" ca="1" si="264"/>
        <v>#NUM!</v>
      </c>
      <c r="AA1563" s="1" t="e">
        <f t="shared" ca="1" si="265"/>
        <v>#NUM!</v>
      </c>
      <c r="AB1563" s="1" t="e">
        <f t="shared" ca="1" si="266"/>
        <v>#NUM!</v>
      </c>
      <c r="AC1563" s="1" t="e">
        <f t="shared" ca="1" si="267"/>
        <v>#NUM!</v>
      </c>
      <c r="AD1563" s="1">
        <f t="shared" si="268"/>
        <v>758045</v>
      </c>
      <c r="AE1563" t="str">
        <f>IFERROR(VLOOKUP(D1563,Bas!A:B,2,0),"")</f>
        <v/>
      </c>
      <c r="AF1563" t="str">
        <f t="shared" si="269"/>
        <v>TRACTO CHEVROLET LTDAFP-011156-01</v>
      </c>
      <c r="AG1563" s="14" t="str">
        <f>(IFERROR(VLOOKUP(AF1563,Bas!A:B,2,0),"CXP"))</f>
        <v>CXP</v>
      </c>
    </row>
    <row r="1564" spans="1:33" x14ac:dyDescent="0.25">
      <c r="A1564" t="s">
        <v>41</v>
      </c>
      <c r="B1564">
        <v>901</v>
      </c>
      <c r="C1564">
        <v>800066572</v>
      </c>
      <c r="D1564" t="s">
        <v>331</v>
      </c>
      <c r="E1564" t="s">
        <v>6057</v>
      </c>
      <c r="F1564">
        <v>7447638</v>
      </c>
      <c r="G1564">
        <v>16925001</v>
      </c>
      <c r="H1564">
        <v>90615</v>
      </c>
      <c r="I1564" t="s">
        <v>6060</v>
      </c>
      <c r="J1564" t="s">
        <v>6061</v>
      </c>
      <c r="K1564" s="2">
        <v>45390</v>
      </c>
      <c r="L1564" s="2">
        <v>45390</v>
      </c>
      <c r="M1564" s="2">
        <v>45448</v>
      </c>
      <c r="N1564">
        <v>1</v>
      </c>
      <c r="O1564">
        <v>164467</v>
      </c>
      <c r="P1564">
        <v>20240604</v>
      </c>
      <c r="Q1564">
        <v>202406</v>
      </c>
      <c r="R1564" t="s">
        <v>6382</v>
      </c>
      <c r="S1564">
        <v>61</v>
      </c>
      <c r="T1564" t="s">
        <v>31</v>
      </c>
      <c r="U1564" t="s">
        <v>3359</v>
      </c>
      <c r="V1564" s="57" t="e">
        <f t="shared" ca="1" si="260"/>
        <v>#NUM!</v>
      </c>
      <c r="W1564" s="1" t="e">
        <f t="shared" ca="1" si="261"/>
        <v>#NUM!</v>
      </c>
      <c r="X1564" s="1" t="e">
        <f t="shared" ca="1" si="262"/>
        <v>#NUM!</v>
      </c>
      <c r="Y1564" s="1" t="e">
        <f t="shared" ca="1" si="263"/>
        <v>#NUM!</v>
      </c>
      <c r="Z1564" s="32" t="e">
        <f t="shared" ca="1" si="264"/>
        <v>#NUM!</v>
      </c>
      <c r="AA1564" s="1" t="e">
        <f t="shared" ca="1" si="265"/>
        <v>#NUM!</v>
      </c>
      <c r="AB1564" s="1" t="e">
        <f t="shared" ca="1" si="266"/>
        <v>#NUM!</v>
      </c>
      <c r="AC1564" s="1" t="e">
        <f t="shared" ca="1" si="267"/>
        <v>#NUM!</v>
      </c>
      <c r="AD1564" s="1">
        <f t="shared" si="268"/>
        <v>164467</v>
      </c>
      <c r="AE1564" t="str">
        <f>IFERROR(VLOOKUP(D1564,Bas!A:B,2,0),"")</f>
        <v/>
      </c>
      <c r="AF1564" t="str">
        <f t="shared" si="269"/>
        <v>TRACTO CHEVROLET LTDAFP-011556-01</v>
      </c>
      <c r="AG1564" s="14" t="str">
        <f>(IFERROR(VLOOKUP(AF1564,Bas!A:B,2,0),"CXP"))</f>
        <v>CXP</v>
      </c>
    </row>
    <row r="1565" spans="1:33" x14ac:dyDescent="0.25">
      <c r="A1565" t="s">
        <v>41</v>
      </c>
      <c r="B1565">
        <v>901</v>
      </c>
      <c r="C1565">
        <v>800066572</v>
      </c>
      <c r="D1565" t="s">
        <v>331</v>
      </c>
      <c r="E1565" t="s">
        <v>6057</v>
      </c>
      <c r="F1565">
        <v>7447638</v>
      </c>
      <c r="G1565">
        <v>16925001</v>
      </c>
      <c r="H1565">
        <v>90710</v>
      </c>
      <c r="I1565" t="s">
        <v>6062</v>
      </c>
      <c r="J1565" t="s">
        <v>6063</v>
      </c>
      <c r="K1565" s="2">
        <v>45391</v>
      </c>
      <c r="L1565" s="2">
        <v>45391</v>
      </c>
      <c r="M1565" s="2">
        <v>45451</v>
      </c>
      <c r="N1565">
        <v>4</v>
      </c>
      <c r="O1565">
        <v>217071</v>
      </c>
      <c r="P1565">
        <v>20240604</v>
      </c>
      <c r="Q1565">
        <v>202406</v>
      </c>
      <c r="R1565" t="s">
        <v>6382</v>
      </c>
      <c r="S1565">
        <v>60</v>
      </c>
      <c r="T1565" t="s">
        <v>35</v>
      </c>
      <c r="U1565" t="s">
        <v>3359</v>
      </c>
      <c r="V1565" s="57" t="e">
        <f t="shared" ca="1" si="260"/>
        <v>#NUM!</v>
      </c>
      <c r="W1565" s="1" t="e">
        <f t="shared" ca="1" si="261"/>
        <v>#NUM!</v>
      </c>
      <c r="X1565" s="1" t="e">
        <f t="shared" ca="1" si="262"/>
        <v>#NUM!</v>
      </c>
      <c r="Y1565" s="1" t="e">
        <f t="shared" ca="1" si="263"/>
        <v>#NUM!</v>
      </c>
      <c r="Z1565" s="32" t="e">
        <f t="shared" ca="1" si="264"/>
        <v>#NUM!</v>
      </c>
      <c r="AA1565" s="1" t="e">
        <f t="shared" ca="1" si="265"/>
        <v>#NUM!</v>
      </c>
      <c r="AB1565" s="1" t="e">
        <f t="shared" ca="1" si="266"/>
        <v>#NUM!</v>
      </c>
      <c r="AC1565" s="1" t="e">
        <f t="shared" ca="1" si="267"/>
        <v>#NUM!</v>
      </c>
      <c r="AD1565" s="1">
        <f t="shared" si="268"/>
        <v>217071</v>
      </c>
      <c r="AE1565" t="str">
        <f>IFERROR(VLOOKUP(D1565,Bas!A:B,2,0),"")</f>
        <v/>
      </c>
      <c r="AF1565" t="str">
        <f t="shared" si="269"/>
        <v>TRACTO CHEVROLET LTDAFP-011585-01</v>
      </c>
      <c r="AG1565" s="14" t="str">
        <f>(IFERROR(VLOOKUP(AF1565,Bas!A:B,2,0),"CXP"))</f>
        <v>CXP</v>
      </c>
    </row>
    <row r="1566" spans="1:33" x14ac:dyDescent="0.25">
      <c r="A1566" t="s">
        <v>41</v>
      </c>
      <c r="B1566">
        <v>901</v>
      </c>
      <c r="C1566">
        <v>800066572</v>
      </c>
      <c r="D1566" t="s">
        <v>331</v>
      </c>
      <c r="E1566" t="s">
        <v>6057</v>
      </c>
      <c r="F1566">
        <v>7447638</v>
      </c>
      <c r="G1566">
        <v>16925001</v>
      </c>
      <c r="H1566">
        <v>90864</v>
      </c>
      <c r="I1566" t="s">
        <v>6064</v>
      </c>
      <c r="J1566" t="s">
        <v>6065</v>
      </c>
      <c r="K1566" s="2">
        <v>45393</v>
      </c>
      <c r="L1566" s="2">
        <v>45393</v>
      </c>
      <c r="M1566" s="2">
        <v>45453</v>
      </c>
      <c r="N1566">
        <v>6</v>
      </c>
      <c r="O1566">
        <v>941022</v>
      </c>
      <c r="P1566">
        <v>20240604</v>
      </c>
      <c r="Q1566">
        <v>202406</v>
      </c>
      <c r="R1566" t="s">
        <v>6382</v>
      </c>
      <c r="S1566">
        <v>58</v>
      </c>
      <c r="T1566" t="s">
        <v>35</v>
      </c>
      <c r="U1566" t="s">
        <v>3359</v>
      </c>
      <c r="V1566" s="57" t="e">
        <f t="shared" ca="1" si="260"/>
        <v>#NUM!</v>
      </c>
      <c r="W1566" s="1" t="e">
        <f t="shared" ca="1" si="261"/>
        <v>#NUM!</v>
      </c>
      <c r="X1566" s="1" t="e">
        <f t="shared" ca="1" si="262"/>
        <v>#NUM!</v>
      </c>
      <c r="Y1566" s="1" t="e">
        <f t="shared" ca="1" si="263"/>
        <v>#NUM!</v>
      </c>
      <c r="Z1566" s="32" t="e">
        <f t="shared" ca="1" si="264"/>
        <v>#NUM!</v>
      </c>
      <c r="AA1566" s="1" t="e">
        <f t="shared" ca="1" si="265"/>
        <v>#NUM!</v>
      </c>
      <c r="AB1566" s="1" t="e">
        <f t="shared" ca="1" si="266"/>
        <v>#NUM!</v>
      </c>
      <c r="AC1566" s="1" t="e">
        <f t="shared" ca="1" si="267"/>
        <v>#NUM!</v>
      </c>
      <c r="AD1566" s="1">
        <f t="shared" si="268"/>
        <v>941022</v>
      </c>
      <c r="AE1566" t="str">
        <f>IFERROR(VLOOKUP(D1566,Bas!A:B,2,0),"")</f>
        <v/>
      </c>
      <c r="AF1566" t="str">
        <f t="shared" si="269"/>
        <v>TRACTO CHEVROLET LTDAFP-011653-01</v>
      </c>
      <c r="AG1566" s="14" t="str">
        <f>(IFERROR(VLOOKUP(AF1566,Bas!A:B,2,0),"CXP"))</f>
        <v>CXP</v>
      </c>
    </row>
    <row r="1567" spans="1:33" x14ac:dyDescent="0.25">
      <c r="A1567" t="s">
        <v>41</v>
      </c>
      <c r="B1567">
        <v>901</v>
      </c>
      <c r="C1567">
        <v>800066572</v>
      </c>
      <c r="D1567" t="s">
        <v>331</v>
      </c>
      <c r="E1567" t="s">
        <v>6057</v>
      </c>
      <c r="F1567">
        <v>7447638</v>
      </c>
      <c r="G1567">
        <v>16925001</v>
      </c>
      <c r="H1567">
        <v>91007</v>
      </c>
      <c r="I1567" t="s">
        <v>6066</v>
      </c>
      <c r="J1567" t="s">
        <v>6067</v>
      </c>
      <c r="K1567" s="2">
        <v>45397</v>
      </c>
      <c r="L1567" s="2">
        <v>45397</v>
      </c>
      <c r="M1567" s="2">
        <v>45455</v>
      </c>
      <c r="N1567">
        <v>8</v>
      </c>
      <c r="O1567">
        <v>793277</v>
      </c>
      <c r="P1567">
        <v>20240604</v>
      </c>
      <c r="Q1567">
        <v>202406</v>
      </c>
      <c r="R1567" t="s">
        <v>6382</v>
      </c>
      <c r="S1567">
        <v>54</v>
      </c>
      <c r="T1567" t="s">
        <v>35</v>
      </c>
      <c r="U1567" t="s">
        <v>3359</v>
      </c>
      <c r="V1567" s="57" t="e">
        <f t="shared" ca="1" si="260"/>
        <v>#NUM!</v>
      </c>
      <c r="W1567" s="1" t="e">
        <f t="shared" ca="1" si="261"/>
        <v>#NUM!</v>
      </c>
      <c r="X1567" s="1" t="e">
        <f t="shared" ca="1" si="262"/>
        <v>#NUM!</v>
      </c>
      <c r="Y1567" s="1" t="e">
        <f t="shared" ca="1" si="263"/>
        <v>#NUM!</v>
      </c>
      <c r="Z1567" s="32" t="e">
        <f t="shared" ca="1" si="264"/>
        <v>#NUM!</v>
      </c>
      <c r="AA1567" s="1" t="e">
        <f t="shared" ca="1" si="265"/>
        <v>#NUM!</v>
      </c>
      <c r="AB1567" s="1" t="e">
        <f t="shared" ca="1" si="266"/>
        <v>#NUM!</v>
      </c>
      <c r="AC1567" s="1" t="e">
        <f t="shared" ca="1" si="267"/>
        <v>#NUM!</v>
      </c>
      <c r="AD1567" s="1">
        <f t="shared" si="268"/>
        <v>793277</v>
      </c>
      <c r="AE1567" t="str">
        <f>IFERROR(VLOOKUP(D1567,Bas!A:B,2,0),"")</f>
        <v/>
      </c>
      <c r="AF1567" t="str">
        <f t="shared" si="269"/>
        <v>TRACTO CHEVROLET LTDAFP-011748-01</v>
      </c>
      <c r="AG1567" s="14" t="str">
        <f>(IFERROR(VLOOKUP(AF1567,Bas!A:B,2,0),"CXP"))</f>
        <v>CXP</v>
      </c>
    </row>
    <row r="1568" spans="1:33" x14ac:dyDescent="0.25">
      <c r="A1568" t="s">
        <v>41</v>
      </c>
      <c r="B1568">
        <v>901</v>
      </c>
      <c r="C1568">
        <v>800066572</v>
      </c>
      <c r="D1568" t="s">
        <v>331</v>
      </c>
      <c r="E1568" t="s">
        <v>6057</v>
      </c>
      <c r="F1568">
        <v>7447638</v>
      </c>
      <c r="G1568">
        <v>16925001</v>
      </c>
      <c r="H1568">
        <v>91367</v>
      </c>
      <c r="I1568" t="s">
        <v>6068</v>
      </c>
      <c r="J1568" t="s">
        <v>6069</v>
      </c>
      <c r="K1568" s="2">
        <v>45401</v>
      </c>
      <c r="L1568" s="2">
        <v>45401</v>
      </c>
      <c r="M1568" s="2">
        <v>45461</v>
      </c>
      <c r="N1568">
        <v>14</v>
      </c>
      <c r="O1568">
        <v>943295</v>
      </c>
      <c r="P1568">
        <v>20240604</v>
      </c>
      <c r="Q1568">
        <v>202406</v>
      </c>
      <c r="R1568" t="s">
        <v>6382</v>
      </c>
      <c r="S1568">
        <v>50</v>
      </c>
      <c r="T1568" t="s">
        <v>35</v>
      </c>
      <c r="U1568" t="s">
        <v>3359</v>
      </c>
      <c r="V1568" s="57" t="e">
        <f t="shared" ca="1" si="260"/>
        <v>#NUM!</v>
      </c>
      <c r="W1568" s="1" t="e">
        <f t="shared" ca="1" si="261"/>
        <v>#NUM!</v>
      </c>
      <c r="X1568" s="1" t="e">
        <f t="shared" ca="1" si="262"/>
        <v>#NUM!</v>
      </c>
      <c r="Y1568" s="1" t="e">
        <f t="shared" ca="1" si="263"/>
        <v>#NUM!</v>
      </c>
      <c r="Z1568" s="32" t="e">
        <f t="shared" ca="1" si="264"/>
        <v>#NUM!</v>
      </c>
      <c r="AA1568" s="1" t="e">
        <f t="shared" ca="1" si="265"/>
        <v>#NUM!</v>
      </c>
      <c r="AB1568" s="1" t="e">
        <f t="shared" ca="1" si="266"/>
        <v>#NUM!</v>
      </c>
      <c r="AC1568" s="1" t="e">
        <f t="shared" ca="1" si="267"/>
        <v>#NUM!</v>
      </c>
      <c r="AD1568" s="1">
        <f t="shared" si="268"/>
        <v>943295</v>
      </c>
      <c r="AE1568" t="str">
        <f>IFERROR(VLOOKUP(D1568,Bas!A:B,2,0),"")</f>
        <v/>
      </c>
      <c r="AF1568" t="str">
        <f t="shared" si="269"/>
        <v>TRACTO CHEVROLET LTDAFP-011826-01</v>
      </c>
      <c r="AG1568" s="14" t="str">
        <f>(IFERROR(VLOOKUP(AF1568,Bas!A:B,2,0),"CXP"))</f>
        <v>CXP</v>
      </c>
    </row>
    <row r="1569" spans="1:33" x14ac:dyDescent="0.25">
      <c r="A1569" t="s">
        <v>41</v>
      </c>
      <c r="B1569">
        <v>901</v>
      </c>
      <c r="C1569">
        <v>800066572</v>
      </c>
      <c r="D1569" t="s">
        <v>331</v>
      </c>
      <c r="E1569" t="s">
        <v>6057</v>
      </c>
      <c r="F1569">
        <v>7447638</v>
      </c>
      <c r="G1569">
        <v>16925001</v>
      </c>
      <c r="H1569">
        <v>91387</v>
      </c>
      <c r="I1569" t="s">
        <v>6070</v>
      </c>
      <c r="J1569" t="s">
        <v>6071</v>
      </c>
      <c r="K1569" s="2">
        <v>45404</v>
      </c>
      <c r="L1569" s="2">
        <v>45404</v>
      </c>
      <c r="M1569" s="2">
        <v>45462</v>
      </c>
      <c r="N1569">
        <v>15</v>
      </c>
      <c r="O1569">
        <v>486422</v>
      </c>
      <c r="P1569">
        <v>20240604</v>
      </c>
      <c r="Q1569">
        <v>202406</v>
      </c>
      <c r="R1569" t="s">
        <v>6382</v>
      </c>
      <c r="S1569">
        <v>47</v>
      </c>
      <c r="T1569" t="s">
        <v>35</v>
      </c>
      <c r="U1569" t="s">
        <v>3359</v>
      </c>
      <c r="V1569" s="57" t="e">
        <f t="shared" ca="1" si="260"/>
        <v>#NUM!</v>
      </c>
      <c r="W1569" s="1" t="e">
        <f t="shared" ca="1" si="261"/>
        <v>#NUM!</v>
      </c>
      <c r="X1569" s="1" t="e">
        <f t="shared" ca="1" si="262"/>
        <v>#NUM!</v>
      </c>
      <c r="Y1569" s="1" t="e">
        <f t="shared" ca="1" si="263"/>
        <v>#NUM!</v>
      </c>
      <c r="Z1569" s="32" t="e">
        <f t="shared" ca="1" si="264"/>
        <v>#NUM!</v>
      </c>
      <c r="AA1569" s="1" t="e">
        <f t="shared" ca="1" si="265"/>
        <v>#NUM!</v>
      </c>
      <c r="AB1569" s="1" t="e">
        <f t="shared" ca="1" si="266"/>
        <v>#NUM!</v>
      </c>
      <c r="AC1569" s="1" t="e">
        <f t="shared" ca="1" si="267"/>
        <v>#NUM!</v>
      </c>
      <c r="AD1569" s="1">
        <f t="shared" si="268"/>
        <v>486422</v>
      </c>
      <c r="AE1569" t="str">
        <f>IFERROR(VLOOKUP(D1569,Bas!A:B,2,0),"")</f>
        <v/>
      </c>
      <c r="AF1569" t="str">
        <f t="shared" si="269"/>
        <v>TRACTO CHEVROLET LTDAFP-011856-01</v>
      </c>
      <c r="AG1569" s="14" t="str">
        <f>(IFERROR(VLOOKUP(AF1569,Bas!A:B,2,0),"CXP"))</f>
        <v>CXP</v>
      </c>
    </row>
    <row r="1570" spans="1:33" x14ac:dyDescent="0.25">
      <c r="A1570" t="s">
        <v>41</v>
      </c>
      <c r="B1570">
        <v>901</v>
      </c>
      <c r="C1570">
        <v>800066572</v>
      </c>
      <c r="D1570" t="s">
        <v>331</v>
      </c>
      <c r="E1570" t="s">
        <v>6057</v>
      </c>
      <c r="F1570">
        <v>7447638</v>
      </c>
      <c r="G1570">
        <v>16925001</v>
      </c>
      <c r="H1570">
        <v>91440</v>
      </c>
      <c r="I1570" t="s">
        <v>6072</v>
      </c>
      <c r="J1570" t="s">
        <v>6073</v>
      </c>
      <c r="K1570" s="2">
        <v>45404</v>
      </c>
      <c r="L1570" s="2">
        <v>45404</v>
      </c>
      <c r="M1570" s="2">
        <v>45462</v>
      </c>
      <c r="N1570">
        <v>15</v>
      </c>
      <c r="O1570">
        <v>367089</v>
      </c>
      <c r="P1570">
        <v>20240604</v>
      </c>
      <c r="Q1570">
        <v>202406</v>
      </c>
      <c r="R1570" t="s">
        <v>6382</v>
      </c>
      <c r="S1570">
        <v>47</v>
      </c>
      <c r="T1570" t="s">
        <v>35</v>
      </c>
      <c r="U1570" t="s">
        <v>3359</v>
      </c>
      <c r="V1570" s="57" t="e">
        <f t="shared" ca="1" si="260"/>
        <v>#NUM!</v>
      </c>
      <c r="W1570" s="1" t="e">
        <f t="shared" ca="1" si="261"/>
        <v>#NUM!</v>
      </c>
      <c r="X1570" s="1" t="e">
        <f t="shared" ca="1" si="262"/>
        <v>#NUM!</v>
      </c>
      <c r="Y1570" s="1" t="e">
        <f t="shared" ca="1" si="263"/>
        <v>#NUM!</v>
      </c>
      <c r="Z1570" s="32" t="e">
        <f t="shared" ca="1" si="264"/>
        <v>#NUM!</v>
      </c>
      <c r="AA1570" s="1" t="e">
        <f t="shared" ca="1" si="265"/>
        <v>#NUM!</v>
      </c>
      <c r="AB1570" s="1" t="e">
        <f t="shared" ca="1" si="266"/>
        <v>#NUM!</v>
      </c>
      <c r="AC1570" s="1" t="e">
        <f t="shared" ca="1" si="267"/>
        <v>#NUM!</v>
      </c>
      <c r="AD1570" s="1">
        <f t="shared" si="268"/>
        <v>367089</v>
      </c>
      <c r="AE1570" t="str">
        <f>IFERROR(VLOOKUP(D1570,Bas!A:B,2,0),"")</f>
        <v/>
      </c>
      <c r="AF1570" t="str">
        <f t="shared" si="269"/>
        <v>TRACTO CHEVROLET LTDAFP-011857-01</v>
      </c>
      <c r="AG1570" s="14" t="str">
        <f>(IFERROR(VLOOKUP(AF1570,Bas!A:B,2,0),"CXP"))</f>
        <v>CXP</v>
      </c>
    </row>
    <row r="1571" spans="1:33" x14ac:dyDescent="0.25">
      <c r="A1571" t="s">
        <v>41</v>
      </c>
      <c r="B1571">
        <v>901</v>
      </c>
      <c r="C1571">
        <v>800066572</v>
      </c>
      <c r="D1571" t="s">
        <v>331</v>
      </c>
      <c r="E1571" t="s">
        <v>6057</v>
      </c>
      <c r="F1571">
        <v>7447638</v>
      </c>
      <c r="G1571">
        <v>16925001</v>
      </c>
      <c r="H1571">
        <v>91675</v>
      </c>
      <c r="I1571" t="s">
        <v>6074</v>
      </c>
      <c r="J1571" t="s">
        <v>6075</v>
      </c>
      <c r="K1571" s="2">
        <v>45408</v>
      </c>
      <c r="L1571" s="2">
        <v>45408</v>
      </c>
      <c r="M1571" s="2">
        <v>45467</v>
      </c>
      <c r="N1571">
        <v>20</v>
      </c>
      <c r="O1571">
        <v>486422</v>
      </c>
      <c r="P1571">
        <v>20240604</v>
      </c>
      <c r="Q1571">
        <v>202406</v>
      </c>
      <c r="R1571" t="s">
        <v>6382</v>
      </c>
      <c r="S1571">
        <v>43</v>
      </c>
      <c r="T1571" t="s">
        <v>35</v>
      </c>
      <c r="U1571" t="s">
        <v>3359</v>
      </c>
      <c r="V1571" s="57" t="e">
        <f t="shared" ca="1" si="260"/>
        <v>#NUM!</v>
      </c>
      <c r="W1571" s="1" t="e">
        <f t="shared" ca="1" si="261"/>
        <v>#NUM!</v>
      </c>
      <c r="X1571" s="1" t="e">
        <f t="shared" ca="1" si="262"/>
        <v>#NUM!</v>
      </c>
      <c r="Y1571" s="1" t="e">
        <f t="shared" ca="1" si="263"/>
        <v>#NUM!</v>
      </c>
      <c r="Z1571" s="32" t="e">
        <f t="shared" ca="1" si="264"/>
        <v>#NUM!</v>
      </c>
      <c r="AA1571" s="1" t="e">
        <f t="shared" ca="1" si="265"/>
        <v>#NUM!</v>
      </c>
      <c r="AB1571" s="1" t="e">
        <f t="shared" ca="1" si="266"/>
        <v>#NUM!</v>
      </c>
      <c r="AC1571" s="1" t="e">
        <f t="shared" ca="1" si="267"/>
        <v>#NUM!</v>
      </c>
      <c r="AD1571" s="1">
        <f t="shared" si="268"/>
        <v>486422</v>
      </c>
      <c r="AE1571" t="str">
        <f>IFERROR(VLOOKUP(D1571,Bas!A:B,2,0),"")</f>
        <v/>
      </c>
      <c r="AF1571" t="str">
        <f t="shared" si="269"/>
        <v>TRACTO CHEVROLET LTDAFP-011961-01</v>
      </c>
      <c r="AG1571" s="14" t="str">
        <f>(IFERROR(VLOOKUP(AF1571,Bas!A:B,2,0),"CXP"))</f>
        <v>CXP</v>
      </c>
    </row>
    <row r="1572" spans="1:33" x14ac:dyDescent="0.25">
      <c r="A1572" t="s">
        <v>41</v>
      </c>
      <c r="B1572">
        <v>901</v>
      </c>
      <c r="C1572">
        <v>800066572</v>
      </c>
      <c r="D1572" t="s">
        <v>331</v>
      </c>
      <c r="E1572" t="s">
        <v>6057</v>
      </c>
      <c r="F1572">
        <v>7447638</v>
      </c>
      <c r="G1572">
        <v>16925001</v>
      </c>
      <c r="H1572">
        <v>91790</v>
      </c>
      <c r="I1572" t="s">
        <v>6076</v>
      </c>
      <c r="J1572" t="s">
        <v>6077</v>
      </c>
      <c r="K1572" s="2">
        <v>45411</v>
      </c>
      <c r="L1572" s="2">
        <v>45411</v>
      </c>
      <c r="M1572" s="2">
        <v>45470</v>
      </c>
      <c r="N1572">
        <v>23</v>
      </c>
      <c r="O1572">
        <v>638713</v>
      </c>
      <c r="P1572">
        <v>20240604</v>
      </c>
      <c r="Q1572">
        <v>202406</v>
      </c>
      <c r="R1572" t="s">
        <v>6382</v>
      </c>
      <c r="S1572">
        <v>40</v>
      </c>
      <c r="T1572" t="s">
        <v>35</v>
      </c>
      <c r="U1572" t="s">
        <v>3359</v>
      </c>
      <c r="V1572" s="57" t="e">
        <f t="shared" ca="1" si="260"/>
        <v>#NUM!</v>
      </c>
      <c r="W1572" s="1" t="e">
        <f t="shared" ca="1" si="261"/>
        <v>#NUM!</v>
      </c>
      <c r="X1572" s="1" t="e">
        <f t="shared" ca="1" si="262"/>
        <v>#NUM!</v>
      </c>
      <c r="Y1572" s="1" t="e">
        <f t="shared" ca="1" si="263"/>
        <v>#NUM!</v>
      </c>
      <c r="Z1572" s="32" t="e">
        <f t="shared" ca="1" si="264"/>
        <v>#NUM!</v>
      </c>
      <c r="AA1572" s="1" t="e">
        <f t="shared" ca="1" si="265"/>
        <v>#NUM!</v>
      </c>
      <c r="AB1572" s="1" t="e">
        <f t="shared" ca="1" si="266"/>
        <v>#NUM!</v>
      </c>
      <c r="AC1572" s="1" t="e">
        <f t="shared" ca="1" si="267"/>
        <v>#NUM!</v>
      </c>
      <c r="AD1572" s="1">
        <f t="shared" si="268"/>
        <v>638713</v>
      </c>
      <c r="AE1572" t="str">
        <f>IFERROR(VLOOKUP(D1572,Bas!A:B,2,0),"")</f>
        <v/>
      </c>
      <c r="AF1572" t="str">
        <f t="shared" si="269"/>
        <v>TRACTO CHEVROLET LTDAFP-012021-01</v>
      </c>
      <c r="AG1572" s="14" t="str">
        <f>(IFERROR(VLOOKUP(AF1572,Bas!A:B,2,0),"CXP"))</f>
        <v>CXP</v>
      </c>
    </row>
    <row r="1573" spans="1:33" x14ac:dyDescent="0.25">
      <c r="A1573" t="s">
        <v>41</v>
      </c>
      <c r="B1573">
        <v>901</v>
      </c>
      <c r="C1573">
        <v>800066572</v>
      </c>
      <c r="D1573" t="s">
        <v>331</v>
      </c>
      <c r="E1573" t="s">
        <v>6057</v>
      </c>
      <c r="F1573">
        <v>7447638</v>
      </c>
      <c r="G1573">
        <v>16925001</v>
      </c>
      <c r="H1573">
        <v>92162</v>
      </c>
      <c r="I1573" t="s">
        <v>6078</v>
      </c>
      <c r="J1573" t="s">
        <v>6079</v>
      </c>
      <c r="K1573" s="2">
        <v>45419</v>
      </c>
      <c r="L1573" s="2">
        <v>45419</v>
      </c>
      <c r="M1573" s="2">
        <v>45480</v>
      </c>
      <c r="N1573">
        <v>33</v>
      </c>
      <c r="O1573">
        <v>571659</v>
      </c>
      <c r="P1573">
        <v>20240604</v>
      </c>
      <c r="Q1573">
        <v>202406</v>
      </c>
      <c r="R1573" t="s">
        <v>6382</v>
      </c>
      <c r="S1573">
        <v>32</v>
      </c>
      <c r="T1573" t="s">
        <v>35</v>
      </c>
      <c r="U1573" t="s">
        <v>3359</v>
      </c>
      <c r="V1573" s="57" t="e">
        <f t="shared" ca="1" si="260"/>
        <v>#NUM!</v>
      </c>
      <c r="W1573" s="1" t="e">
        <f t="shared" ca="1" si="261"/>
        <v>#NUM!</v>
      </c>
      <c r="X1573" s="1" t="e">
        <f t="shared" ca="1" si="262"/>
        <v>#NUM!</v>
      </c>
      <c r="Y1573" s="1" t="e">
        <f t="shared" ca="1" si="263"/>
        <v>#NUM!</v>
      </c>
      <c r="Z1573" s="32" t="e">
        <f t="shared" ca="1" si="264"/>
        <v>#NUM!</v>
      </c>
      <c r="AA1573" s="1" t="e">
        <f t="shared" ca="1" si="265"/>
        <v>#NUM!</v>
      </c>
      <c r="AB1573" s="1" t="e">
        <f t="shared" ca="1" si="266"/>
        <v>#NUM!</v>
      </c>
      <c r="AC1573" s="1" t="e">
        <f t="shared" ca="1" si="267"/>
        <v>#NUM!</v>
      </c>
      <c r="AD1573" s="1">
        <f t="shared" si="268"/>
        <v>571659</v>
      </c>
      <c r="AE1573" t="str">
        <f>IFERROR(VLOOKUP(D1573,Bas!A:B,2,0),"")</f>
        <v/>
      </c>
      <c r="AF1573" t="str">
        <f t="shared" si="269"/>
        <v>TRACTO CHEVROLET LTDAFP-012111-01</v>
      </c>
      <c r="AG1573" s="14" t="str">
        <f>(IFERROR(VLOOKUP(AF1573,Bas!A:B,2,0),"CXP"))</f>
        <v>CXP</v>
      </c>
    </row>
    <row r="1574" spans="1:33" x14ac:dyDescent="0.25">
      <c r="A1574" t="s">
        <v>41</v>
      </c>
      <c r="B1574">
        <v>901</v>
      </c>
      <c r="C1574">
        <v>800066572</v>
      </c>
      <c r="D1574" t="s">
        <v>331</v>
      </c>
      <c r="E1574" t="s">
        <v>6057</v>
      </c>
      <c r="F1574">
        <v>7447638</v>
      </c>
      <c r="G1574">
        <v>16925001</v>
      </c>
      <c r="H1574">
        <v>92064</v>
      </c>
      <c r="I1574" t="s">
        <v>6080</v>
      </c>
      <c r="J1574" t="s">
        <v>6081</v>
      </c>
      <c r="K1574" s="2">
        <v>45419</v>
      </c>
      <c r="L1574" s="2">
        <v>45419</v>
      </c>
      <c r="M1574" s="2">
        <v>45477</v>
      </c>
      <c r="N1574">
        <v>30</v>
      </c>
      <c r="O1574">
        <v>231846</v>
      </c>
      <c r="P1574">
        <v>20240604</v>
      </c>
      <c r="Q1574">
        <v>202406</v>
      </c>
      <c r="R1574" t="s">
        <v>6382</v>
      </c>
      <c r="S1574">
        <v>32</v>
      </c>
      <c r="T1574" t="s">
        <v>35</v>
      </c>
      <c r="U1574" t="s">
        <v>3359</v>
      </c>
      <c r="V1574" s="57" t="e">
        <f t="shared" ca="1" si="260"/>
        <v>#NUM!</v>
      </c>
      <c r="W1574" s="1" t="e">
        <f t="shared" ca="1" si="261"/>
        <v>#NUM!</v>
      </c>
      <c r="X1574" s="1" t="e">
        <f t="shared" ca="1" si="262"/>
        <v>#NUM!</v>
      </c>
      <c r="Y1574" s="1" t="e">
        <f t="shared" ca="1" si="263"/>
        <v>#NUM!</v>
      </c>
      <c r="Z1574" s="32" t="e">
        <f t="shared" ca="1" si="264"/>
        <v>#NUM!</v>
      </c>
      <c r="AA1574" s="1" t="e">
        <f t="shared" ca="1" si="265"/>
        <v>#NUM!</v>
      </c>
      <c r="AB1574" s="1" t="e">
        <f t="shared" ca="1" si="266"/>
        <v>#NUM!</v>
      </c>
      <c r="AC1574" s="1" t="e">
        <f t="shared" ca="1" si="267"/>
        <v>#NUM!</v>
      </c>
      <c r="AD1574" s="1">
        <f t="shared" si="268"/>
        <v>231846</v>
      </c>
      <c r="AE1574" t="str">
        <f>IFERROR(VLOOKUP(D1574,Bas!A:B,2,0),"")</f>
        <v/>
      </c>
      <c r="AF1574" t="str">
        <f t="shared" si="269"/>
        <v>TRACTO CHEVROLET LTDAFP-012112-01</v>
      </c>
      <c r="AG1574" s="14" t="str">
        <f>(IFERROR(VLOOKUP(AF1574,Bas!A:B,2,0),"CXP"))</f>
        <v>CXP</v>
      </c>
    </row>
    <row r="1575" spans="1:33" x14ac:dyDescent="0.25">
      <c r="A1575" t="s">
        <v>41</v>
      </c>
      <c r="B1575">
        <v>901</v>
      </c>
      <c r="C1575">
        <v>800066572</v>
      </c>
      <c r="D1575" t="s">
        <v>331</v>
      </c>
      <c r="E1575" t="s">
        <v>6057</v>
      </c>
      <c r="F1575">
        <v>7447638</v>
      </c>
      <c r="G1575">
        <v>16925001</v>
      </c>
      <c r="H1575">
        <v>92117</v>
      </c>
      <c r="I1575" t="s">
        <v>6082</v>
      </c>
      <c r="J1575" t="s">
        <v>6083</v>
      </c>
      <c r="K1575" s="2">
        <v>45419</v>
      </c>
      <c r="L1575" s="2">
        <v>45419</v>
      </c>
      <c r="M1575" s="2">
        <v>45479</v>
      </c>
      <c r="N1575">
        <v>32</v>
      </c>
      <c r="O1575">
        <v>2571899</v>
      </c>
      <c r="P1575">
        <v>20240604</v>
      </c>
      <c r="Q1575">
        <v>202406</v>
      </c>
      <c r="R1575" t="s">
        <v>6382</v>
      </c>
      <c r="S1575">
        <v>32</v>
      </c>
      <c r="T1575" t="s">
        <v>35</v>
      </c>
      <c r="U1575" t="s">
        <v>3359</v>
      </c>
      <c r="V1575" s="57" t="e">
        <f t="shared" ca="1" si="260"/>
        <v>#NUM!</v>
      </c>
      <c r="W1575" s="1" t="e">
        <f t="shared" ca="1" si="261"/>
        <v>#NUM!</v>
      </c>
      <c r="X1575" s="1" t="e">
        <f t="shared" ca="1" si="262"/>
        <v>#NUM!</v>
      </c>
      <c r="Y1575" s="1" t="e">
        <f t="shared" ca="1" si="263"/>
        <v>#NUM!</v>
      </c>
      <c r="Z1575" s="32" t="e">
        <f t="shared" ca="1" si="264"/>
        <v>#NUM!</v>
      </c>
      <c r="AA1575" s="1" t="e">
        <f t="shared" ca="1" si="265"/>
        <v>#NUM!</v>
      </c>
      <c r="AB1575" s="1" t="e">
        <f t="shared" ca="1" si="266"/>
        <v>#NUM!</v>
      </c>
      <c r="AC1575" s="1" t="e">
        <f t="shared" ca="1" si="267"/>
        <v>#NUM!</v>
      </c>
      <c r="AD1575" s="1">
        <f t="shared" si="268"/>
        <v>2571899</v>
      </c>
      <c r="AE1575" t="str">
        <f>IFERROR(VLOOKUP(D1575,Bas!A:B,2,0),"")</f>
        <v/>
      </c>
      <c r="AF1575" t="str">
        <f t="shared" si="269"/>
        <v>TRACTO CHEVROLET LTDAFP-012113-01</v>
      </c>
      <c r="AG1575" s="14" t="str">
        <f>(IFERROR(VLOOKUP(AF1575,Bas!A:B,2,0),"CXP"))</f>
        <v>CXP</v>
      </c>
    </row>
    <row r="1576" spans="1:33" x14ac:dyDescent="0.25">
      <c r="A1576" t="s">
        <v>41</v>
      </c>
      <c r="B1576">
        <v>901</v>
      </c>
      <c r="C1576">
        <v>800066572</v>
      </c>
      <c r="D1576" t="s">
        <v>331</v>
      </c>
      <c r="E1576" t="s">
        <v>6057</v>
      </c>
      <c r="F1576">
        <v>7447638</v>
      </c>
      <c r="G1576">
        <v>16925001</v>
      </c>
      <c r="H1576">
        <v>92077</v>
      </c>
      <c r="I1576" t="s">
        <v>6084</v>
      </c>
      <c r="J1576" t="s">
        <v>6085</v>
      </c>
      <c r="K1576" s="2">
        <v>45419</v>
      </c>
      <c r="L1576" s="2">
        <v>45419</v>
      </c>
      <c r="M1576" s="2">
        <v>45477</v>
      </c>
      <c r="N1576">
        <v>30</v>
      </c>
      <c r="O1576">
        <v>1136500</v>
      </c>
      <c r="P1576">
        <v>20240604</v>
      </c>
      <c r="Q1576">
        <v>202406</v>
      </c>
      <c r="R1576" t="s">
        <v>6382</v>
      </c>
      <c r="S1576">
        <v>32</v>
      </c>
      <c r="T1576" t="s">
        <v>35</v>
      </c>
      <c r="U1576" t="s">
        <v>3359</v>
      </c>
      <c r="V1576" s="57" t="e">
        <f t="shared" ca="1" si="260"/>
        <v>#NUM!</v>
      </c>
      <c r="W1576" s="1" t="e">
        <f t="shared" ca="1" si="261"/>
        <v>#NUM!</v>
      </c>
      <c r="X1576" s="1" t="e">
        <f t="shared" ca="1" si="262"/>
        <v>#NUM!</v>
      </c>
      <c r="Y1576" s="1" t="e">
        <f t="shared" ca="1" si="263"/>
        <v>#NUM!</v>
      </c>
      <c r="Z1576" s="32" t="e">
        <f t="shared" ca="1" si="264"/>
        <v>#NUM!</v>
      </c>
      <c r="AA1576" s="1" t="e">
        <f t="shared" ca="1" si="265"/>
        <v>#NUM!</v>
      </c>
      <c r="AB1576" s="1" t="e">
        <f t="shared" ca="1" si="266"/>
        <v>#NUM!</v>
      </c>
      <c r="AC1576" s="1" t="e">
        <f t="shared" ca="1" si="267"/>
        <v>#NUM!</v>
      </c>
      <c r="AD1576" s="1">
        <f t="shared" si="268"/>
        <v>1136500</v>
      </c>
      <c r="AE1576" t="str">
        <f>IFERROR(VLOOKUP(D1576,Bas!A:B,2,0),"")</f>
        <v/>
      </c>
      <c r="AF1576" t="str">
        <f t="shared" si="269"/>
        <v>TRACTO CHEVROLET LTDAFP-012114-01</v>
      </c>
      <c r="AG1576" s="14" t="str">
        <f>(IFERROR(VLOOKUP(AF1576,Bas!A:B,2,0),"CXP"))</f>
        <v>CXP</v>
      </c>
    </row>
    <row r="1577" spans="1:33" x14ac:dyDescent="0.25">
      <c r="A1577" t="s">
        <v>41</v>
      </c>
      <c r="B1577">
        <v>901</v>
      </c>
      <c r="C1577">
        <v>800066572</v>
      </c>
      <c r="D1577" t="s">
        <v>331</v>
      </c>
      <c r="E1577" t="s">
        <v>6057</v>
      </c>
      <c r="F1577">
        <v>7447638</v>
      </c>
      <c r="G1577">
        <v>16925001</v>
      </c>
      <c r="H1577">
        <v>92068</v>
      </c>
      <c r="I1577" t="s">
        <v>6086</v>
      </c>
      <c r="J1577" t="s">
        <v>6087</v>
      </c>
      <c r="K1577" s="2">
        <v>45419</v>
      </c>
      <c r="L1577" s="2">
        <v>45419</v>
      </c>
      <c r="M1577" s="2">
        <v>45477</v>
      </c>
      <c r="N1577">
        <v>30</v>
      </c>
      <c r="O1577">
        <v>1950234</v>
      </c>
      <c r="P1577">
        <v>20240604</v>
      </c>
      <c r="Q1577">
        <v>202406</v>
      </c>
      <c r="R1577" t="s">
        <v>6382</v>
      </c>
      <c r="S1577">
        <v>32</v>
      </c>
      <c r="T1577" t="s">
        <v>35</v>
      </c>
      <c r="U1577" t="s">
        <v>3359</v>
      </c>
      <c r="V1577" s="57" t="e">
        <f t="shared" ca="1" si="260"/>
        <v>#NUM!</v>
      </c>
      <c r="W1577" s="1" t="e">
        <f t="shared" ca="1" si="261"/>
        <v>#NUM!</v>
      </c>
      <c r="X1577" s="1" t="e">
        <f t="shared" ca="1" si="262"/>
        <v>#NUM!</v>
      </c>
      <c r="Y1577" s="1" t="e">
        <f t="shared" ca="1" si="263"/>
        <v>#NUM!</v>
      </c>
      <c r="Z1577" s="32" t="e">
        <f t="shared" ca="1" si="264"/>
        <v>#NUM!</v>
      </c>
      <c r="AA1577" s="1" t="e">
        <f t="shared" ca="1" si="265"/>
        <v>#NUM!</v>
      </c>
      <c r="AB1577" s="1" t="e">
        <f t="shared" ca="1" si="266"/>
        <v>#NUM!</v>
      </c>
      <c r="AC1577" s="1" t="e">
        <f t="shared" ca="1" si="267"/>
        <v>#NUM!</v>
      </c>
      <c r="AD1577" s="1">
        <f t="shared" si="268"/>
        <v>1950234</v>
      </c>
      <c r="AE1577" t="str">
        <f>IFERROR(VLOOKUP(D1577,Bas!A:B,2,0),"")</f>
        <v/>
      </c>
      <c r="AF1577" t="str">
        <f t="shared" si="269"/>
        <v>TRACTO CHEVROLET LTDAFP-012115-01</v>
      </c>
      <c r="AG1577" s="14" t="str">
        <f>(IFERROR(VLOOKUP(AF1577,Bas!A:B,2,0),"CXP"))</f>
        <v>CXP</v>
      </c>
    </row>
    <row r="1578" spans="1:33" x14ac:dyDescent="0.25">
      <c r="A1578" t="s">
        <v>41</v>
      </c>
      <c r="B1578">
        <v>901</v>
      </c>
      <c r="C1578">
        <v>800066572</v>
      </c>
      <c r="D1578" t="s">
        <v>331</v>
      </c>
      <c r="E1578" t="s">
        <v>6057</v>
      </c>
      <c r="F1578">
        <v>7447638</v>
      </c>
      <c r="G1578">
        <v>16925001</v>
      </c>
      <c r="H1578">
        <v>92262</v>
      </c>
      <c r="I1578" t="s">
        <v>6088</v>
      </c>
      <c r="J1578" t="s">
        <v>6089</v>
      </c>
      <c r="K1578" s="2">
        <v>45420</v>
      </c>
      <c r="L1578" s="2">
        <v>45420</v>
      </c>
      <c r="M1578" s="2">
        <v>45480</v>
      </c>
      <c r="N1578">
        <v>33</v>
      </c>
      <c r="O1578">
        <v>2915122</v>
      </c>
      <c r="P1578">
        <v>20240604</v>
      </c>
      <c r="Q1578">
        <v>202406</v>
      </c>
      <c r="R1578" t="s">
        <v>6382</v>
      </c>
      <c r="S1578">
        <v>31</v>
      </c>
      <c r="T1578" t="s">
        <v>22</v>
      </c>
      <c r="U1578" t="s">
        <v>3359</v>
      </c>
      <c r="V1578" s="57" t="e">
        <f t="shared" ca="1" si="260"/>
        <v>#NUM!</v>
      </c>
      <c r="W1578" s="1" t="e">
        <f t="shared" ca="1" si="261"/>
        <v>#NUM!</v>
      </c>
      <c r="X1578" s="1" t="e">
        <f t="shared" ca="1" si="262"/>
        <v>#NUM!</v>
      </c>
      <c r="Y1578" s="1" t="e">
        <f t="shared" ca="1" si="263"/>
        <v>#NUM!</v>
      </c>
      <c r="Z1578" s="32" t="e">
        <f t="shared" ca="1" si="264"/>
        <v>#NUM!</v>
      </c>
      <c r="AA1578" s="1" t="e">
        <f t="shared" ca="1" si="265"/>
        <v>#NUM!</v>
      </c>
      <c r="AB1578" s="1" t="e">
        <f t="shared" ca="1" si="266"/>
        <v>#NUM!</v>
      </c>
      <c r="AC1578" s="1" t="e">
        <f t="shared" ca="1" si="267"/>
        <v>#NUM!</v>
      </c>
      <c r="AD1578" s="1">
        <f t="shared" si="268"/>
        <v>2915122</v>
      </c>
      <c r="AE1578" t="str">
        <f>IFERROR(VLOOKUP(D1578,Bas!A:B,2,0),"")</f>
        <v/>
      </c>
      <c r="AF1578" t="str">
        <f t="shared" si="269"/>
        <v>TRACTO CHEVROLET LTDAFP-012117-01</v>
      </c>
      <c r="AG1578" s="14" t="str">
        <f>(IFERROR(VLOOKUP(AF1578,Bas!A:B,2,0),"CXP"))</f>
        <v>CXP</v>
      </c>
    </row>
    <row r="1579" spans="1:33" x14ac:dyDescent="0.25">
      <c r="A1579" t="s">
        <v>41</v>
      </c>
      <c r="B1579">
        <v>901</v>
      </c>
      <c r="C1579">
        <v>800066572</v>
      </c>
      <c r="D1579" t="s">
        <v>331</v>
      </c>
      <c r="E1579" t="s">
        <v>6057</v>
      </c>
      <c r="F1579">
        <v>7447638</v>
      </c>
      <c r="G1579">
        <v>16925001</v>
      </c>
      <c r="H1579">
        <v>92234</v>
      </c>
      <c r="I1579" t="s">
        <v>6090</v>
      </c>
      <c r="J1579" t="s">
        <v>6091</v>
      </c>
      <c r="K1579" s="2">
        <v>45420</v>
      </c>
      <c r="L1579" s="2">
        <v>45420</v>
      </c>
      <c r="M1579" s="2">
        <v>45480</v>
      </c>
      <c r="N1579">
        <v>33</v>
      </c>
      <c r="O1579">
        <v>866013</v>
      </c>
      <c r="P1579">
        <v>20240604</v>
      </c>
      <c r="Q1579">
        <v>202406</v>
      </c>
      <c r="R1579" t="s">
        <v>6382</v>
      </c>
      <c r="S1579">
        <v>31</v>
      </c>
      <c r="T1579" t="s">
        <v>22</v>
      </c>
      <c r="U1579" t="s">
        <v>3359</v>
      </c>
      <c r="V1579" s="57" t="e">
        <f t="shared" ca="1" si="260"/>
        <v>#NUM!</v>
      </c>
      <c r="W1579" s="1" t="e">
        <f t="shared" ca="1" si="261"/>
        <v>#NUM!</v>
      </c>
      <c r="X1579" s="1" t="e">
        <f t="shared" ca="1" si="262"/>
        <v>#NUM!</v>
      </c>
      <c r="Y1579" s="1" t="e">
        <f t="shared" ca="1" si="263"/>
        <v>#NUM!</v>
      </c>
      <c r="Z1579" s="32" t="e">
        <f t="shared" ca="1" si="264"/>
        <v>#NUM!</v>
      </c>
      <c r="AA1579" s="1" t="e">
        <f t="shared" ca="1" si="265"/>
        <v>#NUM!</v>
      </c>
      <c r="AB1579" s="1" t="e">
        <f t="shared" ca="1" si="266"/>
        <v>#NUM!</v>
      </c>
      <c r="AC1579" s="1" t="e">
        <f t="shared" ca="1" si="267"/>
        <v>#NUM!</v>
      </c>
      <c r="AD1579" s="1">
        <f t="shared" si="268"/>
        <v>866013</v>
      </c>
      <c r="AE1579" t="str">
        <f>IFERROR(VLOOKUP(D1579,Bas!A:B,2,0),"")</f>
        <v/>
      </c>
      <c r="AF1579" t="str">
        <f t="shared" si="269"/>
        <v>TRACTO CHEVROLET LTDAFP-012118-01</v>
      </c>
      <c r="AG1579" s="14" t="str">
        <f>(IFERROR(VLOOKUP(AF1579,Bas!A:B,2,0),"CXP"))</f>
        <v>CXP</v>
      </c>
    </row>
    <row r="1580" spans="1:33" x14ac:dyDescent="0.25">
      <c r="A1580" t="s">
        <v>41</v>
      </c>
      <c r="B1580">
        <v>901</v>
      </c>
      <c r="C1580">
        <v>800066572</v>
      </c>
      <c r="D1580" t="s">
        <v>331</v>
      </c>
      <c r="E1580" t="s">
        <v>6057</v>
      </c>
      <c r="F1580">
        <v>7447638</v>
      </c>
      <c r="G1580">
        <v>16925001</v>
      </c>
      <c r="H1580">
        <v>92596</v>
      </c>
      <c r="I1580" t="s">
        <v>6092</v>
      </c>
      <c r="J1580" t="s">
        <v>6093</v>
      </c>
      <c r="K1580" s="2">
        <v>45429</v>
      </c>
      <c r="L1580" s="2">
        <v>45429</v>
      </c>
      <c r="M1580" s="2">
        <v>45489</v>
      </c>
      <c r="N1580">
        <v>42</v>
      </c>
      <c r="O1580">
        <v>243211</v>
      </c>
      <c r="P1580">
        <v>20240604</v>
      </c>
      <c r="Q1580">
        <v>202406</v>
      </c>
      <c r="R1580" t="s">
        <v>6382</v>
      </c>
      <c r="S1580">
        <v>22</v>
      </c>
      <c r="T1580" t="s">
        <v>22</v>
      </c>
      <c r="U1580" t="s">
        <v>3359</v>
      </c>
      <c r="V1580" s="57" t="e">
        <f t="shared" ca="1" si="260"/>
        <v>#NUM!</v>
      </c>
      <c r="W1580" s="1" t="e">
        <f t="shared" ca="1" si="261"/>
        <v>#NUM!</v>
      </c>
      <c r="X1580" s="1" t="e">
        <f t="shared" ca="1" si="262"/>
        <v>#NUM!</v>
      </c>
      <c r="Y1580" s="1" t="e">
        <f t="shared" ca="1" si="263"/>
        <v>#NUM!</v>
      </c>
      <c r="Z1580" s="32" t="e">
        <f t="shared" ca="1" si="264"/>
        <v>#NUM!</v>
      </c>
      <c r="AA1580" s="1" t="e">
        <f t="shared" ca="1" si="265"/>
        <v>#NUM!</v>
      </c>
      <c r="AB1580" s="1" t="e">
        <f t="shared" ca="1" si="266"/>
        <v>#NUM!</v>
      </c>
      <c r="AC1580" s="1" t="e">
        <f t="shared" ca="1" si="267"/>
        <v>#NUM!</v>
      </c>
      <c r="AD1580" s="1">
        <f t="shared" si="268"/>
        <v>243211</v>
      </c>
      <c r="AE1580" t="str">
        <f>IFERROR(VLOOKUP(D1580,Bas!A:B,2,0),"")</f>
        <v/>
      </c>
      <c r="AF1580" t="str">
        <f t="shared" si="269"/>
        <v>TRACTO CHEVROLET LTDAFP-012336-01</v>
      </c>
      <c r="AG1580" s="14" t="str">
        <f>(IFERROR(VLOOKUP(AF1580,Bas!A:B,2,0),"CXP"))</f>
        <v>CXP</v>
      </c>
    </row>
    <row r="1581" spans="1:33" x14ac:dyDescent="0.25">
      <c r="A1581" t="s">
        <v>41</v>
      </c>
      <c r="B1581">
        <v>901</v>
      </c>
      <c r="C1581">
        <v>800066572</v>
      </c>
      <c r="D1581" t="s">
        <v>331</v>
      </c>
      <c r="E1581" t="s">
        <v>6057</v>
      </c>
      <c r="F1581">
        <v>7447638</v>
      </c>
      <c r="G1581">
        <v>16925001</v>
      </c>
      <c r="H1581">
        <v>92704</v>
      </c>
      <c r="I1581" t="s">
        <v>6094</v>
      </c>
      <c r="J1581" t="s">
        <v>6095</v>
      </c>
      <c r="K1581" s="2">
        <v>45432</v>
      </c>
      <c r="L1581" s="2">
        <v>45432</v>
      </c>
      <c r="M1581" s="2">
        <v>45491</v>
      </c>
      <c r="N1581">
        <v>44</v>
      </c>
      <c r="O1581">
        <v>3517467</v>
      </c>
      <c r="P1581">
        <v>20240604</v>
      </c>
      <c r="Q1581">
        <v>202406</v>
      </c>
      <c r="R1581" t="s">
        <v>6382</v>
      </c>
      <c r="S1581">
        <v>19</v>
      </c>
      <c r="T1581" t="s">
        <v>22</v>
      </c>
      <c r="U1581" t="s">
        <v>3359</v>
      </c>
      <c r="V1581" s="57" t="e">
        <f t="shared" ca="1" si="260"/>
        <v>#NUM!</v>
      </c>
      <c r="W1581" s="1" t="e">
        <f t="shared" ca="1" si="261"/>
        <v>#NUM!</v>
      </c>
      <c r="X1581" s="1" t="e">
        <f t="shared" ca="1" si="262"/>
        <v>#NUM!</v>
      </c>
      <c r="Y1581" s="1" t="e">
        <f t="shared" ca="1" si="263"/>
        <v>#NUM!</v>
      </c>
      <c r="Z1581" s="32" t="e">
        <f t="shared" ca="1" si="264"/>
        <v>#NUM!</v>
      </c>
      <c r="AA1581" s="1" t="e">
        <f t="shared" ca="1" si="265"/>
        <v>#NUM!</v>
      </c>
      <c r="AB1581" s="1" t="e">
        <f t="shared" ca="1" si="266"/>
        <v>#NUM!</v>
      </c>
      <c r="AC1581" s="1" t="e">
        <f t="shared" ca="1" si="267"/>
        <v>#NUM!</v>
      </c>
      <c r="AD1581" s="1">
        <f t="shared" si="268"/>
        <v>3517467</v>
      </c>
      <c r="AE1581" t="str">
        <f>IFERROR(VLOOKUP(D1581,Bas!A:B,2,0),"")</f>
        <v/>
      </c>
      <c r="AF1581" t="str">
        <f t="shared" si="269"/>
        <v>TRACTO CHEVROLET LTDAFP-012347-01</v>
      </c>
      <c r="AG1581" s="14" t="str">
        <f>(IFERROR(VLOOKUP(AF1581,Bas!A:B,2,0),"CXP"))</f>
        <v>CXP</v>
      </c>
    </row>
    <row r="1582" spans="1:33" x14ac:dyDescent="0.25">
      <c r="A1582" t="s">
        <v>41</v>
      </c>
      <c r="B1582">
        <v>901</v>
      </c>
      <c r="C1582">
        <v>800066572</v>
      </c>
      <c r="D1582" t="s">
        <v>331</v>
      </c>
      <c r="E1582" t="s">
        <v>6057</v>
      </c>
      <c r="F1582">
        <v>7447638</v>
      </c>
      <c r="G1582">
        <v>16925001</v>
      </c>
      <c r="H1582">
        <v>92673</v>
      </c>
      <c r="I1582" t="s">
        <v>6096</v>
      </c>
      <c r="J1582" t="s">
        <v>6097</v>
      </c>
      <c r="K1582" s="2">
        <v>45432</v>
      </c>
      <c r="L1582" s="2">
        <v>45432</v>
      </c>
      <c r="M1582" s="2">
        <v>45490</v>
      </c>
      <c r="N1582">
        <v>43</v>
      </c>
      <c r="O1582">
        <v>125015</v>
      </c>
      <c r="P1582">
        <v>20240604</v>
      </c>
      <c r="Q1582">
        <v>202406</v>
      </c>
      <c r="R1582" t="s">
        <v>6382</v>
      </c>
      <c r="S1582">
        <v>19</v>
      </c>
      <c r="T1582" t="s">
        <v>22</v>
      </c>
      <c r="U1582" t="s">
        <v>3359</v>
      </c>
      <c r="V1582" s="57" t="e">
        <f t="shared" ca="1" si="260"/>
        <v>#NUM!</v>
      </c>
      <c r="W1582" s="1" t="e">
        <f t="shared" ca="1" si="261"/>
        <v>#NUM!</v>
      </c>
      <c r="X1582" s="1" t="e">
        <f t="shared" ca="1" si="262"/>
        <v>#NUM!</v>
      </c>
      <c r="Y1582" s="1" t="e">
        <f t="shared" ca="1" si="263"/>
        <v>#NUM!</v>
      </c>
      <c r="Z1582" s="32" t="e">
        <f t="shared" ca="1" si="264"/>
        <v>#NUM!</v>
      </c>
      <c r="AA1582" s="1" t="e">
        <f t="shared" ca="1" si="265"/>
        <v>#NUM!</v>
      </c>
      <c r="AB1582" s="1" t="e">
        <f t="shared" ca="1" si="266"/>
        <v>#NUM!</v>
      </c>
      <c r="AC1582" s="1" t="e">
        <f t="shared" ca="1" si="267"/>
        <v>#NUM!</v>
      </c>
      <c r="AD1582" s="1">
        <f t="shared" si="268"/>
        <v>125015</v>
      </c>
      <c r="AE1582" t="str">
        <f>IFERROR(VLOOKUP(D1582,Bas!A:B,2,0),"")</f>
        <v/>
      </c>
      <c r="AF1582" t="str">
        <f t="shared" si="269"/>
        <v>TRACTO CHEVROLET LTDAFP-012348-01</v>
      </c>
      <c r="AG1582" s="14" t="str">
        <f>(IFERROR(VLOOKUP(AF1582,Bas!A:B,2,0),"CXP"))</f>
        <v>CXP</v>
      </c>
    </row>
    <row r="1583" spans="1:33" x14ac:dyDescent="0.25">
      <c r="A1583" t="s">
        <v>41</v>
      </c>
      <c r="B1583">
        <v>901</v>
      </c>
      <c r="C1583">
        <v>800066572</v>
      </c>
      <c r="D1583" t="s">
        <v>331</v>
      </c>
      <c r="E1583" t="s">
        <v>6057</v>
      </c>
      <c r="F1583">
        <v>7447638</v>
      </c>
      <c r="G1583">
        <v>16925001</v>
      </c>
      <c r="H1583">
        <v>92772</v>
      </c>
      <c r="I1583" t="s">
        <v>6098</v>
      </c>
      <c r="J1583" t="s">
        <v>6099</v>
      </c>
      <c r="K1583" s="2">
        <v>45433</v>
      </c>
      <c r="L1583" s="2">
        <v>45433</v>
      </c>
      <c r="M1583" s="2">
        <v>45493</v>
      </c>
      <c r="N1583">
        <v>46</v>
      </c>
      <c r="O1583">
        <v>561431</v>
      </c>
      <c r="P1583">
        <v>20240604</v>
      </c>
      <c r="Q1583">
        <v>202406</v>
      </c>
      <c r="R1583" t="s">
        <v>6382</v>
      </c>
      <c r="S1583">
        <v>18</v>
      </c>
      <c r="T1583" t="s">
        <v>22</v>
      </c>
      <c r="U1583" t="s">
        <v>3359</v>
      </c>
      <c r="V1583" s="57" t="e">
        <f t="shared" ca="1" si="260"/>
        <v>#NUM!</v>
      </c>
      <c r="W1583" s="1" t="e">
        <f t="shared" ca="1" si="261"/>
        <v>#NUM!</v>
      </c>
      <c r="X1583" s="1" t="e">
        <f t="shared" ca="1" si="262"/>
        <v>#NUM!</v>
      </c>
      <c r="Y1583" s="1" t="e">
        <f t="shared" ca="1" si="263"/>
        <v>#NUM!</v>
      </c>
      <c r="Z1583" s="32" t="e">
        <f t="shared" ca="1" si="264"/>
        <v>#NUM!</v>
      </c>
      <c r="AA1583" s="1" t="e">
        <f t="shared" ca="1" si="265"/>
        <v>#NUM!</v>
      </c>
      <c r="AB1583" s="1" t="e">
        <f t="shared" ca="1" si="266"/>
        <v>#NUM!</v>
      </c>
      <c r="AC1583" s="1" t="e">
        <f t="shared" ca="1" si="267"/>
        <v>#NUM!</v>
      </c>
      <c r="AD1583" s="1">
        <f t="shared" si="268"/>
        <v>561431</v>
      </c>
      <c r="AE1583" t="str">
        <f>IFERROR(VLOOKUP(D1583,Bas!A:B,2,0),"")</f>
        <v/>
      </c>
      <c r="AF1583" t="str">
        <f t="shared" si="269"/>
        <v>TRACTO CHEVROLET LTDAFP-012384-01</v>
      </c>
      <c r="AG1583" s="14" t="str">
        <f>(IFERROR(VLOOKUP(AF1583,Bas!A:B,2,0),"CXP"))</f>
        <v>CXP</v>
      </c>
    </row>
    <row r="1584" spans="1:33" x14ac:dyDescent="0.25">
      <c r="A1584" t="s">
        <v>41</v>
      </c>
      <c r="B1584">
        <v>901</v>
      </c>
      <c r="C1584">
        <v>800066572</v>
      </c>
      <c r="D1584" t="s">
        <v>331</v>
      </c>
      <c r="E1584" t="s">
        <v>6057</v>
      </c>
      <c r="F1584">
        <v>7447638</v>
      </c>
      <c r="G1584">
        <v>16925001</v>
      </c>
      <c r="H1584">
        <v>92884</v>
      </c>
      <c r="I1584" t="s">
        <v>6374</v>
      </c>
      <c r="J1584" t="s">
        <v>6375</v>
      </c>
      <c r="K1584" s="2">
        <v>45435</v>
      </c>
      <c r="L1584" s="2">
        <v>45435</v>
      </c>
      <c r="M1584" s="2">
        <v>45496</v>
      </c>
      <c r="N1584">
        <v>49</v>
      </c>
      <c r="O1584">
        <v>243211</v>
      </c>
      <c r="P1584">
        <v>20240604</v>
      </c>
      <c r="Q1584">
        <v>202406</v>
      </c>
      <c r="R1584" t="s">
        <v>6382</v>
      </c>
      <c r="S1584">
        <v>16</v>
      </c>
      <c r="T1584" t="s">
        <v>22</v>
      </c>
      <c r="U1584" t="s">
        <v>3359</v>
      </c>
      <c r="V1584" s="57" t="e">
        <f t="shared" ca="1" si="260"/>
        <v>#NUM!</v>
      </c>
      <c r="W1584" s="1" t="e">
        <f t="shared" ca="1" si="261"/>
        <v>#NUM!</v>
      </c>
      <c r="X1584" s="1" t="e">
        <f t="shared" ca="1" si="262"/>
        <v>#NUM!</v>
      </c>
      <c r="Y1584" s="1" t="e">
        <f t="shared" ca="1" si="263"/>
        <v>#NUM!</v>
      </c>
      <c r="Z1584" s="32" t="e">
        <f t="shared" ca="1" si="264"/>
        <v>#NUM!</v>
      </c>
      <c r="AA1584" s="1" t="e">
        <f t="shared" ca="1" si="265"/>
        <v>#NUM!</v>
      </c>
      <c r="AB1584" s="1" t="e">
        <f t="shared" ca="1" si="266"/>
        <v>#NUM!</v>
      </c>
      <c r="AC1584" s="1" t="e">
        <f t="shared" ca="1" si="267"/>
        <v>#NUM!</v>
      </c>
      <c r="AD1584" s="1">
        <f t="shared" si="268"/>
        <v>243211</v>
      </c>
      <c r="AE1584" t="str">
        <f>IFERROR(VLOOKUP(D1584,Bas!A:B,2,0),"")</f>
        <v/>
      </c>
      <c r="AF1584" t="str">
        <f t="shared" si="269"/>
        <v>TRACTO CHEVROLET LTDAFP-012437-01</v>
      </c>
      <c r="AG1584" s="14" t="str">
        <f>(IFERROR(VLOOKUP(AF1584,Bas!A:B,2,0),"CXP"))</f>
        <v>CXP</v>
      </c>
    </row>
    <row r="1585" spans="1:33" x14ac:dyDescent="0.25">
      <c r="A1585" t="s">
        <v>41</v>
      </c>
      <c r="B1585">
        <v>901</v>
      </c>
      <c r="C1585">
        <v>800066572</v>
      </c>
      <c r="D1585" t="s">
        <v>331</v>
      </c>
      <c r="E1585" t="s">
        <v>6057</v>
      </c>
      <c r="F1585">
        <v>7447638</v>
      </c>
      <c r="G1585">
        <v>16925001</v>
      </c>
      <c r="H1585">
        <v>92985</v>
      </c>
      <c r="I1585" t="s">
        <v>6804</v>
      </c>
      <c r="J1585" t="s">
        <v>6805</v>
      </c>
      <c r="K1585" s="2">
        <v>45440</v>
      </c>
      <c r="L1585" s="2">
        <v>45440</v>
      </c>
      <c r="M1585" s="2">
        <v>45497</v>
      </c>
      <c r="N1585">
        <v>50</v>
      </c>
      <c r="O1585">
        <v>758045</v>
      </c>
      <c r="P1585">
        <v>20240604</v>
      </c>
      <c r="Q1585">
        <v>202406</v>
      </c>
      <c r="R1585" t="s">
        <v>6382</v>
      </c>
      <c r="S1585">
        <v>11</v>
      </c>
      <c r="T1585" t="s">
        <v>22</v>
      </c>
      <c r="U1585" t="s">
        <v>3359</v>
      </c>
      <c r="V1585" s="57" t="e">
        <f t="shared" ca="1" si="260"/>
        <v>#NUM!</v>
      </c>
      <c r="W1585" s="1" t="e">
        <f t="shared" ca="1" si="261"/>
        <v>#NUM!</v>
      </c>
      <c r="X1585" s="1" t="e">
        <f t="shared" ca="1" si="262"/>
        <v>#NUM!</v>
      </c>
      <c r="Y1585" s="1" t="e">
        <f t="shared" ca="1" si="263"/>
        <v>#NUM!</v>
      </c>
      <c r="Z1585" s="32" t="e">
        <f t="shared" ca="1" si="264"/>
        <v>#NUM!</v>
      </c>
      <c r="AA1585" s="1" t="e">
        <f t="shared" ca="1" si="265"/>
        <v>#NUM!</v>
      </c>
      <c r="AB1585" s="1" t="e">
        <f t="shared" ca="1" si="266"/>
        <v>#NUM!</v>
      </c>
      <c r="AC1585" s="1" t="e">
        <f t="shared" ca="1" si="267"/>
        <v>#NUM!</v>
      </c>
      <c r="AD1585" s="1">
        <f t="shared" si="268"/>
        <v>758045</v>
      </c>
      <c r="AE1585" t="str">
        <f>IFERROR(VLOOKUP(D1585,Bas!A:B,2,0),"")</f>
        <v/>
      </c>
      <c r="AF1585" t="str">
        <f t="shared" si="269"/>
        <v>TRACTO CHEVROLET LTDAFP-012502-01</v>
      </c>
      <c r="AG1585" s="14" t="str">
        <f>(IFERROR(VLOOKUP(AF1585,Bas!A:B,2,0),"CXP"))</f>
        <v>CXP</v>
      </c>
    </row>
    <row r="1586" spans="1:33" x14ac:dyDescent="0.25">
      <c r="A1586" t="s">
        <v>41</v>
      </c>
      <c r="B1586">
        <v>901</v>
      </c>
      <c r="C1586">
        <v>800066572</v>
      </c>
      <c r="D1586" t="s">
        <v>331</v>
      </c>
      <c r="E1586" t="s">
        <v>6057</v>
      </c>
      <c r="F1586">
        <v>7447638</v>
      </c>
      <c r="G1586">
        <v>16925001</v>
      </c>
      <c r="H1586">
        <v>92941</v>
      </c>
      <c r="I1586" t="s">
        <v>6806</v>
      </c>
      <c r="J1586" t="s">
        <v>6807</v>
      </c>
      <c r="K1586" s="2">
        <v>45440</v>
      </c>
      <c r="L1586" s="2">
        <v>45440</v>
      </c>
      <c r="M1586" s="2">
        <v>45497</v>
      </c>
      <c r="N1586">
        <v>50</v>
      </c>
      <c r="O1586">
        <v>145472</v>
      </c>
      <c r="P1586">
        <v>20240604</v>
      </c>
      <c r="Q1586">
        <v>202406</v>
      </c>
      <c r="R1586" t="s">
        <v>6382</v>
      </c>
      <c r="S1586">
        <v>11</v>
      </c>
      <c r="T1586" t="s">
        <v>22</v>
      </c>
      <c r="U1586" t="s">
        <v>3359</v>
      </c>
      <c r="V1586" s="57" t="e">
        <f t="shared" ca="1" si="260"/>
        <v>#NUM!</v>
      </c>
      <c r="W1586" s="1" t="e">
        <f t="shared" ca="1" si="261"/>
        <v>#NUM!</v>
      </c>
      <c r="X1586" s="1" t="e">
        <f t="shared" ca="1" si="262"/>
        <v>#NUM!</v>
      </c>
      <c r="Y1586" s="1" t="e">
        <f t="shared" ca="1" si="263"/>
        <v>#NUM!</v>
      </c>
      <c r="Z1586" s="32" t="e">
        <f t="shared" ca="1" si="264"/>
        <v>#NUM!</v>
      </c>
      <c r="AA1586" s="1" t="e">
        <f t="shared" ca="1" si="265"/>
        <v>#NUM!</v>
      </c>
      <c r="AB1586" s="1" t="e">
        <f t="shared" ca="1" si="266"/>
        <v>#NUM!</v>
      </c>
      <c r="AC1586" s="1" t="e">
        <f t="shared" ca="1" si="267"/>
        <v>#NUM!</v>
      </c>
      <c r="AD1586" s="1">
        <f t="shared" si="268"/>
        <v>145472</v>
      </c>
      <c r="AE1586" t="str">
        <f>IFERROR(VLOOKUP(D1586,Bas!A:B,2,0),"")</f>
        <v/>
      </c>
      <c r="AF1586" t="str">
        <f t="shared" si="269"/>
        <v>TRACTO CHEVROLET LTDAFP-012504-01</v>
      </c>
      <c r="AG1586" s="14" t="str">
        <f>(IFERROR(VLOOKUP(AF1586,Bas!A:B,2,0),"CXP"))</f>
        <v>CXP</v>
      </c>
    </row>
    <row r="1587" spans="1:33" x14ac:dyDescent="0.25">
      <c r="A1587" t="s">
        <v>41</v>
      </c>
      <c r="B1587">
        <v>901</v>
      </c>
      <c r="C1587">
        <v>800066572</v>
      </c>
      <c r="D1587" t="s">
        <v>331</v>
      </c>
      <c r="E1587" t="s">
        <v>6057</v>
      </c>
      <c r="F1587">
        <v>7447638</v>
      </c>
      <c r="G1587">
        <v>16925001</v>
      </c>
      <c r="H1587">
        <v>92950</v>
      </c>
      <c r="I1587" t="s">
        <v>6808</v>
      </c>
      <c r="J1587" t="s">
        <v>6809</v>
      </c>
      <c r="K1587" s="2">
        <v>45440</v>
      </c>
      <c r="L1587" s="2">
        <v>45440</v>
      </c>
      <c r="M1587" s="2">
        <v>45497</v>
      </c>
      <c r="N1587">
        <v>50</v>
      </c>
      <c r="O1587">
        <v>5024466</v>
      </c>
      <c r="P1587">
        <v>20240604</v>
      </c>
      <c r="Q1587">
        <v>202406</v>
      </c>
      <c r="R1587" t="s">
        <v>6382</v>
      </c>
      <c r="S1587">
        <v>11</v>
      </c>
      <c r="T1587" t="s">
        <v>22</v>
      </c>
      <c r="U1587" t="s">
        <v>3359</v>
      </c>
      <c r="V1587" s="57" t="e">
        <f t="shared" ca="1" si="260"/>
        <v>#NUM!</v>
      </c>
      <c r="W1587" s="1" t="e">
        <f t="shared" ca="1" si="261"/>
        <v>#NUM!</v>
      </c>
      <c r="X1587" s="1" t="e">
        <f t="shared" ca="1" si="262"/>
        <v>#NUM!</v>
      </c>
      <c r="Y1587" s="1" t="e">
        <f t="shared" ca="1" si="263"/>
        <v>#NUM!</v>
      </c>
      <c r="Z1587" s="32" t="e">
        <f t="shared" ca="1" si="264"/>
        <v>#NUM!</v>
      </c>
      <c r="AA1587" s="1" t="e">
        <f t="shared" ca="1" si="265"/>
        <v>#NUM!</v>
      </c>
      <c r="AB1587" s="1" t="e">
        <f t="shared" ca="1" si="266"/>
        <v>#NUM!</v>
      </c>
      <c r="AC1587" s="1" t="e">
        <f t="shared" ca="1" si="267"/>
        <v>#NUM!</v>
      </c>
      <c r="AD1587" s="1">
        <f t="shared" si="268"/>
        <v>5024466</v>
      </c>
      <c r="AE1587" t="str">
        <f>IFERROR(VLOOKUP(D1587,Bas!A:B,2,0),"")</f>
        <v/>
      </c>
      <c r="AF1587" t="str">
        <f t="shared" si="269"/>
        <v>TRACTO CHEVROLET LTDAFP-012505-01</v>
      </c>
      <c r="AG1587" s="14" t="str">
        <f>(IFERROR(VLOOKUP(AF1587,Bas!A:B,2,0),"CXP"))</f>
        <v>CXP</v>
      </c>
    </row>
    <row r="1588" spans="1:33" x14ac:dyDescent="0.25">
      <c r="A1588" t="s">
        <v>41</v>
      </c>
      <c r="B1588">
        <v>901</v>
      </c>
      <c r="C1588">
        <v>800066572</v>
      </c>
      <c r="D1588" t="s">
        <v>331</v>
      </c>
      <c r="E1588" t="s">
        <v>6057</v>
      </c>
      <c r="F1588">
        <v>7447638</v>
      </c>
      <c r="G1588">
        <v>16925001</v>
      </c>
      <c r="H1588">
        <v>92963</v>
      </c>
      <c r="I1588" t="s">
        <v>6810</v>
      </c>
      <c r="J1588" t="s">
        <v>6811</v>
      </c>
      <c r="K1588" s="2">
        <v>45440</v>
      </c>
      <c r="L1588" s="2">
        <v>45440</v>
      </c>
      <c r="M1588" s="2">
        <v>45497</v>
      </c>
      <c r="N1588">
        <v>50</v>
      </c>
      <c r="O1588">
        <v>9546600</v>
      </c>
      <c r="P1588">
        <v>20240604</v>
      </c>
      <c r="Q1588">
        <v>202406</v>
      </c>
      <c r="R1588" t="s">
        <v>6382</v>
      </c>
      <c r="S1588">
        <v>11</v>
      </c>
      <c r="T1588" t="s">
        <v>22</v>
      </c>
      <c r="U1588" t="s">
        <v>3359</v>
      </c>
      <c r="V1588" s="57" t="e">
        <f t="shared" ca="1" si="260"/>
        <v>#NUM!</v>
      </c>
      <c r="W1588" s="1" t="e">
        <f t="shared" ca="1" si="261"/>
        <v>#NUM!</v>
      </c>
      <c r="X1588" s="1" t="e">
        <f t="shared" ca="1" si="262"/>
        <v>#NUM!</v>
      </c>
      <c r="Y1588" s="1" t="e">
        <f t="shared" ca="1" si="263"/>
        <v>#NUM!</v>
      </c>
      <c r="Z1588" s="32" t="e">
        <f t="shared" ca="1" si="264"/>
        <v>#NUM!</v>
      </c>
      <c r="AA1588" s="1" t="e">
        <f t="shared" ca="1" si="265"/>
        <v>#NUM!</v>
      </c>
      <c r="AB1588" s="1" t="e">
        <f t="shared" ca="1" si="266"/>
        <v>#NUM!</v>
      </c>
      <c r="AC1588" s="1" t="e">
        <f t="shared" ca="1" si="267"/>
        <v>#NUM!</v>
      </c>
      <c r="AD1588" s="1">
        <f t="shared" si="268"/>
        <v>9546600</v>
      </c>
      <c r="AE1588" t="str">
        <f>IFERROR(VLOOKUP(D1588,Bas!A:B,2,0),"")</f>
        <v/>
      </c>
      <c r="AF1588" t="str">
        <f t="shared" si="269"/>
        <v>TRACTO CHEVROLET LTDAFP-012506-01</v>
      </c>
      <c r="AG1588" s="14" t="str">
        <f>(IFERROR(VLOOKUP(AF1588,Bas!A:B,2,0),"CXP"))</f>
        <v>CXP</v>
      </c>
    </row>
    <row r="1589" spans="1:33" x14ac:dyDescent="0.25">
      <c r="A1589" t="s">
        <v>41</v>
      </c>
      <c r="B1589">
        <v>901</v>
      </c>
      <c r="C1589">
        <v>800066572</v>
      </c>
      <c r="D1589" t="s">
        <v>331</v>
      </c>
      <c r="E1589" t="s">
        <v>6057</v>
      </c>
      <c r="F1589">
        <v>7447638</v>
      </c>
      <c r="G1589">
        <v>16925001</v>
      </c>
      <c r="H1589">
        <v>92940</v>
      </c>
      <c r="I1589" t="s">
        <v>6812</v>
      </c>
      <c r="J1589" t="s">
        <v>6813</v>
      </c>
      <c r="K1589" s="2">
        <v>45440</v>
      </c>
      <c r="L1589" s="2">
        <v>45440</v>
      </c>
      <c r="M1589" s="2">
        <v>45497</v>
      </c>
      <c r="N1589">
        <v>50</v>
      </c>
      <c r="O1589">
        <v>902381</v>
      </c>
      <c r="P1589">
        <v>20240604</v>
      </c>
      <c r="Q1589">
        <v>202406</v>
      </c>
      <c r="R1589" t="s">
        <v>6382</v>
      </c>
      <c r="S1589">
        <v>11</v>
      </c>
      <c r="T1589" t="s">
        <v>22</v>
      </c>
      <c r="U1589" t="s">
        <v>3359</v>
      </c>
      <c r="V1589" s="57" t="e">
        <f t="shared" ca="1" si="260"/>
        <v>#NUM!</v>
      </c>
      <c r="W1589" s="1" t="e">
        <f t="shared" ca="1" si="261"/>
        <v>#NUM!</v>
      </c>
      <c r="X1589" s="1" t="e">
        <f t="shared" ca="1" si="262"/>
        <v>#NUM!</v>
      </c>
      <c r="Y1589" s="1" t="e">
        <f t="shared" ca="1" si="263"/>
        <v>#NUM!</v>
      </c>
      <c r="Z1589" s="32" t="e">
        <f t="shared" ca="1" si="264"/>
        <v>#NUM!</v>
      </c>
      <c r="AA1589" s="1" t="e">
        <f t="shared" ca="1" si="265"/>
        <v>#NUM!</v>
      </c>
      <c r="AB1589" s="1" t="e">
        <f t="shared" ca="1" si="266"/>
        <v>#NUM!</v>
      </c>
      <c r="AC1589" s="1" t="e">
        <f t="shared" ca="1" si="267"/>
        <v>#NUM!</v>
      </c>
      <c r="AD1589" s="1">
        <f t="shared" si="268"/>
        <v>902381</v>
      </c>
      <c r="AE1589" t="str">
        <f>IFERROR(VLOOKUP(D1589,Bas!A:B,2,0),"")</f>
        <v/>
      </c>
      <c r="AF1589" t="str">
        <f t="shared" si="269"/>
        <v>TRACTO CHEVROLET LTDAFP-012508-01</v>
      </c>
      <c r="AG1589" s="14" t="str">
        <f>(IFERROR(VLOOKUP(AF1589,Bas!A:B,2,0),"CXP"))</f>
        <v>CXP</v>
      </c>
    </row>
    <row r="1590" spans="1:33" x14ac:dyDescent="0.25">
      <c r="A1590" t="s">
        <v>41</v>
      </c>
      <c r="B1590">
        <v>901</v>
      </c>
      <c r="C1590">
        <v>800066572</v>
      </c>
      <c r="D1590" t="s">
        <v>331</v>
      </c>
      <c r="E1590" t="s">
        <v>6057</v>
      </c>
      <c r="F1590">
        <v>7447638</v>
      </c>
      <c r="G1590">
        <v>16925001</v>
      </c>
      <c r="H1590">
        <v>93021</v>
      </c>
      <c r="I1590" t="s">
        <v>6814</v>
      </c>
      <c r="J1590" t="s">
        <v>6815</v>
      </c>
      <c r="K1590" s="2">
        <v>45440</v>
      </c>
      <c r="L1590" s="2">
        <v>45440</v>
      </c>
      <c r="M1590" s="2">
        <v>45498</v>
      </c>
      <c r="N1590">
        <v>51</v>
      </c>
      <c r="O1590">
        <v>77282</v>
      </c>
      <c r="P1590">
        <v>20240604</v>
      </c>
      <c r="Q1590">
        <v>202406</v>
      </c>
      <c r="R1590" t="s">
        <v>6382</v>
      </c>
      <c r="S1590">
        <v>11</v>
      </c>
      <c r="T1590" t="s">
        <v>22</v>
      </c>
      <c r="U1590" t="s">
        <v>3359</v>
      </c>
      <c r="V1590" s="57" t="e">
        <f t="shared" ca="1" si="260"/>
        <v>#NUM!</v>
      </c>
      <c r="W1590" s="1" t="e">
        <f t="shared" ca="1" si="261"/>
        <v>#NUM!</v>
      </c>
      <c r="X1590" s="1" t="e">
        <f t="shared" ca="1" si="262"/>
        <v>#NUM!</v>
      </c>
      <c r="Y1590" s="1" t="e">
        <f t="shared" ca="1" si="263"/>
        <v>#NUM!</v>
      </c>
      <c r="Z1590" s="32" t="e">
        <f t="shared" ca="1" si="264"/>
        <v>#NUM!</v>
      </c>
      <c r="AA1590" s="1" t="e">
        <f t="shared" ca="1" si="265"/>
        <v>#NUM!</v>
      </c>
      <c r="AB1590" s="1" t="e">
        <f t="shared" ca="1" si="266"/>
        <v>#NUM!</v>
      </c>
      <c r="AC1590" s="1" t="e">
        <f t="shared" ca="1" si="267"/>
        <v>#NUM!</v>
      </c>
      <c r="AD1590" s="1">
        <f t="shared" si="268"/>
        <v>77282</v>
      </c>
      <c r="AE1590" t="str">
        <f>IFERROR(VLOOKUP(D1590,Bas!A:B,2,0),"")</f>
        <v/>
      </c>
      <c r="AF1590" t="str">
        <f t="shared" si="269"/>
        <v>TRACTO CHEVROLET LTDAFP-012510-01</v>
      </c>
      <c r="AG1590" s="14" t="str">
        <f>(IFERROR(VLOOKUP(AF1590,Bas!A:B,2,0),"CXP"))</f>
        <v>CXP</v>
      </c>
    </row>
    <row r="1591" spans="1:33" x14ac:dyDescent="0.25">
      <c r="A1591" t="s">
        <v>41</v>
      </c>
      <c r="B1591">
        <v>901</v>
      </c>
      <c r="C1591">
        <v>800066572</v>
      </c>
      <c r="D1591" t="s">
        <v>331</v>
      </c>
      <c r="E1591" t="s">
        <v>6057</v>
      </c>
      <c r="F1591">
        <v>7447638</v>
      </c>
      <c r="G1591">
        <v>16925001</v>
      </c>
      <c r="H1591">
        <v>93139</v>
      </c>
      <c r="I1591" t="s">
        <v>6816</v>
      </c>
      <c r="J1591" t="s">
        <v>6817</v>
      </c>
      <c r="K1591" s="2">
        <v>45442</v>
      </c>
      <c r="L1591" s="2">
        <v>45442</v>
      </c>
      <c r="M1591" s="2">
        <v>45502</v>
      </c>
      <c r="N1591">
        <v>55</v>
      </c>
      <c r="O1591">
        <v>6368946</v>
      </c>
      <c r="P1591">
        <v>20240604</v>
      </c>
      <c r="Q1591">
        <v>202406</v>
      </c>
      <c r="R1591" t="s">
        <v>6382</v>
      </c>
      <c r="S1591">
        <v>9</v>
      </c>
      <c r="T1591" t="s">
        <v>22</v>
      </c>
      <c r="U1591" t="s">
        <v>3359</v>
      </c>
      <c r="V1591" s="57" t="e">
        <f t="shared" ca="1" si="260"/>
        <v>#NUM!</v>
      </c>
      <c r="W1591" s="1" t="e">
        <f t="shared" ca="1" si="261"/>
        <v>#NUM!</v>
      </c>
      <c r="X1591" s="1" t="e">
        <f t="shared" ca="1" si="262"/>
        <v>#NUM!</v>
      </c>
      <c r="Y1591" s="1" t="e">
        <f t="shared" ca="1" si="263"/>
        <v>#NUM!</v>
      </c>
      <c r="Z1591" s="32" t="e">
        <f t="shared" ca="1" si="264"/>
        <v>#NUM!</v>
      </c>
      <c r="AA1591" s="1" t="e">
        <f t="shared" ca="1" si="265"/>
        <v>#NUM!</v>
      </c>
      <c r="AB1591" s="1" t="e">
        <f t="shared" ca="1" si="266"/>
        <v>#NUM!</v>
      </c>
      <c r="AC1591" s="1" t="e">
        <f t="shared" ca="1" si="267"/>
        <v>#NUM!</v>
      </c>
      <c r="AD1591" s="1">
        <f t="shared" si="268"/>
        <v>6368946</v>
      </c>
      <c r="AE1591" t="str">
        <f>IFERROR(VLOOKUP(D1591,Bas!A:B,2,0),"")</f>
        <v/>
      </c>
      <c r="AF1591" t="str">
        <f t="shared" si="269"/>
        <v>TRACTO CHEVROLET LTDAFP-012600-01</v>
      </c>
      <c r="AG1591" s="14" t="str">
        <f>(IFERROR(VLOOKUP(AF1591,Bas!A:B,2,0),"CXP"))</f>
        <v>CXP</v>
      </c>
    </row>
    <row r="1592" spans="1:33" x14ac:dyDescent="0.25">
      <c r="A1592" t="s">
        <v>41</v>
      </c>
      <c r="B1592">
        <v>901</v>
      </c>
      <c r="C1592">
        <v>800066572</v>
      </c>
      <c r="D1592" t="s">
        <v>331</v>
      </c>
      <c r="E1592" t="s">
        <v>6057</v>
      </c>
      <c r="F1592">
        <v>7447638</v>
      </c>
      <c r="G1592">
        <v>16925001</v>
      </c>
      <c r="H1592">
        <v>93140</v>
      </c>
      <c r="I1592" t="s">
        <v>6818</v>
      </c>
      <c r="J1592" t="s">
        <v>6819</v>
      </c>
      <c r="K1592" s="2">
        <v>45442</v>
      </c>
      <c r="L1592" s="2">
        <v>45442</v>
      </c>
      <c r="M1592" s="2">
        <v>45502</v>
      </c>
      <c r="N1592">
        <v>55</v>
      </c>
      <c r="O1592">
        <v>4161863</v>
      </c>
      <c r="P1592">
        <v>20240604</v>
      </c>
      <c r="Q1592">
        <v>202406</v>
      </c>
      <c r="R1592" t="s">
        <v>6382</v>
      </c>
      <c r="S1592">
        <v>9</v>
      </c>
      <c r="T1592" t="s">
        <v>22</v>
      </c>
      <c r="U1592" t="s">
        <v>3359</v>
      </c>
      <c r="V1592" s="57" t="e">
        <f t="shared" ca="1" si="260"/>
        <v>#NUM!</v>
      </c>
      <c r="W1592" s="1" t="e">
        <f t="shared" ca="1" si="261"/>
        <v>#NUM!</v>
      </c>
      <c r="X1592" s="1" t="e">
        <f t="shared" ca="1" si="262"/>
        <v>#NUM!</v>
      </c>
      <c r="Y1592" s="1" t="e">
        <f t="shared" ca="1" si="263"/>
        <v>#NUM!</v>
      </c>
      <c r="Z1592" s="32" t="e">
        <f t="shared" ca="1" si="264"/>
        <v>#NUM!</v>
      </c>
      <c r="AA1592" s="1" t="e">
        <f t="shared" ca="1" si="265"/>
        <v>#NUM!</v>
      </c>
      <c r="AB1592" s="1" t="e">
        <f t="shared" ca="1" si="266"/>
        <v>#NUM!</v>
      </c>
      <c r="AC1592" s="1" t="e">
        <f t="shared" ca="1" si="267"/>
        <v>#NUM!</v>
      </c>
      <c r="AD1592" s="1">
        <f t="shared" si="268"/>
        <v>4161863</v>
      </c>
      <c r="AE1592" t="str">
        <f>IFERROR(VLOOKUP(D1592,Bas!A:B,2,0),"")</f>
        <v/>
      </c>
      <c r="AF1592" t="str">
        <f t="shared" si="269"/>
        <v>TRACTO CHEVROLET LTDAFP-012602-01</v>
      </c>
      <c r="AG1592" s="14" t="str">
        <f>(IFERROR(VLOOKUP(AF1592,Bas!A:B,2,0),"CXP"))</f>
        <v>CXP</v>
      </c>
    </row>
    <row r="1593" spans="1:33" x14ac:dyDescent="0.25">
      <c r="A1593" t="s">
        <v>41</v>
      </c>
      <c r="B1593">
        <v>901</v>
      </c>
      <c r="C1593">
        <v>800066572</v>
      </c>
      <c r="D1593" t="s">
        <v>331</v>
      </c>
      <c r="E1593" t="s">
        <v>6057</v>
      </c>
      <c r="F1593">
        <v>7447638</v>
      </c>
      <c r="G1593">
        <v>16925001</v>
      </c>
      <c r="H1593">
        <v>93158</v>
      </c>
      <c r="I1593" t="s">
        <v>6820</v>
      </c>
      <c r="J1593" t="s">
        <v>6821</v>
      </c>
      <c r="K1593" s="2">
        <v>45442</v>
      </c>
      <c r="L1593" s="2">
        <v>45442</v>
      </c>
      <c r="M1593" s="2">
        <v>45502</v>
      </c>
      <c r="N1593">
        <v>55</v>
      </c>
      <c r="O1593">
        <v>397775</v>
      </c>
      <c r="P1593">
        <v>20240604</v>
      </c>
      <c r="Q1593">
        <v>202406</v>
      </c>
      <c r="R1593" t="s">
        <v>6382</v>
      </c>
      <c r="S1593">
        <v>9</v>
      </c>
      <c r="T1593" t="s">
        <v>22</v>
      </c>
      <c r="U1593" t="s">
        <v>3359</v>
      </c>
      <c r="V1593" s="57" t="e">
        <f t="shared" ca="1" si="260"/>
        <v>#NUM!</v>
      </c>
      <c r="W1593" s="1" t="e">
        <f t="shared" ca="1" si="261"/>
        <v>#NUM!</v>
      </c>
      <c r="X1593" s="1" t="e">
        <f t="shared" ca="1" si="262"/>
        <v>#NUM!</v>
      </c>
      <c r="Y1593" s="1" t="e">
        <f t="shared" ca="1" si="263"/>
        <v>#NUM!</v>
      </c>
      <c r="Z1593" s="32" t="e">
        <f t="shared" ca="1" si="264"/>
        <v>#NUM!</v>
      </c>
      <c r="AA1593" s="1" t="e">
        <f t="shared" ca="1" si="265"/>
        <v>#NUM!</v>
      </c>
      <c r="AB1593" s="1" t="e">
        <f t="shared" ca="1" si="266"/>
        <v>#NUM!</v>
      </c>
      <c r="AC1593" s="1" t="e">
        <f t="shared" ca="1" si="267"/>
        <v>#NUM!</v>
      </c>
      <c r="AD1593" s="1">
        <f t="shared" si="268"/>
        <v>397775</v>
      </c>
      <c r="AE1593" t="str">
        <f>IFERROR(VLOOKUP(D1593,Bas!A:B,2,0),"")</f>
        <v/>
      </c>
      <c r="AF1593" t="str">
        <f t="shared" si="269"/>
        <v>TRACTO CHEVROLET LTDAFP-012603-01</v>
      </c>
      <c r="AG1593" s="14" t="str">
        <f>(IFERROR(VLOOKUP(AF1593,Bas!A:B,2,0),"CXP"))</f>
        <v>CXP</v>
      </c>
    </row>
    <row r="1594" spans="1:33" x14ac:dyDescent="0.25">
      <c r="A1594" t="s">
        <v>41</v>
      </c>
      <c r="B1594">
        <v>901</v>
      </c>
      <c r="C1594">
        <v>860450987</v>
      </c>
      <c r="D1594" t="s">
        <v>186</v>
      </c>
      <c r="E1594" t="s">
        <v>6100</v>
      </c>
      <c r="F1594">
        <v>7447638</v>
      </c>
      <c r="G1594">
        <v>16925001</v>
      </c>
      <c r="H1594">
        <v>40221</v>
      </c>
      <c r="I1594" t="s">
        <v>6101</v>
      </c>
      <c r="J1594" t="s">
        <v>6102</v>
      </c>
      <c r="K1594" s="2">
        <v>45408</v>
      </c>
      <c r="L1594" s="2">
        <v>45408</v>
      </c>
      <c r="M1594" s="2">
        <v>45453</v>
      </c>
      <c r="N1594">
        <v>6</v>
      </c>
      <c r="O1594">
        <v>2871986</v>
      </c>
      <c r="P1594">
        <v>20240604</v>
      </c>
      <c r="Q1594">
        <v>202406</v>
      </c>
      <c r="R1594" t="s">
        <v>6382</v>
      </c>
      <c r="S1594">
        <v>43</v>
      </c>
      <c r="T1594" t="s">
        <v>35</v>
      </c>
      <c r="U1594" t="s">
        <v>3359</v>
      </c>
      <c r="V1594" s="57" t="e">
        <f t="shared" ca="1" si="260"/>
        <v>#NUM!</v>
      </c>
      <c r="W1594" s="1" t="e">
        <f t="shared" ca="1" si="261"/>
        <v>#NUM!</v>
      </c>
      <c r="X1594" s="1" t="e">
        <f t="shared" ca="1" si="262"/>
        <v>#NUM!</v>
      </c>
      <c r="Y1594" s="1" t="e">
        <f t="shared" ca="1" si="263"/>
        <v>#NUM!</v>
      </c>
      <c r="Z1594" s="32" t="e">
        <f t="shared" ca="1" si="264"/>
        <v>#NUM!</v>
      </c>
      <c r="AA1594" s="1" t="e">
        <f t="shared" ca="1" si="265"/>
        <v>#NUM!</v>
      </c>
      <c r="AB1594" s="1" t="e">
        <f t="shared" ca="1" si="266"/>
        <v>#NUM!</v>
      </c>
      <c r="AC1594" s="1" t="e">
        <f t="shared" ca="1" si="267"/>
        <v>#NUM!</v>
      </c>
      <c r="AD1594" s="1">
        <f t="shared" si="268"/>
        <v>2871986</v>
      </c>
      <c r="AE1594" t="str">
        <f>IFERROR(VLOOKUP(D1594,Bas!A:B,2,0),"")</f>
        <v/>
      </c>
      <c r="AF1594" t="str">
        <f t="shared" si="269"/>
        <v>TRANSPORTES JOALCO S AFP-011966-01</v>
      </c>
      <c r="AG1594" s="14" t="str">
        <f>(IFERROR(VLOOKUP(AF1594,Bas!A:B,2,0),"CXP"))</f>
        <v>CXP</v>
      </c>
    </row>
    <row r="1595" spans="1:33" x14ac:dyDescent="0.25">
      <c r="A1595" t="s">
        <v>41</v>
      </c>
      <c r="B1595">
        <v>901</v>
      </c>
      <c r="C1595">
        <v>860450987</v>
      </c>
      <c r="D1595" t="s">
        <v>186</v>
      </c>
      <c r="E1595" t="s">
        <v>6100</v>
      </c>
      <c r="F1595">
        <v>7447638</v>
      </c>
      <c r="G1595">
        <v>16925001</v>
      </c>
      <c r="H1595">
        <v>4404</v>
      </c>
      <c r="I1595" t="s">
        <v>6103</v>
      </c>
      <c r="J1595" t="s">
        <v>6104</v>
      </c>
      <c r="K1595" s="2">
        <v>45408</v>
      </c>
      <c r="L1595" s="2">
        <v>45408</v>
      </c>
      <c r="M1595" s="2">
        <v>45460</v>
      </c>
      <c r="N1595">
        <v>13</v>
      </c>
      <c r="O1595">
        <v>2871986</v>
      </c>
      <c r="P1595">
        <v>20240604</v>
      </c>
      <c r="Q1595">
        <v>202406</v>
      </c>
      <c r="R1595" t="s">
        <v>6382</v>
      </c>
      <c r="S1595">
        <v>43</v>
      </c>
      <c r="T1595" t="s">
        <v>35</v>
      </c>
      <c r="U1595" t="s">
        <v>3359</v>
      </c>
      <c r="V1595" s="57" t="e">
        <f t="shared" ca="1" si="260"/>
        <v>#NUM!</v>
      </c>
      <c r="W1595" s="1" t="e">
        <f t="shared" ca="1" si="261"/>
        <v>#NUM!</v>
      </c>
      <c r="X1595" s="1" t="e">
        <f t="shared" ca="1" si="262"/>
        <v>#NUM!</v>
      </c>
      <c r="Y1595" s="1" t="e">
        <f t="shared" ca="1" si="263"/>
        <v>#NUM!</v>
      </c>
      <c r="Z1595" s="32" t="e">
        <f t="shared" ca="1" si="264"/>
        <v>#NUM!</v>
      </c>
      <c r="AA1595" s="1" t="e">
        <f t="shared" ca="1" si="265"/>
        <v>#NUM!</v>
      </c>
      <c r="AB1595" s="1" t="e">
        <f t="shared" ca="1" si="266"/>
        <v>#NUM!</v>
      </c>
      <c r="AC1595" s="1" t="e">
        <f t="shared" ca="1" si="267"/>
        <v>#NUM!</v>
      </c>
      <c r="AD1595" s="1">
        <f t="shared" si="268"/>
        <v>2871986</v>
      </c>
      <c r="AE1595" t="str">
        <f>IFERROR(VLOOKUP(D1595,Bas!A:B,2,0),"")</f>
        <v/>
      </c>
      <c r="AF1595" t="str">
        <f t="shared" si="269"/>
        <v>TRANSPORTES JOALCO S AFP-011967-01</v>
      </c>
      <c r="AG1595" s="14" t="str">
        <f>(IFERROR(VLOOKUP(AF1595,Bas!A:B,2,0),"CXP"))</f>
        <v>CXP</v>
      </c>
    </row>
    <row r="1596" spans="1:33" x14ac:dyDescent="0.25">
      <c r="A1596" t="s">
        <v>41</v>
      </c>
      <c r="B1596">
        <v>901</v>
      </c>
      <c r="C1596">
        <v>860450987</v>
      </c>
      <c r="D1596" t="s">
        <v>186</v>
      </c>
      <c r="E1596" t="s">
        <v>6100</v>
      </c>
      <c r="F1596">
        <v>7447638</v>
      </c>
      <c r="G1596">
        <v>16925001</v>
      </c>
      <c r="H1596">
        <v>41369</v>
      </c>
      <c r="I1596" t="s">
        <v>6822</v>
      </c>
      <c r="J1596" t="s">
        <v>6823</v>
      </c>
      <c r="K1596" s="2">
        <v>45441</v>
      </c>
      <c r="L1596" s="2">
        <v>45441</v>
      </c>
      <c r="M1596" s="2">
        <v>45496</v>
      </c>
      <c r="N1596">
        <v>49</v>
      </c>
      <c r="O1596">
        <v>3466190</v>
      </c>
      <c r="P1596">
        <v>20240604</v>
      </c>
      <c r="Q1596">
        <v>202406</v>
      </c>
      <c r="R1596" t="s">
        <v>6382</v>
      </c>
      <c r="S1596">
        <v>10</v>
      </c>
      <c r="T1596" t="s">
        <v>22</v>
      </c>
      <c r="U1596" t="s">
        <v>3359</v>
      </c>
      <c r="V1596" s="57" t="e">
        <f t="shared" ca="1" si="260"/>
        <v>#NUM!</v>
      </c>
      <c r="W1596" s="1" t="e">
        <f t="shared" ca="1" si="261"/>
        <v>#NUM!</v>
      </c>
      <c r="X1596" s="1" t="e">
        <f t="shared" ca="1" si="262"/>
        <v>#NUM!</v>
      </c>
      <c r="Y1596" s="1" t="e">
        <f t="shared" ca="1" si="263"/>
        <v>#NUM!</v>
      </c>
      <c r="Z1596" s="32" t="e">
        <f t="shared" ca="1" si="264"/>
        <v>#NUM!</v>
      </c>
      <c r="AA1596" s="1" t="e">
        <f t="shared" ca="1" si="265"/>
        <v>#NUM!</v>
      </c>
      <c r="AB1596" s="1" t="e">
        <f t="shared" ca="1" si="266"/>
        <v>#NUM!</v>
      </c>
      <c r="AC1596" s="1" t="e">
        <f t="shared" ca="1" si="267"/>
        <v>#NUM!</v>
      </c>
      <c r="AD1596" s="1">
        <f t="shared" si="268"/>
        <v>3466190</v>
      </c>
      <c r="AE1596" t="str">
        <f>IFERROR(VLOOKUP(D1596,Bas!A:B,2,0),"")</f>
        <v/>
      </c>
      <c r="AF1596" t="str">
        <f t="shared" si="269"/>
        <v>TRANSPORTES JOALCO S AFP-012587-01</v>
      </c>
      <c r="AG1596" s="14" t="str">
        <f>(IFERROR(VLOOKUP(AF1596,Bas!A:B,2,0),"CXP"))</f>
        <v>CXP</v>
      </c>
    </row>
    <row r="1597" spans="1:33" x14ac:dyDescent="0.25">
      <c r="A1597" t="s">
        <v>41</v>
      </c>
      <c r="B1597">
        <v>901</v>
      </c>
      <c r="C1597">
        <v>901206908</v>
      </c>
      <c r="D1597" t="s">
        <v>102</v>
      </c>
      <c r="E1597" t="s">
        <v>6105</v>
      </c>
      <c r="F1597">
        <v>7447638</v>
      </c>
      <c r="G1597">
        <v>16925001</v>
      </c>
      <c r="H1597">
        <v>2561</v>
      </c>
      <c r="I1597" t="s">
        <v>6106</v>
      </c>
      <c r="J1597" t="s">
        <v>6107</v>
      </c>
      <c r="K1597" s="2">
        <v>45411</v>
      </c>
      <c r="L1597" s="2">
        <v>45411</v>
      </c>
      <c r="M1597" s="2">
        <v>45465</v>
      </c>
      <c r="N1597">
        <v>18</v>
      </c>
      <c r="O1597">
        <v>157930</v>
      </c>
      <c r="P1597">
        <v>20240604</v>
      </c>
      <c r="Q1597">
        <v>202406</v>
      </c>
      <c r="R1597" t="s">
        <v>6382</v>
      </c>
      <c r="S1597">
        <v>40</v>
      </c>
      <c r="T1597" t="s">
        <v>35</v>
      </c>
      <c r="U1597" t="s">
        <v>3359</v>
      </c>
      <c r="V1597" s="57" t="e">
        <f t="shared" ca="1" si="260"/>
        <v>#NUM!</v>
      </c>
      <c r="W1597" s="1" t="e">
        <f t="shared" ca="1" si="261"/>
        <v>#NUM!</v>
      </c>
      <c r="X1597" s="1" t="e">
        <f t="shared" ca="1" si="262"/>
        <v>#NUM!</v>
      </c>
      <c r="Y1597" s="1" t="e">
        <f t="shared" ca="1" si="263"/>
        <v>#NUM!</v>
      </c>
      <c r="Z1597" s="32" t="e">
        <f t="shared" ca="1" si="264"/>
        <v>#NUM!</v>
      </c>
      <c r="AA1597" s="1" t="e">
        <f t="shared" ca="1" si="265"/>
        <v>#NUM!</v>
      </c>
      <c r="AB1597" s="1" t="e">
        <f t="shared" ca="1" si="266"/>
        <v>#NUM!</v>
      </c>
      <c r="AC1597" s="1" t="e">
        <f t="shared" ca="1" si="267"/>
        <v>#NUM!</v>
      </c>
      <c r="AD1597" s="1">
        <f t="shared" si="268"/>
        <v>157930</v>
      </c>
      <c r="AE1597" t="str">
        <f>IFERROR(VLOOKUP(D1597,Bas!A:B,2,0),"")</f>
        <v/>
      </c>
      <c r="AF1597" t="str">
        <f t="shared" si="269"/>
        <v>TUSCOPIAS SASFP-012022-01</v>
      </c>
      <c r="AG1597" s="14" t="str">
        <f>(IFERROR(VLOOKUP(AF1597,Bas!A:B,2,0),"CXP"))</f>
        <v>CXP</v>
      </c>
    </row>
    <row r="1598" spans="1:33" x14ac:dyDescent="0.25">
      <c r="A1598" t="s">
        <v>41</v>
      </c>
      <c r="B1598">
        <v>901</v>
      </c>
      <c r="C1598">
        <v>901206908</v>
      </c>
      <c r="D1598" t="s">
        <v>102</v>
      </c>
      <c r="E1598" t="s">
        <v>6105</v>
      </c>
      <c r="F1598">
        <v>7447638</v>
      </c>
      <c r="G1598">
        <v>16925001</v>
      </c>
      <c r="H1598">
        <v>2606</v>
      </c>
      <c r="I1598" t="s">
        <v>6824</v>
      </c>
      <c r="J1598" t="s">
        <v>6825</v>
      </c>
      <c r="K1598" s="2">
        <v>45440</v>
      </c>
      <c r="L1598" s="2">
        <v>45440</v>
      </c>
      <c r="M1598" s="2">
        <v>45498</v>
      </c>
      <c r="N1598">
        <v>51</v>
      </c>
      <c r="O1598">
        <v>387897</v>
      </c>
      <c r="P1598">
        <v>20240604</v>
      </c>
      <c r="Q1598">
        <v>202406</v>
      </c>
      <c r="R1598" t="s">
        <v>6382</v>
      </c>
      <c r="S1598">
        <v>11</v>
      </c>
      <c r="T1598" t="s">
        <v>22</v>
      </c>
      <c r="U1598" t="s">
        <v>3359</v>
      </c>
      <c r="V1598" s="57" t="e">
        <f t="shared" ca="1" si="260"/>
        <v>#NUM!</v>
      </c>
      <c r="W1598" s="1" t="e">
        <f t="shared" ca="1" si="261"/>
        <v>#NUM!</v>
      </c>
      <c r="X1598" s="1" t="e">
        <f t="shared" ca="1" si="262"/>
        <v>#NUM!</v>
      </c>
      <c r="Y1598" s="1" t="e">
        <f t="shared" ca="1" si="263"/>
        <v>#NUM!</v>
      </c>
      <c r="Z1598" s="32" t="e">
        <f t="shared" ca="1" si="264"/>
        <v>#NUM!</v>
      </c>
      <c r="AA1598" s="1" t="e">
        <f t="shared" ca="1" si="265"/>
        <v>#NUM!</v>
      </c>
      <c r="AB1598" s="1" t="e">
        <f t="shared" ca="1" si="266"/>
        <v>#NUM!</v>
      </c>
      <c r="AC1598" s="1" t="e">
        <f t="shared" ca="1" si="267"/>
        <v>#NUM!</v>
      </c>
      <c r="AD1598" s="1">
        <f t="shared" si="268"/>
        <v>387897</v>
      </c>
      <c r="AE1598" t="str">
        <f>IFERROR(VLOOKUP(D1598,Bas!A:B,2,0),"")</f>
        <v/>
      </c>
      <c r="AF1598" t="str">
        <f t="shared" si="269"/>
        <v>TUSCOPIAS SASFP-012556-01</v>
      </c>
      <c r="AG1598" s="14" t="str">
        <f>(IFERROR(VLOOKUP(AF1598,Bas!A:B,2,0),"CXP"))</f>
        <v>CXP</v>
      </c>
    </row>
    <row r="1599" spans="1:33" x14ac:dyDescent="0.25">
      <c r="A1599" t="s">
        <v>41</v>
      </c>
      <c r="B1599">
        <v>901</v>
      </c>
      <c r="C1599">
        <v>800197268</v>
      </c>
      <c r="D1599" t="s">
        <v>21</v>
      </c>
      <c r="E1599" t="s">
        <v>6108</v>
      </c>
      <c r="F1599">
        <v>7447638</v>
      </c>
      <c r="G1599">
        <v>16925001</v>
      </c>
      <c r="H1599">
        <v>82</v>
      </c>
      <c r="I1599" t="s">
        <v>6109</v>
      </c>
      <c r="J1599" t="s">
        <v>6110</v>
      </c>
      <c r="K1599" s="2">
        <v>45322</v>
      </c>
      <c r="L1599" s="2">
        <v>45322</v>
      </c>
      <c r="M1599" s="2">
        <v>45324</v>
      </c>
      <c r="N1599">
        <v>-122</v>
      </c>
      <c r="O1599">
        <v>2553552244</v>
      </c>
      <c r="P1599">
        <v>20240604</v>
      </c>
      <c r="Q1599">
        <v>202406</v>
      </c>
      <c r="R1599" t="s">
        <v>6382</v>
      </c>
      <c r="S1599">
        <v>129</v>
      </c>
      <c r="T1599" t="s">
        <v>25</v>
      </c>
      <c r="U1599" t="s">
        <v>3359</v>
      </c>
      <c r="V1599" s="57" t="e">
        <f t="shared" ca="1" si="260"/>
        <v>#NUM!</v>
      </c>
      <c r="W1599" s="1" t="e">
        <f t="shared" ca="1" si="261"/>
        <v>#NUM!</v>
      </c>
      <c r="X1599" s="1" t="e">
        <f t="shared" ca="1" si="262"/>
        <v>#NUM!</v>
      </c>
      <c r="Y1599" s="1" t="e">
        <f t="shared" ca="1" si="263"/>
        <v>#NUM!</v>
      </c>
      <c r="Z1599" s="32" t="e">
        <f t="shared" ca="1" si="264"/>
        <v>#NUM!</v>
      </c>
      <c r="AA1599" s="1" t="e">
        <f t="shared" ca="1" si="265"/>
        <v>#NUM!</v>
      </c>
      <c r="AB1599" s="1" t="e">
        <f t="shared" ca="1" si="266"/>
        <v>#NUM!</v>
      </c>
      <c r="AC1599" s="1" t="e">
        <f t="shared" ca="1" si="267"/>
        <v>#NUM!</v>
      </c>
      <c r="AD1599" s="1">
        <f t="shared" si="268"/>
        <v>2553552244</v>
      </c>
      <c r="AE1599" t="str">
        <f>IFERROR(VLOOKUP(D1599,Bas!A:B,2,0),"")</f>
        <v/>
      </c>
      <c r="AF1599" t="str">
        <f t="shared" si="269"/>
        <v>UAE DIRECCION DE IMPUESTOS Y ADUANAS NACIONALESIM-000082-00</v>
      </c>
      <c r="AG1599" s="14" t="str">
        <f>(IFERROR(VLOOKUP(AF1599,Bas!A:B,2,0),"CXP"))</f>
        <v>RV</v>
      </c>
    </row>
    <row r="1600" spans="1:33" x14ac:dyDescent="0.25">
      <c r="A1600" t="s">
        <v>41</v>
      </c>
      <c r="B1600">
        <v>901</v>
      </c>
      <c r="C1600">
        <v>800197268</v>
      </c>
      <c r="D1600" t="s">
        <v>21</v>
      </c>
      <c r="E1600" t="s">
        <v>6108</v>
      </c>
      <c r="F1600">
        <v>7447638</v>
      </c>
      <c r="G1600">
        <v>16925001</v>
      </c>
      <c r="H1600">
        <v>91</v>
      </c>
      <c r="I1600" t="s">
        <v>6111</v>
      </c>
      <c r="J1600" t="s">
        <v>6826</v>
      </c>
      <c r="K1600" s="2">
        <v>45351</v>
      </c>
      <c r="L1600" s="2">
        <v>45351</v>
      </c>
      <c r="M1600" s="2">
        <v>45351</v>
      </c>
      <c r="N1600">
        <v>-95</v>
      </c>
      <c r="O1600">
        <v>1686206922</v>
      </c>
      <c r="P1600">
        <v>20240604</v>
      </c>
      <c r="Q1600">
        <v>202406</v>
      </c>
      <c r="R1600" t="s">
        <v>6382</v>
      </c>
      <c r="S1600">
        <v>100</v>
      </c>
      <c r="T1600" t="s">
        <v>52</v>
      </c>
      <c r="U1600" t="s">
        <v>3359</v>
      </c>
      <c r="V1600" s="57" t="e">
        <f t="shared" ca="1" si="260"/>
        <v>#NUM!</v>
      </c>
      <c r="W1600" s="1" t="e">
        <f t="shared" ca="1" si="261"/>
        <v>#NUM!</v>
      </c>
      <c r="X1600" s="1" t="e">
        <f t="shared" ca="1" si="262"/>
        <v>#NUM!</v>
      </c>
      <c r="Y1600" s="1" t="e">
        <f t="shared" ca="1" si="263"/>
        <v>#NUM!</v>
      </c>
      <c r="Z1600" s="32" t="e">
        <f t="shared" ca="1" si="264"/>
        <v>#NUM!</v>
      </c>
      <c r="AA1600" s="1" t="e">
        <f t="shared" ca="1" si="265"/>
        <v>#NUM!</v>
      </c>
      <c r="AB1600" s="1" t="e">
        <f t="shared" ca="1" si="266"/>
        <v>#NUM!</v>
      </c>
      <c r="AC1600" s="1" t="e">
        <f t="shared" ca="1" si="267"/>
        <v>#NUM!</v>
      </c>
      <c r="AD1600" s="1">
        <f t="shared" si="268"/>
        <v>1686206922</v>
      </c>
      <c r="AE1600" t="str">
        <f>IFERROR(VLOOKUP(D1600,Bas!A:B,2,0),"")</f>
        <v/>
      </c>
      <c r="AF1600" t="str">
        <f t="shared" si="269"/>
        <v>UAE DIRECCION DE IMPUESTOS Y ADUANAS NACIONALESIM-000091-00</v>
      </c>
      <c r="AG1600" s="14" t="str">
        <f>(IFERROR(VLOOKUP(AF1600,Bas!A:B,2,0),"CXP"))</f>
        <v>RV</v>
      </c>
    </row>
    <row r="1601" spans="1:33" x14ac:dyDescent="0.25">
      <c r="A1601" t="s">
        <v>41</v>
      </c>
      <c r="B1601">
        <v>901</v>
      </c>
      <c r="C1601">
        <v>800197268</v>
      </c>
      <c r="D1601" t="s">
        <v>21</v>
      </c>
      <c r="E1601" t="s">
        <v>6108</v>
      </c>
      <c r="F1601">
        <v>7447638</v>
      </c>
      <c r="G1601">
        <v>16925001</v>
      </c>
      <c r="H1601">
        <v>94</v>
      </c>
      <c r="I1601" t="s">
        <v>6112</v>
      </c>
      <c r="J1601" t="s">
        <v>6113</v>
      </c>
      <c r="K1601" s="2">
        <v>45382</v>
      </c>
      <c r="L1601" s="2">
        <v>45382</v>
      </c>
      <c r="M1601" s="2">
        <v>45384</v>
      </c>
      <c r="N1601">
        <v>-62</v>
      </c>
      <c r="O1601">
        <v>1750542349</v>
      </c>
      <c r="P1601">
        <v>20240604</v>
      </c>
      <c r="Q1601">
        <v>202406</v>
      </c>
      <c r="R1601" t="s">
        <v>6382</v>
      </c>
      <c r="S1601">
        <v>69</v>
      </c>
      <c r="T1601" t="s">
        <v>31</v>
      </c>
      <c r="U1601" t="s">
        <v>3359</v>
      </c>
      <c r="V1601" s="57" t="e">
        <f t="shared" ca="1" si="260"/>
        <v>#NUM!</v>
      </c>
      <c r="W1601" s="1" t="e">
        <f t="shared" ca="1" si="261"/>
        <v>#NUM!</v>
      </c>
      <c r="X1601" s="1" t="e">
        <f t="shared" ca="1" si="262"/>
        <v>#NUM!</v>
      </c>
      <c r="Y1601" s="1" t="e">
        <f t="shared" ca="1" si="263"/>
        <v>#NUM!</v>
      </c>
      <c r="Z1601" s="32" t="e">
        <f t="shared" ca="1" si="264"/>
        <v>#NUM!</v>
      </c>
      <c r="AA1601" s="1" t="e">
        <f t="shared" ca="1" si="265"/>
        <v>#NUM!</v>
      </c>
      <c r="AB1601" s="1" t="e">
        <f t="shared" ca="1" si="266"/>
        <v>#NUM!</v>
      </c>
      <c r="AC1601" s="1" t="e">
        <f t="shared" ca="1" si="267"/>
        <v>#NUM!</v>
      </c>
      <c r="AD1601" s="1">
        <f t="shared" si="268"/>
        <v>1750542349</v>
      </c>
      <c r="AE1601" t="str">
        <f>IFERROR(VLOOKUP(D1601,Bas!A:B,2,0),"")</f>
        <v/>
      </c>
      <c r="AF1601" t="str">
        <f t="shared" si="269"/>
        <v>UAE DIRECCION DE IMPUESTOS Y ADUANAS NACIONALESIM-000094-00</v>
      </c>
      <c r="AG1601" s="14" t="str">
        <f>(IFERROR(VLOOKUP(AF1601,Bas!A:B,2,0),"CXP"))</f>
        <v>RV</v>
      </c>
    </row>
    <row r="1602" spans="1:33" x14ac:dyDescent="0.25">
      <c r="A1602" t="s">
        <v>41</v>
      </c>
      <c r="B1602">
        <v>901</v>
      </c>
      <c r="C1602">
        <v>800197268</v>
      </c>
      <c r="D1602" t="s">
        <v>21</v>
      </c>
      <c r="E1602" t="s">
        <v>6108</v>
      </c>
      <c r="F1602">
        <v>7447638</v>
      </c>
      <c r="G1602">
        <v>16925001</v>
      </c>
      <c r="H1602">
        <v>102</v>
      </c>
      <c r="I1602" t="s">
        <v>6114</v>
      </c>
      <c r="J1602" t="s">
        <v>6115</v>
      </c>
      <c r="K1602" s="2">
        <v>45412</v>
      </c>
      <c r="L1602" s="2">
        <v>45412</v>
      </c>
      <c r="M1602" s="2">
        <v>45413</v>
      </c>
      <c r="N1602">
        <v>-33</v>
      </c>
      <c r="O1602">
        <v>730017440</v>
      </c>
      <c r="P1602">
        <v>20240604</v>
      </c>
      <c r="Q1602">
        <v>202406</v>
      </c>
      <c r="R1602" t="s">
        <v>6382</v>
      </c>
      <c r="S1602">
        <v>39</v>
      </c>
      <c r="T1602" t="s">
        <v>35</v>
      </c>
      <c r="U1602" t="s">
        <v>3359</v>
      </c>
      <c r="V1602" s="57" t="e">
        <f t="shared" ca="1" si="260"/>
        <v>#NUM!</v>
      </c>
      <c r="W1602" s="1" t="e">
        <f t="shared" ca="1" si="261"/>
        <v>#NUM!</v>
      </c>
      <c r="X1602" s="1" t="e">
        <f t="shared" ca="1" si="262"/>
        <v>#NUM!</v>
      </c>
      <c r="Y1602" s="1" t="e">
        <f t="shared" ca="1" si="263"/>
        <v>#NUM!</v>
      </c>
      <c r="Z1602" s="32" t="e">
        <f t="shared" ca="1" si="264"/>
        <v>#NUM!</v>
      </c>
      <c r="AA1602" s="1" t="e">
        <f t="shared" ca="1" si="265"/>
        <v>#NUM!</v>
      </c>
      <c r="AB1602" s="1" t="e">
        <f t="shared" ca="1" si="266"/>
        <v>#NUM!</v>
      </c>
      <c r="AC1602" s="1" t="e">
        <f t="shared" ca="1" si="267"/>
        <v>#NUM!</v>
      </c>
      <c r="AD1602" s="1">
        <f t="shared" si="268"/>
        <v>730017440</v>
      </c>
      <c r="AE1602" t="str">
        <f>IFERROR(VLOOKUP(D1602,Bas!A:B,2,0),"")</f>
        <v/>
      </c>
      <c r="AF1602" t="str">
        <f t="shared" si="269"/>
        <v>UAE DIRECCION DE IMPUESTOS Y ADUANAS NACIONALESIM-000102-00</v>
      </c>
      <c r="AG1602" s="14" t="str">
        <f>(IFERROR(VLOOKUP(AF1602,Bas!A:B,2,0),"CXP"))</f>
        <v>RV</v>
      </c>
    </row>
    <row r="1603" spans="1:33" x14ac:dyDescent="0.25">
      <c r="A1603" t="s">
        <v>41</v>
      </c>
      <c r="B1603">
        <v>901</v>
      </c>
      <c r="C1603">
        <v>800197268</v>
      </c>
      <c r="D1603" t="s">
        <v>21</v>
      </c>
      <c r="E1603" t="s">
        <v>6108</v>
      </c>
      <c r="F1603">
        <v>7447638</v>
      </c>
      <c r="G1603">
        <v>16925001</v>
      </c>
      <c r="H1603">
        <v>97</v>
      </c>
      <c r="I1603" t="s">
        <v>6116</v>
      </c>
      <c r="J1603" t="s">
        <v>6117</v>
      </c>
      <c r="K1603" s="2">
        <v>43830</v>
      </c>
      <c r="L1603" s="2">
        <v>43830</v>
      </c>
      <c r="M1603" s="2">
        <v>43832</v>
      </c>
      <c r="N1603">
        <v>-1592</v>
      </c>
      <c r="O1603">
        <v>324000</v>
      </c>
      <c r="P1603">
        <v>20240604</v>
      </c>
      <c r="Q1603">
        <v>202406</v>
      </c>
      <c r="R1603" t="s">
        <v>6382</v>
      </c>
      <c r="S1603">
        <v>1621</v>
      </c>
      <c r="T1603" t="s">
        <v>20</v>
      </c>
      <c r="U1603" t="s">
        <v>3359</v>
      </c>
      <c r="V1603" s="57" t="e">
        <f t="shared" ca="1" si="260"/>
        <v>#NUM!</v>
      </c>
      <c r="W1603" s="1" t="e">
        <f t="shared" ca="1" si="261"/>
        <v>#NUM!</v>
      </c>
      <c r="X1603" s="1" t="e">
        <f t="shared" ca="1" si="262"/>
        <v>#NUM!</v>
      </c>
      <c r="Y1603" s="1" t="e">
        <f t="shared" ca="1" si="263"/>
        <v>#NUM!</v>
      </c>
      <c r="Z1603" s="32" t="e">
        <f t="shared" ca="1" si="264"/>
        <v>#NUM!</v>
      </c>
      <c r="AA1603" s="1" t="e">
        <f t="shared" ca="1" si="265"/>
        <v>#NUM!</v>
      </c>
      <c r="AB1603" s="1" t="e">
        <f t="shared" ca="1" si="266"/>
        <v>#NUM!</v>
      </c>
      <c r="AC1603" s="1" t="e">
        <f t="shared" ca="1" si="267"/>
        <v>#NUM!</v>
      </c>
      <c r="AD1603" s="1">
        <f t="shared" si="268"/>
        <v>324000</v>
      </c>
      <c r="AE1603" t="str">
        <f>IFERROR(VLOOKUP(D1603,Bas!A:B,2,0),"")</f>
        <v/>
      </c>
      <c r="AF1603" t="str">
        <f t="shared" si="269"/>
        <v>UAE DIRECCION DE IMPUESTOS Y ADUANAS NACIONALESNA-000097-00</v>
      </c>
      <c r="AG1603" s="14" t="str">
        <f>(IFERROR(VLOOKUP(AF1603,Bas!A:B,2,0),"CXP"))</f>
        <v>RV</v>
      </c>
    </row>
    <row r="1604" spans="1:33" x14ac:dyDescent="0.25">
      <c r="A1604" t="s">
        <v>41</v>
      </c>
      <c r="B1604">
        <v>901</v>
      </c>
      <c r="C1604">
        <v>800197268</v>
      </c>
      <c r="D1604" t="s">
        <v>21</v>
      </c>
      <c r="E1604" t="s">
        <v>6108</v>
      </c>
      <c r="F1604">
        <v>7447638</v>
      </c>
      <c r="G1604">
        <v>16925001</v>
      </c>
      <c r="H1604">
        <v>109</v>
      </c>
      <c r="I1604" t="s">
        <v>6118</v>
      </c>
      <c r="J1604" t="s">
        <v>6119</v>
      </c>
      <c r="K1604" s="2">
        <v>43836</v>
      </c>
      <c r="L1604" s="2">
        <v>43830</v>
      </c>
      <c r="M1604" s="2">
        <v>43832</v>
      </c>
      <c r="N1604">
        <v>-1592</v>
      </c>
      <c r="O1604">
        <v>685000</v>
      </c>
      <c r="P1604">
        <v>20240604</v>
      </c>
      <c r="Q1604">
        <v>202406</v>
      </c>
      <c r="R1604" t="s">
        <v>6382</v>
      </c>
      <c r="S1604">
        <v>1615</v>
      </c>
      <c r="T1604" t="s">
        <v>20</v>
      </c>
      <c r="U1604" t="s">
        <v>3359</v>
      </c>
      <c r="V1604" s="57" t="e">
        <f t="shared" ca="1" si="260"/>
        <v>#NUM!</v>
      </c>
      <c r="W1604" s="1" t="e">
        <f t="shared" ca="1" si="261"/>
        <v>#NUM!</v>
      </c>
      <c r="X1604" s="1" t="e">
        <f t="shared" ca="1" si="262"/>
        <v>#NUM!</v>
      </c>
      <c r="Y1604" s="1" t="e">
        <f t="shared" ca="1" si="263"/>
        <v>#NUM!</v>
      </c>
      <c r="Z1604" s="32" t="e">
        <f t="shared" ca="1" si="264"/>
        <v>#NUM!</v>
      </c>
      <c r="AA1604" s="1" t="e">
        <f t="shared" ca="1" si="265"/>
        <v>#NUM!</v>
      </c>
      <c r="AB1604" s="1" t="e">
        <f t="shared" ca="1" si="266"/>
        <v>#NUM!</v>
      </c>
      <c r="AC1604" s="1" t="e">
        <f t="shared" ca="1" si="267"/>
        <v>#NUM!</v>
      </c>
      <c r="AD1604" s="1">
        <f t="shared" si="268"/>
        <v>685000</v>
      </c>
      <c r="AE1604" t="str">
        <f>IFERROR(VLOOKUP(D1604,Bas!A:B,2,0),"")</f>
        <v/>
      </c>
      <c r="AF1604" t="str">
        <f t="shared" si="269"/>
        <v>UAE DIRECCION DE IMPUESTOS Y ADUANAS NACIONALESNA-000109-00</v>
      </c>
      <c r="AG1604" s="14" t="str">
        <f>(IFERROR(VLOOKUP(AF1604,Bas!A:B,2,0),"CXP"))</f>
        <v>RV</v>
      </c>
    </row>
    <row r="1605" spans="1:33" x14ac:dyDescent="0.25">
      <c r="A1605" t="s">
        <v>41</v>
      </c>
      <c r="B1605">
        <v>901</v>
      </c>
      <c r="C1605">
        <v>800197268</v>
      </c>
      <c r="D1605" t="s">
        <v>21</v>
      </c>
      <c r="E1605" t="s">
        <v>6108</v>
      </c>
      <c r="F1605">
        <v>7447638</v>
      </c>
      <c r="G1605">
        <v>16925001</v>
      </c>
      <c r="H1605">
        <v>114</v>
      </c>
      <c r="I1605" t="s">
        <v>6120</v>
      </c>
      <c r="J1605" t="s">
        <v>6121</v>
      </c>
      <c r="K1605" s="2">
        <v>43836</v>
      </c>
      <c r="L1605" s="2">
        <v>43830</v>
      </c>
      <c r="M1605" s="2">
        <v>43832</v>
      </c>
      <c r="N1605">
        <v>-1592</v>
      </c>
      <c r="O1605">
        <v>258000</v>
      </c>
      <c r="P1605">
        <v>20240604</v>
      </c>
      <c r="Q1605">
        <v>202406</v>
      </c>
      <c r="R1605" t="s">
        <v>6382</v>
      </c>
      <c r="S1605">
        <v>1615</v>
      </c>
      <c r="T1605" t="s">
        <v>20</v>
      </c>
      <c r="U1605" t="s">
        <v>3359</v>
      </c>
      <c r="V1605" s="57" t="e">
        <f t="shared" ref="V1605:V1668" ca="1" si="270">+_xlfn.DAYS($V$8,L1605)</f>
        <v>#NUM!</v>
      </c>
      <c r="W1605" s="1" t="e">
        <f t="shared" ref="W1605:W1668" ca="1" si="271">+IF(AND(V1605&gt;=0,V1605&lt;=30),AD1605,0)</f>
        <v>#NUM!</v>
      </c>
      <c r="X1605" s="1" t="e">
        <f t="shared" ref="X1605:X1668" ca="1" si="272">+IF(AND(V1605&gt;=31,V1605&lt;=60),AD1605,0)</f>
        <v>#NUM!</v>
      </c>
      <c r="Y1605" s="1" t="e">
        <f t="shared" ref="Y1605:Y1668" ca="1" si="273">+IF(AND(V1605&gt;=61,V1605&lt;=90),AD1605,0)</f>
        <v>#NUM!</v>
      </c>
      <c r="Z1605" s="32" t="e">
        <f t="shared" ref="Z1605:Z1668" ca="1" si="274">+IF(AND(V1605&gt;=91,V1605&lt;=120),AD1605,0)</f>
        <v>#NUM!</v>
      </c>
      <c r="AA1605" s="1" t="e">
        <f t="shared" ref="AA1605:AA1668" ca="1" si="275">+IF(AND(V1605&gt;=121,V1605&lt;=180),AD1605,0)</f>
        <v>#NUM!</v>
      </c>
      <c r="AB1605" s="1" t="e">
        <f t="shared" ref="AB1605:AB1668" ca="1" si="276">+IF(AND(V1605&gt;=181,V1605&lt;=360),AD1605,0)</f>
        <v>#NUM!</v>
      </c>
      <c r="AC1605" s="1" t="e">
        <f t="shared" ref="AC1605:AC1668" ca="1" si="277">+IF(AND(V1605&gt;360),AD1605,0)</f>
        <v>#NUM!</v>
      </c>
      <c r="AD1605" s="1">
        <f t="shared" ref="AD1605:AD1668" si="278">+O1605</f>
        <v>258000</v>
      </c>
      <c r="AE1605" t="str">
        <f>IFERROR(VLOOKUP(D1605,Bas!A:B,2,0),"")</f>
        <v/>
      </c>
      <c r="AF1605" t="str">
        <f t="shared" ref="AF1605:AF1668" si="279">+CONCATENATE(D1605,I1605)</f>
        <v>UAE DIRECCION DE IMPUESTOS Y ADUANAS NACIONALESNA-000114-00</v>
      </c>
      <c r="AG1605" s="14" t="str">
        <f>(IFERROR(VLOOKUP(AF1605,Bas!A:B,2,0),"CXP"))</f>
        <v>RV</v>
      </c>
    </row>
    <row r="1606" spans="1:33" x14ac:dyDescent="0.25">
      <c r="A1606" t="s">
        <v>41</v>
      </c>
      <c r="B1606">
        <v>901</v>
      </c>
      <c r="C1606">
        <v>800197268</v>
      </c>
      <c r="D1606" t="s">
        <v>21</v>
      </c>
      <c r="E1606" t="s">
        <v>6108</v>
      </c>
      <c r="F1606">
        <v>7447638</v>
      </c>
      <c r="G1606">
        <v>16925001</v>
      </c>
      <c r="H1606" t="s">
        <v>6122</v>
      </c>
      <c r="I1606" t="s">
        <v>6123</v>
      </c>
      <c r="J1606" t="s">
        <v>6124</v>
      </c>
      <c r="K1606" s="2">
        <v>44651</v>
      </c>
      <c r="L1606" s="2">
        <v>44651</v>
      </c>
      <c r="M1606" s="2">
        <v>44653</v>
      </c>
      <c r="N1606">
        <v>-782</v>
      </c>
      <c r="O1606">
        <v>2486000</v>
      </c>
      <c r="P1606">
        <v>20240604</v>
      </c>
      <c r="Q1606">
        <v>202406</v>
      </c>
      <c r="R1606" t="s">
        <v>6382</v>
      </c>
      <c r="S1606">
        <v>800</v>
      </c>
      <c r="T1606" t="s">
        <v>20</v>
      </c>
      <c r="U1606" t="s">
        <v>3359</v>
      </c>
      <c r="V1606" s="57" t="e">
        <f t="shared" ca="1" si="270"/>
        <v>#NUM!</v>
      </c>
      <c r="W1606" s="1" t="e">
        <f t="shared" ca="1" si="271"/>
        <v>#NUM!</v>
      </c>
      <c r="X1606" s="1" t="e">
        <f t="shared" ca="1" si="272"/>
        <v>#NUM!</v>
      </c>
      <c r="Y1606" s="1" t="e">
        <f t="shared" ca="1" si="273"/>
        <v>#NUM!</v>
      </c>
      <c r="Z1606" s="32" t="e">
        <f t="shared" ca="1" si="274"/>
        <v>#NUM!</v>
      </c>
      <c r="AA1606" s="1" t="e">
        <f t="shared" ca="1" si="275"/>
        <v>#NUM!</v>
      </c>
      <c r="AB1606" s="1" t="e">
        <f t="shared" ca="1" si="276"/>
        <v>#NUM!</v>
      </c>
      <c r="AC1606" s="1" t="e">
        <f t="shared" ca="1" si="277"/>
        <v>#NUM!</v>
      </c>
      <c r="AD1606" s="1">
        <f t="shared" si="278"/>
        <v>2486000</v>
      </c>
      <c r="AE1606" t="str">
        <f>IFERROR(VLOOKUP(D1606,Bas!A:B,2,0),"")</f>
        <v/>
      </c>
      <c r="AF1606" t="str">
        <f t="shared" si="279"/>
        <v>UAE DIRECCION DE IMPUESTOS Y ADUANAS NACIONALESNA-000126-00</v>
      </c>
      <c r="AG1606" s="14" t="str">
        <f>(IFERROR(VLOOKUP(AF1606,Bas!A:B,2,0),"CXP"))</f>
        <v>RV</v>
      </c>
    </row>
    <row r="1607" spans="1:33" x14ac:dyDescent="0.25">
      <c r="A1607" t="s">
        <v>41</v>
      </c>
      <c r="B1607">
        <v>901</v>
      </c>
      <c r="C1607">
        <v>800197268</v>
      </c>
      <c r="D1607" t="s">
        <v>21</v>
      </c>
      <c r="E1607" t="s">
        <v>6108</v>
      </c>
      <c r="F1607">
        <v>7447638</v>
      </c>
      <c r="G1607">
        <v>16925001</v>
      </c>
      <c r="H1607">
        <v>129</v>
      </c>
      <c r="I1607" t="s">
        <v>6125</v>
      </c>
      <c r="J1607" t="s">
        <v>6126</v>
      </c>
      <c r="K1607" s="2">
        <v>43836</v>
      </c>
      <c r="L1607" s="2">
        <v>43830</v>
      </c>
      <c r="M1607" s="2">
        <v>43832</v>
      </c>
      <c r="N1607">
        <v>-1592</v>
      </c>
      <c r="O1607">
        <v>1659000</v>
      </c>
      <c r="P1607">
        <v>20240604</v>
      </c>
      <c r="Q1607">
        <v>202406</v>
      </c>
      <c r="R1607" t="s">
        <v>6382</v>
      </c>
      <c r="S1607">
        <v>1615</v>
      </c>
      <c r="T1607" t="s">
        <v>20</v>
      </c>
      <c r="U1607" t="s">
        <v>3359</v>
      </c>
      <c r="V1607" s="57" t="e">
        <f t="shared" ca="1" si="270"/>
        <v>#NUM!</v>
      </c>
      <c r="W1607" s="1" t="e">
        <f t="shared" ca="1" si="271"/>
        <v>#NUM!</v>
      </c>
      <c r="X1607" s="1" t="e">
        <f t="shared" ca="1" si="272"/>
        <v>#NUM!</v>
      </c>
      <c r="Y1607" s="1" t="e">
        <f t="shared" ca="1" si="273"/>
        <v>#NUM!</v>
      </c>
      <c r="Z1607" s="32" t="e">
        <f t="shared" ca="1" si="274"/>
        <v>#NUM!</v>
      </c>
      <c r="AA1607" s="1" t="e">
        <f t="shared" ca="1" si="275"/>
        <v>#NUM!</v>
      </c>
      <c r="AB1607" s="1" t="e">
        <f t="shared" ca="1" si="276"/>
        <v>#NUM!</v>
      </c>
      <c r="AC1607" s="1" t="e">
        <f t="shared" ca="1" si="277"/>
        <v>#NUM!</v>
      </c>
      <c r="AD1607" s="1">
        <f t="shared" si="278"/>
        <v>1659000</v>
      </c>
      <c r="AE1607" t="str">
        <f>IFERROR(VLOOKUP(D1607,Bas!A:B,2,0),"")</f>
        <v/>
      </c>
      <c r="AF1607" t="str">
        <f t="shared" si="279"/>
        <v>UAE DIRECCION DE IMPUESTOS Y ADUANAS NACIONALESNA-000129-00</v>
      </c>
      <c r="AG1607" s="14" t="str">
        <f>(IFERROR(VLOOKUP(AF1607,Bas!A:B,2,0),"CXP"))</f>
        <v>RV</v>
      </c>
    </row>
    <row r="1608" spans="1:33" x14ac:dyDescent="0.25">
      <c r="A1608" t="s">
        <v>41</v>
      </c>
      <c r="B1608">
        <v>901</v>
      </c>
      <c r="C1608">
        <v>800197268</v>
      </c>
      <c r="D1608" t="s">
        <v>21</v>
      </c>
      <c r="E1608" t="s">
        <v>6108</v>
      </c>
      <c r="F1608">
        <v>7447638</v>
      </c>
      <c r="G1608">
        <v>16925001</v>
      </c>
      <c r="H1608">
        <v>1410</v>
      </c>
      <c r="I1608" t="s">
        <v>6127</v>
      </c>
      <c r="J1608" t="s">
        <v>6128</v>
      </c>
      <c r="K1608" s="2">
        <v>43982</v>
      </c>
      <c r="L1608" s="2">
        <v>43982</v>
      </c>
      <c r="M1608" s="2">
        <v>43984</v>
      </c>
      <c r="N1608">
        <v>-1442</v>
      </c>
      <c r="O1608">
        <v>93000</v>
      </c>
      <c r="P1608">
        <v>20240604</v>
      </c>
      <c r="Q1608">
        <v>202406</v>
      </c>
      <c r="R1608" t="s">
        <v>6382</v>
      </c>
      <c r="S1608">
        <v>1469</v>
      </c>
      <c r="T1608" t="s">
        <v>20</v>
      </c>
      <c r="U1608" t="s">
        <v>3359</v>
      </c>
      <c r="V1608" s="57" t="e">
        <f t="shared" ca="1" si="270"/>
        <v>#NUM!</v>
      </c>
      <c r="W1608" s="1" t="e">
        <f t="shared" ca="1" si="271"/>
        <v>#NUM!</v>
      </c>
      <c r="X1608" s="1" t="e">
        <f t="shared" ca="1" si="272"/>
        <v>#NUM!</v>
      </c>
      <c r="Y1608" s="1" t="e">
        <f t="shared" ca="1" si="273"/>
        <v>#NUM!</v>
      </c>
      <c r="Z1608" s="32" t="e">
        <f t="shared" ca="1" si="274"/>
        <v>#NUM!</v>
      </c>
      <c r="AA1608" s="1" t="e">
        <f t="shared" ca="1" si="275"/>
        <v>#NUM!</v>
      </c>
      <c r="AB1608" s="1" t="e">
        <f t="shared" ca="1" si="276"/>
        <v>#NUM!</v>
      </c>
      <c r="AC1608" s="1" t="e">
        <f t="shared" ca="1" si="277"/>
        <v>#NUM!</v>
      </c>
      <c r="AD1608" s="1">
        <f t="shared" si="278"/>
        <v>93000</v>
      </c>
      <c r="AE1608" t="str">
        <f>IFERROR(VLOOKUP(D1608,Bas!A:B,2,0),"")</f>
        <v/>
      </c>
      <c r="AF1608" t="str">
        <f t="shared" si="279"/>
        <v>UAE DIRECCION DE IMPUESTOS Y ADUANAS NACIONALESNI-001410-00</v>
      </c>
      <c r="AG1608" s="14" t="str">
        <f>(IFERROR(VLOOKUP(AF1608,Bas!A:B,2,0),"CXP"))</f>
        <v>RV</v>
      </c>
    </row>
    <row r="1609" spans="1:33" x14ac:dyDescent="0.25">
      <c r="A1609" t="s">
        <v>41</v>
      </c>
      <c r="B1609">
        <v>901</v>
      </c>
      <c r="C1609">
        <v>800197268</v>
      </c>
      <c r="D1609" t="s">
        <v>21</v>
      </c>
      <c r="E1609" t="s">
        <v>6108</v>
      </c>
      <c r="F1609">
        <v>7447638</v>
      </c>
      <c r="G1609">
        <v>16925001</v>
      </c>
      <c r="H1609">
        <v>1836</v>
      </c>
      <c r="I1609" t="s">
        <v>5874</v>
      </c>
      <c r="J1609" t="s">
        <v>5875</v>
      </c>
      <c r="K1609" s="2">
        <v>44196</v>
      </c>
      <c r="L1609" s="2">
        <v>44196</v>
      </c>
      <c r="M1609" s="2">
        <v>44198</v>
      </c>
      <c r="N1609">
        <v>-1232</v>
      </c>
      <c r="O1609">
        <v>391622</v>
      </c>
      <c r="P1609">
        <v>20240604</v>
      </c>
      <c r="Q1609">
        <v>202406</v>
      </c>
      <c r="R1609" t="s">
        <v>6382</v>
      </c>
      <c r="S1609">
        <v>1255</v>
      </c>
      <c r="T1609" t="s">
        <v>20</v>
      </c>
      <c r="U1609" t="s">
        <v>3359</v>
      </c>
      <c r="V1609" s="57" t="e">
        <f t="shared" ca="1" si="270"/>
        <v>#NUM!</v>
      </c>
      <c r="W1609" s="1" t="e">
        <f t="shared" ca="1" si="271"/>
        <v>#NUM!</v>
      </c>
      <c r="X1609" s="1" t="e">
        <f t="shared" ca="1" si="272"/>
        <v>#NUM!</v>
      </c>
      <c r="Y1609" s="1" t="e">
        <f t="shared" ca="1" si="273"/>
        <v>#NUM!</v>
      </c>
      <c r="Z1609" s="32" t="e">
        <f t="shared" ca="1" si="274"/>
        <v>#NUM!</v>
      </c>
      <c r="AA1609" s="1" t="e">
        <f t="shared" ca="1" si="275"/>
        <v>#NUM!</v>
      </c>
      <c r="AB1609" s="1" t="e">
        <f t="shared" ca="1" si="276"/>
        <v>#NUM!</v>
      </c>
      <c r="AC1609" s="1" t="e">
        <f t="shared" ca="1" si="277"/>
        <v>#NUM!</v>
      </c>
      <c r="AD1609" s="1">
        <f t="shared" si="278"/>
        <v>391622</v>
      </c>
      <c r="AE1609" t="str">
        <f>IFERROR(VLOOKUP(D1609,Bas!A:B,2,0),"")</f>
        <v/>
      </c>
      <c r="AF1609" t="str">
        <f t="shared" si="279"/>
        <v>UAE DIRECCION DE IMPUESTOS Y ADUANAS NACIONALESNI-001836-00</v>
      </c>
      <c r="AG1609" s="14" t="str">
        <f>(IFERROR(VLOOKUP(AF1609,Bas!A:B,2,0),"CXP"))</f>
        <v>RV</v>
      </c>
    </row>
    <row r="1610" spans="1:33" x14ac:dyDescent="0.25">
      <c r="A1610" t="s">
        <v>41</v>
      </c>
      <c r="B1610">
        <v>901</v>
      </c>
      <c r="C1610">
        <v>800197268</v>
      </c>
      <c r="D1610" t="s">
        <v>21</v>
      </c>
      <c r="E1610" t="s">
        <v>6108</v>
      </c>
      <c r="F1610">
        <v>7447638</v>
      </c>
      <c r="G1610">
        <v>16925001</v>
      </c>
      <c r="H1610">
        <v>1836</v>
      </c>
      <c r="I1610" t="s">
        <v>6129</v>
      </c>
      <c r="J1610" t="s">
        <v>5875</v>
      </c>
      <c r="K1610" s="2">
        <v>44202</v>
      </c>
      <c r="L1610" s="2">
        <v>44196</v>
      </c>
      <c r="M1610" s="2">
        <v>44198</v>
      </c>
      <c r="N1610">
        <v>-1232</v>
      </c>
      <c r="O1610">
        <v>1280741</v>
      </c>
      <c r="P1610">
        <v>20240604</v>
      </c>
      <c r="Q1610">
        <v>202406</v>
      </c>
      <c r="R1610" t="s">
        <v>6382</v>
      </c>
      <c r="S1610">
        <v>1249</v>
      </c>
      <c r="T1610" t="s">
        <v>20</v>
      </c>
      <c r="U1610" t="s">
        <v>3359</v>
      </c>
      <c r="V1610" s="57" t="e">
        <f t="shared" ca="1" si="270"/>
        <v>#NUM!</v>
      </c>
      <c r="W1610" s="1" t="e">
        <f t="shared" ca="1" si="271"/>
        <v>#NUM!</v>
      </c>
      <c r="X1610" s="1" t="e">
        <f t="shared" ca="1" si="272"/>
        <v>#NUM!</v>
      </c>
      <c r="Y1610" s="1" t="e">
        <f t="shared" ca="1" si="273"/>
        <v>#NUM!</v>
      </c>
      <c r="Z1610" s="32" t="e">
        <f t="shared" ca="1" si="274"/>
        <v>#NUM!</v>
      </c>
      <c r="AA1610" s="1" t="e">
        <f t="shared" ca="1" si="275"/>
        <v>#NUM!</v>
      </c>
      <c r="AB1610" s="1" t="e">
        <f t="shared" ca="1" si="276"/>
        <v>#NUM!</v>
      </c>
      <c r="AC1610" s="1" t="e">
        <f t="shared" ca="1" si="277"/>
        <v>#NUM!</v>
      </c>
      <c r="AD1610" s="1">
        <f t="shared" si="278"/>
        <v>1280741</v>
      </c>
      <c r="AE1610" t="str">
        <f>IFERROR(VLOOKUP(D1610,Bas!A:B,2,0),"")</f>
        <v/>
      </c>
      <c r="AF1610" t="str">
        <f t="shared" si="279"/>
        <v>UAE DIRECCION DE IMPUESTOS Y ADUANAS NACIONALESNI-001836-01</v>
      </c>
      <c r="AG1610" s="14" t="str">
        <f>(IFERROR(VLOOKUP(AF1610,Bas!A:B,2,0),"CXP"))</f>
        <v>RV</v>
      </c>
    </row>
    <row r="1611" spans="1:33" x14ac:dyDescent="0.25">
      <c r="A1611" t="s">
        <v>41</v>
      </c>
      <c r="B1611">
        <v>901</v>
      </c>
      <c r="C1611">
        <v>800197268</v>
      </c>
      <c r="D1611" t="s">
        <v>21</v>
      </c>
      <c r="E1611" t="s">
        <v>6108</v>
      </c>
      <c r="F1611">
        <v>7447638</v>
      </c>
      <c r="G1611">
        <v>16925001</v>
      </c>
      <c r="H1611">
        <v>1969</v>
      </c>
      <c r="I1611" t="s">
        <v>6130</v>
      </c>
      <c r="J1611" t="s">
        <v>6131</v>
      </c>
      <c r="K1611" s="2">
        <v>44369</v>
      </c>
      <c r="L1611" s="2">
        <v>44363</v>
      </c>
      <c r="M1611" s="2">
        <v>44364</v>
      </c>
      <c r="N1611">
        <v>-1067</v>
      </c>
      <c r="O1611">
        <v>1000</v>
      </c>
      <c r="P1611">
        <v>20240604</v>
      </c>
      <c r="Q1611">
        <v>202406</v>
      </c>
      <c r="R1611" t="s">
        <v>6382</v>
      </c>
      <c r="S1611">
        <v>1082</v>
      </c>
      <c r="T1611" t="s">
        <v>20</v>
      </c>
      <c r="U1611" t="s">
        <v>3359</v>
      </c>
      <c r="V1611" s="57" t="e">
        <f t="shared" ca="1" si="270"/>
        <v>#NUM!</v>
      </c>
      <c r="W1611" s="1" t="e">
        <f t="shared" ca="1" si="271"/>
        <v>#NUM!</v>
      </c>
      <c r="X1611" s="1" t="e">
        <f t="shared" ca="1" si="272"/>
        <v>#NUM!</v>
      </c>
      <c r="Y1611" s="1" t="e">
        <f t="shared" ca="1" si="273"/>
        <v>#NUM!</v>
      </c>
      <c r="Z1611" s="32" t="e">
        <f t="shared" ca="1" si="274"/>
        <v>#NUM!</v>
      </c>
      <c r="AA1611" s="1" t="e">
        <f t="shared" ca="1" si="275"/>
        <v>#NUM!</v>
      </c>
      <c r="AB1611" s="1" t="e">
        <f t="shared" ca="1" si="276"/>
        <v>#NUM!</v>
      </c>
      <c r="AC1611" s="1" t="e">
        <f t="shared" ca="1" si="277"/>
        <v>#NUM!</v>
      </c>
      <c r="AD1611" s="1">
        <f t="shared" si="278"/>
        <v>1000</v>
      </c>
      <c r="AE1611" t="str">
        <f>IFERROR(VLOOKUP(D1611,Bas!A:B,2,0),"")</f>
        <v/>
      </c>
      <c r="AF1611" t="str">
        <f t="shared" si="279"/>
        <v>UAE DIRECCION DE IMPUESTOS Y ADUANAS NACIONALESNI-001969-00</v>
      </c>
      <c r="AG1611" s="14" t="str">
        <f>(IFERROR(VLOOKUP(AF1611,Bas!A:B,2,0),"CXP"))</f>
        <v>RV</v>
      </c>
    </row>
    <row r="1612" spans="1:33" x14ac:dyDescent="0.25">
      <c r="A1612" t="s">
        <v>41</v>
      </c>
      <c r="B1612">
        <v>901</v>
      </c>
      <c r="C1612">
        <v>800197268</v>
      </c>
      <c r="D1612" t="s">
        <v>21</v>
      </c>
      <c r="E1612" t="s">
        <v>6108</v>
      </c>
      <c r="F1612">
        <v>7447638</v>
      </c>
      <c r="G1612">
        <v>16925001</v>
      </c>
      <c r="H1612">
        <v>9</v>
      </c>
      <c r="I1612" t="s">
        <v>5876</v>
      </c>
      <c r="J1612" t="s">
        <v>5877</v>
      </c>
      <c r="K1612" s="2">
        <v>44651</v>
      </c>
      <c r="L1612" s="2">
        <v>44651</v>
      </c>
      <c r="M1612" s="2">
        <v>44653</v>
      </c>
      <c r="N1612">
        <v>-782</v>
      </c>
      <c r="O1612">
        <v>367112637</v>
      </c>
      <c r="P1612">
        <v>20240604</v>
      </c>
      <c r="Q1612">
        <v>202406</v>
      </c>
      <c r="R1612" t="s">
        <v>6382</v>
      </c>
      <c r="S1612">
        <v>800</v>
      </c>
      <c r="T1612" t="s">
        <v>20</v>
      </c>
      <c r="U1612" t="s">
        <v>3359</v>
      </c>
      <c r="V1612" s="57" t="e">
        <f t="shared" ca="1" si="270"/>
        <v>#NUM!</v>
      </c>
      <c r="W1612" s="1" t="e">
        <f t="shared" ca="1" si="271"/>
        <v>#NUM!</v>
      </c>
      <c r="X1612" s="1" t="e">
        <f t="shared" ca="1" si="272"/>
        <v>#NUM!</v>
      </c>
      <c r="Y1612" s="1" t="e">
        <f t="shared" ca="1" si="273"/>
        <v>#NUM!</v>
      </c>
      <c r="Z1612" s="32" t="e">
        <f t="shared" ca="1" si="274"/>
        <v>#NUM!</v>
      </c>
      <c r="AA1612" s="1" t="e">
        <f t="shared" ca="1" si="275"/>
        <v>#NUM!</v>
      </c>
      <c r="AB1612" s="1" t="e">
        <f t="shared" ca="1" si="276"/>
        <v>#NUM!</v>
      </c>
      <c r="AC1612" s="1" t="e">
        <f t="shared" ca="1" si="277"/>
        <v>#NUM!</v>
      </c>
      <c r="AD1612" s="1">
        <f t="shared" si="278"/>
        <v>367112637</v>
      </c>
      <c r="AE1612" t="str">
        <f>IFERROR(VLOOKUP(D1612,Bas!A:B,2,0),"")</f>
        <v/>
      </c>
      <c r="AF1612" t="str">
        <f t="shared" si="279"/>
        <v>UAE DIRECCION DE IMPUESTOS Y ADUANAS NACIONALESSI-000009-00</v>
      </c>
      <c r="AG1612" s="14" t="str">
        <f>(IFERROR(VLOOKUP(AF1612,Bas!A:B,2,0),"CXP"))</f>
        <v>RV</v>
      </c>
    </row>
    <row r="1613" spans="1:33" x14ac:dyDescent="0.25">
      <c r="A1613" t="s">
        <v>41</v>
      </c>
      <c r="B1613">
        <v>902</v>
      </c>
      <c r="C1613">
        <v>900092385</v>
      </c>
      <c r="D1613" t="s">
        <v>6827</v>
      </c>
      <c r="E1613" t="s">
        <v>6828</v>
      </c>
      <c r="F1613">
        <v>7447638</v>
      </c>
      <c r="G1613">
        <v>16925001</v>
      </c>
      <c r="H1613">
        <v>104454944</v>
      </c>
      <c r="I1613" t="s">
        <v>6829</v>
      </c>
      <c r="K1613" s="2">
        <v>45447</v>
      </c>
      <c r="L1613" s="2">
        <v>45447</v>
      </c>
      <c r="M1613" s="2">
        <v>45448</v>
      </c>
      <c r="N1613">
        <v>1</v>
      </c>
      <c r="O1613">
        <v>394388</v>
      </c>
      <c r="P1613">
        <v>20240604</v>
      </c>
      <c r="Q1613">
        <v>202406</v>
      </c>
      <c r="R1613" t="s">
        <v>6382</v>
      </c>
      <c r="S1613">
        <v>4</v>
      </c>
      <c r="T1613" t="s">
        <v>22</v>
      </c>
      <c r="U1613" t="s">
        <v>3359</v>
      </c>
      <c r="V1613" s="57" t="e">
        <f t="shared" ca="1" si="270"/>
        <v>#NUM!</v>
      </c>
      <c r="W1613" s="1" t="e">
        <f t="shared" ca="1" si="271"/>
        <v>#NUM!</v>
      </c>
      <c r="X1613" s="1" t="e">
        <f t="shared" ca="1" si="272"/>
        <v>#NUM!</v>
      </c>
      <c r="Y1613" s="1" t="e">
        <f t="shared" ca="1" si="273"/>
        <v>#NUM!</v>
      </c>
      <c r="Z1613" s="32" t="e">
        <f t="shared" ca="1" si="274"/>
        <v>#NUM!</v>
      </c>
      <c r="AA1613" s="1" t="e">
        <f t="shared" ca="1" si="275"/>
        <v>#NUM!</v>
      </c>
      <c r="AB1613" s="1" t="e">
        <f t="shared" ca="1" si="276"/>
        <v>#NUM!</v>
      </c>
      <c r="AC1613" s="1" t="e">
        <f t="shared" ca="1" si="277"/>
        <v>#NUM!</v>
      </c>
      <c r="AD1613" s="1">
        <f t="shared" si="278"/>
        <v>394388</v>
      </c>
      <c r="AE1613" t="str">
        <f>IFERROR(VLOOKUP(D1613,Bas!A:B,2,0),"")</f>
        <v/>
      </c>
      <c r="AF1613" t="str">
        <f t="shared" si="279"/>
        <v>UNE EPM TELECOMUNICACIONES SACC-000059-00</v>
      </c>
      <c r="AG1613" s="14" t="str">
        <f>(IFERROR(VLOOKUP(AF1613,Bas!A:B,2,0),"CXP"))</f>
        <v>CXP</v>
      </c>
    </row>
    <row r="1614" spans="1:33" x14ac:dyDescent="0.25">
      <c r="A1614" t="s">
        <v>41</v>
      </c>
      <c r="B1614">
        <v>901</v>
      </c>
      <c r="C1614">
        <v>805002036</v>
      </c>
      <c r="D1614" t="s">
        <v>166</v>
      </c>
      <c r="E1614" t="s">
        <v>6132</v>
      </c>
      <c r="F1614">
        <v>7447638</v>
      </c>
      <c r="G1614">
        <v>16925001</v>
      </c>
      <c r="H1614">
        <v>136065</v>
      </c>
      <c r="I1614" t="s">
        <v>6133</v>
      </c>
      <c r="J1614" t="s">
        <v>6134</v>
      </c>
      <c r="K1614" s="2">
        <v>45378</v>
      </c>
      <c r="L1614" s="2">
        <v>45378</v>
      </c>
      <c r="M1614" s="2">
        <v>45401</v>
      </c>
      <c r="N1614">
        <v>-45</v>
      </c>
      <c r="O1614">
        <v>10344002</v>
      </c>
      <c r="P1614">
        <v>20240604</v>
      </c>
      <c r="Q1614">
        <v>202406</v>
      </c>
      <c r="R1614" t="s">
        <v>6382</v>
      </c>
      <c r="S1614">
        <v>73</v>
      </c>
      <c r="T1614" t="s">
        <v>31</v>
      </c>
      <c r="U1614" t="s">
        <v>3359</v>
      </c>
      <c r="V1614" s="57" t="e">
        <f t="shared" ca="1" si="270"/>
        <v>#NUM!</v>
      </c>
      <c r="W1614" s="1" t="e">
        <f t="shared" ca="1" si="271"/>
        <v>#NUM!</v>
      </c>
      <c r="X1614" s="1" t="e">
        <f t="shared" ca="1" si="272"/>
        <v>#NUM!</v>
      </c>
      <c r="Y1614" s="1" t="e">
        <f t="shared" ca="1" si="273"/>
        <v>#NUM!</v>
      </c>
      <c r="Z1614" s="32" t="e">
        <f t="shared" ca="1" si="274"/>
        <v>#NUM!</v>
      </c>
      <c r="AA1614" s="1" t="e">
        <f t="shared" ca="1" si="275"/>
        <v>#NUM!</v>
      </c>
      <c r="AB1614" s="1" t="e">
        <f t="shared" ca="1" si="276"/>
        <v>#NUM!</v>
      </c>
      <c r="AC1614" s="1" t="e">
        <f t="shared" ca="1" si="277"/>
        <v>#NUM!</v>
      </c>
      <c r="AD1614" s="1">
        <f t="shared" si="278"/>
        <v>10344002</v>
      </c>
      <c r="AE1614" t="str">
        <f>IFERROR(VLOOKUP(D1614,Bas!A:B,2,0),"")</f>
        <v/>
      </c>
      <c r="AF1614" t="str">
        <f t="shared" si="279"/>
        <v>UNIDAD DE SALUD OCUPACIONAL SASFP-011456-01</v>
      </c>
      <c r="AG1614" s="14" t="str">
        <f>(IFERROR(VLOOKUP(AF1614,Bas!A:B,2,0),"CXP"))</f>
        <v>CXP</v>
      </c>
    </row>
    <row r="1615" spans="1:33" x14ac:dyDescent="0.25">
      <c r="A1615" t="s">
        <v>41</v>
      </c>
      <c r="B1615">
        <v>901</v>
      </c>
      <c r="C1615">
        <v>805002036</v>
      </c>
      <c r="D1615" t="s">
        <v>166</v>
      </c>
      <c r="E1615" t="s">
        <v>6132</v>
      </c>
      <c r="F1615">
        <v>7447638</v>
      </c>
      <c r="G1615">
        <v>16925001</v>
      </c>
      <c r="H1615">
        <v>137199</v>
      </c>
      <c r="I1615" t="s">
        <v>6135</v>
      </c>
      <c r="J1615" t="s">
        <v>6136</v>
      </c>
      <c r="K1615" s="2">
        <v>45411</v>
      </c>
      <c r="L1615" s="2">
        <v>45411</v>
      </c>
      <c r="M1615" s="2">
        <v>45468</v>
      </c>
      <c r="N1615">
        <v>21</v>
      </c>
      <c r="O1615">
        <v>3170375</v>
      </c>
      <c r="P1615">
        <v>20240604</v>
      </c>
      <c r="Q1615">
        <v>202406</v>
      </c>
      <c r="R1615" t="s">
        <v>6382</v>
      </c>
      <c r="S1615">
        <v>40</v>
      </c>
      <c r="T1615" t="s">
        <v>35</v>
      </c>
      <c r="U1615" t="s">
        <v>3359</v>
      </c>
      <c r="V1615" s="57" t="e">
        <f t="shared" ca="1" si="270"/>
        <v>#NUM!</v>
      </c>
      <c r="W1615" s="1" t="e">
        <f t="shared" ca="1" si="271"/>
        <v>#NUM!</v>
      </c>
      <c r="X1615" s="1" t="e">
        <f t="shared" ca="1" si="272"/>
        <v>#NUM!</v>
      </c>
      <c r="Y1615" s="1" t="e">
        <f t="shared" ca="1" si="273"/>
        <v>#NUM!</v>
      </c>
      <c r="Z1615" s="32" t="e">
        <f t="shared" ca="1" si="274"/>
        <v>#NUM!</v>
      </c>
      <c r="AA1615" s="1" t="e">
        <f t="shared" ca="1" si="275"/>
        <v>#NUM!</v>
      </c>
      <c r="AB1615" s="1" t="e">
        <f t="shared" ca="1" si="276"/>
        <v>#NUM!</v>
      </c>
      <c r="AC1615" s="1" t="e">
        <f t="shared" ca="1" si="277"/>
        <v>#NUM!</v>
      </c>
      <c r="AD1615" s="1">
        <f t="shared" si="278"/>
        <v>3170375</v>
      </c>
      <c r="AE1615" t="str">
        <f>IFERROR(VLOOKUP(D1615,Bas!A:B,2,0),"")</f>
        <v/>
      </c>
      <c r="AF1615" t="str">
        <f t="shared" si="279"/>
        <v>UNIDAD DE SALUD OCUPACIONAL SASFP-012029-01</v>
      </c>
      <c r="AG1615" s="14" t="str">
        <f>(IFERROR(VLOOKUP(AF1615,Bas!A:B,2,0),"CXP"))</f>
        <v>CXP</v>
      </c>
    </row>
    <row r="1616" spans="1:33" x14ac:dyDescent="0.25">
      <c r="A1616" t="s">
        <v>41</v>
      </c>
      <c r="B1616">
        <v>901</v>
      </c>
      <c r="C1616">
        <v>901467501</v>
      </c>
      <c r="D1616" t="s">
        <v>341</v>
      </c>
      <c r="E1616" t="s">
        <v>6137</v>
      </c>
      <c r="F1616">
        <v>7447638</v>
      </c>
      <c r="G1616">
        <v>16925001</v>
      </c>
      <c r="H1616">
        <v>336</v>
      </c>
      <c r="I1616" t="s">
        <v>6138</v>
      </c>
      <c r="J1616" t="s">
        <v>6830</v>
      </c>
      <c r="K1616" s="2">
        <v>45351</v>
      </c>
      <c r="L1616" s="2">
        <v>45351</v>
      </c>
      <c r="M1616" s="2">
        <v>45404</v>
      </c>
      <c r="N1616">
        <v>-42</v>
      </c>
      <c r="O1616">
        <v>353196236</v>
      </c>
      <c r="P1616">
        <v>20240604</v>
      </c>
      <c r="Q1616">
        <v>202406</v>
      </c>
      <c r="R1616" t="s">
        <v>6382</v>
      </c>
      <c r="S1616">
        <v>100</v>
      </c>
      <c r="T1616" t="s">
        <v>52</v>
      </c>
      <c r="U1616" t="s">
        <v>3359</v>
      </c>
      <c r="V1616" s="57" t="e">
        <f t="shared" ca="1" si="270"/>
        <v>#NUM!</v>
      </c>
      <c r="W1616" s="1" t="e">
        <f t="shared" ca="1" si="271"/>
        <v>#NUM!</v>
      </c>
      <c r="X1616" s="1" t="e">
        <f t="shared" ca="1" si="272"/>
        <v>#NUM!</v>
      </c>
      <c r="Y1616" s="1" t="e">
        <f t="shared" ca="1" si="273"/>
        <v>#NUM!</v>
      </c>
      <c r="Z1616" s="32" t="e">
        <f t="shared" ca="1" si="274"/>
        <v>#NUM!</v>
      </c>
      <c r="AA1616" s="1" t="e">
        <f t="shared" ca="1" si="275"/>
        <v>#NUM!</v>
      </c>
      <c r="AB1616" s="1" t="e">
        <f t="shared" ca="1" si="276"/>
        <v>#NUM!</v>
      </c>
      <c r="AC1616" s="1" t="e">
        <f t="shared" ca="1" si="277"/>
        <v>#NUM!</v>
      </c>
      <c r="AD1616" s="1">
        <f t="shared" si="278"/>
        <v>353196236</v>
      </c>
      <c r="AE1616" t="str">
        <f>IFERROR(VLOOKUP(D1616,Bas!A:B,2,0),"")</f>
        <v>CLUS</v>
      </c>
      <c r="AF1616" t="str">
        <f t="shared" si="279"/>
        <v>UNION TEMPORAL ECOHABITAT 2021 UTFP-010962-01</v>
      </c>
      <c r="AG1616" s="14" t="str">
        <f>(IFERROR(VLOOKUP(AF1616,Bas!A:B,2,0),"CXP"))</f>
        <v>CXP</v>
      </c>
    </row>
    <row r="1617" spans="1:33" x14ac:dyDescent="0.25">
      <c r="A1617" t="s">
        <v>41</v>
      </c>
      <c r="B1617">
        <v>901</v>
      </c>
      <c r="C1617">
        <v>901467501</v>
      </c>
      <c r="D1617" t="s">
        <v>341</v>
      </c>
      <c r="E1617" t="s">
        <v>6137</v>
      </c>
      <c r="F1617">
        <v>7447638</v>
      </c>
      <c r="G1617">
        <v>16925001</v>
      </c>
      <c r="H1617">
        <v>337</v>
      </c>
      <c r="I1617" t="s">
        <v>6139</v>
      </c>
      <c r="J1617" t="s">
        <v>6831</v>
      </c>
      <c r="K1617" s="2">
        <v>45351</v>
      </c>
      <c r="L1617" s="2">
        <v>45351</v>
      </c>
      <c r="M1617" s="2">
        <v>45404</v>
      </c>
      <c r="N1617">
        <v>-42</v>
      </c>
      <c r="O1617">
        <v>231665218</v>
      </c>
      <c r="P1617">
        <v>20240604</v>
      </c>
      <c r="Q1617">
        <v>202406</v>
      </c>
      <c r="R1617" t="s">
        <v>6382</v>
      </c>
      <c r="S1617">
        <v>100</v>
      </c>
      <c r="T1617" t="s">
        <v>52</v>
      </c>
      <c r="U1617" t="s">
        <v>3359</v>
      </c>
      <c r="V1617" s="57" t="e">
        <f t="shared" ca="1" si="270"/>
        <v>#NUM!</v>
      </c>
      <c r="W1617" s="1" t="e">
        <f t="shared" ca="1" si="271"/>
        <v>#NUM!</v>
      </c>
      <c r="X1617" s="1" t="e">
        <f t="shared" ca="1" si="272"/>
        <v>#NUM!</v>
      </c>
      <c r="Y1617" s="1" t="e">
        <f t="shared" ca="1" si="273"/>
        <v>#NUM!</v>
      </c>
      <c r="Z1617" s="32" t="e">
        <f t="shared" ca="1" si="274"/>
        <v>#NUM!</v>
      </c>
      <c r="AA1617" s="1" t="e">
        <f t="shared" ca="1" si="275"/>
        <v>#NUM!</v>
      </c>
      <c r="AB1617" s="1" t="e">
        <f t="shared" ca="1" si="276"/>
        <v>#NUM!</v>
      </c>
      <c r="AC1617" s="1" t="e">
        <f t="shared" ca="1" si="277"/>
        <v>#NUM!</v>
      </c>
      <c r="AD1617" s="1">
        <f t="shared" si="278"/>
        <v>231665218</v>
      </c>
      <c r="AE1617" t="str">
        <f>IFERROR(VLOOKUP(D1617,Bas!A:B,2,0),"")</f>
        <v>CLUS</v>
      </c>
      <c r="AF1617" t="str">
        <f t="shared" si="279"/>
        <v>UNION TEMPORAL ECOHABITAT 2021 UTFP-010963-01</v>
      </c>
      <c r="AG1617" s="14" t="str">
        <f>(IFERROR(VLOOKUP(AF1617,Bas!A:B,2,0),"CXP"))</f>
        <v>CXP</v>
      </c>
    </row>
    <row r="1618" spans="1:33" x14ac:dyDescent="0.25">
      <c r="A1618" t="s">
        <v>41</v>
      </c>
      <c r="B1618">
        <v>901</v>
      </c>
      <c r="C1618">
        <v>901467501</v>
      </c>
      <c r="D1618" t="s">
        <v>341</v>
      </c>
      <c r="E1618" t="s">
        <v>6137</v>
      </c>
      <c r="F1618">
        <v>7447638</v>
      </c>
      <c r="G1618">
        <v>16925001</v>
      </c>
      <c r="H1618">
        <v>339</v>
      </c>
      <c r="I1618" t="s">
        <v>6140</v>
      </c>
      <c r="J1618" t="s">
        <v>6141</v>
      </c>
      <c r="K1618" s="2">
        <v>45382</v>
      </c>
      <c r="L1618" s="2">
        <v>45382</v>
      </c>
      <c r="M1618" s="2">
        <v>45426</v>
      </c>
      <c r="N1618">
        <v>-20</v>
      </c>
      <c r="O1618">
        <v>389427002</v>
      </c>
      <c r="P1618">
        <v>20240604</v>
      </c>
      <c r="Q1618">
        <v>202406</v>
      </c>
      <c r="R1618" t="s">
        <v>6382</v>
      </c>
      <c r="S1618">
        <v>69</v>
      </c>
      <c r="T1618" t="s">
        <v>31</v>
      </c>
      <c r="U1618" t="s">
        <v>3359</v>
      </c>
      <c r="V1618" s="57" t="e">
        <f t="shared" ca="1" si="270"/>
        <v>#NUM!</v>
      </c>
      <c r="W1618" s="1" t="e">
        <f t="shared" ca="1" si="271"/>
        <v>#NUM!</v>
      </c>
      <c r="X1618" s="1" t="e">
        <f t="shared" ca="1" si="272"/>
        <v>#NUM!</v>
      </c>
      <c r="Y1618" s="1" t="e">
        <f t="shared" ca="1" si="273"/>
        <v>#NUM!</v>
      </c>
      <c r="Z1618" s="32" t="e">
        <f t="shared" ca="1" si="274"/>
        <v>#NUM!</v>
      </c>
      <c r="AA1618" s="1" t="e">
        <f t="shared" ca="1" si="275"/>
        <v>#NUM!</v>
      </c>
      <c r="AB1618" s="1" t="e">
        <f t="shared" ca="1" si="276"/>
        <v>#NUM!</v>
      </c>
      <c r="AC1618" s="1" t="e">
        <f t="shared" ca="1" si="277"/>
        <v>#NUM!</v>
      </c>
      <c r="AD1618" s="1">
        <f t="shared" si="278"/>
        <v>389427002</v>
      </c>
      <c r="AE1618" t="str">
        <f>IFERROR(VLOOKUP(D1618,Bas!A:B,2,0),"")</f>
        <v>CLUS</v>
      </c>
      <c r="AF1618" t="str">
        <f t="shared" si="279"/>
        <v>UNION TEMPORAL ECOHABITAT 2021 UTFP-011484-01</v>
      </c>
      <c r="AG1618" s="14" t="str">
        <f>(IFERROR(VLOOKUP(AF1618,Bas!A:B,2,0),"CXP"))</f>
        <v>CXP</v>
      </c>
    </row>
    <row r="1619" spans="1:33" x14ac:dyDescent="0.25">
      <c r="A1619" t="s">
        <v>41</v>
      </c>
      <c r="B1619">
        <v>901</v>
      </c>
      <c r="C1619">
        <v>901467501</v>
      </c>
      <c r="D1619" t="s">
        <v>341</v>
      </c>
      <c r="E1619" t="s">
        <v>6137</v>
      </c>
      <c r="F1619">
        <v>7447638</v>
      </c>
      <c r="G1619">
        <v>16925001</v>
      </c>
      <c r="H1619">
        <v>338</v>
      </c>
      <c r="I1619" t="s">
        <v>6142</v>
      </c>
      <c r="J1619" t="s">
        <v>6143</v>
      </c>
      <c r="K1619" s="2">
        <v>45382</v>
      </c>
      <c r="L1619" s="2">
        <v>45382</v>
      </c>
      <c r="M1619" s="2">
        <v>45426</v>
      </c>
      <c r="N1619">
        <v>-20</v>
      </c>
      <c r="O1619">
        <v>251228577</v>
      </c>
      <c r="P1619">
        <v>20240604</v>
      </c>
      <c r="Q1619">
        <v>202406</v>
      </c>
      <c r="R1619" t="s">
        <v>6382</v>
      </c>
      <c r="S1619">
        <v>69</v>
      </c>
      <c r="T1619" t="s">
        <v>31</v>
      </c>
      <c r="U1619" t="s">
        <v>3359</v>
      </c>
      <c r="V1619" s="57" t="e">
        <f t="shared" ca="1" si="270"/>
        <v>#NUM!</v>
      </c>
      <c r="W1619" s="1" t="e">
        <f t="shared" ca="1" si="271"/>
        <v>#NUM!</v>
      </c>
      <c r="X1619" s="1" t="e">
        <f t="shared" ca="1" si="272"/>
        <v>#NUM!</v>
      </c>
      <c r="Y1619" s="1" t="e">
        <f t="shared" ca="1" si="273"/>
        <v>#NUM!</v>
      </c>
      <c r="Z1619" s="32" t="e">
        <f t="shared" ca="1" si="274"/>
        <v>#NUM!</v>
      </c>
      <c r="AA1619" s="1" t="e">
        <f t="shared" ca="1" si="275"/>
        <v>#NUM!</v>
      </c>
      <c r="AB1619" s="1" t="e">
        <f t="shared" ca="1" si="276"/>
        <v>#NUM!</v>
      </c>
      <c r="AC1619" s="1" t="e">
        <f t="shared" ca="1" si="277"/>
        <v>#NUM!</v>
      </c>
      <c r="AD1619" s="1">
        <f t="shared" si="278"/>
        <v>251228577</v>
      </c>
      <c r="AE1619" t="str">
        <f>IFERROR(VLOOKUP(D1619,Bas!A:B,2,0),"")</f>
        <v>CLUS</v>
      </c>
      <c r="AF1619" t="str">
        <f t="shared" si="279"/>
        <v>UNION TEMPORAL ECOHABITAT 2021 UTFP-011487-01</v>
      </c>
      <c r="AG1619" s="14" t="str">
        <f>(IFERROR(VLOOKUP(AF1619,Bas!A:B,2,0),"CXP"))</f>
        <v>CXP</v>
      </c>
    </row>
    <row r="1620" spans="1:33" x14ac:dyDescent="0.25">
      <c r="A1620" t="s">
        <v>41</v>
      </c>
      <c r="B1620">
        <v>901</v>
      </c>
      <c r="C1620">
        <v>901467501</v>
      </c>
      <c r="D1620" t="s">
        <v>341</v>
      </c>
      <c r="E1620" t="s">
        <v>6137</v>
      </c>
      <c r="F1620">
        <v>7447638</v>
      </c>
      <c r="G1620">
        <v>16925001</v>
      </c>
      <c r="H1620">
        <v>347</v>
      </c>
      <c r="I1620" t="s">
        <v>6144</v>
      </c>
      <c r="J1620" t="s">
        <v>6145</v>
      </c>
      <c r="K1620" s="2">
        <v>45411</v>
      </c>
      <c r="L1620" s="2">
        <v>45411</v>
      </c>
      <c r="M1620" s="2">
        <v>45453</v>
      </c>
      <c r="N1620">
        <v>6</v>
      </c>
      <c r="O1620">
        <v>253091122</v>
      </c>
      <c r="P1620">
        <v>20240604</v>
      </c>
      <c r="Q1620">
        <v>202406</v>
      </c>
      <c r="R1620" t="s">
        <v>6382</v>
      </c>
      <c r="S1620">
        <v>40</v>
      </c>
      <c r="T1620" t="s">
        <v>35</v>
      </c>
      <c r="U1620" t="s">
        <v>3359</v>
      </c>
      <c r="V1620" s="57" t="e">
        <f t="shared" ca="1" si="270"/>
        <v>#NUM!</v>
      </c>
      <c r="W1620" s="1" t="e">
        <f t="shared" ca="1" si="271"/>
        <v>#NUM!</v>
      </c>
      <c r="X1620" s="1" t="e">
        <f t="shared" ca="1" si="272"/>
        <v>#NUM!</v>
      </c>
      <c r="Y1620" s="1" t="e">
        <f t="shared" ca="1" si="273"/>
        <v>#NUM!</v>
      </c>
      <c r="Z1620" s="32" t="e">
        <f t="shared" ca="1" si="274"/>
        <v>#NUM!</v>
      </c>
      <c r="AA1620" s="1" t="e">
        <f t="shared" ca="1" si="275"/>
        <v>#NUM!</v>
      </c>
      <c r="AB1620" s="1" t="e">
        <f t="shared" ca="1" si="276"/>
        <v>#NUM!</v>
      </c>
      <c r="AC1620" s="1" t="e">
        <f t="shared" ca="1" si="277"/>
        <v>#NUM!</v>
      </c>
      <c r="AD1620" s="1">
        <f t="shared" si="278"/>
        <v>253091122</v>
      </c>
      <c r="AE1620" t="str">
        <f>IFERROR(VLOOKUP(D1620,Bas!A:B,2,0),"")</f>
        <v>CLUS</v>
      </c>
      <c r="AF1620" t="str">
        <f t="shared" si="279"/>
        <v>UNION TEMPORAL ECOHABITAT 2021 UTFP-012030-01</v>
      </c>
      <c r="AG1620" s="14" t="str">
        <f>(IFERROR(VLOOKUP(AF1620,Bas!A:B,2,0),"CXP"))</f>
        <v>CXP</v>
      </c>
    </row>
    <row r="1621" spans="1:33" x14ac:dyDescent="0.25">
      <c r="A1621" t="s">
        <v>41</v>
      </c>
      <c r="B1621">
        <v>901</v>
      </c>
      <c r="C1621">
        <v>901467501</v>
      </c>
      <c r="D1621" t="s">
        <v>341</v>
      </c>
      <c r="E1621" t="s">
        <v>6137</v>
      </c>
      <c r="F1621">
        <v>7447638</v>
      </c>
      <c r="G1621">
        <v>16925001</v>
      </c>
      <c r="H1621">
        <v>348</v>
      </c>
      <c r="I1621" t="s">
        <v>6146</v>
      </c>
      <c r="J1621" t="s">
        <v>6147</v>
      </c>
      <c r="K1621" s="2">
        <v>45411</v>
      </c>
      <c r="L1621" s="2">
        <v>45411</v>
      </c>
      <c r="M1621" s="2">
        <v>45448</v>
      </c>
      <c r="N1621">
        <v>1</v>
      </c>
      <c r="O1621">
        <v>387514975</v>
      </c>
      <c r="P1621">
        <v>20240604</v>
      </c>
      <c r="Q1621">
        <v>202406</v>
      </c>
      <c r="R1621" t="s">
        <v>6382</v>
      </c>
      <c r="S1621">
        <v>40</v>
      </c>
      <c r="T1621" t="s">
        <v>35</v>
      </c>
      <c r="U1621" t="s">
        <v>3359</v>
      </c>
      <c r="V1621" s="57" t="e">
        <f t="shared" ca="1" si="270"/>
        <v>#NUM!</v>
      </c>
      <c r="W1621" s="1" t="e">
        <f t="shared" ca="1" si="271"/>
        <v>#NUM!</v>
      </c>
      <c r="X1621" s="1" t="e">
        <f t="shared" ca="1" si="272"/>
        <v>#NUM!</v>
      </c>
      <c r="Y1621" s="1" t="e">
        <f t="shared" ca="1" si="273"/>
        <v>#NUM!</v>
      </c>
      <c r="Z1621" s="32" t="e">
        <f t="shared" ca="1" si="274"/>
        <v>#NUM!</v>
      </c>
      <c r="AA1621" s="1" t="e">
        <f t="shared" ca="1" si="275"/>
        <v>#NUM!</v>
      </c>
      <c r="AB1621" s="1" t="e">
        <f t="shared" ca="1" si="276"/>
        <v>#NUM!</v>
      </c>
      <c r="AC1621" s="1" t="e">
        <f t="shared" ca="1" si="277"/>
        <v>#NUM!</v>
      </c>
      <c r="AD1621" s="1">
        <f t="shared" si="278"/>
        <v>387514975</v>
      </c>
      <c r="AE1621" t="str">
        <f>IFERROR(VLOOKUP(D1621,Bas!A:B,2,0),"")</f>
        <v>CLUS</v>
      </c>
      <c r="AF1621" t="str">
        <f t="shared" si="279"/>
        <v>UNION TEMPORAL ECOHABITAT 2021 UTFP-012032-01</v>
      </c>
      <c r="AG1621" s="14" t="str">
        <f>(IFERROR(VLOOKUP(AF1621,Bas!A:B,2,0),"CXP"))</f>
        <v>CXP</v>
      </c>
    </row>
    <row r="1622" spans="1:33" x14ac:dyDescent="0.25">
      <c r="A1622" t="s">
        <v>41</v>
      </c>
      <c r="B1622">
        <v>901</v>
      </c>
      <c r="C1622">
        <v>901467501</v>
      </c>
      <c r="D1622" t="s">
        <v>341</v>
      </c>
      <c r="E1622" t="s">
        <v>6137</v>
      </c>
      <c r="F1622">
        <v>7447638</v>
      </c>
      <c r="G1622">
        <v>16925001</v>
      </c>
      <c r="H1622">
        <v>358</v>
      </c>
      <c r="I1622" t="s">
        <v>6832</v>
      </c>
      <c r="J1622" t="s">
        <v>6833</v>
      </c>
      <c r="K1622" s="2">
        <v>45440</v>
      </c>
      <c r="L1622" s="2">
        <v>45440</v>
      </c>
      <c r="M1622" s="2">
        <v>45489</v>
      </c>
      <c r="N1622">
        <v>42</v>
      </c>
      <c r="O1622">
        <v>390049315</v>
      </c>
      <c r="P1622">
        <v>20240604</v>
      </c>
      <c r="Q1622">
        <v>202406</v>
      </c>
      <c r="R1622" t="s">
        <v>6382</v>
      </c>
      <c r="S1622">
        <v>11</v>
      </c>
      <c r="T1622" t="s">
        <v>22</v>
      </c>
      <c r="U1622" t="s">
        <v>3359</v>
      </c>
      <c r="V1622" s="57" t="e">
        <f t="shared" ca="1" si="270"/>
        <v>#NUM!</v>
      </c>
      <c r="W1622" s="1" t="e">
        <f t="shared" ca="1" si="271"/>
        <v>#NUM!</v>
      </c>
      <c r="X1622" s="1" t="e">
        <f t="shared" ca="1" si="272"/>
        <v>#NUM!</v>
      </c>
      <c r="Y1622" s="1" t="e">
        <f t="shared" ca="1" si="273"/>
        <v>#NUM!</v>
      </c>
      <c r="Z1622" s="32" t="e">
        <f t="shared" ca="1" si="274"/>
        <v>#NUM!</v>
      </c>
      <c r="AA1622" s="1" t="e">
        <f t="shared" ca="1" si="275"/>
        <v>#NUM!</v>
      </c>
      <c r="AB1622" s="1" t="e">
        <f t="shared" ca="1" si="276"/>
        <v>#NUM!</v>
      </c>
      <c r="AC1622" s="1" t="e">
        <f t="shared" ca="1" si="277"/>
        <v>#NUM!</v>
      </c>
      <c r="AD1622" s="1">
        <f t="shared" si="278"/>
        <v>390049315</v>
      </c>
      <c r="AE1622" t="str">
        <f>IFERROR(VLOOKUP(D1622,Bas!A:B,2,0),"")</f>
        <v>CLUS</v>
      </c>
      <c r="AF1622" t="str">
        <f t="shared" si="279"/>
        <v>UNION TEMPORAL ECOHABITAT 2021 UTFP-012562-01</v>
      </c>
      <c r="AG1622" s="14" t="str">
        <f>(IFERROR(VLOOKUP(AF1622,Bas!A:B,2,0),"CXP"))</f>
        <v>CXP</v>
      </c>
    </row>
    <row r="1623" spans="1:33" x14ac:dyDescent="0.25">
      <c r="A1623" t="s">
        <v>41</v>
      </c>
      <c r="B1623">
        <v>901</v>
      </c>
      <c r="C1623">
        <v>901467501</v>
      </c>
      <c r="D1623" t="s">
        <v>341</v>
      </c>
      <c r="E1623" t="s">
        <v>6137</v>
      </c>
      <c r="F1623">
        <v>7447638</v>
      </c>
      <c r="G1623">
        <v>16925001</v>
      </c>
      <c r="H1623">
        <v>357</v>
      </c>
      <c r="I1623" t="s">
        <v>6834</v>
      </c>
      <c r="J1623" t="s">
        <v>6835</v>
      </c>
      <c r="K1623" s="2">
        <v>45440</v>
      </c>
      <c r="L1623" s="2">
        <v>45440</v>
      </c>
      <c r="M1623" s="2">
        <v>45489</v>
      </c>
      <c r="N1623">
        <v>42</v>
      </c>
      <c r="O1623">
        <v>251371850</v>
      </c>
      <c r="P1623">
        <v>20240604</v>
      </c>
      <c r="Q1623">
        <v>202406</v>
      </c>
      <c r="R1623" t="s">
        <v>6382</v>
      </c>
      <c r="S1623">
        <v>11</v>
      </c>
      <c r="T1623" t="s">
        <v>22</v>
      </c>
      <c r="U1623" t="s">
        <v>3359</v>
      </c>
      <c r="V1623" s="57" t="e">
        <f t="shared" ca="1" si="270"/>
        <v>#NUM!</v>
      </c>
      <c r="W1623" s="1" t="e">
        <f t="shared" ca="1" si="271"/>
        <v>#NUM!</v>
      </c>
      <c r="X1623" s="1" t="e">
        <f t="shared" ca="1" si="272"/>
        <v>#NUM!</v>
      </c>
      <c r="Y1623" s="1" t="e">
        <f t="shared" ca="1" si="273"/>
        <v>#NUM!</v>
      </c>
      <c r="Z1623" s="32" t="e">
        <f t="shared" ca="1" si="274"/>
        <v>#NUM!</v>
      </c>
      <c r="AA1623" s="1" t="e">
        <f t="shared" ca="1" si="275"/>
        <v>#NUM!</v>
      </c>
      <c r="AB1623" s="1" t="e">
        <f t="shared" ca="1" si="276"/>
        <v>#NUM!</v>
      </c>
      <c r="AC1623" s="1" t="e">
        <f t="shared" ca="1" si="277"/>
        <v>#NUM!</v>
      </c>
      <c r="AD1623" s="1">
        <f t="shared" si="278"/>
        <v>251371850</v>
      </c>
      <c r="AE1623" t="str">
        <f>IFERROR(VLOOKUP(D1623,Bas!A:B,2,0),"")</f>
        <v>CLUS</v>
      </c>
      <c r="AF1623" t="str">
        <f t="shared" si="279"/>
        <v>UNION TEMPORAL ECOHABITAT 2021 UTFP-012563-01</v>
      </c>
      <c r="AG1623" s="14" t="str">
        <f>(IFERROR(VLOOKUP(AF1623,Bas!A:B,2,0),"CXP"))</f>
        <v>CXP</v>
      </c>
    </row>
    <row r="1624" spans="1:33" x14ac:dyDescent="0.25">
      <c r="A1624" t="s">
        <v>41</v>
      </c>
      <c r="B1624">
        <v>901</v>
      </c>
      <c r="C1624">
        <v>900235322</v>
      </c>
      <c r="D1624" t="s">
        <v>3026</v>
      </c>
      <c r="E1624" t="s">
        <v>6148</v>
      </c>
      <c r="F1624">
        <v>7447638</v>
      </c>
      <c r="G1624">
        <v>16925001</v>
      </c>
      <c r="H1624">
        <v>9898</v>
      </c>
      <c r="I1624" t="s">
        <v>6149</v>
      </c>
      <c r="J1624" t="s">
        <v>6150</v>
      </c>
      <c r="K1624" s="2">
        <v>45373</v>
      </c>
      <c r="L1624" s="2">
        <v>45373</v>
      </c>
      <c r="M1624" s="2">
        <v>45433</v>
      </c>
      <c r="N1624">
        <v>-13</v>
      </c>
      <c r="O1624">
        <v>2138374</v>
      </c>
      <c r="P1624">
        <v>20240604</v>
      </c>
      <c r="Q1624">
        <v>202406</v>
      </c>
      <c r="R1624" t="s">
        <v>6382</v>
      </c>
      <c r="S1624">
        <v>78</v>
      </c>
      <c r="T1624" t="s">
        <v>31</v>
      </c>
      <c r="U1624" t="s">
        <v>3359</v>
      </c>
      <c r="V1624" s="57" t="e">
        <f t="shared" ca="1" si="270"/>
        <v>#NUM!</v>
      </c>
      <c r="W1624" s="1" t="e">
        <f t="shared" ca="1" si="271"/>
        <v>#NUM!</v>
      </c>
      <c r="X1624" s="1" t="e">
        <f t="shared" ca="1" si="272"/>
        <v>#NUM!</v>
      </c>
      <c r="Y1624" s="1" t="e">
        <f t="shared" ca="1" si="273"/>
        <v>#NUM!</v>
      </c>
      <c r="Z1624" s="32" t="e">
        <f t="shared" ca="1" si="274"/>
        <v>#NUM!</v>
      </c>
      <c r="AA1624" s="1" t="e">
        <f t="shared" ca="1" si="275"/>
        <v>#NUM!</v>
      </c>
      <c r="AB1624" s="1" t="e">
        <f t="shared" ca="1" si="276"/>
        <v>#NUM!</v>
      </c>
      <c r="AC1624" s="1" t="e">
        <f t="shared" ca="1" si="277"/>
        <v>#NUM!</v>
      </c>
      <c r="AD1624" s="1">
        <f t="shared" si="278"/>
        <v>2138374</v>
      </c>
      <c r="AE1624" t="str">
        <f>IFERROR(VLOOKUP(D1624,Bas!A:B,2,0),"")</f>
        <v/>
      </c>
      <c r="AF1624" t="str">
        <f t="shared" si="279"/>
        <v>UNIVERSAL DE PARTES SASFP-011333-01</v>
      </c>
      <c r="AG1624" s="14" t="str">
        <f>(IFERROR(VLOOKUP(AF1624,Bas!A:B,2,0),"CXP"))</f>
        <v>CXP</v>
      </c>
    </row>
    <row r="1625" spans="1:33" x14ac:dyDescent="0.25">
      <c r="A1625" t="s">
        <v>41</v>
      </c>
      <c r="B1625">
        <v>901</v>
      </c>
      <c r="C1625">
        <v>900235322</v>
      </c>
      <c r="D1625" t="s">
        <v>3026</v>
      </c>
      <c r="E1625" t="s">
        <v>6148</v>
      </c>
      <c r="F1625">
        <v>7447638</v>
      </c>
      <c r="G1625">
        <v>16925001</v>
      </c>
      <c r="H1625">
        <v>9891</v>
      </c>
      <c r="I1625" t="s">
        <v>6151</v>
      </c>
      <c r="J1625" t="s">
        <v>6152</v>
      </c>
      <c r="K1625" s="2">
        <v>45373</v>
      </c>
      <c r="L1625" s="2">
        <v>45373</v>
      </c>
      <c r="M1625" s="2">
        <v>45433</v>
      </c>
      <c r="N1625">
        <v>-13</v>
      </c>
      <c r="O1625">
        <v>1979075</v>
      </c>
      <c r="P1625">
        <v>20240604</v>
      </c>
      <c r="Q1625">
        <v>202406</v>
      </c>
      <c r="R1625" t="s">
        <v>6382</v>
      </c>
      <c r="S1625">
        <v>78</v>
      </c>
      <c r="T1625" t="s">
        <v>31</v>
      </c>
      <c r="U1625" t="s">
        <v>3359</v>
      </c>
      <c r="V1625" s="57" t="e">
        <f t="shared" ca="1" si="270"/>
        <v>#NUM!</v>
      </c>
      <c r="W1625" s="1" t="e">
        <f t="shared" ca="1" si="271"/>
        <v>#NUM!</v>
      </c>
      <c r="X1625" s="1" t="e">
        <f t="shared" ca="1" si="272"/>
        <v>#NUM!</v>
      </c>
      <c r="Y1625" s="1" t="e">
        <f t="shared" ca="1" si="273"/>
        <v>#NUM!</v>
      </c>
      <c r="Z1625" s="32" t="e">
        <f t="shared" ca="1" si="274"/>
        <v>#NUM!</v>
      </c>
      <c r="AA1625" s="1" t="e">
        <f t="shared" ca="1" si="275"/>
        <v>#NUM!</v>
      </c>
      <c r="AB1625" s="1" t="e">
        <f t="shared" ca="1" si="276"/>
        <v>#NUM!</v>
      </c>
      <c r="AC1625" s="1" t="e">
        <f t="shared" ca="1" si="277"/>
        <v>#NUM!</v>
      </c>
      <c r="AD1625" s="1">
        <f t="shared" si="278"/>
        <v>1979075</v>
      </c>
      <c r="AE1625" t="str">
        <f>IFERROR(VLOOKUP(D1625,Bas!A:B,2,0),"")</f>
        <v/>
      </c>
      <c r="AF1625" t="str">
        <f t="shared" si="279"/>
        <v>UNIVERSAL DE PARTES SASFP-011335-01</v>
      </c>
      <c r="AG1625" s="14" t="str">
        <f>(IFERROR(VLOOKUP(AF1625,Bas!A:B,2,0),"CXP"))</f>
        <v>CXP</v>
      </c>
    </row>
    <row r="1626" spans="1:33" x14ac:dyDescent="0.25">
      <c r="A1626" t="s">
        <v>41</v>
      </c>
      <c r="B1626">
        <v>901</v>
      </c>
      <c r="C1626">
        <v>900235322</v>
      </c>
      <c r="D1626" t="s">
        <v>3026</v>
      </c>
      <c r="E1626" t="s">
        <v>6148</v>
      </c>
      <c r="F1626">
        <v>7447638</v>
      </c>
      <c r="G1626">
        <v>16925001</v>
      </c>
      <c r="H1626">
        <v>9770</v>
      </c>
      <c r="I1626" t="s">
        <v>6153</v>
      </c>
      <c r="J1626" t="s">
        <v>6154</v>
      </c>
      <c r="K1626" s="2">
        <v>45373</v>
      </c>
      <c r="L1626" s="2">
        <v>45373</v>
      </c>
      <c r="M1626" s="2">
        <v>45423</v>
      </c>
      <c r="N1626">
        <v>-23</v>
      </c>
      <c r="O1626">
        <v>180074</v>
      </c>
      <c r="P1626">
        <v>20240604</v>
      </c>
      <c r="Q1626">
        <v>202406</v>
      </c>
      <c r="R1626" t="s">
        <v>6382</v>
      </c>
      <c r="S1626">
        <v>78</v>
      </c>
      <c r="T1626" t="s">
        <v>31</v>
      </c>
      <c r="U1626" t="s">
        <v>3359</v>
      </c>
      <c r="V1626" s="57" t="e">
        <f t="shared" ca="1" si="270"/>
        <v>#NUM!</v>
      </c>
      <c r="W1626" s="1" t="e">
        <f t="shared" ca="1" si="271"/>
        <v>#NUM!</v>
      </c>
      <c r="X1626" s="1" t="e">
        <f t="shared" ca="1" si="272"/>
        <v>#NUM!</v>
      </c>
      <c r="Y1626" s="1" t="e">
        <f t="shared" ca="1" si="273"/>
        <v>#NUM!</v>
      </c>
      <c r="Z1626" s="32" t="e">
        <f t="shared" ca="1" si="274"/>
        <v>#NUM!</v>
      </c>
      <c r="AA1626" s="1" t="e">
        <f t="shared" ca="1" si="275"/>
        <v>#NUM!</v>
      </c>
      <c r="AB1626" s="1" t="e">
        <f t="shared" ca="1" si="276"/>
        <v>#NUM!</v>
      </c>
      <c r="AC1626" s="1" t="e">
        <f t="shared" ca="1" si="277"/>
        <v>#NUM!</v>
      </c>
      <c r="AD1626" s="1">
        <f t="shared" si="278"/>
        <v>180074</v>
      </c>
      <c r="AE1626" t="str">
        <f>IFERROR(VLOOKUP(D1626,Bas!A:B,2,0),"")</f>
        <v/>
      </c>
      <c r="AF1626" t="str">
        <f t="shared" si="279"/>
        <v>UNIVERSAL DE PARTES SASFP-011336-01</v>
      </c>
      <c r="AG1626" s="14" t="str">
        <f>(IFERROR(VLOOKUP(AF1626,Bas!A:B,2,0),"CXP"))</f>
        <v>CXP</v>
      </c>
    </row>
    <row r="1627" spans="1:33" x14ac:dyDescent="0.25">
      <c r="A1627" t="s">
        <v>41</v>
      </c>
      <c r="B1627">
        <v>901</v>
      </c>
      <c r="C1627">
        <v>900235322</v>
      </c>
      <c r="D1627" t="s">
        <v>3026</v>
      </c>
      <c r="E1627" t="s">
        <v>6148</v>
      </c>
      <c r="F1627">
        <v>7447638</v>
      </c>
      <c r="G1627">
        <v>16925001</v>
      </c>
      <c r="H1627">
        <v>9919</v>
      </c>
      <c r="I1627" t="s">
        <v>6155</v>
      </c>
      <c r="J1627" t="s">
        <v>6156</v>
      </c>
      <c r="K1627" s="2">
        <v>45384</v>
      </c>
      <c r="L1627" s="2">
        <v>45384</v>
      </c>
      <c r="M1627" s="2">
        <v>45444</v>
      </c>
      <c r="N1627">
        <v>-3</v>
      </c>
      <c r="O1627">
        <v>425424</v>
      </c>
      <c r="P1627">
        <v>20240604</v>
      </c>
      <c r="Q1627">
        <v>202406</v>
      </c>
      <c r="R1627" t="s">
        <v>6382</v>
      </c>
      <c r="S1627">
        <v>67</v>
      </c>
      <c r="T1627" t="s">
        <v>31</v>
      </c>
      <c r="U1627" t="s">
        <v>3359</v>
      </c>
      <c r="V1627" s="57" t="e">
        <f t="shared" ca="1" si="270"/>
        <v>#NUM!</v>
      </c>
      <c r="W1627" s="1" t="e">
        <f t="shared" ca="1" si="271"/>
        <v>#NUM!</v>
      </c>
      <c r="X1627" s="1" t="e">
        <f t="shared" ca="1" si="272"/>
        <v>#NUM!</v>
      </c>
      <c r="Y1627" s="1" t="e">
        <f t="shared" ca="1" si="273"/>
        <v>#NUM!</v>
      </c>
      <c r="Z1627" s="32" t="e">
        <f t="shared" ca="1" si="274"/>
        <v>#NUM!</v>
      </c>
      <c r="AA1627" s="1" t="e">
        <f t="shared" ca="1" si="275"/>
        <v>#NUM!</v>
      </c>
      <c r="AB1627" s="1" t="e">
        <f t="shared" ca="1" si="276"/>
        <v>#NUM!</v>
      </c>
      <c r="AC1627" s="1" t="e">
        <f t="shared" ca="1" si="277"/>
        <v>#NUM!</v>
      </c>
      <c r="AD1627" s="1">
        <f t="shared" si="278"/>
        <v>425424</v>
      </c>
      <c r="AE1627" t="str">
        <f>IFERROR(VLOOKUP(D1627,Bas!A:B,2,0),"")</f>
        <v/>
      </c>
      <c r="AF1627" t="str">
        <f t="shared" si="279"/>
        <v>UNIVERSAL DE PARTES SASFP-011509-01</v>
      </c>
      <c r="AG1627" s="14" t="str">
        <f>(IFERROR(VLOOKUP(AF1627,Bas!A:B,2,0),"CXP"))</f>
        <v>CXP</v>
      </c>
    </row>
    <row r="1628" spans="1:33" x14ac:dyDescent="0.25">
      <c r="A1628" t="s">
        <v>41</v>
      </c>
      <c r="B1628">
        <v>901</v>
      </c>
      <c r="C1628">
        <v>900235322</v>
      </c>
      <c r="D1628" t="s">
        <v>3026</v>
      </c>
      <c r="E1628" t="s">
        <v>6148</v>
      </c>
      <c r="F1628">
        <v>7447638</v>
      </c>
      <c r="G1628">
        <v>16925001</v>
      </c>
      <c r="H1628">
        <v>9956</v>
      </c>
      <c r="I1628" t="s">
        <v>6157</v>
      </c>
      <c r="J1628" t="s">
        <v>6158</v>
      </c>
      <c r="K1628" s="2">
        <v>45387</v>
      </c>
      <c r="L1628" s="2">
        <v>45387</v>
      </c>
      <c r="M1628" s="2">
        <v>45447</v>
      </c>
      <c r="N1628">
        <v>0</v>
      </c>
      <c r="O1628">
        <v>425424</v>
      </c>
      <c r="P1628">
        <v>20240604</v>
      </c>
      <c r="Q1628">
        <v>202406</v>
      </c>
      <c r="R1628" t="s">
        <v>6382</v>
      </c>
      <c r="S1628">
        <v>64</v>
      </c>
      <c r="T1628" t="s">
        <v>31</v>
      </c>
      <c r="U1628" t="s">
        <v>3359</v>
      </c>
      <c r="V1628" s="57" t="e">
        <f t="shared" ca="1" si="270"/>
        <v>#NUM!</v>
      </c>
      <c r="W1628" s="1" t="e">
        <f t="shared" ca="1" si="271"/>
        <v>#NUM!</v>
      </c>
      <c r="X1628" s="1" t="e">
        <f t="shared" ca="1" si="272"/>
        <v>#NUM!</v>
      </c>
      <c r="Y1628" s="1" t="e">
        <f t="shared" ca="1" si="273"/>
        <v>#NUM!</v>
      </c>
      <c r="Z1628" s="32" t="e">
        <f t="shared" ca="1" si="274"/>
        <v>#NUM!</v>
      </c>
      <c r="AA1628" s="1" t="e">
        <f t="shared" ca="1" si="275"/>
        <v>#NUM!</v>
      </c>
      <c r="AB1628" s="1" t="e">
        <f t="shared" ca="1" si="276"/>
        <v>#NUM!</v>
      </c>
      <c r="AC1628" s="1" t="e">
        <f t="shared" ca="1" si="277"/>
        <v>#NUM!</v>
      </c>
      <c r="AD1628" s="1">
        <f t="shared" si="278"/>
        <v>425424</v>
      </c>
      <c r="AE1628" t="str">
        <f>IFERROR(VLOOKUP(D1628,Bas!A:B,2,0),"")</f>
        <v/>
      </c>
      <c r="AF1628" t="str">
        <f t="shared" si="279"/>
        <v>UNIVERSAL DE PARTES SASFP-011536-01</v>
      </c>
      <c r="AG1628" s="14" t="str">
        <f>(IFERROR(VLOOKUP(AF1628,Bas!A:B,2,0),"CXP"))</f>
        <v>CXP</v>
      </c>
    </row>
    <row r="1629" spans="1:33" x14ac:dyDescent="0.25">
      <c r="A1629" t="s">
        <v>41</v>
      </c>
      <c r="B1629">
        <v>901</v>
      </c>
      <c r="C1629">
        <v>900235322</v>
      </c>
      <c r="D1629" t="s">
        <v>3026</v>
      </c>
      <c r="E1629" t="s">
        <v>6148</v>
      </c>
      <c r="F1629">
        <v>7447638</v>
      </c>
      <c r="G1629">
        <v>16925001</v>
      </c>
      <c r="H1629">
        <v>9989</v>
      </c>
      <c r="I1629" t="s">
        <v>6159</v>
      </c>
      <c r="J1629" t="s">
        <v>6160</v>
      </c>
      <c r="K1629" s="2">
        <v>45391</v>
      </c>
      <c r="L1629" s="2">
        <v>45391</v>
      </c>
      <c r="M1629" s="2">
        <v>45451</v>
      </c>
      <c r="N1629">
        <v>4</v>
      </c>
      <c r="O1629">
        <v>1406825</v>
      </c>
      <c r="P1629">
        <v>20240604</v>
      </c>
      <c r="Q1629">
        <v>202406</v>
      </c>
      <c r="R1629" t="s">
        <v>6382</v>
      </c>
      <c r="S1629">
        <v>60</v>
      </c>
      <c r="T1629" t="s">
        <v>35</v>
      </c>
      <c r="U1629" t="s">
        <v>3359</v>
      </c>
      <c r="V1629" s="57" t="e">
        <f t="shared" ca="1" si="270"/>
        <v>#NUM!</v>
      </c>
      <c r="W1629" s="1" t="e">
        <f t="shared" ca="1" si="271"/>
        <v>#NUM!</v>
      </c>
      <c r="X1629" s="1" t="e">
        <f t="shared" ca="1" si="272"/>
        <v>#NUM!</v>
      </c>
      <c r="Y1629" s="1" t="e">
        <f t="shared" ca="1" si="273"/>
        <v>#NUM!</v>
      </c>
      <c r="Z1629" s="32" t="e">
        <f t="shared" ca="1" si="274"/>
        <v>#NUM!</v>
      </c>
      <c r="AA1629" s="1" t="e">
        <f t="shared" ca="1" si="275"/>
        <v>#NUM!</v>
      </c>
      <c r="AB1629" s="1" t="e">
        <f t="shared" ca="1" si="276"/>
        <v>#NUM!</v>
      </c>
      <c r="AC1629" s="1" t="e">
        <f t="shared" ca="1" si="277"/>
        <v>#NUM!</v>
      </c>
      <c r="AD1629" s="1">
        <f t="shared" si="278"/>
        <v>1406825</v>
      </c>
      <c r="AE1629" t="str">
        <f>IFERROR(VLOOKUP(D1629,Bas!A:B,2,0),"")</f>
        <v/>
      </c>
      <c r="AF1629" t="str">
        <f t="shared" si="279"/>
        <v>UNIVERSAL DE PARTES SASFP-011583-01</v>
      </c>
      <c r="AG1629" s="14" t="str">
        <f>(IFERROR(VLOOKUP(AF1629,Bas!A:B,2,0),"CXP"))</f>
        <v>CXP</v>
      </c>
    </row>
    <row r="1630" spans="1:33" x14ac:dyDescent="0.25">
      <c r="A1630" t="s">
        <v>41</v>
      </c>
      <c r="B1630">
        <v>901</v>
      </c>
      <c r="C1630">
        <v>900235322</v>
      </c>
      <c r="D1630" t="s">
        <v>3026</v>
      </c>
      <c r="E1630" t="s">
        <v>6148</v>
      </c>
      <c r="F1630">
        <v>7447638</v>
      </c>
      <c r="G1630">
        <v>16925001</v>
      </c>
      <c r="H1630">
        <v>9983</v>
      </c>
      <c r="I1630" t="s">
        <v>6161</v>
      </c>
      <c r="J1630" t="s">
        <v>6162</v>
      </c>
      <c r="K1630" s="2">
        <v>45391</v>
      </c>
      <c r="L1630" s="2">
        <v>45391</v>
      </c>
      <c r="M1630" s="2">
        <v>45449</v>
      </c>
      <c r="N1630">
        <v>2</v>
      </c>
      <c r="O1630">
        <v>1601050</v>
      </c>
      <c r="P1630">
        <v>20240604</v>
      </c>
      <c r="Q1630">
        <v>202406</v>
      </c>
      <c r="R1630" t="s">
        <v>6382</v>
      </c>
      <c r="S1630">
        <v>60</v>
      </c>
      <c r="T1630" t="s">
        <v>35</v>
      </c>
      <c r="U1630" t="s">
        <v>3359</v>
      </c>
      <c r="V1630" s="57" t="e">
        <f t="shared" ca="1" si="270"/>
        <v>#NUM!</v>
      </c>
      <c r="W1630" s="1" t="e">
        <f t="shared" ca="1" si="271"/>
        <v>#NUM!</v>
      </c>
      <c r="X1630" s="1" t="e">
        <f t="shared" ca="1" si="272"/>
        <v>#NUM!</v>
      </c>
      <c r="Y1630" s="1" t="e">
        <f t="shared" ca="1" si="273"/>
        <v>#NUM!</v>
      </c>
      <c r="Z1630" s="32" t="e">
        <f t="shared" ca="1" si="274"/>
        <v>#NUM!</v>
      </c>
      <c r="AA1630" s="1" t="e">
        <f t="shared" ca="1" si="275"/>
        <v>#NUM!</v>
      </c>
      <c r="AB1630" s="1" t="e">
        <f t="shared" ca="1" si="276"/>
        <v>#NUM!</v>
      </c>
      <c r="AC1630" s="1" t="e">
        <f t="shared" ca="1" si="277"/>
        <v>#NUM!</v>
      </c>
      <c r="AD1630" s="1">
        <f t="shared" si="278"/>
        <v>1601050</v>
      </c>
      <c r="AE1630" t="str">
        <f>IFERROR(VLOOKUP(D1630,Bas!A:B,2,0),"")</f>
        <v/>
      </c>
      <c r="AF1630" t="str">
        <f t="shared" si="279"/>
        <v>UNIVERSAL DE PARTES SASFP-011584-01</v>
      </c>
      <c r="AG1630" s="14" t="str">
        <f>(IFERROR(VLOOKUP(AF1630,Bas!A:B,2,0),"CXP"))</f>
        <v>CXP</v>
      </c>
    </row>
    <row r="1631" spans="1:33" x14ac:dyDescent="0.25">
      <c r="A1631" t="s">
        <v>41</v>
      </c>
      <c r="B1631">
        <v>901</v>
      </c>
      <c r="C1631">
        <v>900235322</v>
      </c>
      <c r="D1631" t="s">
        <v>3026</v>
      </c>
      <c r="E1631" t="s">
        <v>6148</v>
      </c>
      <c r="F1631">
        <v>7447638</v>
      </c>
      <c r="G1631">
        <v>16925001</v>
      </c>
      <c r="H1631">
        <v>100289</v>
      </c>
      <c r="I1631" t="s">
        <v>6163</v>
      </c>
      <c r="J1631" t="s">
        <v>6164</v>
      </c>
      <c r="K1631" s="2">
        <v>45394</v>
      </c>
      <c r="L1631" s="2">
        <v>45394</v>
      </c>
      <c r="M1631" s="2">
        <v>45453</v>
      </c>
      <c r="N1631">
        <v>6</v>
      </c>
      <c r="O1631">
        <v>9048698</v>
      </c>
      <c r="P1631">
        <v>20240604</v>
      </c>
      <c r="Q1631">
        <v>202406</v>
      </c>
      <c r="R1631" t="s">
        <v>6382</v>
      </c>
      <c r="S1631">
        <v>57</v>
      </c>
      <c r="T1631" t="s">
        <v>35</v>
      </c>
      <c r="U1631" t="s">
        <v>3359</v>
      </c>
      <c r="V1631" s="57" t="e">
        <f t="shared" ca="1" si="270"/>
        <v>#NUM!</v>
      </c>
      <c r="W1631" s="1" t="e">
        <f t="shared" ca="1" si="271"/>
        <v>#NUM!</v>
      </c>
      <c r="X1631" s="1" t="e">
        <f t="shared" ca="1" si="272"/>
        <v>#NUM!</v>
      </c>
      <c r="Y1631" s="1" t="e">
        <f t="shared" ca="1" si="273"/>
        <v>#NUM!</v>
      </c>
      <c r="Z1631" s="32" t="e">
        <f t="shared" ca="1" si="274"/>
        <v>#NUM!</v>
      </c>
      <c r="AA1631" s="1" t="e">
        <f t="shared" ca="1" si="275"/>
        <v>#NUM!</v>
      </c>
      <c r="AB1631" s="1" t="e">
        <f t="shared" ca="1" si="276"/>
        <v>#NUM!</v>
      </c>
      <c r="AC1631" s="1" t="e">
        <f t="shared" ca="1" si="277"/>
        <v>#NUM!</v>
      </c>
      <c r="AD1631" s="1">
        <f t="shared" si="278"/>
        <v>9048698</v>
      </c>
      <c r="AE1631" t="str">
        <f>IFERROR(VLOOKUP(D1631,Bas!A:B,2,0),"")</f>
        <v/>
      </c>
      <c r="AF1631" t="str">
        <f t="shared" si="279"/>
        <v>UNIVERSAL DE PARTES SASFP-011704-01</v>
      </c>
      <c r="AG1631" s="14" t="str">
        <f>(IFERROR(VLOOKUP(AF1631,Bas!A:B,2,0),"CXP"))</f>
        <v>CXP</v>
      </c>
    </row>
    <row r="1632" spans="1:33" x14ac:dyDescent="0.25">
      <c r="A1632" t="s">
        <v>41</v>
      </c>
      <c r="B1632">
        <v>901</v>
      </c>
      <c r="C1632">
        <v>900235322</v>
      </c>
      <c r="D1632" t="s">
        <v>3026</v>
      </c>
      <c r="E1632" t="s">
        <v>6148</v>
      </c>
      <c r="F1632">
        <v>7447638</v>
      </c>
      <c r="G1632">
        <v>16925001</v>
      </c>
      <c r="H1632">
        <v>10165</v>
      </c>
      <c r="I1632" t="s">
        <v>6165</v>
      </c>
      <c r="J1632" t="s">
        <v>6166</v>
      </c>
      <c r="K1632" s="2">
        <v>45411</v>
      </c>
      <c r="L1632" s="2">
        <v>45411</v>
      </c>
      <c r="M1632" s="2">
        <v>45468</v>
      </c>
      <c r="N1632">
        <v>21</v>
      </c>
      <c r="O1632">
        <v>506457</v>
      </c>
      <c r="P1632">
        <v>20240604</v>
      </c>
      <c r="Q1632">
        <v>202406</v>
      </c>
      <c r="R1632" t="s">
        <v>6382</v>
      </c>
      <c r="S1632">
        <v>40</v>
      </c>
      <c r="T1632" t="s">
        <v>35</v>
      </c>
      <c r="U1632" t="s">
        <v>3359</v>
      </c>
      <c r="V1632" s="57" t="e">
        <f t="shared" ca="1" si="270"/>
        <v>#NUM!</v>
      </c>
      <c r="W1632" s="1" t="e">
        <f t="shared" ca="1" si="271"/>
        <v>#NUM!</v>
      </c>
      <c r="X1632" s="1" t="e">
        <f t="shared" ca="1" si="272"/>
        <v>#NUM!</v>
      </c>
      <c r="Y1632" s="1" t="e">
        <f t="shared" ca="1" si="273"/>
        <v>#NUM!</v>
      </c>
      <c r="Z1632" s="32" t="e">
        <f t="shared" ca="1" si="274"/>
        <v>#NUM!</v>
      </c>
      <c r="AA1632" s="1" t="e">
        <f t="shared" ca="1" si="275"/>
        <v>#NUM!</v>
      </c>
      <c r="AB1632" s="1" t="e">
        <f t="shared" ca="1" si="276"/>
        <v>#NUM!</v>
      </c>
      <c r="AC1632" s="1" t="e">
        <f t="shared" ca="1" si="277"/>
        <v>#NUM!</v>
      </c>
      <c r="AD1632" s="1">
        <f t="shared" si="278"/>
        <v>506457</v>
      </c>
      <c r="AE1632" t="str">
        <f>IFERROR(VLOOKUP(D1632,Bas!A:B,2,0),"")</f>
        <v/>
      </c>
      <c r="AF1632" t="str">
        <f t="shared" si="279"/>
        <v>UNIVERSAL DE PARTES SASFP-012033-01</v>
      </c>
      <c r="AG1632" s="14" t="str">
        <f>(IFERROR(VLOOKUP(AF1632,Bas!A:B,2,0),"CXP"))</f>
        <v>CXP</v>
      </c>
    </row>
    <row r="1633" spans="1:33" x14ac:dyDescent="0.25">
      <c r="A1633" t="s">
        <v>41</v>
      </c>
      <c r="B1633">
        <v>901</v>
      </c>
      <c r="C1633">
        <v>900235322</v>
      </c>
      <c r="D1633" t="s">
        <v>3026</v>
      </c>
      <c r="E1633" t="s">
        <v>6148</v>
      </c>
      <c r="F1633">
        <v>7447638</v>
      </c>
      <c r="G1633">
        <v>16925001</v>
      </c>
      <c r="H1633">
        <v>10314</v>
      </c>
      <c r="I1633" t="s">
        <v>6167</v>
      </c>
      <c r="J1633" t="s">
        <v>6168</v>
      </c>
      <c r="K1633" s="2">
        <v>45426</v>
      </c>
      <c r="L1633" s="2">
        <v>45426</v>
      </c>
      <c r="M1633" s="2">
        <v>45484</v>
      </c>
      <c r="N1633">
        <v>37</v>
      </c>
      <c r="O1633">
        <v>168819</v>
      </c>
      <c r="P1633">
        <v>20240604</v>
      </c>
      <c r="Q1633">
        <v>202406</v>
      </c>
      <c r="R1633" t="s">
        <v>6382</v>
      </c>
      <c r="S1633">
        <v>25</v>
      </c>
      <c r="T1633" t="s">
        <v>22</v>
      </c>
      <c r="U1633" t="s">
        <v>3359</v>
      </c>
      <c r="V1633" s="57" t="e">
        <f t="shared" ca="1" si="270"/>
        <v>#NUM!</v>
      </c>
      <c r="W1633" s="1" t="e">
        <f t="shared" ca="1" si="271"/>
        <v>#NUM!</v>
      </c>
      <c r="X1633" s="1" t="e">
        <f t="shared" ca="1" si="272"/>
        <v>#NUM!</v>
      </c>
      <c r="Y1633" s="1" t="e">
        <f t="shared" ca="1" si="273"/>
        <v>#NUM!</v>
      </c>
      <c r="Z1633" s="32" t="e">
        <f t="shared" ca="1" si="274"/>
        <v>#NUM!</v>
      </c>
      <c r="AA1633" s="1" t="e">
        <f t="shared" ca="1" si="275"/>
        <v>#NUM!</v>
      </c>
      <c r="AB1633" s="1" t="e">
        <f t="shared" ca="1" si="276"/>
        <v>#NUM!</v>
      </c>
      <c r="AC1633" s="1" t="e">
        <f t="shared" ca="1" si="277"/>
        <v>#NUM!</v>
      </c>
      <c r="AD1633" s="1">
        <f t="shared" si="278"/>
        <v>168819</v>
      </c>
      <c r="AE1633" t="str">
        <f>IFERROR(VLOOKUP(D1633,Bas!A:B,2,0),"")</f>
        <v/>
      </c>
      <c r="AF1633" t="str">
        <f t="shared" si="279"/>
        <v>UNIVERSAL DE PARTES SASFP-012240-01</v>
      </c>
      <c r="AG1633" s="14" t="str">
        <f>(IFERROR(VLOOKUP(AF1633,Bas!A:B,2,0),"CXP"))</f>
        <v>CXP</v>
      </c>
    </row>
    <row r="1634" spans="1:33" x14ac:dyDescent="0.25">
      <c r="A1634" t="s">
        <v>41</v>
      </c>
      <c r="B1634">
        <v>901</v>
      </c>
      <c r="C1634">
        <v>900235322</v>
      </c>
      <c r="D1634" t="s">
        <v>3026</v>
      </c>
      <c r="E1634" t="s">
        <v>6148</v>
      </c>
      <c r="F1634">
        <v>7447638</v>
      </c>
      <c r="G1634">
        <v>16925001</v>
      </c>
      <c r="H1634">
        <v>10312</v>
      </c>
      <c r="I1634" t="s">
        <v>6169</v>
      </c>
      <c r="J1634" t="s">
        <v>6170</v>
      </c>
      <c r="K1634" s="2">
        <v>45426</v>
      </c>
      <c r="L1634" s="2">
        <v>45426</v>
      </c>
      <c r="M1634" s="2">
        <v>45483</v>
      </c>
      <c r="N1634">
        <v>36</v>
      </c>
      <c r="O1634">
        <v>168819</v>
      </c>
      <c r="P1634">
        <v>20240604</v>
      </c>
      <c r="Q1634">
        <v>202406</v>
      </c>
      <c r="R1634" t="s">
        <v>6382</v>
      </c>
      <c r="S1634">
        <v>25</v>
      </c>
      <c r="T1634" t="s">
        <v>22</v>
      </c>
      <c r="U1634" t="s">
        <v>3359</v>
      </c>
      <c r="V1634" s="57" t="e">
        <f t="shared" ca="1" si="270"/>
        <v>#NUM!</v>
      </c>
      <c r="W1634" s="1" t="e">
        <f t="shared" ca="1" si="271"/>
        <v>#NUM!</v>
      </c>
      <c r="X1634" s="1" t="e">
        <f t="shared" ca="1" si="272"/>
        <v>#NUM!</v>
      </c>
      <c r="Y1634" s="1" t="e">
        <f t="shared" ca="1" si="273"/>
        <v>#NUM!</v>
      </c>
      <c r="Z1634" s="32" t="e">
        <f t="shared" ca="1" si="274"/>
        <v>#NUM!</v>
      </c>
      <c r="AA1634" s="1" t="e">
        <f t="shared" ca="1" si="275"/>
        <v>#NUM!</v>
      </c>
      <c r="AB1634" s="1" t="e">
        <f t="shared" ca="1" si="276"/>
        <v>#NUM!</v>
      </c>
      <c r="AC1634" s="1" t="e">
        <f t="shared" ca="1" si="277"/>
        <v>#NUM!</v>
      </c>
      <c r="AD1634" s="1">
        <f t="shared" si="278"/>
        <v>168819</v>
      </c>
      <c r="AE1634" t="str">
        <f>IFERROR(VLOOKUP(D1634,Bas!A:B,2,0),"")</f>
        <v/>
      </c>
      <c r="AF1634" t="str">
        <f t="shared" si="279"/>
        <v>UNIVERSAL DE PARTES SASFP-012241-01</v>
      </c>
      <c r="AG1634" s="14" t="str">
        <f>(IFERROR(VLOOKUP(AF1634,Bas!A:B,2,0),"CXP"))</f>
        <v>CXP</v>
      </c>
    </row>
    <row r="1635" spans="1:33" x14ac:dyDescent="0.25">
      <c r="A1635" t="s">
        <v>41</v>
      </c>
      <c r="B1635">
        <v>901</v>
      </c>
      <c r="C1635">
        <v>900235322</v>
      </c>
      <c r="D1635" t="s">
        <v>3026</v>
      </c>
      <c r="E1635" t="s">
        <v>6148</v>
      </c>
      <c r="F1635">
        <v>7447638</v>
      </c>
      <c r="G1635">
        <v>16925001</v>
      </c>
      <c r="H1635">
        <v>10298</v>
      </c>
      <c r="I1635" t="s">
        <v>6171</v>
      </c>
      <c r="J1635" t="s">
        <v>6172</v>
      </c>
      <c r="K1635" s="2">
        <v>45426</v>
      </c>
      <c r="L1635" s="2">
        <v>45426</v>
      </c>
      <c r="M1635" s="2">
        <v>45483</v>
      </c>
      <c r="N1635">
        <v>36</v>
      </c>
      <c r="O1635">
        <v>489210</v>
      </c>
      <c r="P1635">
        <v>20240604</v>
      </c>
      <c r="Q1635">
        <v>202406</v>
      </c>
      <c r="R1635" t="s">
        <v>6382</v>
      </c>
      <c r="S1635">
        <v>25</v>
      </c>
      <c r="T1635" t="s">
        <v>22</v>
      </c>
      <c r="U1635" t="s">
        <v>3359</v>
      </c>
      <c r="V1635" s="57" t="e">
        <f t="shared" ca="1" si="270"/>
        <v>#NUM!</v>
      </c>
      <c r="W1635" s="1" t="e">
        <f t="shared" ca="1" si="271"/>
        <v>#NUM!</v>
      </c>
      <c r="X1635" s="1" t="e">
        <f t="shared" ca="1" si="272"/>
        <v>#NUM!</v>
      </c>
      <c r="Y1635" s="1" t="e">
        <f t="shared" ca="1" si="273"/>
        <v>#NUM!</v>
      </c>
      <c r="Z1635" s="32" t="e">
        <f t="shared" ca="1" si="274"/>
        <v>#NUM!</v>
      </c>
      <c r="AA1635" s="1" t="e">
        <f t="shared" ca="1" si="275"/>
        <v>#NUM!</v>
      </c>
      <c r="AB1635" s="1" t="e">
        <f t="shared" ca="1" si="276"/>
        <v>#NUM!</v>
      </c>
      <c r="AC1635" s="1" t="e">
        <f t="shared" ca="1" si="277"/>
        <v>#NUM!</v>
      </c>
      <c r="AD1635" s="1">
        <f t="shared" si="278"/>
        <v>489210</v>
      </c>
      <c r="AE1635" t="str">
        <f>IFERROR(VLOOKUP(D1635,Bas!A:B,2,0),"")</f>
        <v/>
      </c>
      <c r="AF1635" t="str">
        <f t="shared" si="279"/>
        <v>UNIVERSAL DE PARTES SASFP-012242-01</v>
      </c>
      <c r="AG1635" s="14" t="str">
        <f>(IFERROR(VLOOKUP(AF1635,Bas!A:B,2,0),"CXP"))</f>
        <v>CXP</v>
      </c>
    </row>
    <row r="1636" spans="1:33" x14ac:dyDescent="0.25">
      <c r="A1636" t="s">
        <v>41</v>
      </c>
      <c r="B1636">
        <v>901</v>
      </c>
      <c r="C1636">
        <v>900235322</v>
      </c>
      <c r="D1636" t="s">
        <v>3026</v>
      </c>
      <c r="E1636" t="s">
        <v>6148</v>
      </c>
      <c r="F1636">
        <v>7447638</v>
      </c>
      <c r="G1636">
        <v>16925001</v>
      </c>
      <c r="H1636">
        <v>10342</v>
      </c>
      <c r="I1636" t="s">
        <v>6173</v>
      </c>
      <c r="J1636" t="s">
        <v>6174</v>
      </c>
      <c r="K1636" s="2">
        <v>45433</v>
      </c>
      <c r="L1636" s="2">
        <v>45433</v>
      </c>
      <c r="M1636" s="2">
        <v>45490</v>
      </c>
      <c r="N1636">
        <v>43</v>
      </c>
      <c r="O1636">
        <v>371402</v>
      </c>
      <c r="P1636">
        <v>20240604</v>
      </c>
      <c r="Q1636">
        <v>202406</v>
      </c>
      <c r="R1636" t="s">
        <v>6382</v>
      </c>
      <c r="S1636">
        <v>18</v>
      </c>
      <c r="T1636" t="s">
        <v>22</v>
      </c>
      <c r="U1636" t="s">
        <v>3359</v>
      </c>
      <c r="V1636" s="57" t="e">
        <f t="shared" ca="1" si="270"/>
        <v>#NUM!</v>
      </c>
      <c r="W1636" s="1" t="e">
        <f t="shared" ca="1" si="271"/>
        <v>#NUM!</v>
      </c>
      <c r="X1636" s="1" t="e">
        <f t="shared" ca="1" si="272"/>
        <v>#NUM!</v>
      </c>
      <c r="Y1636" s="1" t="e">
        <f t="shared" ca="1" si="273"/>
        <v>#NUM!</v>
      </c>
      <c r="Z1636" s="32" t="e">
        <f t="shared" ca="1" si="274"/>
        <v>#NUM!</v>
      </c>
      <c r="AA1636" s="1" t="e">
        <f t="shared" ca="1" si="275"/>
        <v>#NUM!</v>
      </c>
      <c r="AB1636" s="1" t="e">
        <f t="shared" ca="1" si="276"/>
        <v>#NUM!</v>
      </c>
      <c r="AC1636" s="1" t="e">
        <f t="shared" ca="1" si="277"/>
        <v>#NUM!</v>
      </c>
      <c r="AD1636" s="1">
        <f t="shared" si="278"/>
        <v>371402</v>
      </c>
      <c r="AE1636" t="str">
        <f>IFERROR(VLOOKUP(D1636,Bas!A:B,2,0),"")</f>
        <v/>
      </c>
      <c r="AF1636" t="str">
        <f t="shared" si="279"/>
        <v>UNIVERSAL DE PARTES SASFP-012390-01</v>
      </c>
      <c r="AG1636" s="14" t="str">
        <f>(IFERROR(VLOOKUP(AF1636,Bas!A:B,2,0),"CXP"))</f>
        <v>CXP</v>
      </c>
    </row>
    <row r="1637" spans="1:33" x14ac:dyDescent="0.25">
      <c r="A1637" t="s">
        <v>41</v>
      </c>
      <c r="B1637">
        <v>901</v>
      </c>
      <c r="C1637">
        <v>900235322</v>
      </c>
      <c r="D1637" t="s">
        <v>3026</v>
      </c>
      <c r="E1637" t="s">
        <v>6148</v>
      </c>
      <c r="F1637">
        <v>7447638</v>
      </c>
      <c r="G1637">
        <v>16925001</v>
      </c>
      <c r="H1637">
        <v>10446</v>
      </c>
      <c r="I1637" t="s">
        <v>6836</v>
      </c>
      <c r="J1637" t="s">
        <v>6837</v>
      </c>
      <c r="K1637" s="2">
        <v>45440</v>
      </c>
      <c r="L1637" s="2">
        <v>45440</v>
      </c>
      <c r="M1637" s="2">
        <v>45500</v>
      </c>
      <c r="N1637">
        <v>53</v>
      </c>
      <c r="O1637">
        <v>1979075</v>
      </c>
      <c r="P1637">
        <v>20240604</v>
      </c>
      <c r="Q1637">
        <v>202406</v>
      </c>
      <c r="R1637" t="s">
        <v>6382</v>
      </c>
      <c r="S1637">
        <v>11</v>
      </c>
      <c r="T1637" t="s">
        <v>22</v>
      </c>
      <c r="U1637" t="s">
        <v>3359</v>
      </c>
      <c r="V1637" s="57" t="e">
        <f t="shared" ca="1" si="270"/>
        <v>#NUM!</v>
      </c>
      <c r="W1637" s="1" t="e">
        <f t="shared" ca="1" si="271"/>
        <v>#NUM!</v>
      </c>
      <c r="X1637" s="1" t="e">
        <f t="shared" ca="1" si="272"/>
        <v>#NUM!</v>
      </c>
      <c r="Y1637" s="1" t="e">
        <f t="shared" ca="1" si="273"/>
        <v>#NUM!</v>
      </c>
      <c r="Z1637" s="32" t="e">
        <f t="shared" ca="1" si="274"/>
        <v>#NUM!</v>
      </c>
      <c r="AA1637" s="1" t="e">
        <f t="shared" ca="1" si="275"/>
        <v>#NUM!</v>
      </c>
      <c r="AB1637" s="1" t="e">
        <f t="shared" ca="1" si="276"/>
        <v>#NUM!</v>
      </c>
      <c r="AC1637" s="1" t="e">
        <f t="shared" ca="1" si="277"/>
        <v>#NUM!</v>
      </c>
      <c r="AD1637" s="1">
        <f t="shared" si="278"/>
        <v>1979075</v>
      </c>
      <c r="AE1637" t="str">
        <f>IFERROR(VLOOKUP(D1637,Bas!A:B,2,0),"")</f>
        <v/>
      </c>
      <c r="AF1637" t="str">
        <f t="shared" si="279"/>
        <v>UNIVERSAL DE PARTES SASFP-012512-01</v>
      </c>
      <c r="AG1637" s="14" t="str">
        <f>(IFERROR(VLOOKUP(AF1637,Bas!A:B,2,0),"CXP"))</f>
        <v>CXP</v>
      </c>
    </row>
    <row r="1638" spans="1:33" x14ac:dyDescent="0.25">
      <c r="A1638" t="s">
        <v>41</v>
      </c>
      <c r="B1638">
        <v>901</v>
      </c>
      <c r="C1638">
        <v>900235322</v>
      </c>
      <c r="D1638" t="s">
        <v>3026</v>
      </c>
      <c r="E1638" t="s">
        <v>6148</v>
      </c>
      <c r="F1638">
        <v>7447638</v>
      </c>
      <c r="G1638">
        <v>16925001</v>
      </c>
      <c r="H1638">
        <v>10430</v>
      </c>
      <c r="I1638" t="s">
        <v>6838</v>
      </c>
      <c r="J1638" t="s">
        <v>6839</v>
      </c>
      <c r="K1638" s="2">
        <v>45440</v>
      </c>
      <c r="L1638" s="2">
        <v>45440</v>
      </c>
      <c r="M1638" s="2">
        <v>45497</v>
      </c>
      <c r="N1638">
        <v>50</v>
      </c>
      <c r="O1638">
        <v>1979075</v>
      </c>
      <c r="P1638">
        <v>20240604</v>
      </c>
      <c r="Q1638">
        <v>202406</v>
      </c>
      <c r="R1638" t="s">
        <v>6382</v>
      </c>
      <c r="S1638">
        <v>11</v>
      </c>
      <c r="T1638" t="s">
        <v>22</v>
      </c>
      <c r="U1638" t="s">
        <v>3359</v>
      </c>
      <c r="V1638" s="57" t="e">
        <f t="shared" ca="1" si="270"/>
        <v>#NUM!</v>
      </c>
      <c r="W1638" s="1" t="e">
        <f t="shared" ca="1" si="271"/>
        <v>#NUM!</v>
      </c>
      <c r="X1638" s="1" t="e">
        <f t="shared" ca="1" si="272"/>
        <v>#NUM!</v>
      </c>
      <c r="Y1638" s="1" t="e">
        <f t="shared" ca="1" si="273"/>
        <v>#NUM!</v>
      </c>
      <c r="Z1638" s="32" t="e">
        <f t="shared" ca="1" si="274"/>
        <v>#NUM!</v>
      </c>
      <c r="AA1638" s="1" t="e">
        <f t="shared" ca="1" si="275"/>
        <v>#NUM!</v>
      </c>
      <c r="AB1638" s="1" t="e">
        <f t="shared" ca="1" si="276"/>
        <v>#NUM!</v>
      </c>
      <c r="AC1638" s="1" t="e">
        <f t="shared" ca="1" si="277"/>
        <v>#NUM!</v>
      </c>
      <c r="AD1638" s="1">
        <f t="shared" si="278"/>
        <v>1979075</v>
      </c>
      <c r="AE1638" t="str">
        <f>IFERROR(VLOOKUP(D1638,Bas!A:B,2,0),"")</f>
        <v/>
      </c>
      <c r="AF1638" t="str">
        <f t="shared" si="279"/>
        <v>UNIVERSAL DE PARTES SASFP-012514-01</v>
      </c>
      <c r="AG1638" s="14" t="str">
        <f>(IFERROR(VLOOKUP(AF1638,Bas!A:B,2,0),"CXP"))</f>
        <v>CXP</v>
      </c>
    </row>
    <row r="1639" spans="1:33" x14ac:dyDescent="0.25">
      <c r="A1639" t="s">
        <v>41</v>
      </c>
      <c r="B1639">
        <v>901</v>
      </c>
      <c r="C1639">
        <v>900235322</v>
      </c>
      <c r="D1639" t="s">
        <v>3026</v>
      </c>
      <c r="E1639" t="s">
        <v>6148</v>
      </c>
      <c r="F1639">
        <v>7447638</v>
      </c>
      <c r="G1639">
        <v>16925001</v>
      </c>
      <c r="H1639">
        <v>10431</v>
      </c>
      <c r="I1639" t="s">
        <v>6840</v>
      </c>
      <c r="J1639" t="s">
        <v>6841</v>
      </c>
      <c r="K1639" s="2">
        <v>45440</v>
      </c>
      <c r="L1639" s="2">
        <v>45440</v>
      </c>
      <c r="M1639" s="2">
        <v>45497</v>
      </c>
      <c r="N1639">
        <v>50</v>
      </c>
      <c r="O1639">
        <v>1645523</v>
      </c>
      <c r="P1639">
        <v>20240604</v>
      </c>
      <c r="Q1639">
        <v>202406</v>
      </c>
      <c r="R1639" t="s">
        <v>6382</v>
      </c>
      <c r="S1639">
        <v>11</v>
      </c>
      <c r="T1639" t="s">
        <v>22</v>
      </c>
      <c r="U1639" t="s">
        <v>3359</v>
      </c>
      <c r="V1639" s="57" t="e">
        <f t="shared" ca="1" si="270"/>
        <v>#NUM!</v>
      </c>
      <c r="W1639" s="1" t="e">
        <f t="shared" ca="1" si="271"/>
        <v>#NUM!</v>
      </c>
      <c r="X1639" s="1" t="e">
        <f t="shared" ca="1" si="272"/>
        <v>#NUM!</v>
      </c>
      <c r="Y1639" s="1" t="e">
        <f t="shared" ca="1" si="273"/>
        <v>#NUM!</v>
      </c>
      <c r="Z1639" s="32" t="e">
        <f t="shared" ca="1" si="274"/>
        <v>#NUM!</v>
      </c>
      <c r="AA1639" s="1" t="e">
        <f t="shared" ca="1" si="275"/>
        <v>#NUM!</v>
      </c>
      <c r="AB1639" s="1" t="e">
        <f t="shared" ca="1" si="276"/>
        <v>#NUM!</v>
      </c>
      <c r="AC1639" s="1" t="e">
        <f t="shared" ca="1" si="277"/>
        <v>#NUM!</v>
      </c>
      <c r="AD1639" s="1">
        <f t="shared" si="278"/>
        <v>1645523</v>
      </c>
      <c r="AE1639" t="str">
        <f>IFERROR(VLOOKUP(D1639,Bas!A:B,2,0),"")</f>
        <v/>
      </c>
      <c r="AF1639" t="str">
        <f t="shared" si="279"/>
        <v>UNIVERSAL DE PARTES SASFP-012515-01</v>
      </c>
      <c r="AG1639" s="14" t="str">
        <f>(IFERROR(VLOOKUP(AF1639,Bas!A:B,2,0),"CXP"))</f>
        <v>CXP</v>
      </c>
    </row>
    <row r="1640" spans="1:33" x14ac:dyDescent="0.25">
      <c r="A1640" t="s">
        <v>41</v>
      </c>
      <c r="B1640">
        <v>901</v>
      </c>
      <c r="C1640">
        <v>900235322</v>
      </c>
      <c r="D1640" t="s">
        <v>3026</v>
      </c>
      <c r="E1640" t="s">
        <v>6148</v>
      </c>
      <c r="F1640">
        <v>7447638</v>
      </c>
      <c r="G1640">
        <v>16925001</v>
      </c>
      <c r="H1640">
        <v>10417</v>
      </c>
      <c r="I1640" t="s">
        <v>6842</v>
      </c>
      <c r="J1640" t="s">
        <v>6843</v>
      </c>
      <c r="K1640" s="2">
        <v>45440</v>
      </c>
      <c r="L1640" s="2">
        <v>45440</v>
      </c>
      <c r="M1640" s="2">
        <v>45495</v>
      </c>
      <c r="N1640">
        <v>48</v>
      </c>
      <c r="O1640">
        <v>371402</v>
      </c>
      <c r="P1640">
        <v>20240604</v>
      </c>
      <c r="Q1640">
        <v>202406</v>
      </c>
      <c r="R1640" t="s">
        <v>6382</v>
      </c>
      <c r="S1640">
        <v>11</v>
      </c>
      <c r="T1640" t="s">
        <v>22</v>
      </c>
      <c r="U1640" t="s">
        <v>3359</v>
      </c>
      <c r="V1640" s="57" t="e">
        <f t="shared" ca="1" si="270"/>
        <v>#NUM!</v>
      </c>
      <c r="W1640" s="1" t="e">
        <f t="shared" ca="1" si="271"/>
        <v>#NUM!</v>
      </c>
      <c r="X1640" s="1" t="e">
        <f t="shared" ca="1" si="272"/>
        <v>#NUM!</v>
      </c>
      <c r="Y1640" s="1" t="e">
        <f t="shared" ca="1" si="273"/>
        <v>#NUM!</v>
      </c>
      <c r="Z1640" s="32" t="e">
        <f t="shared" ca="1" si="274"/>
        <v>#NUM!</v>
      </c>
      <c r="AA1640" s="1" t="e">
        <f t="shared" ca="1" si="275"/>
        <v>#NUM!</v>
      </c>
      <c r="AB1640" s="1" t="e">
        <f t="shared" ca="1" si="276"/>
        <v>#NUM!</v>
      </c>
      <c r="AC1640" s="1" t="e">
        <f t="shared" ca="1" si="277"/>
        <v>#NUM!</v>
      </c>
      <c r="AD1640" s="1">
        <f t="shared" si="278"/>
        <v>371402</v>
      </c>
      <c r="AE1640" t="str">
        <f>IFERROR(VLOOKUP(D1640,Bas!A:B,2,0),"")</f>
        <v/>
      </c>
      <c r="AF1640" t="str">
        <f t="shared" si="279"/>
        <v>UNIVERSAL DE PARTES SASFP-012517-01</v>
      </c>
      <c r="AG1640" s="14" t="str">
        <f>(IFERROR(VLOOKUP(AF1640,Bas!A:B,2,0),"CXP"))</f>
        <v>CXP</v>
      </c>
    </row>
    <row r="1641" spans="1:33" x14ac:dyDescent="0.25">
      <c r="A1641" t="s">
        <v>41</v>
      </c>
      <c r="B1641">
        <v>901</v>
      </c>
      <c r="C1641">
        <v>830144337</v>
      </c>
      <c r="D1641" t="s">
        <v>3027</v>
      </c>
      <c r="E1641" t="s">
        <v>6175</v>
      </c>
      <c r="F1641">
        <v>7447638</v>
      </c>
      <c r="G1641">
        <v>16925001</v>
      </c>
      <c r="H1641">
        <v>65317</v>
      </c>
      <c r="I1641" t="s">
        <v>6176</v>
      </c>
      <c r="J1641" t="s">
        <v>6177</v>
      </c>
      <c r="K1641" s="2">
        <v>45363</v>
      </c>
      <c r="L1641" s="2">
        <v>45363</v>
      </c>
      <c r="M1641" s="2">
        <v>45413</v>
      </c>
      <c r="N1641">
        <v>-33</v>
      </c>
      <c r="O1641">
        <v>208068</v>
      </c>
      <c r="P1641">
        <v>20240604</v>
      </c>
      <c r="Q1641">
        <v>202406</v>
      </c>
      <c r="R1641" t="s">
        <v>6382</v>
      </c>
      <c r="S1641">
        <v>88</v>
      </c>
      <c r="T1641" t="s">
        <v>31</v>
      </c>
      <c r="U1641" t="s">
        <v>3359</v>
      </c>
      <c r="V1641" s="57" t="e">
        <f t="shared" ca="1" si="270"/>
        <v>#NUM!</v>
      </c>
      <c r="W1641" s="1" t="e">
        <f t="shared" ca="1" si="271"/>
        <v>#NUM!</v>
      </c>
      <c r="X1641" s="1" t="e">
        <f t="shared" ca="1" si="272"/>
        <v>#NUM!</v>
      </c>
      <c r="Y1641" s="1" t="e">
        <f t="shared" ca="1" si="273"/>
        <v>#NUM!</v>
      </c>
      <c r="Z1641" s="32" t="e">
        <f t="shared" ca="1" si="274"/>
        <v>#NUM!</v>
      </c>
      <c r="AA1641" s="1" t="e">
        <f t="shared" ca="1" si="275"/>
        <v>#NUM!</v>
      </c>
      <c r="AB1641" s="1" t="e">
        <f t="shared" ca="1" si="276"/>
        <v>#NUM!</v>
      </c>
      <c r="AC1641" s="1" t="e">
        <f t="shared" ca="1" si="277"/>
        <v>#NUM!</v>
      </c>
      <c r="AD1641" s="1">
        <f t="shared" si="278"/>
        <v>208068</v>
      </c>
      <c r="AE1641" t="str">
        <f>IFERROR(VLOOKUP(D1641,Bas!A:B,2,0),"")</f>
        <v/>
      </c>
      <c r="AF1641" t="str">
        <f t="shared" si="279"/>
        <v>VIDRIOS Y ACCESORIOS DE BOGOTA SASFP-011139-01</v>
      </c>
      <c r="AG1641" s="14" t="str">
        <f>(IFERROR(VLOOKUP(AF1641,Bas!A:B,2,0),"CXP"))</f>
        <v>CXP</v>
      </c>
    </row>
    <row r="1642" spans="1:33" x14ac:dyDescent="0.25">
      <c r="A1642" t="s">
        <v>41</v>
      </c>
      <c r="B1642">
        <v>901</v>
      </c>
      <c r="C1642">
        <v>830144337</v>
      </c>
      <c r="D1642" t="s">
        <v>3027</v>
      </c>
      <c r="E1642" t="s">
        <v>6175</v>
      </c>
      <c r="F1642">
        <v>7447638</v>
      </c>
      <c r="G1642">
        <v>16925001</v>
      </c>
      <c r="H1642">
        <v>65508</v>
      </c>
      <c r="I1642" t="s">
        <v>6178</v>
      </c>
      <c r="J1642" t="s">
        <v>6179</v>
      </c>
      <c r="K1642" s="2">
        <v>45377</v>
      </c>
      <c r="L1642" s="2">
        <v>45377</v>
      </c>
      <c r="M1642" s="2">
        <v>45431</v>
      </c>
      <c r="N1642">
        <v>-15</v>
      </c>
      <c r="O1642">
        <v>1040341</v>
      </c>
      <c r="P1642">
        <v>20240604</v>
      </c>
      <c r="Q1642">
        <v>202406</v>
      </c>
      <c r="R1642" t="s">
        <v>6382</v>
      </c>
      <c r="S1642">
        <v>74</v>
      </c>
      <c r="T1642" t="s">
        <v>31</v>
      </c>
      <c r="U1642" t="s">
        <v>3359</v>
      </c>
      <c r="V1642" s="57" t="e">
        <f t="shared" ca="1" si="270"/>
        <v>#NUM!</v>
      </c>
      <c r="W1642" s="1" t="e">
        <f t="shared" ca="1" si="271"/>
        <v>#NUM!</v>
      </c>
      <c r="X1642" s="1" t="e">
        <f t="shared" ca="1" si="272"/>
        <v>#NUM!</v>
      </c>
      <c r="Y1642" s="1" t="e">
        <f t="shared" ca="1" si="273"/>
        <v>#NUM!</v>
      </c>
      <c r="Z1642" s="32" t="e">
        <f t="shared" ca="1" si="274"/>
        <v>#NUM!</v>
      </c>
      <c r="AA1642" s="1" t="e">
        <f t="shared" ca="1" si="275"/>
        <v>#NUM!</v>
      </c>
      <c r="AB1642" s="1" t="e">
        <f t="shared" ca="1" si="276"/>
        <v>#NUM!</v>
      </c>
      <c r="AC1642" s="1" t="e">
        <f t="shared" ca="1" si="277"/>
        <v>#NUM!</v>
      </c>
      <c r="AD1642" s="1">
        <f t="shared" si="278"/>
        <v>1040341</v>
      </c>
      <c r="AE1642" t="str">
        <f>IFERROR(VLOOKUP(D1642,Bas!A:B,2,0),"")</f>
        <v/>
      </c>
      <c r="AF1642" t="str">
        <f t="shared" si="279"/>
        <v>VIDRIOS Y ACCESORIOS DE BOGOTA SASFP-011398-01</v>
      </c>
      <c r="AG1642" s="14" t="str">
        <f>(IFERROR(VLOOKUP(AF1642,Bas!A:B,2,0),"CXP"))</f>
        <v>CXP</v>
      </c>
    </row>
    <row r="1643" spans="1:33" x14ac:dyDescent="0.25">
      <c r="A1643" t="s">
        <v>41</v>
      </c>
      <c r="B1643">
        <v>901</v>
      </c>
      <c r="C1643">
        <v>830144337</v>
      </c>
      <c r="D1643" t="s">
        <v>3027</v>
      </c>
      <c r="E1643" t="s">
        <v>6175</v>
      </c>
      <c r="F1643">
        <v>7447638</v>
      </c>
      <c r="G1643">
        <v>16925001</v>
      </c>
      <c r="H1643">
        <v>65560</v>
      </c>
      <c r="I1643" t="s">
        <v>6180</v>
      </c>
      <c r="J1643" t="s">
        <v>6181</v>
      </c>
      <c r="K1643" s="2">
        <v>45378</v>
      </c>
      <c r="L1643" s="2">
        <v>45378</v>
      </c>
      <c r="M1643" s="2">
        <v>45435</v>
      </c>
      <c r="N1643">
        <v>-11</v>
      </c>
      <c r="O1643">
        <v>425593</v>
      </c>
      <c r="P1643">
        <v>20240604</v>
      </c>
      <c r="Q1643">
        <v>202406</v>
      </c>
      <c r="R1643" t="s">
        <v>6382</v>
      </c>
      <c r="S1643">
        <v>73</v>
      </c>
      <c r="T1643" t="s">
        <v>31</v>
      </c>
      <c r="U1643" t="s">
        <v>3359</v>
      </c>
      <c r="V1643" s="57" t="e">
        <f t="shared" ca="1" si="270"/>
        <v>#NUM!</v>
      </c>
      <c r="W1643" s="1" t="e">
        <f t="shared" ca="1" si="271"/>
        <v>#NUM!</v>
      </c>
      <c r="X1643" s="1" t="e">
        <f t="shared" ca="1" si="272"/>
        <v>#NUM!</v>
      </c>
      <c r="Y1643" s="1" t="e">
        <f t="shared" ca="1" si="273"/>
        <v>#NUM!</v>
      </c>
      <c r="Z1643" s="32" t="e">
        <f t="shared" ca="1" si="274"/>
        <v>#NUM!</v>
      </c>
      <c r="AA1643" s="1" t="e">
        <f t="shared" ca="1" si="275"/>
        <v>#NUM!</v>
      </c>
      <c r="AB1643" s="1" t="e">
        <f t="shared" ca="1" si="276"/>
        <v>#NUM!</v>
      </c>
      <c r="AC1643" s="1" t="e">
        <f t="shared" ca="1" si="277"/>
        <v>#NUM!</v>
      </c>
      <c r="AD1643" s="1">
        <f t="shared" si="278"/>
        <v>425593</v>
      </c>
      <c r="AE1643" t="str">
        <f>IFERROR(VLOOKUP(D1643,Bas!A:B,2,0),"")</f>
        <v/>
      </c>
      <c r="AF1643" t="str">
        <f t="shared" si="279"/>
        <v>VIDRIOS Y ACCESORIOS DE BOGOTA SASFP-011440-01</v>
      </c>
      <c r="AG1643" s="14" t="str">
        <f>(IFERROR(VLOOKUP(AF1643,Bas!A:B,2,0),"CXP"))</f>
        <v>CXP</v>
      </c>
    </row>
    <row r="1644" spans="1:33" x14ac:dyDescent="0.25">
      <c r="A1644" t="s">
        <v>41</v>
      </c>
      <c r="B1644">
        <v>901</v>
      </c>
      <c r="C1644">
        <v>830144337</v>
      </c>
      <c r="D1644" t="s">
        <v>3027</v>
      </c>
      <c r="E1644" t="s">
        <v>6175</v>
      </c>
      <c r="F1644">
        <v>7447638</v>
      </c>
      <c r="G1644">
        <v>16925001</v>
      </c>
      <c r="H1644">
        <v>65624</v>
      </c>
      <c r="I1644" t="s">
        <v>6182</v>
      </c>
      <c r="J1644" t="s">
        <v>6183</v>
      </c>
      <c r="K1644" s="2">
        <v>45384</v>
      </c>
      <c r="L1644" s="2">
        <v>45384</v>
      </c>
      <c r="M1644" s="2">
        <v>45444</v>
      </c>
      <c r="N1644">
        <v>-3</v>
      </c>
      <c r="O1644">
        <v>1040341</v>
      </c>
      <c r="P1644">
        <v>20240604</v>
      </c>
      <c r="Q1644">
        <v>202406</v>
      </c>
      <c r="R1644" t="s">
        <v>6382</v>
      </c>
      <c r="S1644">
        <v>67</v>
      </c>
      <c r="T1644" t="s">
        <v>31</v>
      </c>
      <c r="U1644" t="s">
        <v>3359</v>
      </c>
      <c r="V1644" s="57" t="e">
        <f t="shared" ca="1" si="270"/>
        <v>#NUM!</v>
      </c>
      <c r="W1644" s="1" t="e">
        <f t="shared" ca="1" si="271"/>
        <v>#NUM!</v>
      </c>
      <c r="X1644" s="1" t="e">
        <f t="shared" ca="1" si="272"/>
        <v>#NUM!</v>
      </c>
      <c r="Y1644" s="1" t="e">
        <f t="shared" ca="1" si="273"/>
        <v>#NUM!</v>
      </c>
      <c r="Z1644" s="32" t="e">
        <f t="shared" ca="1" si="274"/>
        <v>#NUM!</v>
      </c>
      <c r="AA1644" s="1" t="e">
        <f t="shared" ca="1" si="275"/>
        <v>#NUM!</v>
      </c>
      <c r="AB1644" s="1" t="e">
        <f t="shared" ca="1" si="276"/>
        <v>#NUM!</v>
      </c>
      <c r="AC1644" s="1" t="e">
        <f t="shared" ca="1" si="277"/>
        <v>#NUM!</v>
      </c>
      <c r="AD1644" s="1">
        <f t="shared" si="278"/>
        <v>1040341</v>
      </c>
      <c r="AE1644" t="str">
        <f>IFERROR(VLOOKUP(D1644,Bas!A:B,2,0),"")</f>
        <v/>
      </c>
      <c r="AF1644" t="str">
        <f t="shared" si="279"/>
        <v>VIDRIOS Y ACCESORIOS DE BOGOTA SASFP-011508-01</v>
      </c>
      <c r="AG1644" s="14" t="str">
        <f>(IFERROR(VLOOKUP(AF1644,Bas!A:B,2,0),"CXP"))</f>
        <v>CXP</v>
      </c>
    </row>
    <row r="1645" spans="1:33" x14ac:dyDescent="0.25">
      <c r="A1645" t="s">
        <v>41</v>
      </c>
      <c r="B1645">
        <v>901</v>
      </c>
      <c r="C1645">
        <v>830144337</v>
      </c>
      <c r="D1645" t="s">
        <v>3027</v>
      </c>
      <c r="E1645" t="s">
        <v>6175</v>
      </c>
      <c r="F1645">
        <v>7447638</v>
      </c>
      <c r="G1645">
        <v>16925001</v>
      </c>
      <c r="H1645">
        <v>65855</v>
      </c>
      <c r="I1645" t="s">
        <v>6184</v>
      </c>
      <c r="J1645" t="s">
        <v>6185</v>
      </c>
      <c r="K1645" s="2">
        <v>45405</v>
      </c>
      <c r="L1645" s="2">
        <v>45405</v>
      </c>
      <c r="M1645" s="2">
        <v>45462</v>
      </c>
      <c r="N1645">
        <v>15</v>
      </c>
      <c r="O1645">
        <v>1040341</v>
      </c>
      <c r="P1645">
        <v>20240604</v>
      </c>
      <c r="Q1645">
        <v>202406</v>
      </c>
      <c r="R1645" t="s">
        <v>6382</v>
      </c>
      <c r="S1645">
        <v>46</v>
      </c>
      <c r="T1645" t="s">
        <v>35</v>
      </c>
      <c r="U1645" t="s">
        <v>3359</v>
      </c>
      <c r="V1645" s="57" t="e">
        <f t="shared" ca="1" si="270"/>
        <v>#NUM!</v>
      </c>
      <c r="W1645" s="1" t="e">
        <f t="shared" ca="1" si="271"/>
        <v>#NUM!</v>
      </c>
      <c r="X1645" s="1" t="e">
        <f t="shared" ca="1" si="272"/>
        <v>#NUM!</v>
      </c>
      <c r="Y1645" s="1" t="e">
        <f t="shared" ca="1" si="273"/>
        <v>#NUM!</v>
      </c>
      <c r="Z1645" s="32" t="e">
        <f t="shared" ca="1" si="274"/>
        <v>#NUM!</v>
      </c>
      <c r="AA1645" s="1" t="e">
        <f t="shared" ca="1" si="275"/>
        <v>#NUM!</v>
      </c>
      <c r="AB1645" s="1" t="e">
        <f t="shared" ca="1" si="276"/>
        <v>#NUM!</v>
      </c>
      <c r="AC1645" s="1" t="e">
        <f t="shared" ca="1" si="277"/>
        <v>#NUM!</v>
      </c>
      <c r="AD1645" s="1">
        <f t="shared" si="278"/>
        <v>1040341</v>
      </c>
      <c r="AE1645" t="str">
        <f>IFERROR(VLOOKUP(D1645,Bas!A:B,2,0),"")</f>
        <v/>
      </c>
      <c r="AF1645" t="str">
        <f t="shared" si="279"/>
        <v>VIDRIOS Y ACCESORIOS DE BOGOTA SASFP-011872-01</v>
      </c>
      <c r="AG1645" s="14" t="str">
        <f>(IFERROR(VLOOKUP(AF1645,Bas!A:B,2,0),"CXP"))</f>
        <v>CXP</v>
      </c>
    </row>
    <row r="1646" spans="1:33" x14ac:dyDescent="0.25">
      <c r="A1646" t="s">
        <v>41</v>
      </c>
      <c r="B1646">
        <v>901</v>
      </c>
      <c r="C1646">
        <v>830144337</v>
      </c>
      <c r="D1646" t="s">
        <v>3027</v>
      </c>
      <c r="E1646" t="s">
        <v>6175</v>
      </c>
      <c r="F1646">
        <v>7447638</v>
      </c>
      <c r="G1646">
        <v>16925001</v>
      </c>
      <c r="H1646">
        <v>65972</v>
      </c>
      <c r="I1646" t="s">
        <v>6186</v>
      </c>
      <c r="J1646" t="s">
        <v>6187</v>
      </c>
      <c r="K1646" s="2">
        <v>45411</v>
      </c>
      <c r="L1646" s="2">
        <v>45411</v>
      </c>
      <c r="M1646" s="2">
        <v>45472</v>
      </c>
      <c r="N1646">
        <v>25</v>
      </c>
      <c r="O1646">
        <v>472882</v>
      </c>
      <c r="P1646">
        <v>20240604</v>
      </c>
      <c r="Q1646">
        <v>202406</v>
      </c>
      <c r="R1646" t="s">
        <v>6382</v>
      </c>
      <c r="S1646">
        <v>40</v>
      </c>
      <c r="T1646" t="s">
        <v>35</v>
      </c>
      <c r="U1646" t="s">
        <v>3359</v>
      </c>
      <c r="V1646" s="57" t="e">
        <f t="shared" ca="1" si="270"/>
        <v>#NUM!</v>
      </c>
      <c r="W1646" s="1" t="e">
        <f t="shared" ca="1" si="271"/>
        <v>#NUM!</v>
      </c>
      <c r="X1646" s="1" t="e">
        <f t="shared" ca="1" si="272"/>
        <v>#NUM!</v>
      </c>
      <c r="Y1646" s="1" t="e">
        <f t="shared" ca="1" si="273"/>
        <v>#NUM!</v>
      </c>
      <c r="Z1646" s="32" t="e">
        <f t="shared" ca="1" si="274"/>
        <v>#NUM!</v>
      </c>
      <c r="AA1646" s="1" t="e">
        <f t="shared" ca="1" si="275"/>
        <v>#NUM!</v>
      </c>
      <c r="AB1646" s="1" t="e">
        <f t="shared" ca="1" si="276"/>
        <v>#NUM!</v>
      </c>
      <c r="AC1646" s="1" t="e">
        <f t="shared" ca="1" si="277"/>
        <v>#NUM!</v>
      </c>
      <c r="AD1646" s="1">
        <f t="shared" si="278"/>
        <v>472882</v>
      </c>
      <c r="AE1646" t="str">
        <f>IFERROR(VLOOKUP(D1646,Bas!A:B,2,0),"")</f>
        <v/>
      </c>
      <c r="AF1646" t="str">
        <f t="shared" si="279"/>
        <v>VIDRIOS Y ACCESORIOS DE BOGOTA SASFP-012034-01</v>
      </c>
      <c r="AG1646" s="14" t="str">
        <f>(IFERROR(VLOOKUP(AF1646,Bas!A:B,2,0),"CXP"))</f>
        <v>CXP</v>
      </c>
    </row>
    <row r="1647" spans="1:33" x14ac:dyDescent="0.25">
      <c r="A1647" t="s">
        <v>41</v>
      </c>
      <c r="B1647">
        <v>901</v>
      </c>
      <c r="C1647">
        <v>830144337</v>
      </c>
      <c r="D1647" t="s">
        <v>3027</v>
      </c>
      <c r="E1647" t="s">
        <v>6175</v>
      </c>
      <c r="F1647">
        <v>7447638</v>
      </c>
      <c r="G1647">
        <v>16925001</v>
      </c>
      <c r="H1647">
        <v>66064</v>
      </c>
      <c r="I1647" t="s">
        <v>6188</v>
      </c>
      <c r="J1647" t="s">
        <v>6189</v>
      </c>
      <c r="K1647" s="2">
        <v>45422</v>
      </c>
      <c r="L1647" s="2">
        <v>45422</v>
      </c>
      <c r="M1647" s="2">
        <v>45481</v>
      </c>
      <c r="N1647">
        <v>34</v>
      </c>
      <c r="O1647">
        <v>1040341</v>
      </c>
      <c r="P1647">
        <v>20240604</v>
      </c>
      <c r="Q1647">
        <v>202406</v>
      </c>
      <c r="R1647" t="s">
        <v>6382</v>
      </c>
      <c r="S1647">
        <v>29</v>
      </c>
      <c r="T1647" t="s">
        <v>22</v>
      </c>
      <c r="U1647" t="s">
        <v>3359</v>
      </c>
      <c r="V1647" s="57" t="e">
        <f t="shared" ca="1" si="270"/>
        <v>#NUM!</v>
      </c>
      <c r="W1647" s="1" t="e">
        <f t="shared" ca="1" si="271"/>
        <v>#NUM!</v>
      </c>
      <c r="X1647" s="1" t="e">
        <f t="shared" ca="1" si="272"/>
        <v>#NUM!</v>
      </c>
      <c r="Y1647" s="1" t="e">
        <f t="shared" ca="1" si="273"/>
        <v>#NUM!</v>
      </c>
      <c r="Z1647" s="32" t="e">
        <f t="shared" ca="1" si="274"/>
        <v>#NUM!</v>
      </c>
      <c r="AA1647" s="1" t="e">
        <f t="shared" ca="1" si="275"/>
        <v>#NUM!</v>
      </c>
      <c r="AB1647" s="1" t="e">
        <f t="shared" ca="1" si="276"/>
        <v>#NUM!</v>
      </c>
      <c r="AC1647" s="1" t="e">
        <f t="shared" ca="1" si="277"/>
        <v>#NUM!</v>
      </c>
      <c r="AD1647" s="1">
        <f t="shared" si="278"/>
        <v>1040341</v>
      </c>
      <c r="AE1647" t="str">
        <f>IFERROR(VLOOKUP(D1647,Bas!A:B,2,0),"")</f>
        <v/>
      </c>
      <c r="AF1647" t="str">
        <f t="shared" si="279"/>
        <v>VIDRIOS Y ACCESORIOS DE BOGOTA SASFP-012212-01</v>
      </c>
      <c r="AG1647" s="14" t="str">
        <f>(IFERROR(VLOOKUP(AF1647,Bas!A:B,2,0),"CXP"))</f>
        <v>CXP</v>
      </c>
    </row>
    <row r="1648" spans="1:33" x14ac:dyDescent="0.25">
      <c r="A1648" t="s">
        <v>41</v>
      </c>
      <c r="B1648">
        <v>901</v>
      </c>
      <c r="C1648">
        <v>830144337</v>
      </c>
      <c r="D1648" t="s">
        <v>3027</v>
      </c>
      <c r="E1648" t="s">
        <v>6175</v>
      </c>
      <c r="F1648">
        <v>7447638</v>
      </c>
      <c r="G1648">
        <v>16925001</v>
      </c>
      <c r="H1648">
        <v>66109</v>
      </c>
      <c r="I1648" t="s">
        <v>6190</v>
      </c>
      <c r="J1648" t="s">
        <v>6191</v>
      </c>
      <c r="K1648" s="2">
        <v>45426</v>
      </c>
      <c r="L1648" s="2">
        <v>45426</v>
      </c>
      <c r="M1648" s="2">
        <v>45483</v>
      </c>
      <c r="N1648">
        <v>36</v>
      </c>
      <c r="O1648">
        <v>1040341</v>
      </c>
      <c r="P1648">
        <v>20240604</v>
      </c>
      <c r="Q1648">
        <v>202406</v>
      </c>
      <c r="R1648" t="s">
        <v>6382</v>
      </c>
      <c r="S1648">
        <v>25</v>
      </c>
      <c r="T1648" t="s">
        <v>22</v>
      </c>
      <c r="U1648" t="s">
        <v>3359</v>
      </c>
      <c r="V1648" s="57" t="e">
        <f t="shared" ca="1" si="270"/>
        <v>#NUM!</v>
      </c>
      <c r="W1648" s="1" t="e">
        <f t="shared" ca="1" si="271"/>
        <v>#NUM!</v>
      </c>
      <c r="X1648" s="1" t="e">
        <f t="shared" ca="1" si="272"/>
        <v>#NUM!</v>
      </c>
      <c r="Y1648" s="1" t="e">
        <f t="shared" ca="1" si="273"/>
        <v>#NUM!</v>
      </c>
      <c r="Z1648" s="32" t="e">
        <f t="shared" ca="1" si="274"/>
        <v>#NUM!</v>
      </c>
      <c r="AA1648" s="1" t="e">
        <f t="shared" ca="1" si="275"/>
        <v>#NUM!</v>
      </c>
      <c r="AB1648" s="1" t="e">
        <f t="shared" ca="1" si="276"/>
        <v>#NUM!</v>
      </c>
      <c r="AC1648" s="1" t="e">
        <f t="shared" ca="1" si="277"/>
        <v>#NUM!</v>
      </c>
      <c r="AD1648" s="1">
        <f t="shared" si="278"/>
        <v>1040341</v>
      </c>
      <c r="AE1648" t="str">
        <f>IFERROR(VLOOKUP(D1648,Bas!A:B,2,0),"")</f>
        <v/>
      </c>
      <c r="AF1648" t="str">
        <f t="shared" si="279"/>
        <v>VIDRIOS Y ACCESORIOS DE BOGOTA SASFP-012239-01</v>
      </c>
      <c r="AG1648" s="14" t="str">
        <f>(IFERROR(VLOOKUP(AF1648,Bas!A:B,2,0),"CXP"))</f>
        <v>CXP</v>
      </c>
    </row>
    <row r="1649" spans="1:33" x14ac:dyDescent="0.25">
      <c r="A1649" t="s">
        <v>41</v>
      </c>
      <c r="B1649">
        <v>901</v>
      </c>
      <c r="C1649">
        <v>830144337</v>
      </c>
      <c r="D1649" t="s">
        <v>3027</v>
      </c>
      <c r="E1649" t="s">
        <v>6175</v>
      </c>
      <c r="F1649">
        <v>7447638</v>
      </c>
      <c r="G1649">
        <v>16925001</v>
      </c>
      <c r="H1649">
        <v>66183</v>
      </c>
      <c r="I1649" t="s">
        <v>6192</v>
      </c>
      <c r="J1649" t="s">
        <v>6193</v>
      </c>
      <c r="K1649" s="2">
        <v>45432</v>
      </c>
      <c r="L1649" s="2">
        <v>45432</v>
      </c>
      <c r="M1649" s="2">
        <v>45490</v>
      </c>
      <c r="N1649">
        <v>43</v>
      </c>
      <c r="O1649">
        <v>331018</v>
      </c>
      <c r="P1649">
        <v>20240604</v>
      </c>
      <c r="Q1649">
        <v>202406</v>
      </c>
      <c r="R1649" t="s">
        <v>6382</v>
      </c>
      <c r="S1649">
        <v>19</v>
      </c>
      <c r="T1649" t="s">
        <v>22</v>
      </c>
      <c r="U1649" t="s">
        <v>3359</v>
      </c>
      <c r="V1649" s="57" t="e">
        <f t="shared" ca="1" si="270"/>
        <v>#NUM!</v>
      </c>
      <c r="W1649" s="1" t="e">
        <f t="shared" ca="1" si="271"/>
        <v>#NUM!</v>
      </c>
      <c r="X1649" s="1" t="e">
        <f t="shared" ca="1" si="272"/>
        <v>#NUM!</v>
      </c>
      <c r="Y1649" s="1" t="e">
        <f t="shared" ca="1" si="273"/>
        <v>#NUM!</v>
      </c>
      <c r="Z1649" s="32" t="e">
        <f t="shared" ca="1" si="274"/>
        <v>#NUM!</v>
      </c>
      <c r="AA1649" s="1" t="e">
        <f t="shared" ca="1" si="275"/>
        <v>#NUM!</v>
      </c>
      <c r="AB1649" s="1" t="e">
        <f t="shared" ca="1" si="276"/>
        <v>#NUM!</v>
      </c>
      <c r="AC1649" s="1" t="e">
        <f t="shared" ca="1" si="277"/>
        <v>#NUM!</v>
      </c>
      <c r="AD1649" s="1">
        <f t="shared" si="278"/>
        <v>331018</v>
      </c>
      <c r="AE1649" t="str">
        <f>IFERROR(VLOOKUP(D1649,Bas!A:B,2,0),"")</f>
        <v/>
      </c>
      <c r="AF1649" t="str">
        <f t="shared" si="279"/>
        <v>VIDRIOS Y ACCESORIOS DE BOGOTA SASFP-012365-01</v>
      </c>
      <c r="AG1649" s="14" t="str">
        <f>(IFERROR(VLOOKUP(AF1649,Bas!A:B,2,0),"CXP"))</f>
        <v>CXP</v>
      </c>
    </row>
    <row r="1650" spans="1:33" x14ac:dyDescent="0.25">
      <c r="A1650" t="s">
        <v>41</v>
      </c>
      <c r="B1650">
        <v>901</v>
      </c>
      <c r="C1650">
        <v>830144337</v>
      </c>
      <c r="D1650" t="s">
        <v>3027</v>
      </c>
      <c r="E1650" t="s">
        <v>6175</v>
      </c>
      <c r="F1650">
        <v>7447638</v>
      </c>
      <c r="G1650">
        <v>16925001</v>
      </c>
      <c r="H1650">
        <v>66301</v>
      </c>
      <c r="I1650" t="s">
        <v>6844</v>
      </c>
      <c r="J1650" t="s">
        <v>6845</v>
      </c>
      <c r="K1650" s="2">
        <v>45440</v>
      </c>
      <c r="L1650" s="2">
        <v>45440</v>
      </c>
      <c r="M1650" s="2">
        <v>45501</v>
      </c>
      <c r="N1650">
        <v>54</v>
      </c>
      <c r="O1650">
        <v>1040341</v>
      </c>
      <c r="P1650">
        <v>20240604</v>
      </c>
      <c r="Q1650">
        <v>202406</v>
      </c>
      <c r="R1650" t="s">
        <v>6382</v>
      </c>
      <c r="S1650">
        <v>11</v>
      </c>
      <c r="T1650" t="s">
        <v>22</v>
      </c>
      <c r="U1650" t="s">
        <v>3359</v>
      </c>
      <c r="V1650" s="57" t="e">
        <f t="shared" ca="1" si="270"/>
        <v>#NUM!</v>
      </c>
      <c r="W1650" s="1" t="e">
        <f t="shared" ca="1" si="271"/>
        <v>#NUM!</v>
      </c>
      <c r="X1650" s="1" t="e">
        <f t="shared" ca="1" si="272"/>
        <v>#NUM!</v>
      </c>
      <c r="Y1650" s="1" t="e">
        <f t="shared" ca="1" si="273"/>
        <v>#NUM!</v>
      </c>
      <c r="Z1650" s="32" t="e">
        <f t="shared" ca="1" si="274"/>
        <v>#NUM!</v>
      </c>
      <c r="AA1650" s="1" t="e">
        <f t="shared" ca="1" si="275"/>
        <v>#NUM!</v>
      </c>
      <c r="AB1650" s="1" t="e">
        <f t="shared" ca="1" si="276"/>
        <v>#NUM!</v>
      </c>
      <c r="AC1650" s="1" t="e">
        <f t="shared" ca="1" si="277"/>
        <v>#NUM!</v>
      </c>
      <c r="AD1650" s="1">
        <f t="shared" si="278"/>
        <v>1040341</v>
      </c>
      <c r="AE1650" t="str">
        <f>IFERROR(VLOOKUP(D1650,Bas!A:B,2,0),"")</f>
        <v/>
      </c>
      <c r="AF1650" t="str">
        <f t="shared" si="279"/>
        <v>VIDRIOS Y ACCESORIOS DE BOGOTA SASFP-012550-01</v>
      </c>
      <c r="AG1650" s="14" t="str">
        <f>(IFERROR(VLOOKUP(AF1650,Bas!A:B,2,0),"CXP"))</f>
        <v>CXP</v>
      </c>
    </row>
    <row r="1651" spans="1:33" x14ac:dyDescent="0.25">
      <c r="A1651" t="s">
        <v>41</v>
      </c>
      <c r="B1651">
        <v>901</v>
      </c>
      <c r="C1651">
        <v>830144337</v>
      </c>
      <c r="D1651" t="s">
        <v>3027</v>
      </c>
      <c r="E1651" t="s">
        <v>6175</v>
      </c>
      <c r="F1651">
        <v>7447638</v>
      </c>
      <c r="G1651">
        <v>16925001</v>
      </c>
      <c r="H1651">
        <v>66225</v>
      </c>
      <c r="I1651" t="s">
        <v>6846</v>
      </c>
      <c r="J1651" t="s">
        <v>6847</v>
      </c>
      <c r="K1651" s="2">
        <v>45440</v>
      </c>
      <c r="L1651" s="2">
        <v>45440</v>
      </c>
      <c r="M1651" s="2">
        <v>45494</v>
      </c>
      <c r="N1651">
        <v>47</v>
      </c>
      <c r="O1651">
        <v>236442</v>
      </c>
      <c r="P1651">
        <v>20240604</v>
      </c>
      <c r="Q1651">
        <v>202406</v>
      </c>
      <c r="R1651" t="s">
        <v>6382</v>
      </c>
      <c r="S1651">
        <v>11</v>
      </c>
      <c r="T1651" t="s">
        <v>22</v>
      </c>
      <c r="U1651" t="s">
        <v>3359</v>
      </c>
      <c r="V1651" s="57" t="e">
        <f t="shared" ca="1" si="270"/>
        <v>#NUM!</v>
      </c>
      <c r="W1651" s="1" t="e">
        <f t="shared" ca="1" si="271"/>
        <v>#NUM!</v>
      </c>
      <c r="X1651" s="1" t="e">
        <f t="shared" ca="1" si="272"/>
        <v>#NUM!</v>
      </c>
      <c r="Y1651" s="1" t="e">
        <f t="shared" ca="1" si="273"/>
        <v>#NUM!</v>
      </c>
      <c r="Z1651" s="32" t="e">
        <f t="shared" ca="1" si="274"/>
        <v>#NUM!</v>
      </c>
      <c r="AA1651" s="1" t="e">
        <f t="shared" ca="1" si="275"/>
        <v>#NUM!</v>
      </c>
      <c r="AB1651" s="1" t="e">
        <f t="shared" ca="1" si="276"/>
        <v>#NUM!</v>
      </c>
      <c r="AC1651" s="1" t="e">
        <f t="shared" ca="1" si="277"/>
        <v>#NUM!</v>
      </c>
      <c r="AD1651" s="1">
        <f t="shared" si="278"/>
        <v>236442</v>
      </c>
      <c r="AE1651" t="str">
        <f>IFERROR(VLOOKUP(D1651,Bas!A:B,2,0),"")</f>
        <v/>
      </c>
      <c r="AF1651" t="str">
        <f t="shared" si="279"/>
        <v>VIDRIOS Y ACCESORIOS DE BOGOTA SASFP-012551-01</v>
      </c>
      <c r="AG1651" s="14" t="str">
        <f>(IFERROR(VLOOKUP(AF1651,Bas!A:B,2,0),"CXP"))</f>
        <v>CXP</v>
      </c>
    </row>
    <row r="1652" spans="1:33" x14ac:dyDescent="0.25">
      <c r="A1652" t="s">
        <v>41</v>
      </c>
      <c r="B1652">
        <v>901</v>
      </c>
      <c r="C1652">
        <v>900057383</v>
      </c>
      <c r="D1652" t="s">
        <v>3028</v>
      </c>
      <c r="E1652" t="s">
        <v>6194</v>
      </c>
      <c r="F1652">
        <v>7447638</v>
      </c>
      <c r="G1652">
        <v>16925001</v>
      </c>
      <c r="H1652">
        <v>957207</v>
      </c>
      <c r="I1652" t="s">
        <v>6195</v>
      </c>
      <c r="J1652" t="s">
        <v>6196</v>
      </c>
      <c r="K1652" s="2">
        <v>45377</v>
      </c>
      <c r="L1652" s="2">
        <v>45377</v>
      </c>
      <c r="M1652" s="2">
        <v>45433</v>
      </c>
      <c r="N1652">
        <v>-13</v>
      </c>
      <c r="O1652">
        <v>360634</v>
      </c>
      <c r="P1652">
        <v>20240604</v>
      </c>
      <c r="Q1652">
        <v>202406</v>
      </c>
      <c r="R1652" t="s">
        <v>6382</v>
      </c>
      <c r="S1652">
        <v>74</v>
      </c>
      <c r="T1652" t="s">
        <v>31</v>
      </c>
      <c r="U1652" t="s">
        <v>3359</v>
      </c>
      <c r="V1652" s="57" t="e">
        <f t="shared" ca="1" si="270"/>
        <v>#NUM!</v>
      </c>
      <c r="W1652" s="1" t="e">
        <f t="shared" ca="1" si="271"/>
        <v>#NUM!</v>
      </c>
      <c r="X1652" s="1" t="e">
        <f t="shared" ca="1" si="272"/>
        <v>#NUM!</v>
      </c>
      <c r="Y1652" s="1" t="e">
        <f t="shared" ca="1" si="273"/>
        <v>#NUM!</v>
      </c>
      <c r="Z1652" s="32" t="e">
        <f t="shared" ca="1" si="274"/>
        <v>#NUM!</v>
      </c>
      <c r="AA1652" s="1" t="e">
        <f t="shared" ca="1" si="275"/>
        <v>#NUM!</v>
      </c>
      <c r="AB1652" s="1" t="e">
        <f t="shared" ca="1" si="276"/>
        <v>#NUM!</v>
      </c>
      <c r="AC1652" s="1" t="e">
        <f t="shared" ca="1" si="277"/>
        <v>#NUM!</v>
      </c>
      <c r="AD1652" s="1">
        <f t="shared" si="278"/>
        <v>360634</v>
      </c>
      <c r="AE1652" t="str">
        <f>IFERROR(VLOOKUP(D1652,Bas!A:B,2,0),"")</f>
        <v/>
      </c>
      <c r="AF1652" t="str">
        <f t="shared" si="279"/>
        <v>WURTH COLOMBIA SAFP-011397-01</v>
      </c>
      <c r="AG1652" s="14" t="str">
        <f>(IFERROR(VLOOKUP(AF1652,Bas!A:B,2,0),"CXP"))</f>
        <v>CXP</v>
      </c>
    </row>
    <row r="1653" spans="1:33" x14ac:dyDescent="0.25">
      <c r="A1653" t="s">
        <v>41</v>
      </c>
      <c r="B1653">
        <v>901</v>
      </c>
      <c r="C1653">
        <v>900057383</v>
      </c>
      <c r="D1653" t="s">
        <v>3028</v>
      </c>
      <c r="E1653" t="s">
        <v>6194</v>
      </c>
      <c r="F1653">
        <v>7447638</v>
      </c>
      <c r="G1653">
        <v>16925001</v>
      </c>
      <c r="H1653">
        <v>960024</v>
      </c>
      <c r="I1653" t="s">
        <v>6197</v>
      </c>
      <c r="J1653" t="s">
        <v>6198</v>
      </c>
      <c r="K1653" s="2">
        <v>45390</v>
      </c>
      <c r="L1653" s="2">
        <v>45390</v>
      </c>
      <c r="M1653" s="2">
        <v>45415</v>
      </c>
      <c r="N1653">
        <v>-31</v>
      </c>
      <c r="O1653">
        <v>1283108</v>
      </c>
      <c r="P1653">
        <v>20240604</v>
      </c>
      <c r="Q1653">
        <v>202406</v>
      </c>
      <c r="R1653" t="s">
        <v>6382</v>
      </c>
      <c r="S1653">
        <v>61</v>
      </c>
      <c r="T1653" t="s">
        <v>31</v>
      </c>
      <c r="U1653" t="s">
        <v>3359</v>
      </c>
      <c r="V1653" s="57" t="e">
        <f t="shared" ca="1" si="270"/>
        <v>#NUM!</v>
      </c>
      <c r="W1653" s="1" t="e">
        <f t="shared" ca="1" si="271"/>
        <v>#NUM!</v>
      </c>
      <c r="X1653" s="1" t="e">
        <f t="shared" ca="1" si="272"/>
        <v>#NUM!</v>
      </c>
      <c r="Y1653" s="1" t="e">
        <f t="shared" ca="1" si="273"/>
        <v>#NUM!</v>
      </c>
      <c r="Z1653" s="32" t="e">
        <f t="shared" ca="1" si="274"/>
        <v>#NUM!</v>
      </c>
      <c r="AA1653" s="1" t="e">
        <f t="shared" ca="1" si="275"/>
        <v>#NUM!</v>
      </c>
      <c r="AB1653" s="1" t="e">
        <f t="shared" ca="1" si="276"/>
        <v>#NUM!</v>
      </c>
      <c r="AC1653" s="1" t="e">
        <f t="shared" ca="1" si="277"/>
        <v>#NUM!</v>
      </c>
      <c r="AD1653" s="1">
        <f t="shared" si="278"/>
        <v>1283108</v>
      </c>
      <c r="AE1653" t="str">
        <f>IFERROR(VLOOKUP(D1653,Bas!A:B,2,0),"")</f>
        <v/>
      </c>
      <c r="AF1653" t="str">
        <f t="shared" si="279"/>
        <v>WURTH COLOMBIA SAFP-011552-01</v>
      </c>
      <c r="AG1653" s="14" t="str">
        <f>(IFERROR(VLOOKUP(AF1653,Bas!A:B,2,0),"CXP"))</f>
        <v>CXP</v>
      </c>
    </row>
    <row r="1654" spans="1:33" x14ac:dyDescent="0.25">
      <c r="A1654" t="s">
        <v>41</v>
      </c>
      <c r="B1654">
        <v>901</v>
      </c>
      <c r="C1654">
        <v>900057383</v>
      </c>
      <c r="D1654" t="s">
        <v>3028</v>
      </c>
      <c r="E1654" t="s">
        <v>6194</v>
      </c>
      <c r="F1654">
        <v>7447638</v>
      </c>
      <c r="G1654">
        <v>16925001</v>
      </c>
      <c r="H1654">
        <v>963338</v>
      </c>
      <c r="I1654" t="s">
        <v>6199</v>
      </c>
      <c r="J1654" t="s">
        <v>6200</v>
      </c>
      <c r="K1654" s="2">
        <v>45394</v>
      </c>
      <c r="L1654" s="2">
        <v>45394</v>
      </c>
      <c r="M1654" s="2">
        <v>45453</v>
      </c>
      <c r="N1654">
        <v>6</v>
      </c>
      <c r="O1654">
        <v>1385247</v>
      </c>
      <c r="P1654">
        <v>20240604</v>
      </c>
      <c r="Q1654">
        <v>202406</v>
      </c>
      <c r="R1654" t="s">
        <v>6382</v>
      </c>
      <c r="S1654">
        <v>57</v>
      </c>
      <c r="T1654" t="s">
        <v>35</v>
      </c>
      <c r="U1654" t="s">
        <v>3359</v>
      </c>
      <c r="V1654" s="57" t="e">
        <f t="shared" ca="1" si="270"/>
        <v>#NUM!</v>
      </c>
      <c r="W1654" s="1" t="e">
        <f t="shared" ca="1" si="271"/>
        <v>#NUM!</v>
      </c>
      <c r="X1654" s="1" t="e">
        <f t="shared" ca="1" si="272"/>
        <v>#NUM!</v>
      </c>
      <c r="Y1654" s="1" t="e">
        <f t="shared" ca="1" si="273"/>
        <v>#NUM!</v>
      </c>
      <c r="Z1654" s="32" t="e">
        <f t="shared" ca="1" si="274"/>
        <v>#NUM!</v>
      </c>
      <c r="AA1654" s="1" t="e">
        <f t="shared" ca="1" si="275"/>
        <v>#NUM!</v>
      </c>
      <c r="AB1654" s="1" t="e">
        <f t="shared" ca="1" si="276"/>
        <v>#NUM!</v>
      </c>
      <c r="AC1654" s="1" t="e">
        <f t="shared" ca="1" si="277"/>
        <v>#NUM!</v>
      </c>
      <c r="AD1654" s="1">
        <f t="shared" si="278"/>
        <v>1385247</v>
      </c>
      <c r="AE1654" t="str">
        <f>IFERROR(VLOOKUP(D1654,Bas!A:B,2,0),"")</f>
        <v/>
      </c>
      <c r="AF1654" t="str">
        <f t="shared" si="279"/>
        <v>WURTH COLOMBIA SAFP-011722-01</v>
      </c>
      <c r="AG1654" s="14" t="str">
        <f>(IFERROR(VLOOKUP(AF1654,Bas!A:B,2,0),"CXP"))</f>
        <v>CXP</v>
      </c>
    </row>
    <row r="1655" spans="1:33" x14ac:dyDescent="0.25">
      <c r="A1655" t="s">
        <v>41</v>
      </c>
      <c r="B1655">
        <v>901</v>
      </c>
      <c r="C1655">
        <v>900057383</v>
      </c>
      <c r="D1655" t="s">
        <v>3028</v>
      </c>
      <c r="E1655" t="s">
        <v>6194</v>
      </c>
      <c r="F1655">
        <v>7447638</v>
      </c>
      <c r="G1655">
        <v>16925001</v>
      </c>
      <c r="H1655">
        <v>963891</v>
      </c>
      <c r="I1655" t="s">
        <v>6201</v>
      </c>
      <c r="J1655" t="s">
        <v>6202</v>
      </c>
      <c r="K1655" s="2">
        <v>45397</v>
      </c>
      <c r="L1655" s="2">
        <v>45397</v>
      </c>
      <c r="M1655" s="2">
        <v>45455</v>
      </c>
      <c r="N1655">
        <v>8</v>
      </c>
      <c r="O1655">
        <v>252971</v>
      </c>
      <c r="P1655">
        <v>20240604</v>
      </c>
      <c r="Q1655">
        <v>202406</v>
      </c>
      <c r="R1655" t="s">
        <v>6382</v>
      </c>
      <c r="S1655">
        <v>54</v>
      </c>
      <c r="T1655" t="s">
        <v>35</v>
      </c>
      <c r="U1655" t="s">
        <v>3359</v>
      </c>
      <c r="V1655" s="57" t="e">
        <f t="shared" ca="1" si="270"/>
        <v>#NUM!</v>
      </c>
      <c r="W1655" s="1" t="e">
        <f t="shared" ca="1" si="271"/>
        <v>#NUM!</v>
      </c>
      <c r="X1655" s="1" t="e">
        <f t="shared" ca="1" si="272"/>
        <v>#NUM!</v>
      </c>
      <c r="Y1655" s="1" t="e">
        <f t="shared" ca="1" si="273"/>
        <v>#NUM!</v>
      </c>
      <c r="Z1655" s="32" t="e">
        <f t="shared" ca="1" si="274"/>
        <v>#NUM!</v>
      </c>
      <c r="AA1655" s="1" t="e">
        <f t="shared" ca="1" si="275"/>
        <v>#NUM!</v>
      </c>
      <c r="AB1655" s="1" t="e">
        <f t="shared" ca="1" si="276"/>
        <v>#NUM!</v>
      </c>
      <c r="AC1655" s="1" t="e">
        <f t="shared" ca="1" si="277"/>
        <v>#NUM!</v>
      </c>
      <c r="AD1655" s="1">
        <f t="shared" si="278"/>
        <v>252971</v>
      </c>
      <c r="AE1655" t="str">
        <f>IFERROR(VLOOKUP(D1655,Bas!A:B,2,0),"")</f>
        <v/>
      </c>
      <c r="AF1655" t="str">
        <f t="shared" si="279"/>
        <v>WURTH COLOMBIA SAFP-011750-01</v>
      </c>
      <c r="AG1655" s="14" t="str">
        <f>(IFERROR(VLOOKUP(AF1655,Bas!A:B,2,0),"CXP"))</f>
        <v>CXP</v>
      </c>
    </row>
    <row r="1656" spans="1:33" x14ac:dyDescent="0.25">
      <c r="A1656" t="s">
        <v>41</v>
      </c>
      <c r="B1656">
        <v>901</v>
      </c>
      <c r="C1656">
        <v>900057383</v>
      </c>
      <c r="D1656" t="s">
        <v>3028</v>
      </c>
      <c r="E1656" t="s">
        <v>6194</v>
      </c>
      <c r="F1656">
        <v>7447638</v>
      </c>
      <c r="G1656">
        <v>16925001</v>
      </c>
      <c r="H1656">
        <v>965020</v>
      </c>
      <c r="I1656" t="s">
        <v>6203</v>
      </c>
      <c r="J1656" t="s">
        <v>6204</v>
      </c>
      <c r="K1656" s="2">
        <v>45398</v>
      </c>
      <c r="L1656" s="2">
        <v>45398</v>
      </c>
      <c r="M1656" s="2">
        <v>45458</v>
      </c>
      <c r="N1656">
        <v>11</v>
      </c>
      <c r="O1656">
        <v>470029</v>
      </c>
      <c r="P1656">
        <v>20240604</v>
      </c>
      <c r="Q1656">
        <v>202406</v>
      </c>
      <c r="R1656" t="s">
        <v>6382</v>
      </c>
      <c r="S1656">
        <v>53</v>
      </c>
      <c r="T1656" t="s">
        <v>35</v>
      </c>
      <c r="U1656" t="s">
        <v>3359</v>
      </c>
      <c r="V1656" s="57" t="e">
        <f t="shared" ca="1" si="270"/>
        <v>#NUM!</v>
      </c>
      <c r="W1656" s="1" t="e">
        <f t="shared" ca="1" si="271"/>
        <v>#NUM!</v>
      </c>
      <c r="X1656" s="1" t="e">
        <f t="shared" ca="1" si="272"/>
        <v>#NUM!</v>
      </c>
      <c r="Y1656" s="1" t="e">
        <f t="shared" ca="1" si="273"/>
        <v>#NUM!</v>
      </c>
      <c r="Z1656" s="32" t="e">
        <f t="shared" ca="1" si="274"/>
        <v>#NUM!</v>
      </c>
      <c r="AA1656" s="1" t="e">
        <f t="shared" ca="1" si="275"/>
        <v>#NUM!</v>
      </c>
      <c r="AB1656" s="1" t="e">
        <f t="shared" ca="1" si="276"/>
        <v>#NUM!</v>
      </c>
      <c r="AC1656" s="1" t="e">
        <f t="shared" ca="1" si="277"/>
        <v>#NUM!</v>
      </c>
      <c r="AD1656" s="1">
        <f t="shared" si="278"/>
        <v>470029</v>
      </c>
      <c r="AE1656" t="str">
        <f>IFERROR(VLOOKUP(D1656,Bas!A:B,2,0),"")</f>
        <v/>
      </c>
      <c r="AF1656" t="str">
        <f t="shared" si="279"/>
        <v>WURTH COLOMBIA SAFP-011771-01</v>
      </c>
      <c r="AG1656" s="14" t="str">
        <f>(IFERROR(VLOOKUP(AF1656,Bas!A:B,2,0),"CXP"))</f>
        <v>CXP</v>
      </c>
    </row>
    <row r="1657" spans="1:33" x14ac:dyDescent="0.25">
      <c r="A1657" t="s">
        <v>41</v>
      </c>
      <c r="B1657">
        <v>901</v>
      </c>
      <c r="C1657">
        <v>900057383</v>
      </c>
      <c r="D1657" t="s">
        <v>3028</v>
      </c>
      <c r="E1657" t="s">
        <v>6194</v>
      </c>
      <c r="F1657">
        <v>7447638</v>
      </c>
      <c r="G1657">
        <v>16925001</v>
      </c>
      <c r="H1657">
        <v>967407</v>
      </c>
      <c r="I1657" t="s">
        <v>6205</v>
      </c>
      <c r="J1657" t="s">
        <v>6206</v>
      </c>
      <c r="K1657" s="2">
        <v>45405</v>
      </c>
      <c r="L1657" s="2">
        <v>45405</v>
      </c>
      <c r="M1657" s="2">
        <v>45462</v>
      </c>
      <c r="N1657">
        <v>15</v>
      </c>
      <c r="O1657">
        <v>531295</v>
      </c>
      <c r="P1657">
        <v>20240604</v>
      </c>
      <c r="Q1657">
        <v>202406</v>
      </c>
      <c r="R1657" t="s">
        <v>6382</v>
      </c>
      <c r="S1657">
        <v>46</v>
      </c>
      <c r="T1657" t="s">
        <v>35</v>
      </c>
      <c r="U1657" t="s">
        <v>3359</v>
      </c>
      <c r="V1657" s="57" t="e">
        <f t="shared" ca="1" si="270"/>
        <v>#NUM!</v>
      </c>
      <c r="W1657" s="1" t="e">
        <f t="shared" ca="1" si="271"/>
        <v>#NUM!</v>
      </c>
      <c r="X1657" s="1" t="e">
        <f t="shared" ca="1" si="272"/>
        <v>#NUM!</v>
      </c>
      <c r="Y1657" s="1" t="e">
        <f t="shared" ca="1" si="273"/>
        <v>#NUM!</v>
      </c>
      <c r="Z1657" s="32" t="e">
        <f t="shared" ca="1" si="274"/>
        <v>#NUM!</v>
      </c>
      <c r="AA1657" s="1" t="e">
        <f t="shared" ca="1" si="275"/>
        <v>#NUM!</v>
      </c>
      <c r="AB1657" s="1" t="e">
        <f t="shared" ca="1" si="276"/>
        <v>#NUM!</v>
      </c>
      <c r="AC1657" s="1" t="e">
        <f t="shared" ca="1" si="277"/>
        <v>#NUM!</v>
      </c>
      <c r="AD1657" s="1">
        <f t="shared" si="278"/>
        <v>531295</v>
      </c>
      <c r="AE1657" t="str">
        <f>IFERROR(VLOOKUP(D1657,Bas!A:B,2,0),"")</f>
        <v/>
      </c>
      <c r="AF1657" t="str">
        <f t="shared" si="279"/>
        <v>WURTH COLOMBIA SAFP-011873-01</v>
      </c>
      <c r="AG1657" s="14" t="str">
        <f>(IFERROR(VLOOKUP(AF1657,Bas!A:B,2,0),"CXP"))</f>
        <v>CXP</v>
      </c>
    </row>
    <row r="1658" spans="1:33" x14ac:dyDescent="0.25">
      <c r="A1658" t="s">
        <v>41</v>
      </c>
      <c r="B1658">
        <v>901</v>
      </c>
      <c r="C1658">
        <v>900057383</v>
      </c>
      <c r="D1658" t="s">
        <v>3028</v>
      </c>
      <c r="E1658" t="s">
        <v>6194</v>
      </c>
      <c r="F1658">
        <v>7447638</v>
      </c>
      <c r="G1658">
        <v>16925001</v>
      </c>
      <c r="H1658">
        <v>968257</v>
      </c>
      <c r="I1658" t="s">
        <v>6207</v>
      </c>
      <c r="J1658" t="s">
        <v>6208</v>
      </c>
      <c r="K1658" s="2">
        <v>45411</v>
      </c>
      <c r="L1658" s="2">
        <v>45411</v>
      </c>
      <c r="M1658" s="2">
        <v>45466</v>
      </c>
      <c r="N1658">
        <v>19</v>
      </c>
      <c r="O1658">
        <v>182749</v>
      </c>
      <c r="P1658">
        <v>20240604</v>
      </c>
      <c r="Q1658">
        <v>202406</v>
      </c>
      <c r="R1658" t="s">
        <v>6382</v>
      </c>
      <c r="S1658">
        <v>40</v>
      </c>
      <c r="T1658" t="s">
        <v>35</v>
      </c>
      <c r="U1658" t="s">
        <v>3359</v>
      </c>
      <c r="V1658" s="57" t="e">
        <f t="shared" ca="1" si="270"/>
        <v>#NUM!</v>
      </c>
      <c r="W1658" s="1" t="e">
        <f t="shared" ca="1" si="271"/>
        <v>#NUM!</v>
      </c>
      <c r="X1658" s="1" t="e">
        <f t="shared" ca="1" si="272"/>
        <v>#NUM!</v>
      </c>
      <c r="Y1658" s="1" t="e">
        <f t="shared" ca="1" si="273"/>
        <v>#NUM!</v>
      </c>
      <c r="Z1658" s="32" t="e">
        <f t="shared" ca="1" si="274"/>
        <v>#NUM!</v>
      </c>
      <c r="AA1658" s="1" t="e">
        <f t="shared" ca="1" si="275"/>
        <v>#NUM!</v>
      </c>
      <c r="AB1658" s="1" t="e">
        <f t="shared" ca="1" si="276"/>
        <v>#NUM!</v>
      </c>
      <c r="AC1658" s="1" t="e">
        <f t="shared" ca="1" si="277"/>
        <v>#NUM!</v>
      </c>
      <c r="AD1658" s="1">
        <f t="shared" si="278"/>
        <v>182749</v>
      </c>
      <c r="AE1658" t="str">
        <f>IFERROR(VLOOKUP(D1658,Bas!A:B,2,0),"")</f>
        <v/>
      </c>
      <c r="AF1658" t="str">
        <f t="shared" si="279"/>
        <v>WURTH COLOMBIA SAFP-012035-01</v>
      </c>
      <c r="AG1658" s="14" t="str">
        <f>(IFERROR(VLOOKUP(AF1658,Bas!A:B,2,0),"CXP"))</f>
        <v>CXP</v>
      </c>
    </row>
    <row r="1659" spans="1:33" x14ac:dyDescent="0.25">
      <c r="A1659" t="s">
        <v>41</v>
      </c>
      <c r="B1659">
        <v>901</v>
      </c>
      <c r="C1659">
        <v>900057383</v>
      </c>
      <c r="D1659" t="s">
        <v>3028</v>
      </c>
      <c r="E1659" t="s">
        <v>6194</v>
      </c>
      <c r="F1659">
        <v>7447638</v>
      </c>
      <c r="G1659">
        <v>16925001</v>
      </c>
      <c r="H1659">
        <v>968258</v>
      </c>
      <c r="I1659" t="s">
        <v>6209</v>
      </c>
      <c r="J1659" t="s">
        <v>6210</v>
      </c>
      <c r="K1659" s="2">
        <v>45411</v>
      </c>
      <c r="L1659" s="2">
        <v>45411</v>
      </c>
      <c r="M1659" s="2">
        <v>45466</v>
      </c>
      <c r="N1659">
        <v>19</v>
      </c>
      <c r="O1659">
        <v>39606</v>
      </c>
      <c r="P1659">
        <v>20240604</v>
      </c>
      <c r="Q1659">
        <v>202406</v>
      </c>
      <c r="R1659" t="s">
        <v>6382</v>
      </c>
      <c r="S1659">
        <v>40</v>
      </c>
      <c r="T1659" t="s">
        <v>35</v>
      </c>
      <c r="U1659" t="s">
        <v>3359</v>
      </c>
      <c r="V1659" s="57" t="e">
        <f t="shared" ca="1" si="270"/>
        <v>#NUM!</v>
      </c>
      <c r="W1659" s="1" t="e">
        <f t="shared" ca="1" si="271"/>
        <v>#NUM!</v>
      </c>
      <c r="X1659" s="1" t="e">
        <f t="shared" ca="1" si="272"/>
        <v>#NUM!</v>
      </c>
      <c r="Y1659" s="1" t="e">
        <f t="shared" ca="1" si="273"/>
        <v>#NUM!</v>
      </c>
      <c r="Z1659" s="32" t="e">
        <f t="shared" ca="1" si="274"/>
        <v>#NUM!</v>
      </c>
      <c r="AA1659" s="1" t="e">
        <f t="shared" ca="1" si="275"/>
        <v>#NUM!</v>
      </c>
      <c r="AB1659" s="1" t="e">
        <f t="shared" ca="1" si="276"/>
        <v>#NUM!</v>
      </c>
      <c r="AC1659" s="1" t="e">
        <f t="shared" ca="1" si="277"/>
        <v>#NUM!</v>
      </c>
      <c r="AD1659" s="1">
        <f t="shared" si="278"/>
        <v>39606</v>
      </c>
      <c r="AE1659" t="str">
        <f>IFERROR(VLOOKUP(D1659,Bas!A:B,2,0),"")</f>
        <v/>
      </c>
      <c r="AF1659" t="str">
        <f t="shared" si="279"/>
        <v>WURTH COLOMBIA SAFP-012036-01</v>
      </c>
      <c r="AG1659" s="14" t="str">
        <f>(IFERROR(VLOOKUP(AF1659,Bas!A:B,2,0),"CXP"))</f>
        <v>CXP</v>
      </c>
    </row>
    <row r="1660" spans="1:33" x14ac:dyDescent="0.25">
      <c r="A1660" t="s">
        <v>41</v>
      </c>
      <c r="B1660">
        <v>901</v>
      </c>
      <c r="C1660">
        <v>900057383</v>
      </c>
      <c r="D1660" t="s">
        <v>3028</v>
      </c>
      <c r="E1660" t="s">
        <v>6194</v>
      </c>
      <c r="F1660">
        <v>7447638</v>
      </c>
      <c r="G1660">
        <v>16925001</v>
      </c>
      <c r="H1660">
        <v>968821</v>
      </c>
      <c r="I1660" t="s">
        <v>6211</v>
      </c>
      <c r="J1660" t="s">
        <v>6212</v>
      </c>
      <c r="K1660" s="2">
        <v>45411</v>
      </c>
      <c r="L1660" s="2">
        <v>45411</v>
      </c>
      <c r="M1660" s="2">
        <v>45467</v>
      </c>
      <c r="N1660">
        <v>20</v>
      </c>
      <c r="O1660">
        <v>501865</v>
      </c>
      <c r="P1660">
        <v>20240604</v>
      </c>
      <c r="Q1660">
        <v>202406</v>
      </c>
      <c r="R1660" t="s">
        <v>6382</v>
      </c>
      <c r="S1660">
        <v>40</v>
      </c>
      <c r="T1660" t="s">
        <v>35</v>
      </c>
      <c r="U1660" t="s">
        <v>3359</v>
      </c>
      <c r="V1660" s="57" t="e">
        <f t="shared" ca="1" si="270"/>
        <v>#NUM!</v>
      </c>
      <c r="W1660" s="1" t="e">
        <f t="shared" ca="1" si="271"/>
        <v>#NUM!</v>
      </c>
      <c r="X1660" s="1" t="e">
        <f t="shared" ca="1" si="272"/>
        <v>#NUM!</v>
      </c>
      <c r="Y1660" s="1" t="e">
        <f t="shared" ca="1" si="273"/>
        <v>#NUM!</v>
      </c>
      <c r="Z1660" s="32" t="e">
        <f t="shared" ca="1" si="274"/>
        <v>#NUM!</v>
      </c>
      <c r="AA1660" s="1" t="e">
        <f t="shared" ca="1" si="275"/>
        <v>#NUM!</v>
      </c>
      <c r="AB1660" s="1" t="e">
        <f t="shared" ca="1" si="276"/>
        <v>#NUM!</v>
      </c>
      <c r="AC1660" s="1" t="e">
        <f t="shared" ca="1" si="277"/>
        <v>#NUM!</v>
      </c>
      <c r="AD1660" s="1">
        <f t="shared" si="278"/>
        <v>501865</v>
      </c>
      <c r="AE1660" t="str">
        <f>IFERROR(VLOOKUP(D1660,Bas!A:B,2,0),"")</f>
        <v/>
      </c>
      <c r="AF1660" t="str">
        <f t="shared" si="279"/>
        <v>WURTH COLOMBIA SAFP-012037-01</v>
      </c>
      <c r="AG1660" s="14" t="str">
        <f>(IFERROR(VLOOKUP(AF1660,Bas!A:B,2,0),"CXP"))</f>
        <v>CXP</v>
      </c>
    </row>
    <row r="1661" spans="1:33" x14ac:dyDescent="0.25">
      <c r="A1661" t="s">
        <v>41</v>
      </c>
      <c r="B1661">
        <v>901</v>
      </c>
      <c r="C1661">
        <v>900057383</v>
      </c>
      <c r="D1661" t="s">
        <v>3028</v>
      </c>
      <c r="E1661" t="s">
        <v>6194</v>
      </c>
      <c r="F1661">
        <v>7447638</v>
      </c>
      <c r="G1661">
        <v>16925001</v>
      </c>
      <c r="H1661">
        <v>970186</v>
      </c>
      <c r="I1661" t="s">
        <v>6213</v>
      </c>
      <c r="J1661" t="s">
        <v>6214</v>
      </c>
      <c r="K1661" s="2">
        <v>45411</v>
      </c>
      <c r="L1661" s="2">
        <v>45411</v>
      </c>
      <c r="M1661" s="2">
        <v>45469</v>
      </c>
      <c r="N1661">
        <v>22</v>
      </c>
      <c r="O1661">
        <v>461489</v>
      </c>
      <c r="P1661">
        <v>20240604</v>
      </c>
      <c r="Q1661">
        <v>202406</v>
      </c>
      <c r="R1661" t="s">
        <v>6382</v>
      </c>
      <c r="S1661">
        <v>40</v>
      </c>
      <c r="T1661" t="s">
        <v>35</v>
      </c>
      <c r="U1661" t="s">
        <v>3359</v>
      </c>
      <c r="V1661" s="57" t="e">
        <f t="shared" ca="1" si="270"/>
        <v>#NUM!</v>
      </c>
      <c r="W1661" s="1" t="e">
        <f t="shared" ca="1" si="271"/>
        <v>#NUM!</v>
      </c>
      <c r="X1661" s="1" t="e">
        <f t="shared" ca="1" si="272"/>
        <v>#NUM!</v>
      </c>
      <c r="Y1661" s="1" t="e">
        <f t="shared" ca="1" si="273"/>
        <v>#NUM!</v>
      </c>
      <c r="Z1661" s="32" t="e">
        <f t="shared" ca="1" si="274"/>
        <v>#NUM!</v>
      </c>
      <c r="AA1661" s="1" t="e">
        <f t="shared" ca="1" si="275"/>
        <v>#NUM!</v>
      </c>
      <c r="AB1661" s="1" t="e">
        <f t="shared" ca="1" si="276"/>
        <v>#NUM!</v>
      </c>
      <c r="AC1661" s="1" t="e">
        <f t="shared" ca="1" si="277"/>
        <v>#NUM!</v>
      </c>
      <c r="AD1661" s="1">
        <f t="shared" si="278"/>
        <v>461489</v>
      </c>
      <c r="AE1661" t="str">
        <f>IFERROR(VLOOKUP(D1661,Bas!A:B,2,0),"")</f>
        <v/>
      </c>
      <c r="AF1661" t="str">
        <f t="shared" si="279"/>
        <v>WURTH COLOMBIA SAFP-012038-01</v>
      </c>
      <c r="AG1661" s="14" t="str">
        <f>(IFERROR(VLOOKUP(AF1661,Bas!A:B,2,0),"CXP"))</f>
        <v>CXP</v>
      </c>
    </row>
    <row r="1662" spans="1:33" x14ac:dyDescent="0.25">
      <c r="A1662" t="s">
        <v>41</v>
      </c>
      <c r="B1662">
        <v>901</v>
      </c>
      <c r="C1662">
        <v>900057383</v>
      </c>
      <c r="D1662" t="s">
        <v>3028</v>
      </c>
      <c r="E1662" t="s">
        <v>6194</v>
      </c>
      <c r="F1662">
        <v>7447638</v>
      </c>
      <c r="G1662">
        <v>16925001</v>
      </c>
      <c r="H1662">
        <v>973060</v>
      </c>
      <c r="I1662" t="s">
        <v>6215</v>
      </c>
      <c r="J1662" t="s">
        <v>6216</v>
      </c>
      <c r="K1662" s="2">
        <v>45422</v>
      </c>
      <c r="L1662" s="2">
        <v>45422</v>
      </c>
      <c r="M1662" s="2">
        <v>45479</v>
      </c>
      <c r="N1662">
        <v>32</v>
      </c>
      <c r="O1662">
        <v>433389</v>
      </c>
      <c r="P1662">
        <v>20240604</v>
      </c>
      <c r="Q1662">
        <v>202406</v>
      </c>
      <c r="R1662" t="s">
        <v>6382</v>
      </c>
      <c r="S1662">
        <v>29</v>
      </c>
      <c r="T1662" t="s">
        <v>22</v>
      </c>
      <c r="U1662" t="s">
        <v>3359</v>
      </c>
      <c r="V1662" s="57" t="e">
        <f t="shared" ca="1" si="270"/>
        <v>#NUM!</v>
      </c>
      <c r="W1662" s="1" t="e">
        <f t="shared" ca="1" si="271"/>
        <v>#NUM!</v>
      </c>
      <c r="X1662" s="1" t="e">
        <f t="shared" ca="1" si="272"/>
        <v>#NUM!</v>
      </c>
      <c r="Y1662" s="1" t="e">
        <f t="shared" ca="1" si="273"/>
        <v>#NUM!</v>
      </c>
      <c r="Z1662" s="32" t="e">
        <f t="shared" ca="1" si="274"/>
        <v>#NUM!</v>
      </c>
      <c r="AA1662" s="1" t="e">
        <f t="shared" ca="1" si="275"/>
        <v>#NUM!</v>
      </c>
      <c r="AB1662" s="1" t="e">
        <f t="shared" ca="1" si="276"/>
        <v>#NUM!</v>
      </c>
      <c r="AC1662" s="1" t="e">
        <f t="shared" ca="1" si="277"/>
        <v>#NUM!</v>
      </c>
      <c r="AD1662" s="1">
        <f t="shared" si="278"/>
        <v>433389</v>
      </c>
      <c r="AE1662" t="str">
        <f>IFERROR(VLOOKUP(D1662,Bas!A:B,2,0),"")</f>
        <v/>
      </c>
      <c r="AF1662" t="str">
        <f t="shared" si="279"/>
        <v>WURTH COLOMBIA SAFP-012209-01</v>
      </c>
      <c r="AG1662" s="14" t="str">
        <f>(IFERROR(VLOOKUP(AF1662,Bas!A:B,2,0),"CXP"))</f>
        <v>CXP</v>
      </c>
    </row>
    <row r="1663" spans="1:33" x14ac:dyDescent="0.25">
      <c r="A1663" t="s">
        <v>41</v>
      </c>
      <c r="B1663">
        <v>901</v>
      </c>
      <c r="C1663">
        <v>900057383</v>
      </c>
      <c r="D1663" t="s">
        <v>3028</v>
      </c>
      <c r="E1663" t="s">
        <v>6194</v>
      </c>
      <c r="F1663">
        <v>7447638</v>
      </c>
      <c r="G1663">
        <v>16925001</v>
      </c>
      <c r="H1663">
        <v>973062</v>
      </c>
      <c r="I1663" t="s">
        <v>6217</v>
      </c>
      <c r="J1663" t="s">
        <v>6218</v>
      </c>
      <c r="K1663" s="2">
        <v>45422</v>
      </c>
      <c r="L1663" s="2">
        <v>45422</v>
      </c>
      <c r="M1663" s="2">
        <v>45479</v>
      </c>
      <c r="N1663">
        <v>32</v>
      </c>
      <c r="O1663">
        <v>124106</v>
      </c>
      <c r="P1663">
        <v>20240604</v>
      </c>
      <c r="Q1663">
        <v>202406</v>
      </c>
      <c r="R1663" t="s">
        <v>6382</v>
      </c>
      <c r="S1663">
        <v>29</v>
      </c>
      <c r="T1663" t="s">
        <v>22</v>
      </c>
      <c r="U1663" t="s">
        <v>3359</v>
      </c>
      <c r="V1663" s="57" t="e">
        <f t="shared" ca="1" si="270"/>
        <v>#NUM!</v>
      </c>
      <c r="W1663" s="1" t="e">
        <f t="shared" ca="1" si="271"/>
        <v>#NUM!</v>
      </c>
      <c r="X1663" s="1" t="e">
        <f t="shared" ca="1" si="272"/>
        <v>#NUM!</v>
      </c>
      <c r="Y1663" s="1" t="e">
        <f t="shared" ca="1" si="273"/>
        <v>#NUM!</v>
      </c>
      <c r="Z1663" s="32" t="e">
        <f t="shared" ca="1" si="274"/>
        <v>#NUM!</v>
      </c>
      <c r="AA1663" s="1" t="e">
        <f t="shared" ca="1" si="275"/>
        <v>#NUM!</v>
      </c>
      <c r="AB1663" s="1" t="e">
        <f t="shared" ca="1" si="276"/>
        <v>#NUM!</v>
      </c>
      <c r="AC1663" s="1" t="e">
        <f t="shared" ca="1" si="277"/>
        <v>#NUM!</v>
      </c>
      <c r="AD1663" s="1">
        <f t="shared" si="278"/>
        <v>124106</v>
      </c>
      <c r="AE1663" t="str">
        <f>IFERROR(VLOOKUP(D1663,Bas!A:B,2,0),"")</f>
        <v/>
      </c>
      <c r="AF1663" t="str">
        <f t="shared" si="279"/>
        <v>WURTH COLOMBIA SAFP-012210-01</v>
      </c>
      <c r="AG1663" s="14" t="str">
        <f>(IFERROR(VLOOKUP(AF1663,Bas!A:B,2,0),"CXP"))</f>
        <v>CXP</v>
      </c>
    </row>
    <row r="1664" spans="1:33" x14ac:dyDescent="0.25">
      <c r="A1664" t="s">
        <v>41</v>
      </c>
      <c r="B1664">
        <v>901</v>
      </c>
      <c r="C1664">
        <v>900057383</v>
      </c>
      <c r="D1664" t="s">
        <v>3028</v>
      </c>
      <c r="E1664" t="s">
        <v>6194</v>
      </c>
      <c r="F1664">
        <v>7447638</v>
      </c>
      <c r="G1664">
        <v>16925001</v>
      </c>
      <c r="H1664">
        <v>972415</v>
      </c>
      <c r="I1664" t="s">
        <v>6219</v>
      </c>
      <c r="J1664" t="s">
        <v>6220</v>
      </c>
      <c r="K1664" s="2">
        <v>45422</v>
      </c>
      <c r="L1664" s="2">
        <v>45422</v>
      </c>
      <c r="M1664" s="2">
        <v>45475</v>
      </c>
      <c r="N1664">
        <v>28</v>
      </c>
      <c r="O1664">
        <v>189568</v>
      </c>
      <c r="P1664">
        <v>20240604</v>
      </c>
      <c r="Q1664">
        <v>202406</v>
      </c>
      <c r="R1664" t="s">
        <v>6382</v>
      </c>
      <c r="S1664">
        <v>29</v>
      </c>
      <c r="T1664" t="s">
        <v>22</v>
      </c>
      <c r="U1664" t="s">
        <v>3359</v>
      </c>
      <c r="V1664" s="57" t="e">
        <f t="shared" ca="1" si="270"/>
        <v>#NUM!</v>
      </c>
      <c r="W1664" s="1" t="e">
        <f t="shared" ca="1" si="271"/>
        <v>#NUM!</v>
      </c>
      <c r="X1664" s="1" t="e">
        <f t="shared" ca="1" si="272"/>
        <v>#NUM!</v>
      </c>
      <c r="Y1664" s="1" t="e">
        <f t="shared" ca="1" si="273"/>
        <v>#NUM!</v>
      </c>
      <c r="Z1664" s="32" t="e">
        <f t="shared" ca="1" si="274"/>
        <v>#NUM!</v>
      </c>
      <c r="AA1664" s="1" t="e">
        <f t="shared" ca="1" si="275"/>
        <v>#NUM!</v>
      </c>
      <c r="AB1664" s="1" t="e">
        <f t="shared" ca="1" si="276"/>
        <v>#NUM!</v>
      </c>
      <c r="AC1664" s="1" t="e">
        <f t="shared" ca="1" si="277"/>
        <v>#NUM!</v>
      </c>
      <c r="AD1664" s="1">
        <f t="shared" si="278"/>
        <v>189568</v>
      </c>
      <c r="AE1664" t="str">
        <f>IFERROR(VLOOKUP(D1664,Bas!A:B,2,0),"")</f>
        <v/>
      </c>
      <c r="AF1664" t="str">
        <f t="shared" si="279"/>
        <v>WURTH COLOMBIA SAFP-012211-01</v>
      </c>
      <c r="AG1664" s="14" t="str">
        <f>(IFERROR(VLOOKUP(AF1664,Bas!A:B,2,0),"CXP"))</f>
        <v>CXP</v>
      </c>
    </row>
    <row r="1665" spans="1:33" x14ac:dyDescent="0.25">
      <c r="A1665" t="s">
        <v>41</v>
      </c>
      <c r="B1665">
        <v>901</v>
      </c>
      <c r="C1665">
        <v>900057383</v>
      </c>
      <c r="D1665" t="s">
        <v>3028</v>
      </c>
      <c r="E1665" t="s">
        <v>6194</v>
      </c>
      <c r="F1665">
        <v>7447638</v>
      </c>
      <c r="G1665">
        <v>16925001</v>
      </c>
      <c r="H1665">
        <v>975325</v>
      </c>
      <c r="I1665" t="s">
        <v>6221</v>
      </c>
      <c r="J1665" t="s">
        <v>6222</v>
      </c>
      <c r="K1665" s="2">
        <v>45427</v>
      </c>
      <c r="L1665" s="2">
        <v>45427</v>
      </c>
      <c r="M1665" s="2">
        <v>45483</v>
      </c>
      <c r="N1665">
        <v>36</v>
      </c>
      <c r="O1665">
        <v>760845</v>
      </c>
      <c r="P1665">
        <v>20240604</v>
      </c>
      <c r="Q1665">
        <v>202406</v>
      </c>
      <c r="R1665" t="s">
        <v>6382</v>
      </c>
      <c r="S1665">
        <v>24</v>
      </c>
      <c r="T1665" t="s">
        <v>22</v>
      </c>
      <c r="U1665" t="s">
        <v>3359</v>
      </c>
      <c r="V1665" s="57" t="e">
        <f t="shared" ca="1" si="270"/>
        <v>#NUM!</v>
      </c>
      <c r="W1665" s="1" t="e">
        <f t="shared" ca="1" si="271"/>
        <v>#NUM!</v>
      </c>
      <c r="X1665" s="1" t="e">
        <f t="shared" ca="1" si="272"/>
        <v>#NUM!</v>
      </c>
      <c r="Y1665" s="1" t="e">
        <f t="shared" ca="1" si="273"/>
        <v>#NUM!</v>
      </c>
      <c r="Z1665" s="32" t="e">
        <f t="shared" ca="1" si="274"/>
        <v>#NUM!</v>
      </c>
      <c r="AA1665" s="1" t="e">
        <f t="shared" ca="1" si="275"/>
        <v>#NUM!</v>
      </c>
      <c r="AB1665" s="1" t="e">
        <f t="shared" ca="1" si="276"/>
        <v>#NUM!</v>
      </c>
      <c r="AC1665" s="1" t="e">
        <f t="shared" ca="1" si="277"/>
        <v>#NUM!</v>
      </c>
      <c r="AD1665" s="1">
        <f t="shared" si="278"/>
        <v>760845</v>
      </c>
      <c r="AE1665" t="str">
        <f>IFERROR(VLOOKUP(D1665,Bas!A:B,2,0),"")</f>
        <v/>
      </c>
      <c r="AF1665" t="str">
        <f t="shared" si="279"/>
        <v>WURTH COLOMBIA SAFP-012313-01</v>
      </c>
      <c r="AG1665" s="14" t="str">
        <f>(IFERROR(VLOOKUP(AF1665,Bas!A:B,2,0),"CXP"))</f>
        <v>CXP</v>
      </c>
    </row>
    <row r="1666" spans="1:33" x14ac:dyDescent="0.25">
      <c r="A1666" t="s">
        <v>41</v>
      </c>
      <c r="B1666">
        <v>901</v>
      </c>
      <c r="C1666">
        <v>900057383</v>
      </c>
      <c r="D1666" t="s">
        <v>3028</v>
      </c>
      <c r="E1666" t="s">
        <v>6194</v>
      </c>
      <c r="F1666">
        <v>7447638</v>
      </c>
      <c r="G1666">
        <v>16925001</v>
      </c>
      <c r="H1666">
        <v>977266</v>
      </c>
      <c r="I1666" t="s">
        <v>6223</v>
      </c>
      <c r="J1666" t="s">
        <v>6224</v>
      </c>
      <c r="K1666" s="2">
        <v>45433</v>
      </c>
      <c r="L1666" s="2">
        <v>45433</v>
      </c>
      <c r="M1666" s="2">
        <v>45489</v>
      </c>
      <c r="N1666">
        <v>42</v>
      </c>
      <c r="O1666">
        <v>359211</v>
      </c>
      <c r="P1666">
        <v>20240604</v>
      </c>
      <c r="Q1666">
        <v>202406</v>
      </c>
      <c r="R1666" t="s">
        <v>6382</v>
      </c>
      <c r="S1666">
        <v>18</v>
      </c>
      <c r="T1666" t="s">
        <v>22</v>
      </c>
      <c r="U1666" t="s">
        <v>3359</v>
      </c>
      <c r="V1666" s="57" t="e">
        <f t="shared" ca="1" si="270"/>
        <v>#NUM!</v>
      </c>
      <c r="W1666" s="1" t="e">
        <f t="shared" ca="1" si="271"/>
        <v>#NUM!</v>
      </c>
      <c r="X1666" s="1" t="e">
        <f t="shared" ca="1" si="272"/>
        <v>#NUM!</v>
      </c>
      <c r="Y1666" s="1" t="e">
        <f t="shared" ca="1" si="273"/>
        <v>#NUM!</v>
      </c>
      <c r="Z1666" s="32" t="e">
        <f t="shared" ca="1" si="274"/>
        <v>#NUM!</v>
      </c>
      <c r="AA1666" s="1" t="e">
        <f t="shared" ca="1" si="275"/>
        <v>#NUM!</v>
      </c>
      <c r="AB1666" s="1" t="e">
        <f t="shared" ca="1" si="276"/>
        <v>#NUM!</v>
      </c>
      <c r="AC1666" s="1" t="e">
        <f t="shared" ca="1" si="277"/>
        <v>#NUM!</v>
      </c>
      <c r="AD1666" s="1">
        <f t="shared" si="278"/>
        <v>359211</v>
      </c>
      <c r="AE1666" t="str">
        <f>IFERROR(VLOOKUP(D1666,Bas!A:B,2,0),"")</f>
        <v/>
      </c>
      <c r="AF1666" t="str">
        <f t="shared" si="279"/>
        <v>WURTH COLOMBIA SAFP-012389-01</v>
      </c>
      <c r="AG1666" s="14" t="str">
        <f>(IFERROR(VLOOKUP(AF1666,Bas!A:B,2,0),"CXP"))</f>
        <v>CXP</v>
      </c>
    </row>
    <row r="1667" spans="1:33" x14ac:dyDescent="0.25">
      <c r="A1667" t="s">
        <v>41</v>
      </c>
      <c r="B1667">
        <v>901</v>
      </c>
      <c r="C1667">
        <v>900057383</v>
      </c>
      <c r="D1667" t="s">
        <v>3028</v>
      </c>
      <c r="E1667" t="s">
        <v>6194</v>
      </c>
      <c r="F1667">
        <v>7447638</v>
      </c>
      <c r="G1667">
        <v>16925001</v>
      </c>
      <c r="H1667">
        <v>979125</v>
      </c>
      <c r="I1667" t="s">
        <v>6376</v>
      </c>
      <c r="J1667" t="s">
        <v>6377</v>
      </c>
      <c r="K1667" s="2">
        <v>45435</v>
      </c>
      <c r="L1667" s="2">
        <v>45435</v>
      </c>
      <c r="M1667" s="2">
        <v>45494</v>
      </c>
      <c r="N1667">
        <v>47</v>
      </c>
      <c r="O1667">
        <v>732655</v>
      </c>
      <c r="P1667">
        <v>20240604</v>
      </c>
      <c r="Q1667">
        <v>202406</v>
      </c>
      <c r="R1667" t="s">
        <v>6382</v>
      </c>
      <c r="S1667">
        <v>16</v>
      </c>
      <c r="T1667" t="s">
        <v>22</v>
      </c>
      <c r="U1667" t="s">
        <v>3359</v>
      </c>
      <c r="V1667" s="57" t="e">
        <f t="shared" ca="1" si="270"/>
        <v>#NUM!</v>
      </c>
      <c r="W1667" s="1" t="e">
        <f t="shared" ca="1" si="271"/>
        <v>#NUM!</v>
      </c>
      <c r="X1667" s="1" t="e">
        <f t="shared" ca="1" si="272"/>
        <v>#NUM!</v>
      </c>
      <c r="Y1667" s="1" t="e">
        <f t="shared" ca="1" si="273"/>
        <v>#NUM!</v>
      </c>
      <c r="Z1667" s="32" t="e">
        <f t="shared" ca="1" si="274"/>
        <v>#NUM!</v>
      </c>
      <c r="AA1667" s="1" t="e">
        <f t="shared" ca="1" si="275"/>
        <v>#NUM!</v>
      </c>
      <c r="AB1667" s="1" t="e">
        <f t="shared" ca="1" si="276"/>
        <v>#NUM!</v>
      </c>
      <c r="AC1667" s="1" t="e">
        <f t="shared" ca="1" si="277"/>
        <v>#NUM!</v>
      </c>
      <c r="AD1667" s="1">
        <f t="shared" si="278"/>
        <v>732655</v>
      </c>
      <c r="AE1667" t="str">
        <f>IFERROR(VLOOKUP(D1667,Bas!A:B,2,0),"")</f>
        <v/>
      </c>
      <c r="AF1667" t="str">
        <f t="shared" si="279"/>
        <v>WURTH COLOMBIA SAFP-012438-01</v>
      </c>
      <c r="AG1667" s="14" t="str">
        <f>(IFERROR(VLOOKUP(AF1667,Bas!A:B,2,0),"CXP"))</f>
        <v>CXP</v>
      </c>
    </row>
    <row r="1668" spans="1:33" x14ac:dyDescent="0.25">
      <c r="A1668" t="s">
        <v>41</v>
      </c>
      <c r="B1668">
        <v>901</v>
      </c>
      <c r="C1668">
        <v>900057383</v>
      </c>
      <c r="D1668" t="s">
        <v>3028</v>
      </c>
      <c r="E1668" t="s">
        <v>6194</v>
      </c>
      <c r="F1668">
        <v>7447638</v>
      </c>
      <c r="G1668">
        <v>16925001</v>
      </c>
      <c r="H1668">
        <v>979099</v>
      </c>
      <c r="I1668" t="s">
        <v>6378</v>
      </c>
      <c r="J1668" t="s">
        <v>6379</v>
      </c>
      <c r="K1668" s="2">
        <v>45435</v>
      </c>
      <c r="L1668" s="2">
        <v>45435</v>
      </c>
      <c r="M1668" s="2">
        <v>45494</v>
      </c>
      <c r="N1668">
        <v>47</v>
      </c>
      <c r="O1668">
        <v>155132</v>
      </c>
      <c r="P1668">
        <v>20240604</v>
      </c>
      <c r="Q1668">
        <v>202406</v>
      </c>
      <c r="R1668" t="s">
        <v>6382</v>
      </c>
      <c r="S1668">
        <v>16</v>
      </c>
      <c r="T1668" t="s">
        <v>22</v>
      </c>
      <c r="U1668" t="s">
        <v>3359</v>
      </c>
      <c r="V1668" s="57" t="e">
        <f t="shared" ca="1" si="270"/>
        <v>#NUM!</v>
      </c>
      <c r="W1668" s="1" t="e">
        <f t="shared" ca="1" si="271"/>
        <v>#NUM!</v>
      </c>
      <c r="X1668" s="1" t="e">
        <f t="shared" ca="1" si="272"/>
        <v>#NUM!</v>
      </c>
      <c r="Y1668" s="1" t="e">
        <f t="shared" ca="1" si="273"/>
        <v>#NUM!</v>
      </c>
      <c r="Z1668" s="32" t="e">
        <f t="shared" ca="1" si="274"/>
        <v>#NUM!</v>
      </c>
      <c r="AA1668" s="1" t="e">
        <f t="shared" ca="1" si="275"/>
        <v>#NUM!</v>
      </c>
      <c r="AB1668" s="1" t="e">
        <f t="shared" ca="1" si="276"/>
        <v>#NUM!</v>
      </c>
      <c r="AC1668" s="1" t="e">
        <f t="shared" ca="1" si="277"/>
        <v>#NUM!</v>
      </c>
      <c r="AD1668" s="1">
        <f t="shared" si="278"/>
        <v>155132</v>
      </c>
      <c r="AE1668" t="str">
        <f>IFERROR(VLOOKUP(D1668,Bas!A:B,2,0),"")</f>
        <v/>
      </c>
      <c r="AF1668" t="str">
        <f t="shared" si="279"/>
        <v>WURTH COLOMBIA SAFP-012439-01</v>
      </c>
      <c r="AG1668" s="14" t="str">
        <f>(IFERROR(VLOOKUP(AF1668,Bas!A:B,2,0),"CXP"))</f>
        <v>CXP</v>
      </c>
    </row>
    <row r="1669" spans="1:33" x14ac:dyDescent="0.25">
      <c r="A1669" t="s">
        <v>41</v>
      </c>
      <c r="B1669">
        <v>901</v>
      </c>
      <c r="C1669">
        <v>900057383</v>
      </c>
      <c r="D1669" t="s">
        <v>3028</v>
      </c>
      <c r="E1669" t="s">
        <v>6194</v>
      </c>
      <c r="F1669">
        <v>7447638</v>
      </c>
      <c r="G1669">
        <v>16925001</v>
      </c>
      <c r="H1669">
        <v>980138</v>
      </c>
      <c r="I1669" t="s">
        <v>6848</v>
      </c>
      <c r="J1669" t="s">
        <v>6849</v>
      </c>
      <c r="K1669" s="2">
        <v>45441</v>
      </c>
      <c r="L1669" s="2">
        <v>45441</v>
      </c>
      <c r="M1669" s="2">
        <v>45496</v>
      </c>
      <c r="N1669">
        <v>49</v>
      </c>
      <c r="O1669">
        <v>178998</v>
      </c>
      <c r="P1669">
        <v>20240604</v>
      </c>
      <c r="Q1669">
        <v>202406</v>
      </c>
      <c r="R1669" t="s">
        <v>6382</v>
      </c>
      <c r="S1669">
        <v>10</v>
      </c>
      <c r="T1669" t="s">
        <v>22</v>
      </c>
      <c r="U1669" t="s">
        <v>3359</v>
      </c>
      <c r="V1669" s="57" t="e">
        <f t="shared" ref="V1669:V1684" ca="1" si="280">+_xlfn.DAYS($V$8,L1669)</f>
        <v>#NUM!</v>
      </c>
      <c r="W1669" s="1" t="e">
        <f t="shared" ref="W1669:W1684" ca="1" si="281">+IF(AND(V1669&gt;=0,V1669&lt;=30),AD1669,0)</f>
        <v>#NUM!</v>
      </c>
      <c r="X1669" s="1" t="e">
        <f t="shared" ref="X1669:X1684" ca="1" si="282">+IF(AND(V1669&gt;=31,V1669&lt;=60),AD1669,0)</f>
        <v>#NUM!</v>
      </c>
      <c r="Y1669" s="1" t="e">
        <f t="shared" ref="Y1669:Y1684" ca="1" si="283">+IF(AND(V1669&gt;=61,V1669&lt;=90),AD1669,0)</f>
        <v>#NUM!</v>
      </c>
      <c r="Z1669" s="32" t="e">
        <f t="shared" ref="Z1669:Z1684" ca="1" si="284">+IF(AND(V1669&gt;=91,V1669&lt;=120),AD1669,0)</f>
        <v>#NUM!</v>
      </c>
      <c r="AA1669" s="1" t="e">
        <f t="shared" ref="AA1669:AA1684" ca="1" si="285">+IF(AND(V1669&gt;=121,V1669&lt;=180),AD1669,0)</f>
        <v>#NUM!</v>
      </c>
      <c r="AB1669" s="1" t="e">
        <f t="shared" ref="AB1669:AB1684" ca="1" si="286">+IF(AND(V1669&gt;=181,V1669&lt;=360),AD1669,0)</f>
        <v>#NUM!</v>
      </c>
      <c r="AC1669" s="1" t="e">
        <f t="shared" ref="AC1669:AC1684" ca="1" si="287">+IF(AND(V1669&gt;360),AD1669,0)</f>
        <v>#NUM!</v>
      </c>
      <c r="AD1669" s="1">
        <f t="shared" ref="AD1669:AD1684" si="288">+O1669</f>
        <v>178998</v>
      </c>
      <c r="AE1669" t="str">
        <f>IFERROR(VLOOKUP(D1669,Bas!A:B,2,0),"")</f>
        <v/>
      </c>
      <c r="AF1669" t="str">
        <f t="shared" ref="AF1669:AF1684" si="289">+CONCATENATE(D1669,I1669)</f>
        <v>WURTH COLOMBIA SAFP-012583-01</v>
      </c>
      <c r="AG1669" s="14" t="str">
        <f>(IFERROR(VLOOKUP(AF1669,Bas!A:B,2,0),"CXP"))</f>
        <v>CXP</v>
      </c>
    </row>
    <row r="1670" spans="1:33" x14ac:dyDescent="0.25">
      <c r="A1670" t="s">
        <v>41</v>
      </c>
      <c r="B1670">
        <v>901</v>
      </c>
      <c r="C1670">
        <v>830014276</v>
      </c>
      <c r="D1670" t="s">
        <v>6850</v>
      </c>
      <c r="E1670" t="s">
        <v>6851</v>
      </c>
      <c r="F1670">
        <v>7447638</v>
      </c>
      <c r="G1670">
        <v>16925001</v>
      </c>
      <c r="H1670">
        <v>147</v>
      </c>
      <c r="I1670" t="s">
        <v>6852</v>
      </c>
      <c r="J1670" t="s">
        <v>6853</v>
      </c>
      <c r="K1670" s="2">
        <v>45441</v>
      </c>
      <c r="L1670" s="2">
        <v>45441</v>
      </c>
      <c r="M1670" s="2">
        <v>45500</v>
      </c>
      <c r="N1670">
        <v>53</v>
      </c>
      <c r="O1670">
        <v>2245292</v>
      </c>
      <c r="P1670">
        <v>20240604</v>
      </c>
      <c r="Q1670">
        <v>202406</v>
      </c>
      <c r="R1670" t="s">
        <v>6382</v>
      </c>
      <c r="S1670">
        <v>10</v>
      </c>
      <c r="T1670" t="s">
        <v>22</v>
      </c>
      <c r="U1670" t="s">
        <v>3359</v>
      </c>
      <c r="V1670" s="57" t="e">
        <f t="shared" ca="1" si="280"/>
        <v>#NUM!</v>
      </c>
      <c r="W1670" s="1" t="e">
        <f t="shared" ca="1" si="281"/>
        <v>#NUM!</v>
      </c>
      <c r="X1670" s="1" t="e">
        <f t="shared" ca="1" si="282"/>
        <v>#NUM!</v>
      </c>
      <c r="Y1670" s="1" t="e">
        <f t="shared" ca="1" si="283"/>
        <v>#NUM!</v>
      </c>
      <c r="Z1670" s="32" t="e">
        <f t="shared" ca="1" si="284"/>
        <v>#NUM!</v>
      </c>
      <c r="AA1670" s="1" t="e">
        <f t="shared" ca="1" si="285"/>
        <v>#NUM!</v>
      </c>
      <c r="AB1670" s="1" t="e">
        <f t="shared" ca="1" si="286"/>
        <v>#NUM!</v>
      </c>
      <c r="AC1670" s="1" t="e">
        <f t="shared" ca="1" si="287"/>
        <v>#NUM!</v>
      </c>
      <c r="AD1670" s="1">
        <f t="shared" si="288"/>
        <v>2245292</v>
      </c>
      <c r="AE1670" t="str">
        <f>IFERROR(VLOOKUP(D1670,Bas!A:B,2,0),"")</f>
        <v/>
      </c>
      <c r="AF1670" t="str">
        <f t="shared" si="289"/>
        <v>ZAGA PRODUCCIONES SASFP-012584-01</v>
      </c>
      <c r="AG1670" s="14" t="str">
        <f>(IFERROR(VLOOKUP(AF1670,Bas!A:B,2,0),"CXP"))</f>
        <v>CXP</v>
      </c>
    </row>
    <row r="1671" spans="1:33" x14ac:dyDescent="0.25">
      <c r="A1671" t="s">
        <v>41</v>
      </c>
      <c r="B1671">
        <v>901</v>
      </c>
      <c r="C1671">
        <v>860011285</v>
      </c>
      <c r="D1671" t="s">
        <v>3030</v>
      </c>
      <c r="F1671">
        <v>7447638</v>
      </c>
      <c r="G1671">
        <v>16925001</v>
      </c>
      <c r="H1671">
        <v>23057</v>
      </c>
      <c r="I1671" t="s">
        <v>6225</v>
      </c>
      <c r="J1671" t="s">
        <v>6226</v>
      </c>
      <c r="K1671" s="2">
        <v>45181</v>
      </c>
      <c r="L1671" s="2">
        <v>45181</v>
      </c>
      <c r="M1671" s="2">
        <v>45182</v>
      </c>
      <c r="N1671">
        <v>-261</v>
      </c>
      <c r="O1671">
        <v>3000000</v>
      </c>
      <c r="P1671">
        <v>20240604</v>
      </c>
      <c r="Q1671">
        <v>202406</v>
      </c>
      <c r="R1671" t="s">
        <v>6382</v>
      </c>
      <c r="S1671">
        <v>270</v>
      </c>
      <c r="T1671" t="s">
        <v>45</v>
      </c>
      <c r="U1671" t="s">
        <v>3359</v>
      </c>
      <c r="V1671" s="57" t="e">
        <f t="shared" ca="1" si="280"/>
        <v>#NUM!</v>
      </c>
      <c r="W1671" s="1" t="e">
        <f t="shared" ca="1" si="281"/>
        <v>#NUM!</v>
      </c>
      <c r="X1671" s="1" t="e">
        <f t="shared" ca="1" si="282"/>
        <v>#NUM!</v>
      </c>
      <c r="Y1671" s="1" t="e">
        <f t="shared" ca="1" si="283"/>
        <v>#NUM!</v>
      </c>
      <c r="Z1671" s="32" t="e">
        <f t="shared" ca="1" si="284"/>
        <v>#NUM!</v>
      </c>
      <c r="AA1671" s="1" t="e">
        <f t="shared" ca="1" si="285"/>
        <v>#NUM!</v>
      </c>
      <c r="AB1671" s="1" t="e">
        <f t="shared" ca="1" si="286"/>
        <v>#NUM!</v>
      </c>
      <c r="AC1671" s="1" t="e">
        <f t="shared" ca="1" si="287"/>
        <v>#NUM!</v>
      </c>
      <c r="AD1671" s="1">
        <f t="shared" si="288"/>
        <v>3000000</v>
      </c>
      <c r="AE1671" t="str">
        <f>IFERROR(VLOOKUP(D1671,Bas!A:B,2,0),"")</f>
        <v/>
      </c>
      <c r="AF1671" t="str">
        <f t="shared" si="289"/>
        <v>UNIVERSIDAD INCCA DE COLOMBIACC-002565-00</v>
      </c>
      <c r="AG1671" s="14" t="str">
        <f>(IFERROR(VLOOKUP(AF1671,Bas!A:B,2,0),"CXP"))</f>
        <v>RV</v>
      </c>
    </row>
    <row r="1672" spans="1:33" x14ac:dyDescent="0.25">
      <c r="A1672" t="s">
        <v>41</v>
      </c>
      <c r="B1672">
        <v>901</v>
      </c>
      <c r="C1672">
        <v>860011285</v>
      </c>
      <c r="D1672" t="s">
        <v>3030</v>
      </c>
      <c r="F1672">
        <v>7447638</v>
      </c>
      <c r="G1672">
        <v>16925001</v>
      </c>
      <c r="H1672">
        <v>23058</v>
      </c>
      <c r="I1672" t="s">
        <v>6227</v>
      </c>
      <c r="J1672" t="s">
        <v>6228</v>
      </c>
      <c r="K1672" s="2">
        <v>45181</v>
      </c>
      <c r="L1672" s="2">
        <v>45181</v>
      </c>
      <c r="M1672" s="2">
        <v>45182</v>
      </c>
      <c r="N1672">
        <v>-261</v>
      </c>
      <c r="O1672">
        <v>500000</v>
      </c>
      <c r="P1672">
        <v>20240604</v>
      </c>
      <c r="Q1672">
        <v>202406</v>
      </c>
      <c r="R1672" t="s">
        <v>6382</v>
      </c>
      <c r="S1672">
        <v>270</v>
      </c>
      <c r="T1672" t="s">
        <v>45</v>
      </c>
      <c r="U1672" t="s">
        <v>3359</v>
      </c>
      <c r="V1672" s="57" t="e">
        <f t="shared" ca="1" si="280"/>
        <v>#NUM!</v>
      </c>
      <c r="W1672" s="1" t="e">
        <f t="shared" ca="1" si="281"/>
        <v>#NUM!</v>
      </c>
      <c r="X1672" s="1" t="e">
        <f t="shared" ca="1" si="282"/>
        <v>#NUM!</v>
      </c>
      <c r="Y1672" s="1" t="e">
        <f t="shared" ca="1" si="283"/>
        <v>#NUM!</v>
      </c>
      <c r="Z1672" s="32" t="e">
        <f t="shared" ca="1" si="284"/>
        <v>#NUM!</v>
      </c>
      <c r="AA1672" s="1" t="e">
        <f t="shared" ca="1" si="285"/>
        <v>#NUM!</v>
      </c>
      <c r="AB1672" s="1" t="e">
        <f t="shared" ca="1" si="286"/>
        <v>#NUM!</v>
      </c>
      <c r="AC1672" s="1" t="e">
        <f t="shared" ca="1" si="287"/>
        <v>#NUM!</v>
      </c>
      <c r="AD1672" s="1">
        <f t="shared" si="288"/>
        <v>500000</v>
      </c>
      <c r="AE1672" t="str">
        <f>IFERROR(VLOOKUP(D1672,Bas!A:B,2,0),"")</f>
        <v/>
      </c>
      <c r="AF1672" t="str">
        <f t="shared" si="289"/>
        <v>UNIVERSIDAD INCCA DE COLOMBIACC-002566-00</v>
      </c>
      <c r="AG1672" s="14" t="str">
        <f>(IFERROR(VLOOKUP(AF1672,Bas!A:B,2,0),"CXP"))</f>
        <v>RV</v>
      </c>
    </row>
    <row r="1673" spans="1:33" x14ac:dyDescent="0.25">
      <c r="A1673" t="s">
        <v>41</v>
      </c>
      <c r="B1673">
        <v>901</v>
      </c>
      <c r="C1673">
        <v>901308194</v>
      </c>
      <c r="D1673" t="s">
        <v>6250</v>
      </c>
      <c r="F1673">
        <v>7447638</v>
      </c>
      <c r="G1673">
        <v>16925001</v>
      </c>
      <c r="H1673">
        <v>578</v>
      </c>
      <c r="I1673" t="s">
        <v>6229</v>
      </c>
      <c r="J1673" t="s">
        <v>6230</v>
      </c>
      <c r="K1673" s="2">
        <v>45429</v>
      </c>
      <c r="L1673" s="2">
        <v>45429</v>
      </c>
      <c r="M1673" s="2">
        <v>45430</v>
      </c>
      <c r="N1673">
        <v>-16</v>
      </c>
      <c r="O1673">
        <v>2903750</v>
      </c>
      <c r="P1673">
        <v>20240604</v>
      </c>
      <c r="Q1673">
        <v>202406</v>
      </c>
      <c r="R1673" t="s">
        <v>6382</v>
      </c>
      <c r="S1673">
        <v>22</v>
      </c>
      <c r="T1673" t="s">
        <v>22</v>
      </c>
      <c r="U1673" t="s">
        <v>3359</v>
      </c>
      <c r="V1673" s="57" t="e">
        <f t="shared" ca="1" si="280"/>
        <v>#NUM!</v>
      </c>
      <c r="W1673" s="1" t="e">
        <f t="shared" ca="1" si="281"/>
        <v>#NUM!</v>
      </c>
      <c r="X1673" s="1" t="e">
        <f t="shared" ca="1" si="282"/>
        <v>#NUM!</v>
      </c>
      <c r="Y1673" s="1" t="e">
        <f t="shared" ca="1" si="283"/>
        <v>#NUM!</v>
      </c>
      <c r="Z1673" s="32" t="e">
        <f t="shared" ca="1" si="284"/>
        <v>#NUM!</v>
      </c>
      <c r="AA1673" s="1" t="e">
        <f t="shared" ca="1" si="285"/>
        <v>#NUM!</v>
      </c>
      <c r="AB1673" s="1" t="e">
        <f t="shared" ca="1" si="286"/>
        <v>#NUM!</v>
      </c>
      <c r="AC1673" s="1" t="e">
        <f t="shared" ca="1" si="287"/>
        <v>#NUM!</v>
      </c>
      <c r="AD1673" s="1">
        <f t="shared" si="288"/>
        <v>2903750</v>
      </c>
      <c r="AE1673" t="str">
        <f>IFERROR(VLOOKUP(D1673,Bas!A:B,2,0),"")</f>
        <v/>
      </c>
      <c r="AF1673" t="str">
        <f t="shared" si="289"/>
        <v>INTERPOINT LEGAL SASCC-003660-00</v>
      </c>
      <c r="AG1673" s="14" t="str">
        <f>(IFERROR(VLOOKUP(AF1673,Bas!A:B,2,0),"CXP"))</f>
        <v>CXP</v>
      </c>
    </row>
    <row r="1674" spans="1:33" x14ac:dyDescent="0.25">
      <c r="A1674" t="s">
        <v>41</v>
      </c>
      <c r="B1674">
        <v>901</v>
      </c>
      <c r="C1674">
        <v>79881915</v>
      </c>
      <c r="D1674" t="s">
        <v>3032</v>
      </c>
      <c r="F1674">
        <v>7447638</v>
      </c>
      <c r="G1674">
        <v>16925001</v>
      </c>
      <c r="H1674">
        <v>3368</v>
      </c>
      <c r="I1674" t="s">
        <v>6231</v>
      </c>
      <c r="J1674" t="s">
        <v>6232</v>
      </c>
      <c r="K1674" s="2">
        <v>45378</v>
      </c>
      <c r="L1674" s="2">
        <v>45378</v>
      </c>
      <c r="M1674" s="2">
        <v>45433</v>
      </c>
      <c r="N1674">
        <v>-13</v>
      </c>
      <c r="O1674">
        <v>363909</v>
      </c>
      <c r="P1674">
        <v>20240604</v>
      </c>
      <c r="Q1674">
        <v>202406</v>
      </c>
      <c r="R1674" t="s">
        <v>6382</v>
      </c>
      <c r="S1674">
        <v>73</v>
      </c>
      <c r="T1674" t="s">
        <v>31</v>
      </c>
      <c r="U1674" t="s">
        <v>3359</v>
      </c>
      <c r="V1674" s="57" t="e">
        <f t="shared" ca="1" si="280"/>
        <v>#NUM!</v>
      </c>
      <c r="W1674" s="1" t="e">
        <f t="shared" ca="1" si="281"/>
        <v>#NUM!</v>
      </c>
      <c r="X1674" s="1" t="e">
        <f t="shared" ca="1" si="282"/>
        <v>#NUM!</v>
      </c>
      <c r="Y1674" s="1" t="e">
        <f t="shared" ca="1" si="283"/>
        <v>#NUM!</v>
      </c>
      <c r="Z1674" s="32" t="e">
        <f t="shared" ca="1" si="284"/>
        <v>#NUM!</v>
      </c>
      <c r="AA1674" s="1" t="e">
        <f t="shared" ca="1" si="285"/>
        <v>#NUM!</v>
      </c>
      <c r="AB1674" s="1" t="e">
        <f t="shared" ca="1" si="286"/>
        <v>#NUM!</v>
      </c>
      <c r="AC1674" s="1" t="e">
        <f t="shared" ca="1" si="287"/>
        <v>#NUM!</v>
      </c>
      <c r="AD1674" s="1">
        <f t="shared" si="288"/>
        <v>363909</v>
      </c>
      <c r="AE1674" t="str">
        <f>IFERROR(VLOOKUP(D1674,Bas!A:B,2,0),"")</f>
        <v/>
      </c>
      <c r="AF1674" t="str">
        <f t="shared" si="289"/>
        <v>GOMEZ LUIS ABDONDS-000697-01</v>
      </c>
      <c r="AG1674" s="14" t="str">
        <f>(IFERROR(VLOOKUP(AF1674,Bas!A:B,2,0),"CXP"))</f>
        <v>CXP</v>
      </c>
    </row>
    <row r="1675" spans="1:33" x14ac:dyDescent="0.25">
      <c r="A1675" t="s">
        <v>41</v>
      </c>
      <c r="B1675">
        <v>901</v>
      </c>
      <c r="C1675">
        <v>79881915</v>
      </c>
      <c r="D1675" t="s">
        <v>3032</v>
      </c>
      <c r="F1675">
        <v>7447638</v>
      </c>
      <c r="G1675">
        <v>16925001</v>
      </c>
      <c r="H1675">
        <v>3396</v>
      </c>
      <c r="I1675" t="s">
        <v>6233</v>
      </c>
      <c r="J1675" t="s">
        <v>6234</v>
      </c>
      <c r="K1675" s="2">
        <v>45428</v>
      </c>
      <c r="L1675" s="2">
        <v>45428</v>
      </c>
      <c r="M1675" s="2">
        <v>45481</v>
      </c>
      <c r="N1675">
        <v>34</v>
      </c>
      <c r="O1675">
        <v>363909</v>
      </c>
      <c r="P1675">
        <v>20240604</v>
      </c>
      <c r="Q1675">
        <v>202406</v>
      </c>
      <c r="R1675" t="s">
        <v>6382</v>
      </c>
      <c r="S1675">
        <v>23</v>
      </c>
      <c r="T1675" t="s">
        <v>22</v>
      </c>
      <c r="U1675" t="s">
        <v>3359</v>
      </c>
      <c r="V1675" s="57" t="e">
        <f t="shared" ca="1" si="280"/>
        <v>#NUM!</v>
      </c>
      <c r="W1675" s="1" t="e">
        <f t="shared" ca="1" si="281"/>
        <v>#NUM!</v>
      </c>
      <c r="X1675" s="1" t="e">
        <f t="shared" ca="1" si="282"/>
        <v>#NUM!</v>
      </c>
      <c r="Y1675" s="1" t="e">
        <f t="shared" ca="1" si="283"/>
        <v>#NUM!</v>
      </c>
      <c r="Z1675" s="32" t="e">
        <f t="shared" ca="1" si="284"/>
        <v>#NUM!</v>
      </c>
      <c r="AA1675" s="1" t="e">
        <f t="shared" ca="1" si="285"/>
        <v>#NUM!</v>
      </c>
      <c r="AB1675" s="1" t="e">
        <f t="shared" ca="1" si="286"/>
        <v>#NUM!</v>
      </c>
      <c r="AC1675" s="1" t="e">
        <f t="shared" ca="1" si="287"/>
        <v>#NUM!</v>
      </c>
      <c r="AD1675" s="1">
        <f t="shared" si="288"/>
        <v>363909</v>
      </c>
      <c r="AE1675" t="str">
        <f>IFERROR(VLOOKUP(D1675,Bas!A:B,2,0),"")</f>
        <v/>
      </c>
      <c r="AF1675" t="str">
        <f t="shared" si="289"/>
        <v>GOMEZ LUIS ABDONDS-000729-01</v>
      </c>
      <c r="AG1675" s="14" t="str">
        <f>(IFERROR(VLOOKUP(AF1675,Bas!A:B,2,0),"CXP"))</f>
        <v>CXP</v>
      </c>
    </row>
    <row r="1676" spans="1:33" x14ac:dyDescent="0.25">
      <c r="A1676" t="s">
        <v>41</v>
      </c>
      <c r="B1676">
        <v>901</v>
      </c>
      <c r="C1676">
        <v>901287542</v>
      </c>
      <c r="D1676" t="s">
        <v>3031</v>
      </c>
      <c r="F1676">
        <v>7447638</v>
      </c>
      <c r="G1676">
        <v>16925001</v>
      </c>
      <c r="H1676">
        <v>1213</v>
      </c>
      <c r="I1676" t="s">
        <v>6235</v>
      </c>
      <c r="J1676" t="s">
        <v>6236</v>
      </c>
      <c r="K1676" s="2">
        <v>45372</v>
      </c>
      <c r="L1676" s="2">
        <v>45372</v>
      </c>
      <c r="M1676" s="2">
        <v>45425</v>
      </c>
      <c r="N1676">
        <v>-21</v>
      </c>
      <c r="O1676">
        <v>2846366</v>
      </c>
      <c r="P1676">
        <v>20240604</v>
      </c>
      <c r="Q1676">
        <v>202406</v>
      </c>
      <c r="R1676" t="s">
        <v>6382</v>
      </c>
      <c r="S1676">
        <v>79</v>
      </c>
      <c r="T1676" t="s">
        <v>31</v>
      </c>
      <c r="U1676" t="s">
        <v>3359</v>
      </c>
      <c r="V1676" s="57" t="e">
        <f t="shared" ca="1" si="280"/>
        <v>#NUM!</v>
      </c>
      <c r="W1676" s="1" t="e">
        <f t="shared" ca="1" si="281"/>
        <v>#NUM!</v>
      </c>
      <c r="X1676" s="1" t="e">
        <f t="shared" ca="1" si="282"/>
        <v>#NUM!</v>
      </c>
      <c r="Y1676" s="1" t="e">
        <f t="shared" ca="1" si="283"/>
        <v>#NUM!</v>
      </c>
      <c r="Z1676" s="32" t="e">
        <f t="shared" ca="1" si="284"/>
        <v>#NUM!</v>
      </c>
      <c r="AA1676" s="1" t="e">
        <f t="shared" ca="1" si="285"/>
        <v>#NUM!</v>
      </c>
      <c r="AB1676" s="1" t="e">
        <f t="shared" ca="1" si="286"/>
        <v>#NUM!</v>
      </c>
      <c r="AC1676" s="1" t="e">
        <f t="shared" ca="1" si="287"/>
        <v>#NUM!</v>
      </c>
      <c r="AD1676" s="1">
        <f t="shared" si="288"/>
        <v>2846366</v>
      </c>
      <c r="AE1676" t="str">
        <f>IFERROR(VLOOKUP(D1676,Bas!A:B,2,0),"")</f>
        <v/>
      </c>
      <c r="AF1676" t="str">
        <f t="shared" si="289"/>
        <v>CONCERTINAS Y SOLUCIONES SASFP-011230-01</v>
      </c>
      <c r="AG1676" s="14" t="str">
        <f>(IFERROR(VLOOKUP(AF1676,Bas!A:B,2,0),"CXP"))</f>
        <v>CXP</v>
      </c>
    </row>
    <row r="1677" spans="1:33" x14ac:dyDescent="0.25">
      <c r="A1677" t="s">
        <v>41</v>
      </c>
      <c r="B1677">
        <v>901</v>
      </c>
      <c r="C1677">
        <v>901287542</v>
      </c>
      <c r="D1677" t="s">
        <v>3031</v>
      </c>
      <c r="F1677">
        <v>7447638</v>
      </c>
      <c r="G1677">
        <v>16925001</v>
      </c>
      <c r="H1677">
        <v>1250</v>
      </c>
      <c r="I1677" t="s">
        <v>6237</v>
      </c>
      <c r="J1677" t="s">
        <v>6238</v>
      </c>
      <c r="K1677" s="2">
        <v>45391</v>
      </c>
      <c r="L1677" s="2">
        <v>45391</v>
      </c>
      <c r="M1677" s="2">
        <v>45451</v>
      </c>
      <c r="N1677">
        <v>4</v>
      </c>
      <c r="O1677">
        <v>1107393</v>
      </c>
      <c r="P1677">
        <v>20240604</v>
      </c>
      <c r="Q1677">
        <v>202406</v>
      </c>
      <c r="R1677" t="s">
        <v>6382</v>
      </c>
      <c r="S1677">
        <v>60</v>
      </c>
      <c r="T1677" t="s">
        <v>35</v>
      </c>
      <c r="U1677" t="s">
        <v>3359</v>
      </c>
      <c r="V1677" s="57" t="e">
        <f t="shared" ca="1" si="280"/>
        <v>#NUM!</v>
      </c>
      <c r="W1677" s="1" t="e">
        <f t="shared" ca="1" si="281"/>
        <v>#NUM!</v>
      </c>
      <c r="X1677" s="1" t="e">
        <f t="shared" ca="1" si="282"/>
        <v>#NUM!</v>
      </c>
      <c r="Y1677" s="1" t="e">
        <f t="shared" ca="1" si="283"/>
        <v>#NUM!</v>
      </c>
      <c r="Z1677" s="32" t="e">
        <f t="shared" ca="1" si="284"/>
        <v>#NUM!</v>
      </c>
      <c r="AA1677" s="1" t="e">
        <f t="shared" ca="1" si="285"/>
        <v>#NUM!</v>
      </c>
      <c r="AB1677" s="1" t="e">
        <f t="shared" ca="1" si="286"/>
        <v>#NUM!</v>
      </c>
      <c r="AC1677" s="1" t="e">
        <f t="shared" ca="1" si="287"/>
        <v>#NUM!</v>
      </c>
      <c r="AD1677" s="1">
        <f t="shared" si="288"/>
        <v>1107393</v>
      </c>
      <c r="AE1677" t="str">
        <f>IFERROR(VLOOKUP(D1677,Bas!A:B,2,0),"")</f>
        <v/>
      </c>
      <c r="AF1677" t="str">
        <f t="shared" si="289"/>
        <v>CONCERTINAS Y SOLUCIONES SASFP-011624-01</v>
      </c>
      <c r="AG1677" s="14" t="str">
        <f>(IFERROR(VLOOKUP(AF1677,Bas!A:B,2,0),"CXP"))</f>
        <v>CXP</v>
      </c>
    </row>
    <row r="1678" spans="1:33" x14ac:dyDescent="0.25">
      <c r="A1678" t="s">
        <v>41</v>
      </c>
      <c r="B1678">
        <v>901</v>
      </c>
      <c r="C1678">
        <v>901566079</v>
      </c>
      <c r="D1678" t="s">
        <v>3029</v>
      </c>
      <c r="F1678">
        <v>7447638</v>
      </c>
      <c r="G1678">
        <v>16925001</v>
      </c>
      <c r="H1678">
        <v>358</v>
      </c>
      <c r="I1678" t="s">
        <v>6239</v>
      </c>
      <c r="J1678" t="s">
        <v>6240</v>
      </c>
      <c r="K1678" s="2">
        <v>45393</v>
      </c>
      <c r="L1678" s="2">
        <v>45393</v>
      </c>
      <c r="M1678" s="2">
        <v>45448</v>
      </c>
      <c r="N1678">
        <v>1</v>
      </c>
      <c r="O1678">
        <v>3827875</v>
      </c>
      <c r="P1678">
        <v>20240604</v>
      </c>
      <c r="Q1678">
        <v>202406</v>
      </c>
      <c r="R1678" t="s">
        <v>6382</v>
      </c>
      <c r="S1678">
        <v>58</v>
      </c>
      <c r="T1678" t="s">
        <v>35</v>
      </c>
      <c r="U1678" t="s">
        <v>3359</v>
      </c>
      <c r="V1678" s="57" t="e">
        <f t="shared" ca="1" si="280"/>
        <v>#NUM!</v>
      </c>
      <c r="W1678" s="1" t="e">
        <f t="shared" ca="1" si="281"/>
        <v>#NUM!</v>
      </c>
      <c r="X1678" s="1" t="e">
        <f t="shared" ca="1" si="282"/>
        <v>#NUM!</v>
      </c>
      <c r="Y1678" s="1" t="e">
        <f t="shared" ca="1" si="283"/>
        <v>#NUM!</v>
      </c>
      <c r="Z1678" s="32" t="e">
        <f t="shared" ca="1" si="284"/>
        <v>#NUM!</v>
      </c>
      <c r="AA1678" s="1" t="e">
        <f t="shared" ca="1" si="285"/>
        <v>#NUM!</v>
      </c>
      <c r="AB1678" s="1" t="e">
        <f t="shared" ca="1" si="286"/>
        <v>#NUM!</v>
      </c>
      <c r="AC1678" s="1" t="e">
        <f t="shared" ca="1" si="287"/>
        <v>#NUM!</v>
      </c>
      <c r="AD1678" s="1">
        <f t="shared" si="288"/>
        <v>3827875</v>
      </c>
      <c r="AE1678" t="str">
        <f>IFERROR(VLOOKUP(D1678,Bas!A:B,2,0),"")</f>
        <v/>
      </c>
      <c r="AF1678" t="str">
        <f t="shared" si="289"/>
        <v>ACB PUBLICIDAD SASFP-011663-01</v>
      </c>
      <c r="AG1678" s="14" t="str">
        <f>(IFERROR(VLOOKUP(AF1678,Bas!A:B,2,0),"CXP"))</f>
        <v>CXP</v>
      </c>
    </row>
    <row r="1679" spans="1:33" x14ac:dyDescent="0.25">
      <c r="A1679" t="s">
        <v>41</v>
      </c>
      <c r="B1679">
        <v>901</v>
      </c>
      <c r="C1679">
        <v>901566079</v>
      </c>
      <c r="D1679" t="s">
        <v>3029</v>
      </c>
      <c r="F1679">
        <v>7447638</v>
      </c>
      <c r="G1679">
        <v>16925001</v>
      </c>
      <c r="H1679">
        <v>360</v>
      </c>
      <c r="I1679" t="s">
        <v>6241</v>
      </c>
      <c r="J1679" t="s">
        <v>6242</v>
      </c>
      <c r="K1679" s="2">
        <v>45407</v>
      </c>
      <c r="L1679" s="2">
        <v>45407</v>
      </c>
      <c r="M1679" s="2">
        <v>45451</v>
      </c>
      <c r="N1679">
        <v>4</v>
      </c>
      <c r="O1679">
        <v>969992</v>
      </c>
      <c r="P1679">
        <v>20240604</v>
      </c>
      <c r="Q1679">
        <v>202406</v>
      </c>
      <c r="R1679" t="s">
        <v>6382</v>
      </c>
      <c r="S1679">
        <v>44</v>
      </c>
      <c r="T1679" t="s">
        <v>35</v>
      </c>
      <c r="U1679" t="s">
        <v>3359</v>
      </c>
      <c r="V1679" s="57" t="e">
        <f t="shared" ca="1" si="280"/>
        <v>#NUM!</v>
      </c>
      <c r="W1679" s="1" t="e">
        <f t="shared" ca="1" si="281"/>
        <v>#NUM!</v>
      </c>
      <c r="X1679" s="1" t="e">
        <f t="shared" ca="1" si="282"/>
        <v>#NUM!</v>
      </c>
      <c r="Y1679" s="1" t="e">
        <f t="shared" ca="1" si="283"/>
        <v>#NUM!</v>
      </c>
      <c r="Z1679" s="32" t="e">
        <f t="shared" ca="1" si="284"/>
        <v>#NUM!</v>
      </c>
      <c r="AA1679" s="1" t="e">
        <f t="shared" ca="1" si="285"/>
        <v>#NUM!</v>
      </c>
      <c r="AB1679" s="1" t="e">
        <f t="shared" ca="1" si="286"/>
        <v>#NUM!</v>
      </c>
      <c r="AC1679" s="1" t="e">
        <f t="shared" ca="1" si="287"/>
        <v>#NUM!</v>
      </c>
      <c r="AD1679" s="1">
        <f t="shared" si="288"/>
        <v>969992</v>
      </c>
      <c r="AE1679" t="str">
        <f>IFERROR(VLOOKUP(D1679,Bas!A:B,2,0),"")</f>
        <v/>
      </c>
      <c r="AF1679" t="str">
        <f t="shared" si="289"/>
        <v>ACB PUBLICIDAD SASFP-011894-01</v>
      </c>
      <c r="AG1679" s="14" t="str">
        <f>(IFERROR(VLOOKUP(AF1679,Bas!A:B,2,0),"CXP"))</f>
        <v>CXP</v>
      </c>
    </row>
    <row r="1680" spans="1:33" x14ac:dyDescent="0.25">
      <c r="A1680" t="s">
        <v>41</v>
      </c>
      <c r="B1680">
        <v>901</v>
      </c>
      <c r="C1680">
        <v>901566079</v>
      </c>
      <c r="D1680" t="s">
        <v>3029</v>
      </c>
      <c r="F1680">
        <v>7447638</v>
      </c>
      <c r="G1680">
        <v>16925001</v>
      </c>
      <c r="H1680">
        <v>363</v>
      </c>
      <c r="I1680" t="s">
        <v>6243</v>
      </c>
      <c r="J1680" t="s">
        <v>6244</v>
      </c>
      <c r="K1680" s="2">
        <v>45411</v>
      </c>
      <c r="L1680" s="2">
        <v>45411</v>
      </c>
      <c r="M1680" s="2">
        <v>45465</v>
      </c>
      <c r="N1680">
        <v>18</v>
      </c>
      <c r="O1680">
        <v>15719418</v>
      </c>
      <c r="P1680">
        <v>20240604</v>
      </c>
      <c r="Q1680">
        <v>202406</v>
      </c>
      <c r="R1680" t="s">
        <v>6382</v>
      </c>
      <c r="S1680">
        <v>40</v>
      </c>
      <c r="T1680" t="s">
        <v>35</v>
      </c>
      <c r="U1680" t="s">
        <v>3359</v>
      </c>
      <c r="V1680" s="57" t="e">
        <f t="shared" ca="1" si="280"/>
        <v>#NUM!</v>
      </c>
      <c r="W1680" s="1" t="e">
        <f t="shared" ca="1" si="281"/>
        <v>#NUM!</v>
      </c>
      <c r="X1680" s="1" t="e">
        <f t="shared" ca="1" si="282"/>
        <v>#NUM!</v>
      </c>
      <c r="Y1680" s="1" t="e">
        <f t="shared" ca="1" si="283"/>
        <v>#NUM!</v>
      </c>
      <c r="Z1680" s="32" t="e">
        <f t="shared" ca="1" si="284"/>
        <v>#NUM!</v>
      </c>
      <c r="AA1680" s="1" t="e">
        <f t="shared" ca="1" si="285"/>
        <v>#NUM!</v>
      </c>
      <c r="AB1680" s="1" t="e">
        <f t="shared" ca="1" si="286"/>
        <v>#NUM!</v>
      </c>
      <c r="AC1680" s="1" t="e">
        <f t="shared" ca="1" si="287"/>
        <v>#NUM!</v>
      </c>
      <c r="AD1680" s="1">
        <f t="shared" si="288"/>
        <v>15719418</v>
      </c>
      <c r="AE1680" t="str">
        <f>IFERROR(VLOOKUP(D1680,Bas!A:B,2,0),"")</f>
        <v/>
      </c>
      <c r="AF1680" t="str">
        <f t="shared" si="289"/>
        <v>ACB PUBLICIDAD SASFP-011973-01</v>
      </c>
      <c r="AG1680" s="14" t="str">
        <f>(IFERROR(VLOOKUP(AF1680,Bas!A:B,2,0),"CXP"))</f>
        <v>CXP</v>
      </c>
    </row>
    <row r="1681" spans="1:33" x14ac:dyDescent="0.25">
      <c r="A1681" t="s">
        <v>41</v>
      </c>
      <c r="B1681">
        <v>901</v>
      </c>
      <c r="C1681">
        <v>901566079</v>
      </c>
      <c r="D1681" t="s">
        <v>3029</v>
      </c>
      <c r="F1681">
        <v>7447638</v>
      </c>
      <c r="G1681">
        <v>16925001</v>
      </c>
      <c r="H1681">
        <v>364</v>
      </c>
      <c r="I1681" t="s">
        <v>6245</v>
      </c>
      <c r="J1681" t="s">
        <v>6246</v>
      </c>
      <c r="K1681" s="2">
        <v>45411</v>
      </c>
      <c r="L1681" s="2">
        <v>45411</v>
      </c>
      <c r="M1681" s="2">
        <v>45465</v>
      </c>
      <c r="N1681">
        <v>18</v>
      </c>
      <c r="O1681">
        <v>17626031</v>
      </c>
      <c r="P1681">
        <v>20240604</v>
      </c>
      <c r="Q1681">
        <v>202406</v>
      </c>
      <c r="R1681" t="s">
        <v>6382</v>
      </c>
      <c r="S1681">
        <v>40</v>
      </c>
      <c r="T1681" t="s">
        <v>35</v>
      </c>
      <c r="U1681" t="s">
        <v>3359</v>
      </c>
      <c r="V1681" s="57" t="e">
        <f t="shared" ca="1" si="280"/>
        <v>#NUM!</v>
      </c>
      <c r="W1681" s="1" t="e">
        <f t="shared" ca="1" si="281"/>
        <v>#NUM!</v>
      </c>
      <c r="X1681" s="1" t="e">
        <f t="shared" ca="1" si="282"/>
        <v>#NUM!</v>
      </c>
      <c r="Y1681" s="1" t="e">
        <f t="shared" ca="1" si="283"/>
        <v>#NUM!</v>
      </c>
      <c r="Z1681" s="32" t="e">
        <f t="shared" ca="1" si="284"/>
        <v>#NUM!</v>
      </c>
      <c r="AA1681" s="1" t="e">
        <f t="shared" ca="1" si="285"/>
        <v>#NUM!</v>
      </c>
      <c r="AB1681" s="1" t="e">
        <f t="shared" ca="1" si="286"/>
        <v>#NUM!</v>
      </c>
      <c r="AC1681" s="1" t="e">
        <f t="shared" ca="1" si="287"/>
        <v>#NUM!</v>
      </c>
      <c r="AD1681" s="1">
        <f t="shared" si="288"/>
        <v>17626031</v>
      </c>
      <c r="AE1681" t="str">
        <f>IFERROR(VLOOKUP(D1681,Bas!A:B,2,0),"")</f>
        <v/>
      </c>
      <c r="AF1681" t="str">
        <f t="shared" si="289"/>
        <v>ACB PUBLICIDAD SASFP-012041-01</v>
      </c>
      <c r="AG1681" s="14" t="str">
        <f>(IFERROR(VLOOKUP(AF1681,Bas!A:B,2,0),"CXP"))</f>
        <v>CXP</v>
      </c>
    </row>
    <row r="1682" spans="1:33" x14ac:dyDescent="0.25">
      <c r="A1682" t="s">
        <v>41</v>
      </c>
      <c r="B1682">
        <v>901</v>
      </c>
      <c r="C1682">
        <v>901287542</v>
      </c>
      <c r="D1682" t="s">
        <v>3031</v>
      </c>
      <c r="F1682">
        <v>7447638</v>
      </c>
      <c r="G1682">
        <v>16925001</v>
      </c>
      <c r="H1682">
        <v>1308</v>
      </c>
      <c r="I1682" t="s">
        <v>6247</v>
      </c>
      <c r="J1682" t="s">
        <v>6248</v>
      </c>
      <c r="K1682" s="2">
        <v>45422</v>
      </c>
      <c r="L1682" s="2">
        <v>45422</v>
      </c>
      <c r="M1682" s="2">
        <v>45479</v>
      </c>
      <c r="N1682">
        <v>32</v>
      </c>
      <c r="O1682">
        <v>2864100</v>
      </c>
      <c r="P1682">
        <v>20240604</v>
      </c>
      <c r="Q1682">
        <v>202406</v>
      </c>
      <c r="R1682" t="s">
        <v>6382</v>
      </c>
      <c r="S1682">
        <v>29</v>
      </c>
      <c r="T1682" t="s">
        <v>22</v>
      </c>
      <c r="U1682" t="s">
        <v>3359</v>
      </c>
      <c r="V1682" s="57" t="e">
        <f t="shared" ca="1" si="280"/>
        <v>#NUM!</v>
      </c>
      <c r="W1682" s="1" t="e">
        <f t="shared" ca="1" si="281"/>
        <v>#NUM!</v>
      </c>
      <c r="X1682" s="1" t="e">
        <f t="shared" ca="1" si="282"/>
        <v>#NUM!</v>
      </c>
      <c r="Y1682" s="1" t="e">
        <f t="shared" ca="1" si="283"/>
        <v>#NUM!</v>
      </c>
      <c r="Z1682" s="32" t="e">
        <f t="shared" ca="1" si="284"/>
        <v>#NUM!</v>
      </c>
      <c r="AA1682" s="1" t="e">
        <f t="shared" ca="1" si="285"/>
        <v>#NUM!</v>
      </c>
      <c r="AB1682" s="1" t="e">
        <f t="shared" ca="1" si="286"/>
        <v>#NUM!</v>
      </c>
      <c r="AC1682" s="1" t="e">
        <f t="shared" ca="1" si="287"/>
        <v>#NUM!</v>
      </c>
      <c r="AD1682" s="1">
        <f t="shared" si="288"/>
        <v>2864100</v>
      </c>
      <c r="AE1682" t="str">
        <f>IFERROR(VLOOKUP(D1682,Bas!A:B,2,0),"")</f>
        <v/>
      </c>
      <c r="AF1682" t="str">
        <f t="shared" si="289"/>
        <v>CONCERTINAS Y SOLUCIONES SASFP-012189-01</v>
      </c>
      <c r="AG1682" s="14" t="str">
        <f>(IFERROR(VLOOKUP(AF1682,Bas!A:B,2,0),"CXP"))</f>
        <v>CXP</v>
      </c>
    </row>
    <row r="1683" spans="1:33" x14ac:dyDescent="0.25">
      <c r="A1683" t="s">
        <v>41</v>
      </c>
      <c r="B1683">
        <v>901</v>
      </c>
      <c r="C1683">
        <v>900297575</v>
      </c>
      <c r="D1683" t="s">
        <v>6854</v>
      </c>
      <c r="F1683">
        <v>7447638</v>
      </c>
      <c r="G1683">
        <v>16925001</v>
      </c>
      <c r="H1683">
        <v>285</v>
      </c>
      <c r="I1683" t="s">
        <v>6855</v>
      </c>
      <c r="J1683" t="s">
        <v>6856</v>
      </c>
      <c r="K1683" s="2">
        <v>45441</v>
      </c>
      <c r="L1683" s="2">
        <v>45441</v>
      </c>
      <c r="M1683" s="2">
        <v>45488</v>
      </c>
      <c r="N1683">
        <v>41</v>
      </c>
      <c r="O1683">
        <v>1953127</v>
      </c>
      <c r="P1683">
        <v>20240604</v>
      </c>
      <c r="Q1683">
        <v>202406</v>
      </c>
      <c r="R1683" t="s">
        <v>6382</v>
      </c>
      <c r="S1683">
        <v>10</v>
      </c>
      <c r="T1683" t="s">
        <v>22</v>
      </c>
      <c r="U1683" t="s">
        <v>3359</v>
      </c>
      <c r="V1683" s="57" t="e">
        <f t="shared" ca="1" si="280"/>
        <v>#NUM!</v>
      </c>
      <c r="W1683" s="1" t="e">
        <f t="shared" ca="1" si="281"/>
        <v>#NUM!</v>
      </c>
      <c r="X1683" s="1" t="e">
        <f t="shared" ca="1" si="282"/>
        <v>#NUM!</v>
      </c>
      <c r="Y1683" s="1" t="e">
        <f t="shared" ca="1" si="283"/>
        <v>#NUM!</v>
      </c>
      <c r="Z1683" s="32" t="e">
        <f t="shared" ca="1" si="284"/>
        <v>#NUM!</v>
      </c>
      <c r="AA1683" s="1" t="e">
        <f t="shared" ca="1" si="285"/>
        <v>#NUM!</v>
      </c>
      <c r="AB1683" s="1" t="e">
        <f t="shared" ca="1" si="286"/>
        <v>#NUM!</v>
      </c>
      <c r="AC1683" s="1" t="e">
        <f t="shared" ca="1" si="287"/>
        <v>#NUM!</v>
      </c>
      <c r="AD1683" s="1">
        <f t="shared" si="288"/>
        <v>1953127</v>
      </c>
      <c r="AE1683" t="str">
        <f>IFERROR(VLOOKUP(D1683,Bas!A:B,2,0),"")</f>
        <v/>
      </c>
      <c r="AF1683" t="str">
        <f t="shared" si="289"/>
        <v>IMPLANTEMOS SASFP-012585-01</v>
      </c>
      <c r="AG1683" s="14" t="str">
        <f>(IFERROR(VLOOKUP(AF1683,Bas!A:B,2,0),"CXP"))</f>
        <v>CXP</v>
      </c>
    </row>
    <row r="1684" spans="1:33" x14ac:dyDescent="0.25">
      <c r="A1684" t="s">
        <v>41</v>
      </c>
      <c r="B1684">
        <v>901</v>
      </c>
      <c r="C1684">
        <v>901566079</v>
      </c>
      <c r="D1684" t="s">
        <v>3029</v>
      </c>
      <c r="F1684">
        <v>7447638</v>
      </c>
      <c r="G1684">
        <v>16925001</v>
      </c>
      <c r="H1684">
        <v>371</v>
      </c>
      <c r="I1684" t="s">
        <v>6857</v>
      </c>
      <c r="J1684" t="s">
        <v>6858</v>
      </c>
      <c r="K1684" s="2">
        <v>45442</v>
      </c>
      <c r="L1684" s="2">
        <v>45442</v>
      </c>
      <c r="M1684" s="2">
        <v>45500</v>
      </c>
      <c r="N1684">
        <v>53</v>
      </c>
      <c r="O1684">
        <v>4462286</v>
      </c>
      <c r="P1684">
        <v>20240604</v>
      </c>
      <c r="Q1684">
        <v>202406</v>
      </c>
      <c r="R1684" t="s">
        <v>6382</v>
      </c>
      <c r="S1684">
        <v>9</v>
      </c>
      <c r="T1684" t="s">
        <v>22</v>
      </c>
      <c r="U1684" t="s">
        <v>3359</v>
      </c>
      <c r="V1684" s="57" t="e">
        <f t="shared" ca="1" si="280"/>
        <v>#NUM!</v>
      </c>
      <c r="W1684" s="1" t="e">
        <f t="shared" ca="1" si="281"/>
        <v>#NUM!</v>
      </c>
      <c r="X1684" s="1" t="e">
        <f t="shared" ca="1" si="282"/>
        <v>#NUM!</v>
      </c>
      <c r="Y1684" s="1" t="e">
        <f t="shared" ca="1" si="283"/>
        <v>#NUM!</v>
      </c>
      <c r="Z1684" s="32" t="e">
        <f t="shared" ca="1" si="284"/>
        <v>#NUM!</v>
      </c>
      <c r="AA1684" s="1" t="e">
        <f t="shared" ca="1" si="285"/>
        <v>#NUM!</v>
      </c>
      <c r="AB1684" s="1" t="e">
        <f t="shared" ca="1" si="286"/>
        <v>#NUM!</v>
      </c>
      <c r="AC1684" s="1" t="e">
        <f t="shared" ca="1" si="287"/>
        <v>#NUM!</v>
      </c>
      <c r="AD1684" s="1">
        <f t="shared" si="288"/>
        <v>4462286</v>
      </c>
      <c r="AE1684" t="str">
        <f>IFERROR(VLOOKUP(D1684,Bas!A:B,2,0),"")</f>
        <v/>
      </c>
      <c r="AF1684" t="str">
        <f t="shared" si="289"/>
        <v>ACB PUBLICIDAD SASFP-012590-01</v>
      </c>
      <c r="AG1684" s="14" t="str">
        <f>(IFERROR(VLOOKUP(AF1684,Bas!A:B,2,0),"CXP"))</f>
        <v>CXP</v>
      </c>
    </row>
    <row r="1685" spans="1:33" x14ac:dyDescent="0.25">
      <c r="W1685" s="27" t="e">
        <f ca="1">SUM(W7:W1684)</f>
        <v>#NUM!</v>
      </c>
      <c r="X1685" s="27" t="e">
        <f t="shared" ref="X1685:AC1685" ca="1" si="290">SUM(X7:X1684)</f>
        <v>#NUM!</v>
      </c>
      <c r="Y1685" s="27" t="e">
        <f t="shared" ca="1" si="290"/>
        <v>#NUM!</v>
      </c>
      <c r="Z1685" s="27" t="e">
        <f t="shared" ca="1" si="290"/>
        <v>#NUM!</v>
      </c>
      <c r="AA1685" s="27" t="e">
        <f t="shared" ca="1" si="290"/>
        <v>#NUM!</v>
      </c>
      <c r="AB1685" s="27" t="e">
        <f t="shared" ca="1" si="290"/>
        <v>#NUM!</v>
      </c>
      <c r="AC1685" s="27" t="e">
        <f t="shared" ca="1" si="290"/>
        <v>#NUM!</v>
      </c>
      <c r="AD1685" s="27">
        <f>SUM(AD7:AD1684)</f>
        <v>60074436334.51001</v>
      </c>
      <c r="AE1685" s="29" t="e">
        <f ca="1">+SUM(W1685:AC1685)-AD1685</f>
        <v>#NUM!</v>
      </c>
    </row>
  </sheetData>
  <mergeCells count="10">
    <mergeCell ref="A1:B3"/>
    <mergeCell ref="A4:B4"/>
    <mergeCell ref="L1:M1"/>
    <mergeCell ref="L2:M2"/>
    <mergeCell ref="J4:M4"/>
    <mergeCell ref="L3:M3"/>
    <mergeCell ref="J1:K1"/>
    <mergeCell ref="J2:K2"/>
    <mergeCell ref="J3:K3"/>
    <mergeCell ref="C1:I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7CB4-9460-4287-B6C9-B7DB0ABFD800}">
  <dimension ref="A1:F3007"/>
  <sheetViews>
    <sheetView topLeftCell="A2970" workbookViewId="0">
      <selection activeCell="A2" sqref="A2"/>
    </sheetView>
  </sheetViews>
  <sheetFormatPr baseColWidth="10" defaultRowHeight="15" x14ac:dyDescent="0.25"/>
  <cols>
    <col min="1" max="1" width="48.42578125" bestFit="1" customWidth="1"/>
    <col min="6" max="6" width="12" customWidth="1"/>
  </cols>
  <sheetData>
    <row r="1" spans="1:6" x14ac:dyDescent="0.25">
      <c r="A1" s="30" t="s">
        <v>2961</v>
      </c>
      <c r="B1" s="30" t="s">
        <v>2962</v>
      </c>
      <c r="F1" t="s">
        <v>3092</v>
      </c>
    </row>
    <row r="2" spans="1:6" x14ac:dyDescent="0.25">
      <c r="A2" s="16" t="s">
        <v>339</v>
      </c>
      <c r="B2" t="s">
        <v>309</v>
      </c>
      <c r="F2" s="2" t="s">
        <v>3093</v>
      </c>
    </row>
    <row r="3" spans="1:6" x14ac:dyDescent="0.25">
      <c r="A3" t="s">
        <v>23</v>
      </c>
      <c r="B3" t="s">
        <v>309</v>
      </c>
      <c r="F3" s="2">
        <v>45413</v>
      </c>
    </row>
    <row r="4" spans="1:6" x14ac:dyDescent="0.25">
      <c r="A4" t="s">
        <v>340</v>
      </c>
      <c r="B4" t="s">
        <v>309</v>
      </c>
      <c r="F4" s="2">
        <v>45414</v>
      </c>
    </row>
    <row r="5" spans="1:6" x14ac:dyDescent="0.25">
      <c r="A5" t="s">
        <v>247</v>
      </c>
      <c r="B5" t="s">
        <v>311</v>
      </c>
      <c r="F5" s="2">
        <v>45415</v>
      </c>
    </row>
    <row r="6" spans="1:6" x14ac:dyDescent="0.25">
      <c r="A6" t="s">
        <v>341</v>
      </c>
      <c r="B6" t="s">
        <v>311</v>
      </c>
      <c r="F6" s="2">
        <v>45416</v>
      </c>
    </row>
    <row r="7" spans="1:6" x14ac:dyDescent="0.25">
      <c r="A7" t="s">
        <v>342</v>
      </c>
      <c r="B7" t="s">
        <v>343</v>
      </c>
      <c r="F7" s="2">
        <v>45417</v>
      </c>
    </row>
    <row r="8" spans="1:6" x14ac:dyDescent="0.25">
      <c r="A8" t="s">
        <v>344</v>
      </c>
      <c r="B8" t="s">
        <v>309</v>
      </c>
      <c r="F8" s="2">
        <v>45418</v>
      </c>
    </row>
    <row r="9" spans="1:6" x14ac:dyDescent="0.25">
      <c r="A9" t="s">
        <v>47</v>
      </c>
      <c r="B9" t="s">
        <v>309</v>
      </c>
      <c r="F9" s="2">
        <v>45419</v>
      </c>
    </row>
    <row r="10" spans="1:6" x14ac:dyDescent="0.25">
      <c r="A10" t="s">
        <v>178</v>
      </c>
      <c r="B10" t="s">
        <v>311</v>
      </c>
      <c r="F10" s="2">
        <v>45420</v>
      </c>
    </row>
    <row r="11" spans="1:6" x14ac:dyDescent="0.25">
      <c r="A11" t="s">
        <v>222</v>
      </c>
      <c r="B11" t="s">
        <v>311</v>
      </c>
      <c r="F11" s="2">
        <v>45422</v>
      </c>
    </row>
    <row r="12" spans="1:6" x14ac:dyDescent="0.25">
      <c r="A12" t="s">
        <v>99</v>
      </c>
      <c r="B12" t="s">
        <v>345</v>
      </c>
      <c r="F12" s="2">
        <v>45423</v>
      </c>
    </row>
    <row r="13" spans="1:6" x14ac:dyDescent="0.25">
      <c r="A13" t="s">
        <v>63</v>
      </c>
      <c r="B13" t="s">
        <v>312</v>
      </c>
      <c r="F13" s="2">
        <v>45424</v>
      </c>
    </row>
    <row r="14" spans="1:6" x14ac:dyDescent="0.25">
      <c r="A14" t="s">
        <v>346</v>
      </c>
      <c r="B14" t="s">
        <v>347</v>
      </c>
      <c r="F14" s="2">
        <v>45425</v>
      </c>
    </row>
    <row r="15" spans="1:6" x14ac:dyDescent="0.25">
      <c r="A15" t="s">
        <v>348</v>
      </c>
      <c r="B15" t="s">
        <v>347</v>
      </c>
      <c r="F15" s="2">
        <v>45426</v>
      </c>
    </row>
    <row r="16" spans="1:6" x14ac:dyDescent="0.25">
      <c r="A16" t="s">
        <v>349</v>
      </c>
      <c r="B16" t="s">
        <v>347</v>
      </c>
      <c r="F16" s="2">
        <v>45427</v>
      </c>
    </row>
    <row r="17" spans="1:6" x14ac:dyDescent="0.25">
      <c r="A17" t="s">
        <v>350</v>
      </c>
      <c r="B17" t="s">
        <v>347</v>
      </c>
      <c r="F17" s="2">
        <v>45428</v>
      </c>
    </row>
    <row r="18" spans="1:6" x14ac:dyDescent="0.25">
      <c r="A18" t="s">
        <v>351</v>
      </c>
      <c r="B18" t="s">
        <v>347</v>
      </c>
      <c r="F18" s="2">
        <v>45429</v>
      </c>
    </row>
    <row r="19" spans="1:6" x14ac:dyDescent="0.25">
      <c r="A19" t="s">
        <v>352</v>
      </c>
      <c r="B19" t="s">
        <v>347</v>
      </c>
      <c r="F19" s="2">
        <v>45430</v>
      </c>
    </row>
    <row r="20" spans="1:6" x14ac:dyDescent="0.25">
      <c r="A20" t="s">
        <v>353</v>
      </c>
      <c r="B20" t="s">
        <v>347</v>
      </c>
      <c r="F20" s="2">
        <v>45431</v>
      </c>
    </row>
    <row r="21" spans="1:6" x14ac:dyDescent="0.25">
      <c r="A21" t="s">
        <v>354</v>
      </c>
      <c r="B21" t="s">
        <v>347</v>
      </c>
      <c r="F21" s="2">
        <v>45432</v>
      </c>
    </row>
    <row r="22" spans="1:6" x14ac:dyDescent="0.25">
      <c r="A22" t="s">
        <v>355</v>
      </c>
      <c r="B22" t="s">
        <v>347</v>
      </c>
      <c r="F22" s="2">
        <v>45433</v>
      </c>
    </row>
    <row r="23" spans="1:6" x14ac:dyDescent="0.25">
      <c r="A23" t="s">
        <v>356</v>
      </c>
      <c r="B23" t="s">
        <v>347</v>
      </c>
      <c r="F23" s="2">
        <v>45434</v>
      </c>
    </row>
    <row r="24" spans="1:6" x14ac:dyDescent="0.25">
      <c r="A24" t="s">
        <v>357</v>
      </c>
      <c r="B24" t="s">
        <v>347</v>
      </c>
      <c r="F24" s="2">
        <v>45435</v>
      </c>
    </row>
    <row r="25" spans="1:6" x14ac:dyDescent="0.25">
      <c r="A25" t="s">
        <v>358</v>
      </c>
      <c r="B25" t="s">
        <v>343</v>
      </c>
      <c r="F25" s="2">
        <v>45436</v>
      </c>
    </row>
    <row r="26" spans="1:6" x14ac:dyDescent="0.25">
      <c r="A26" t="s">
        <v>359</v>
      </c>
      <c r="B26" t="s">
        <v>311</v>
      </c>
      <c r="F26" s="2">
        <v>45437</v>
      </c>
    </row>
    <row r="27" spans="1:6" x14ac:dyDescent="0.25">
      <c r="A27" t="s">
        <v>363</v>
      </c>
      <c r="B27" t="s">
        <v>361</v>
      </c>
      <c r="C27">
        <v>1</v>
      </c>
      <c r="F27" s="2">
        <v>45438</v>
      </c>
    </row>
    <row r="28" spans="1:6" x14ac:dyDescent="0.25">
      <c r="A28" t="s">
        <v>364</v>
      </c>
      <c r="B28" t="s">
        <v>361</v>
      </c>
      <c r="F28" s="2">
        <v>45439</v>
      </c>
    </row>
    <row r="29" spans="1:6" x14ac:dyDescent="0.25">
      <c r="A29" t="s">
        <v>365</v>
      </c>
      <c r="B29" t="s">
        <v>361</v>
      </c>
      <c r="F29" s="2">
        <v>45440</v>
      </c>
    </row>
    <row r="30" spans="1:6" x14ac:dyDescent="0.25">
      <c r="A30" t="s">
        <v>366</v>
      </c>
      <c r="B30" t="s">
        <v>361</v>
      </c>
      <c r="F30" s="2">
        <v>45441</v>
      </c>
    </row>
    <row r="31" spans="1:6" x14ac:dyDescent="0.25">
      <c r="A31" t="s">
        <v>367</v>
      </c>
      <c r="B31" t="s">
        <v>361</v>
      </c>
      <c r="F31" s="2">
        <v>45442</v>
      </c>
    </row>
    <row r="32" spans="1:6" x14ac:dyDescent="0.25">
      <c r="A32" t="s">
        <v>368</v>
      </c>
      <c r="B32" t="s">
        <v>361</v>
      </c>
      <c r="F32" s="2">
        <v>45443</v>
      </c>
    </row>
    <row r="33" spans="1:2" x14ac:dyDescent="0.25">
      <c r="A33" t="s">
        <v>369</v>
      </c>
      <c r="B33" t="s">
        <v>361</v>
      </c>
    </row>
    <row r="34" spans="1:2" x14ac:dyDescent="0.25">
      <c r="A34" t="s">
        <v>370</v>
      </c>
      <c r="B34" t="s">
        <v>361</v>
      </c>
    </row>
    <row r="35" spans="1:2" x14ac:dyDescent="0.25">
      <c r="A35" t="s">
        <v>371</v>
      </c>
      <c r="B35" t="s">
        <v>361</v>
      </c>
    </row>
    <row r="36" spans="1:2" x14ac:dyDescent="0.25">
      <c r="A36" t="s">
        <v>372</v>
      </c>
      <c r="B36" t="s">
        <v>361</v>
      </c>
    </row>
    <row r="37" spans="1:2" x14ac:dyDescent="0.25">
      <c r="A37" t="s">
        <v>373</v>
      </c>
      <c r="B37" t="s">
        <v>361</v>
      </c>
    </row>
    <row r="38" spans="1:2" x14ac:dyDescent="0.25">
      <c r="A38" t="s">
        <v>374</v>
      </c>
      <c r="B38" t="s">
        <v>361</v>
      </c>
    </row>
    <row r="39" spans="1:2" x14ac:dyDescent="0.25">
      <c r="A39" t="s">
        <v>375</v>
      </c>
      <c r="B39" t="s">
        <v>361</v>
      </c>
    </row>
    <row r="40" spans="1:2" x14ac:dyDescent="0.25">
      <c r="A40" t="s">
        <v>376</v>
      </c>
      <c r="B40" t="s">
        <v>361</v>
      </c>
    </row>
    <row r="41" spans="1:2" x14ac:dyDescent="0.25">
      <c r="A41" t="s">
        <v>377</v>
      </c>
      <c r="B41" t="s">
        <v>361</v>
      </c>
    </row>
    <row r="42" spans="1:2" x14ac:dyDescent="0.25">
      <c r="A42" t="s">
        <v>378</v>
      </c>
      <c r="B42" t="s">
        <v>361</v>
      </c>
    </row>
    <row r="43" spans="1:2" x14ac:dyDescent="0.25">
      <c r="A43" t="s">
        <v>379</v>
      </c>
      <c r="B43" t="s">
        <v>361</v>
      </c>
    </row>
    <row r="44" spans="1:2" x14ac:dyDescent="0.25">
      <c r="A44" t="s">
        <v>380</v>
      </c>
      <c r="B44" t="s">
        <v>361</v>
      </c>
    </row>
    <row r="45" spans="1:2" x14ac:dyDescent="0.25">
      <c r="A45" t="s">
        <v>381</v>
      </c>
      <c r="B45" t="s">
        <v>361</v>
      </c>
    </row>
    <row r="46" spans="1:2" x14ac:dyDescent="0.25">
      <c r="A46" t="s">
        <v>382</v>
      </c>
      <c r="B46" t="s">
        <v>361</v>
      </c>
    </row>
    <row r="47" spans="1:2" x14ac:dyDescent="0.25">
      <c r="A47" t="s">
        <v>383</v>
      </c>
      <c r="B47" t="s">
        <v>361</v>
      </c>
    </row>
    <row r="48" spans="1:2" x14ac:dyDescent="0.25">
      <c r="A48" t="s">
        <v>384</v>
      </c>
      <c r="B48" t="s">
        <v>361</v>
      </c>
    </row>
    <row r="49" spans="1:2" x14ac:dyDescent="0.25">
      <c r="A49" t="s">
        <v>385</v>
      </c>
      <c r="B49" t="s">
        <v>361</v>
      </c>
    </row>
    <row r="50" spans="1:2" x14ac:dyDescent="0.25">
      <c r="A50" t="s">
        <v>386</v>
      </c>
      <c r="B50" t="s">
        <v>361</v>
      </c>
    </row>
    <row r="51" spans="1:2" x14ac:dyDescent="0.25">
      <c r="A51" t="s">
        <v>387</v>
      </c>
      <c r="B51" t="s">
        <v>361</v>
      </c>
    </row>
    <row r="52" spans="1:2" x14ac:dyDescent="0.25">
      <c r="A52" t="s">
        <v>388</v>
      </c>
      <c r="B52" t="s">
        <v>361</v>
      </c>
    </row>
    <row r="53" spans="1:2" x14ac:dyDescent="0.25">
      <c r="A53" t="s">
        <v>389</v>
      </c>
      <c r="B53" t="s">
        <v>361</v>
      </c>
    </row>
    <row r="54" spans="1:2" x14ac:dyDescent="0.25">
      <c r="A54" t="s">
        <v>390</v>
      </c>
      <c r="B54" t="s">
        <v>361</v>
      </c>
    </row>
    <row r="55" spans="1:2" x14ac:dyDescent="0.25">
      <c r="A55" t="s">
        <v>391</v>
      </c>
      <c r="B55" t="s">
        <v>361</v>
      </c>
    </row>
    <row r="56" spans="1:2" x14ac:dyDescent="0.25">
      <c r="A56" t="s">
        <v>392</v>
      </c>
      <c r="B56" t="s">
        <v>361</v>
      </c>
    </row>
    <row r="57" spans="1:2" x14ac:dyDescent="0.25">
      <c r="A57" t="s">
        <v>393</v>
      </c>
      <c r="B57" t="s">
        <v>361</v>
      </c>
    </row>
    <row r="58" spans="1:2" x14ac:dyDescent="0.25">
      <c r="A58" t="s">
        <v>394</v>
      </c>
      <c r="B58" t="s">
        <v>361</v>
      </c>
    </row>
    <row r="59" spans="1:2" x14ac:dyDescent="0.25">
      <c r="A59" t="s">
        <v>395</v>
      </c>
      <c r="B59" t="s">
        <v>361</v>
      </c>
    </row>
    <row r="60" spans="1:2" x14ac:dyDescent="0.25">
      <c r="A60" t="s">
        <v>396</v>
      </c>
      <c r="B60" t="s">
        <v>361</v>
      </c>
    </row>
    <row r="61" spans="1:2" x14ac:dyDescent="0.25">
      <c r="A61" t="s">
        <v>397</v>
      </c>
      <c r="B61" t="s">
        <v>361</v>
      </c>
    </row>
    <row r="62" spans="1:2" x14ac:dyDescent="0.25">
      <c r="A62" t="s">
        <v>398</v>
      </c>
      <c r="B62" t="s">
        <v>361</v>
      </c>
    </row>
    <row r="63" spans="1:2" x14ac:dyDescent="0.25">
      <c r="A63" t="s">
        <v>399</v>
      </c>
      <c r="B63" t="s">
        <v>361</v>
      </c>
    </row>
    <row r="64" spans="1:2" x14ac:dyDescent="0.25">
      <c r="A64" t="s">
        <v>400</v>
      </c>
      <c r="B64" t="s">
        <v>361</v>
      </c>
    </row>
    <row r="65" spans="1:2" x14ac:dyDescent="0.25">
      <c r="A65" t="s">
        <v>401</v>
      </c>
      <c r="B65" t="s">
        <v>361</v>
      </c>
    </row>
    <row r="66" spans="1:2" x14ac:dyDescent="0.25">
      <c r="A66" t="s">
        <v>402</v>
      </c>
      <c r="B66" t="s">
        <v>361</v>
      </c>
    </row>
    <row r="67" spans="1:2" x14ac:dyDescent="0.25">
      <c r="A67" t="s">
        <v>403</v>
      </c>
      <c r="B67" t="s">
        <v>361</v>
      </c>
    </row>
    <row r="68" spans="1:2" x14ac:dyDescent="0.25">
      <c r="A68" t="s">
        <v>404</v>
      </c>
      <c r="B68" t="s">
        <v>361</v>
      </c>
    </row>
    <row r="69" spans="1:2" x14ac:dyDescent="0.25">
      <c r="A69" t="s">
        <v>405</v>
      </c>
      <c r="B69" t="s">
        <v>361</v>
      </c>
    </row>
    <row r="70" spans="1:2" x14ac:dyDescent="0.25">
      <c r="A70" t="s">
        <v>406</v>
      </c>
      <c r="B70" t="s">
        <v>361</v>
      </c>
    </row>
    <row r="71" spans="1:2" x14ac:dyDescent="0.25">
      <c r="A71" t="s">
        <v>407</v>
      </c>
      <c r="B71" t="s">
        <v>361</v>
      </c>
    </row>
    <row r="72" spans="1:2" x14ac:dyDescent="0.25">
      <c r="A72" t="s">
        <v>408</v>
      </c>
      <c r="B72" t="s">
        <v>361</v>
      </c>
    </row>
    <row r="73" spans="1:2" x14ac:dyDescent="0.25">
      <c r="A73" t="s">
        <v>409</v>
      </c>
      <c r="B73" t="s">
        <v>361</v>
      </c>
    </row>
    <row r="74" spans="1:2" x14ac:dyDescent="0.25">
      <c r="A74" t="s">
        <v>410</v>
      </c>
      <c r="B74" t="s">
        <v>361</v>
      </c>
    </row>
    <row r="75" spans="1:2" x14ac:dyDescent="0.25">
      <c r="A75" t="s">
        <v>411</v>
      </c>
      <c r="B75" t="s">
        <v>361</v>
      </c>
    </row>
    <row r="76" spans="1:2" x14ac:dyDescent="0.25">
      <c r="A76" t="s">
        <v>412</v>
      </c>
      <c r="B76" t="s">
        <v>361</v>
      </c>
    </row>
    <row r="77" spans="1:2" x14ac:dyDescent="0.25">
      <c r="A77" t="s">
        <v>413</v>
      </c>
      <c r="B77" t="s">
        <v>361</v>
      </c>
    </row>
    <row r="78" spans="1:2" x14ac:dyDescent="0.25">
      <c r="A78" t="s">
        <v>414</v>
      </c>
      <c r="B78" t="s">
        <v>361</v>
      </c>
    </row>
    <row r="79" spans="1:2" x14ac:dyDescent="0.25">
      <c r="A79" t="s">
        <v>415</v>
      </c>
      <c r="B79" t="s">
        <v>361</v>
      </c>
    </row>
    <row r="80" spans="1:2" x14ac:dyDescent="0.25">
      <c r="A80" t="s">
        <v>416</v>
      </c>
      <c r="B80" t="s">
        <v>361</v>
      </c>
    </row>
    <row r="81" spans="1:2" x14ac:dyDescent="0.25">
      <c r="A81" t="s">
        <v>417</v>
      </c>
      <c r="B81" t="s">
        <v>361</v>
      </c>
    </row>
    <row r="82" spans="1:2" x14ac:dyDescent="0.25">
      <c r="A82" t="s">
        <v>418</v>
      </c>
      <c r="B82" t="s">
        <v>361</v>
      </c>
    </row>
    <row r="83" spans="1:2" x14ac:dyDescent="0.25">
      <c r="A83" t="s">
        <v>419</v>
      </c>
      <c r="B83" t="s">
        <v>361</v>
      </c>
    </row>
    <row r="84" spans="1:2" x14ac:dyDescent="0.25">
      <c r="A84" t="s">
        <v>420</v>
      </c>
      <c r="B84" t="s">
        <v>361</v>
      </c>
    </row>
    <row r="85" spans="1:2" x14ac:dyDescent="0.25">
      <c r="A85" t="s">
        <v>421</v>
      </c>
      <c r="B85" t="s">
        <v>361</v>
      </c>
    </row>
    <row r="86" spans="1:2" x14ac:dyDescent="0.25">
      <c r="A86" t="s">
        <v>422</v>
      </c>
      <c r="B86" t="s">
        <v>361</v>
      </c>
    </row>
    <row r="87" spans="1:2" x14ac:dyDescent="0.25">
      <c r="A87" t="s">
        <v>423</v>
      </c>
      <c r="B87" t="s">
        <v>361</v>
      </c>
    </row>
    <row r="88" spans="1:2" x14ac:dyDescent="0.25">
      <c r="A88" t="s">
        <v>424</v>
      </c>
      <c r="B88" t="s">
        <v>361</v>
      </c>
    </row>
    <row r="89" spans="1:2" x14ac:dyDescent="0.25">
      <c r="A89" t="s">
        <v>425</v>
      </c>
      <c r="B89" t="s">
        <v>361</v>
      </c>
    </row>
    <row r="90" spans="1:2" x14ac:dyDescent="0.25">
      <c r="A90" t="s">
        <v>426</v>
      </c>
      <c r="B90" t="s">
        <v>361</v>
      </c>
    </row>
    <row r="91" spans="1:2" x14ac:dyDescent="0.25">
      <c r="A91" t="s">
        <v>427</v>
      </c>
      <c r="B91" t="s">
        <v>361</v>
      </c>
    </row>
    <row r="92" spans="1:2" x14ac:dyDescent="0.25">
      <c r="A92" t="s">
        <v>428</v>
      </c>
      <c r="B92" t="s">
        <v>361</v>
      </c>
    </row>
    <row r="93" spans="1:2" x14ac:dyDescent="0.25">
      <c r="A93" t="s">
        <v>429</v>
      </c>
      <c r="B93" t="s">
        <v>361</v>
      </c>
    </row>
    <row r="94" spans="1:2" x14ac:dyDescent="0.25">
      <c r="A94" t="s">
        <v>430</v>
      </c>
      <c r="B94" t="s">
        <v>361</v>
      </c>
    </row>
    <row r="95" spans="1:2" x14ac:dyDescent="0.25">
      <c r="A95" t="s">
        <v>431</v>
      </c>
      <c r="B95" t="s">
        <v>361</v>
      </c>
    </row>
    <row r="96" spans="1:2" x14ac:dyDescent="0.25">
      <c r="A96" t="s">
        <v>432</v>
      </c>
      <c r="B96" t="s">
        <v>361</v>
      </c>
    </row>
    <row r="97" spans="1:2" x14ac:dyDescent="0.25">
      <c r="A97" t="s">
        <v>433</v>
      </c>
      <c r="B97" t="s">
        <v>361</v>
      </c>
    </row>
    <row r="98" spans="1:2" x14ac:dyDescent="0.25">
      <c r="A98" t="s">
        <v>434</v>
      </c>
      <c r="B98" t="s">
        <v>361</v>
      </c>
    </row>
    <row r="99" spans="1:2" x14ac:dyDescent="0.25">
      <c r="A99" t="s">
        <v>435</v>
      </c>
      <c r="B99" t="s">
        <v>361</v>
      </c>
    </row>
    <row r="100" spans="1:2" x14ac:dyDescent="0.25">
      <c r="A100" t="s">
        <v>436</v>
      </c>
      <c r="B100" t="s">
        <v>361</v>
      </c>
    </row>
    <row r="101" spans="1:2" x14ac:dyDescent="0.25">
      <c r="A101" t="s">
        <v>437</v>
      </c>
      <c r="B101" t="s">
        <v>361</v>
      </c>
    </row>
    <row r="102" spans="1:2" x14ac:dyDescent="0.25">
      <c r="A102" t="s">
        <v>438</v>
      </c>
      <c r="B102" t="s">
        <v>361</v>
      </c>
    </row>
    <row r="103" spans="1:2" x14ac:dyDescent="0.25">
      <c r="A103" t="s">
        <v>439</v>
      </c>
      <c r="B103" t="s">
        <v>361</v>
      </c>
    </row>
    <row r="104" spans="1:2" x14ac:dyDescent="0.25">
      <c r="A104" t="s">
        <v>440</v>
      </c>
      <c r="B104" t="s">
        <v>361</v>
      </c>
    </row>
    <row r="105" spans="1:2" x14ac:dyDescent="0.25">
      <c r="A105" t="s">
        <v>441</v>
      </c>
      <c r="B105" t="s">
        <v>361</v>
      </c>
    </row>
    <row r="106" spans="1:2" x14ac:dyDescent="0.25">
      <c r="A106" t="s">
        <v>442</v>
      </c>
      <c r="B106" t="s">
        <v>361</v>
      </c>
    </row>
    <row r="107" spans="1:2" x14ac:dyDescent="0.25">
      <c r="A107" t="s">
        <v>443</v>
      </c>
      <c r="B107" t="s">
        <v>361</v>
      </c>
    </row>
    <row r="108" spans="1:2" x14ac:dyDescent="0.25">
      <c r="A108" t="s">
        <v>444</v>
      </c>
      <c r="B108" t="s">
        <v>361</v>
      </c>
    </row>
    <row r="109" spans="1:2" x14ac:dyDescent="0.25">
      <c r="A109" t="s">
        <v>445</v>
      </c>
      <c r="B109" t="s">
        <v>361</v>
      </c>
    </row>
    <row r="110" spans="1:2" x14ac:dyDescent="0.25">
      <c r="A110" t="s">
        <v>446</v>
      </c>
      <c r="B110" t="s">
        <v>361</v>
      </c>
    </row>
    <row r="111" spans="1:2" x14ac:dyDescent="0.25">
      <c r="A111" t="s">
        <v>447</v>
      </c>
      <c r="B111" t="s">
        <v>361</v>
      </c>
    </row>
    <row r="112" spans="1:2" x14ac:dyDescent="0.25">
      <c r="A112" t="s">
        <v>448</v>
      </c>
      <c r="B112" t="s">
        <v>361</v>
      </c>
    </row>
    <row r="113" spans="1:2" x14ac:dyDescent="0.25">
      <c r="A113" t="s">
        <v>449</v>
      </c>
      <c r="B113" t="s">
        <v>361</v>
      </c>
    </row>
    <row r="114" spans="1:2" x14ac:dyDescent="0.25">
      <c r="A114" t="s">
        <v>450</v>
      </c>
      <c r="B114" t="s">
        <v>361</v>
      </c>
    </row>
    <row r="115" spans="1:2" x14ac:dyDescent="0.25">
      <c r="A115" t="s">
        <v>451</v>
      </c>
      <c r="B115" t="s">
        <v>361</v>
      </c>
    </row>
    <row r="116" spans="1:2" x14ac:dyDescent="0.25">
      <c r="A116" t="s">
        <v>452</v>
      </c>
      <c r="B116" t="s">
        <v>361</v>
      </c>
    </row>
    <row r="117" spans="1:2" x14ac:dyDescent="0.25">
      <c r="A117" t="s">
        <v>453</v>
      </c>
      <c r="B117" t="s">
        <v>361</v>
      </c>
    </row>
    <row r="118" spans="1:2" x14ac:dyDescent="0.25">
      <c r="A118" t="s">
        <v>454</v>
      </c>
      <c r="B118" t="s">
        <v>361</v>
      </c>
    </row>
    <row r="119" spans="1:2" x14ac:dyDescent="0.25">
      <c r="A119" t="s">
        <v>455</v>
      </c>
      <c r="B119" t="s">
        <v>361</v>
      </c>
    </row>
    <row r="120" spans="1:2" x14ac:dyDescent="0.25">
      <c r="A120" t="s">
        <v>456</v>
      </c>
      <c r="B120" t="s">
        <v>361</v>
      </c>
    </row>
    <row r="121" spans="1:2" x14ac:dyDescent="0.25">
      <c r="A121" t="s">
        <v>457</v>
      </c>
      <c r="B121" t="s">
        <v>361</v>
      </c>
    </row>
    <row r="122" spans="1:2" x14ac:dyDescent="0.25">
      <c r="A122" t="s">
        <v>458</v>
      </c>
      <c r="B122" t="s">
        <v>361</v>
      </c>
    </row>
    <row r="123" spans="1:2" x14ac:dyDescent="0.25">
      <c r="A123" t="s">
        <v>459</v>
      </c>
      <c r="B123" t="s">
        <v>361</v>
      </c>
    </row>
    <row r="124" spans="1:2" x14ac:dyDescent="0.25">
      <c r="A124" t="s">
        <v>460</v>
      </c>
      <c r="B124" t="s">
        <v>361</v>
      </c>
    </row>
    <row r="125" spans="1:2" x14ac:dyDescent="0.25">
      <c r="A125" t="s">
        <v>461</v>
      </c>
      <c r="B125" t="s">
        <v>361</v>
      </c>
    </row>
    <row r="126" spans="1:2" x14ac:dyDescent="0.25">
      <c r="A126" t="s">
        <v>462</v>
      </c>
      <c r="B126" t="s">
        <v>361</v>
      </c>
    </row>
    <row r="127" spans="1:2" x14ac:dyDescent="0.25">
      <c r="A127" t="s">
        <v>463</v>
      </c>
      <c r="B127" t="s">
        <v>361</v>
      </c>
    </row>
    <row r="128" spans="1:2" x14ac:dyDescent="0.25">
      <c r="A128" t="s">
        <v>464</v>
      </c>
      <c r="B128" t="s">
        <v>361</v>
      </c>
    </row>
    <row r="129" spans="1:2" x14ac:dyDescent="0.25">
      <c r="A129" t="s">
        <v>465</v>
      </c>
      <c r="B129" t="s">
        <v>361</v>
      </c>
    </row>
    <row r="130" spans="1:2" x14ac:dyDescent="0.25">
      <c r="A130" t="s">
        <v>466</v>
      </c>
      <c r="B130" t="s">
        <v>361</v>
      </c>
    </row>
    <row r="131" spans="1:2" x14ac:dyDescent="0.25">
      <c r="A131" t="s">
        <v>467</v>
      </c>
      <c r="B131" t="s">
        <v>361</v>
      </c>
    </row>
    <row r="132" spans="1:2" x14ac:dyDescent="0.25">
      <c r="A132" t="s">
        <v>468</v>
      </c>
      <c r="B132" t="s">
        <v>361</v>
      </c>
    </row>
    <row r="133" spans="1:2" x14ac:dyDescent="0.25">
      <c r="A133" t="s">
        <v>469</v>
      </c>
      <c r="B133" t="s">
        <v>361</v>
      </c>
    </row>
    <row r="134" spans="1:2" x14ac:dyDescent="0.25">
      <c r="A134" t="s">
        <v>470</v>
      </c>
      <c r="B134" t="s">
        <v>361</v>
      </c>
    </row>
    <row r="135" spans="1:2" x14ac:dyDescent="0.25">
      <c r="A135" t="s">
        <v>471</v>
      </c>
      <c r="B135" t="s">
        <v>361</v>
      </c>
    </row>
    <row r="136" spans="1:2" x14ac:dyDescent="0.25">
      <c r="A136" t="s">
        <v>472</v>
      </c>
      <c r="B136" t="s">
        <v>361</v>
      </c>
    </row>
    <row r="137" spans="1:2" x14ac:dyDescent="0.25">
      <c r="A137" t="s">
        <v>473</v>
      </c>
      <c r="B137" t="s">
        <v>361</v>
      </c>
    </row>
    <row r="138" spans="1:2" x14ac:dyDescent="0.25">
      <c r="A138" t="s">
        <v>474</v>
      </c>
      <c r="B138" t="s">
        <v>361</v>
      </c>
    </row>
    <row r="139" spans="1:2" x14ac:dyDescent="0.25">
      <c r="A139" t="s">
        <v>475</v>
      </c>
      <c r="B139" t="s">
        <v>361</v>
      </c>
    </row>
    <row r="140" spans="1:2" x14ac:dyDescent="0.25">
      <c r="A140" t="s">
        <v>476</v>
      </c>
      <c r="B140" t="s">
        <v>361</v>
      </c>
    </row>
    <row r="141" spans="1:2" x14ac:dyDescent="0.25">
      <c r="A141" t="s">
        <v>477</v>
      </c>
      <c r="B141" t="s">
        <v>361</v>
      </c>
    </row>
    <row r="142" spans="1:2" x14ac:dyDescent="0.25">
      <c r="A142" t="s">
        <v>478</v>
      </c>
      <c r="B142" t="s">
        <v>361</v>
      </c>
    </row>
    <row r="143" spans="1:2" x14ac:dyDescent="0.25">
      <c r="A143" t="s">
        <v>479</v>
      </c>
      <c r="B143" t="s">
        <v>361</v>
      </c>
    </row>
    <row r="144" spans="1:2" x14ac:dyDescent="0.25">
      <c r="A144" t="s">
        <v>480</v>
      </c>
      <c r="B144" t="s">
        <v>361</v>
      </c>
    </row>
    <row r="145" spans="1:2" x14ac:dyDescent="0.25">
      <c r="A145" t="s">
        <v>481</v>
      </c>
      <c r="B145" t="s">
        <v>361</v>
      </c>
    </row>
    <row r="146" spans="1:2" x14ac:dyDescent="0.25">
      <c r="A146" t="s">
        <v>482</v>
      </c>
      <c r="B146" t="s">
        <v>361</v>
      </c>
    </row>
    <row r="147" spans="1:2" x14ac:dyDescent="0.25">
      <c r="A147" t="s">
        <v>483</v>
      </c>
      <c r="B147" t="s">
        <v>361</v>
      </c>
    </row>
    <row r="148" spans="1:2" x14ac:dyDescent="0.25">
      <c r="A148" t="s">
        <v>484</v>
      </c>
      <c r="B148" t="s">
        <v>361</v>
      </c>
    </row>
    <row r="149" spans="1:2" x14ac:dyDescent="0.25">
      <c r="A149" t="s">
        <v>485</v>
      </c>
      <c r="B149" t="s">
        <v>361</v>
      </c>
    </row>
    <row r="150" spans="1:2" x14ac:dyDescent="0.25">
      <c r="A150" t="s">
        <v>486</v>
      </c>
      <c r="B150" t="s">
        <v>361</v>
      </c>
    </row>
    <row r="151" spans="1:2" x14ac:dyDescent="0.25">
      <c r="A151" t="s">
        <v>487</v>
      </c>
      <c r="B151" t="s">
        <v>361</v>
      </c>
    </row>
    <row r="152" spans="1:2" x14ac:dyDescent="0.25">
      <c r="A152" t="s">
        <v>488</v>
      </c>
      <c r="B152" t="s">
        <v>361</v>
      </c>
    </row>
    <row r="153" spans="1:2" x14ac:dyDescent="0.25">
      <c r="A153" t="s">
        <v>489</v>
      </c>
      <c r="B153" t="s">
        <v>361</v>
      </c>
    </row>
    <row r="154" spans="1:2" x14ac:dyDescent="0.25">
      <c r="A154" t="s">
        <v>490</v>
      </c>
      <c r="B154" t="s">
        <v>361</v>
      </c>
    </row>
    <row r="155" spans="1:2" x14ac:dyDescent="0.25">
      <c r="A155" t="s">
        <v>491</v>
      </c>
      <c r="B155" t="s">
        <v>361</v>
      </c>
    </row>
    <row r="156" spans="1:2" x14ac:dyDescent="0.25">
      <c r="A156" t="s">
        <v>492</v>
      </c>
      <c r="B156" t="s">
        <v>361</v>
      </c>
    </row>
    <row r="157" spans="1:2" x14ac:dyDescent="0.25">
      <c r="A157" t="s">
        <v>493</v>
      </c>
      <c r="B157" t="s">
        <v>361</v>
      </c>
    </row>
    <row r="158" spans="1:2" x14ac:dyDescent="0.25">
      <c r="A158" t="s">
        <v>494</v>
      </c>
      <c r="B158" t="s">
        <v>361</v>
      </c>
    </row>
    <row r="159" spans="1:2" x14ac:dyDescent="0.25">
      <c r="A159" t="s">
        <v>495</v>
      </c>
      <c r="B159" t="s">
        <v>361</v>
      </c>
    </row>
    <row r="160" spans="1:2" x14ac:dyDescent="0.25">
      <c r="A160" t="s">
        <v>496</v>
      </c>
      <c r="B160" t="s">
        <v>361</v>
      </c>
    </row>
    <row r="161" spans="1:2" x14ac:dyDescent="0.25">
      <c r="A161" t="s">
        <v>497</v>
      </c>
      <c r="B161" t="s">
        <v>361</v>
      </c>
    </row>
    <row r="162" spans="1:2" x14ac:dyDescent="0.25">
      <c r="A162" t="s">
        <v>498</v>
      </c>
      <c r="B162" t="s">
        <v>361</v>
      </c>
    </row>
    <row r="163" spans="1:2" x14ac:dyDescent="0.25">
      <c r="A163" t="s">
        <v>499</v>
      </c>
      <c r="B163" t="s">
        <v>361</v>
      </c>
    </row>
    <row r="164" spans="1:2" x14ac:dyDescent="0.25">
      <c r="A164" t="s">
        <v>500</v>
      </c>
      <c r="B164" t="s">
        <v>361</v>
      </c>
    </row>
    <row r="165" spans="1:2" x14ac:dyDescent="0.25">
      <c r="A165" t="s">
        <v>501</v>
      </c>
      <c r="B165" t="s">
        <v>361</v>
      </c>
    </row>
    <row r="166" spans="1:2" x14ac:dyDescent="0.25">
      <c r="A166" t="s">
        <v>502</v>
      </c>
      <c r="B166" t="s">
        <v>361</v>
      </c>
    </row>
    <row r="167" spans="1:2" x14ac:dyDescent="0.25">
      <c r="A167" t="s">
        <v>503</v>
      </c>
      <c r="B167" t="s">
        <v>361</v>
      </c>
    </row>
    <row r="168" spans="1:2" x14ac:dyDescent="0.25">
      <c r="A168" t="s">
        <v>504</v>
      </c>
      <c r="B168" t="s">
        <v>361</v>
      </c>
    </row>
    <row r="169" spans="1:2" x14ac:dyDescent="0.25">
      <c r="A169" t="s">
        <v>505</v>
      </c>
      <c r="B169" t="s">
        <v>361</v>
      </c>
    </row>
    <row r="170" spans="1:2" x14ac:dyDescent="0.25">
      <c r="A170" t="s">
        <v>506</v>
      </c>
      <c r="B170" t="s">
        <v>361</v>
      </c>
    </row>
    <row r="171" spans="1:2" x14ac:dyDescent="0.25">
      <c r="A171" t="s">
        <v>507</v>
      </c>
      <c r="B171" t="s">
        <v>361</v>
      </c>
    </row>
    <row r="172" spans="1:2" x14ac:dyDescent="0.25">
      <c r="A172" t="s">
        <v>508</v>
      </c>
      <c r="B172" t="s">
        <v>361</v>
      </c>
    </row>
    <row r="173" spans="1:2" x14ac:dyDescent="0.25">
      <c r="A173" t="s">
        <v>509</v>
      </c>
      <c r="B173" t="s">
        <v>361</v>
      </c>
    </row>
    <row r="174" spans="1:2" x14ac:dyDescent="0.25">
      <c r="A174" t="s">
        <v>510</v>
      </c>
      <c r="B174" t="s">
        <v>361</v>
      </c>
    </row>
    <row r="175" spans="1:2" x14ac:dyDescent="0.25">
      <c r="A175" t="s">
        <v>511</v>
      </c>
      <c r="B175" t="s">
        <v>361</v>
      </c>
    </row>
    <row r="176" spans="1:2" x14ac:dyDescent="0.25">
      <c r="A176" t="s">
        <v>512</v>
      </c>
      <c r="B176" t="s">
        <v>361</v>
      </c>
    </row>
    <row r="177" spans="1:2" x14ac:dyDescent="0.25">
      <c r="A177" t="s">
        <v>513</v>
      </c>
      <c r="B177" t="s">
        <v>361</v>
      </c>
    </row>
    <row r="178" spans="1:2" x14ac:dyDescent="0.25">
      <c r="A178" t="s">
        <v>514</v>
      </c>
      <c r="B178" t="s">
        <v>361</v>
      </c>
    </row>
    <row r="179" spans="1:2" x14ac:dyDescent="0.25">
      <c r="A179" t="s">
        <v>515</v>
      </c>
      <c r="B179" t="s">
        <v>361</v>
      </c>
    </row>
    <row r="180" spans="1:2" x14ac:dyDescent="0.25">
      <c r="A180" t="s">
        <v>516</v>
      </c>
      <c r="B180" t="s">
        <v>361</v>
      </c>
    </row>
    <row r="181" spans="1:2" x14ac:dyDescent="0.25">
      <c r="A181" t="s">
        <v>517</v>
      </c>
      <c r="B181" t="s">
        <v>361</v>
      </c>
    </row>
    <row r="182" spans="1:2" x14ac:dyDescent="0.25">
      <c r="A182" t="s">
        <v>518</v>
      </c>
      <c r="B182" t="s">
        <v>361</v>
      </c>
    </row>
    <row r="183" spans="1:2" x14ac:dyDescent="0.25">
      <c r="A183" t="s">
        <v>519</v>
      </c>
      <c r="B183" t="s">
        <v>361</v>
      </c>
    </row>
    <row r="184" spans="1:2" x14ac:dyDescent="0.25">
      <c r="A184" t="s">
        <v>520</v>
      </c>
      <c r="B184" t="s">
        <v>361</v>
      </c>
    </row>
    <row r="185" spans="1:2" x14ac:dyDescent="0.25">
      <c r="A185" t="s">
        <v>521</v>
      </c>
      <c r="B185" t="s">
        <v>361</v>
      </c>
    </row>
    <row r="186" spans="1:2" x14ac:dyDescent="0.25">
      <c r="A186" t="s">
        <v>522</v>
      </c>
      <c r="B186" t="s">
        <v>361</v>
      </c>
    </row>
    <row r="187" spans="1:2" x14ac:dyDescent="0.25">
      <c r="A187" t="s">
        <v>523</v>
      </c>
      <c r="B187" t="s">
        <v>361</v>
      </c>
    </row>
    <row r="188" spans="1:2" x14ac:dyDescent="0.25">
      <c r="A188" t="s">
        <v>524</v>
      </c>
      <c r="B188" t="s">
        <v>361</v>
      </c>
    </row>
    <row r="189" spans="1:2" x14ac:dyDescent="0.25">
      <c r="A189" t="s">
        <v>525</v>
      </c>
      <c r="B189" t="s">
        <v>361</v>
      </c>
    </row>
    <row r="190" spans="1:2" x14ac:dyDescent="0.25">
      <c r="A190" t="s">
        <v>526</v>
      </c>
      <c r="B190" t="s">
        <v>361</v>
      </c>
    </row>
    <row r="191" spans="1:2" x14ac:dyDescent="0.25">
      <c r="A191" t="s">
        <v>527</v>
      </c>
      <c r="B191" t="s">
        <v>361</v>
      </c>
    </row>
    <row r="192" spans="1:2" x14ac:dyDescent="0.25">
      <c r="A192" t="s">
        <v>528</v>
      </c>
      <c r="B192" t="s">
        <v>361</v>
      </c>
    </row>
    <row r="193" spans="1:2" x14ac:dyDescent="0.25">
      <c r="A193" t="s">
        <v>529</v>
      </c>
      <c r="B193" t="s">
        <v>361</v>
      </c>
    </row>
    <row r="194" spans="1:2" x14ac:dyDescent="0.25">
      <c r="A194" t="s">
        <v>530</v>
      </c>
      <c r="B194" t="s">
        <v>361</v>
      </c>
    </row>
    <row r="195" spans="1:2" x14ac:dyDescent="0.25">
      <c r="A195" t="s">
        <v>531</v>
      </c>
      <c r="B195" t="s">
        <v>361</v>
      </c>
    </row>
    <row r="196" spans="1:2" x14ac:dyDescent="0.25">
      <c r="A196" t="s">
        <v>532</v>
      </c>
      <c r="B196" t="s">
        <v>361</v>
      </c>
    </row>
    <row r="197" spans="1:2" x14ac:dyDescent="0.25">
      <c r="A197" t="s">
        <v>533</v>
      </c>
      <c r="B197" t="s">
        <v>361</v>
      </c>
    </row>
    <row r="198" spans="1:2" x14ac:dyDescent="0.25">
      <c r="A198" t="s">
        <v>534</v>
      </c>
      <c r="B198" t="s">
        <v>361</v>
      </c>
    </row>
    <row r="199" spans="1:2" x14ac:dyDescent="0.25">
      <c r="A199" t="s">
        <v>535</v>
      </c>
      <c r="B199" t="s">
        <v>361</v>
      </c>
    </row>
    <row r="200" spans="1:2" x14ac:dyDescent="0.25">
      <c r="A200" t="s">
        <v>536</v>
      </c>
      <c r="B200" t="s">
        <v>361</v>
      </c>
    </row>
    <row r="201" spans="1:2" x14ac:dyDescent="0.25">
      <c r="A201" t="s">
        <v>537</v>
      </c>
      <c r="B201" t="s">
        <v>361</v>
      </c>
    </row>
    <row r="202" spans="1:2" x14ac:dyDescent="0.25">
      <c r="A202" t="s">
        <v>538</v>
      </c>
      <c r="B202" t="s">
        <v>361</v>
      </c>
    </row>
    <row r="203" spans="1:2" x14ac:dyDescent="0.25">
      <c r="A203" t="s">
        <v>539</v>
      </c>
      <c r="B203" t="s">
        <v>361</v>
      </c>
    </row>
    <row r="204" spans="1:2" x14ac:dyDescent="0.25">
      <c r="A204" t="s">
        <v>540</v>
      </c>
      <c r="B204" t="s">
        <v>361</v>
      </c>
    </row>
    <row r="205" spans="1:2" x14ac:dyDescent="0.25">
      <c r="A205" t="s">
        <v>541</v>
      </c>
      <c r="B205" t="s">
        <v>361</v>
      </c>
    </row>
    <row r="206" spans="1:2" x14ac:dyDescent="0.25">
      <c r="A206" t="s">
        <v>542</v>
      </c>
      <c r="B206" t="s">
        <v>361</v>
      </c>
    </row>
    <row r="207" spans="1:2" x14ac:dyDescent="0.25">
      <c r="A207" t="s">
        <v>543</v>
      </c>
      <c r="B207" t="s">
        <v>361</v>
      </c>
    </row>
    <row r="208" spans="1:2" x14ac:dyDescent="0.25">
      <c r="A208" t="s">
        <v>544</v>
      </c>
      <c r="B208" t="s">
        <v>361</v>
      </c>
    </row>
    <row r="209" spans="1:2" x14ac:dyDescent="0.25">
      <c r="A209" t="s">
        <v>545</v>
      </c>
      <c r="B209" t="s">
        <v>361</v>
      </c>
    </row>
    <row r="210" spans="1:2" x14ac:dyDescent="0.25">
      <c r="A210" t="s">
        <v>546</v>
      </c>
      <c r="B210" t="s">
        <v>361</v>
      </c>
    </row>
    <row r="211" spans="1:2" x14ac:dyDescent="0.25">
      <c r="A211" t="s">
        <v>547</v>
      </c>
      <c r="B211" t="s">
        <v>361</v>
      </c>
    </row>
    <row r="212" spans="1:2" x14ac:dyDescent="0.25">
      <c r="A212" t="s">
        <v>548</v>
      </c>
      <c r="B212" t="s">
        <v>361</v>
      </c>
    </row>
    <row r="213" spans="1:2" x14ac:dyDescent="0.25">
      <c r="A213" t="s">
        <v>549</v>
      </c>
      <c r="B213" t="s">
        <v>361</v>
      </c>
    </row>
    <row r="214" spans="1:2" x14ac:dyDescent="0.25">
      <c r="A214" t="s">
        <v>550</v>
      </c>
      <c r="B214" t="s">
        <v>361</v>
      </c>
    </row>
    <row r="215" spans="1:2" x14ac:dyDescent="0.25">
      <c r="A215" t="s">
        <v>551</v>
      </c>
      <c r="B215" t="s">
        <v>361</v>
      </c>
    </row>
    <row r="216" spans="1:2" x14ac:dyDescent="0.25">
      <c r="A216" t="s">
        <v>552</v>
      </c>
      <c r="B216" t="s">
        <v>361</v>
      </c>
    </row>
    <row r="217" spans="1:2" x14ac:dyDescent="0.25">
      <c r="A217" t="s">
        <v>553</v>
      </c>
      <c r="B217" t="s">
        <v>361</v>
      </c>
    </row>
    <row r="218" spans="1:2" x14ac:dyDescent="0.25">
      <c r="A218" t="s">
        <v>554</v>
      </c>
      <c r="B218" t="s">
        <v>361</v>
      </c>
    </row>
    <row r="219" spans="1:2" x14ac:dyDescent="0.25">
      <c r="A219" t="s">
        <v>555</v>
      </c>
      <c r="B219" t="s">
        <v>361</v>
      </c>
    </row>
    <row r="220" spans="1:2" x14ac:dyDescent="0.25">
      <c r="A220" t="s">
        <v>556</v>
      </c>
      <c r="B220" t="s">
        <v>361</v>
      </c>
    </row>
    <row r="221" spans="1:2" x14ac:dyDescent="0.25">
      <c r="A221" t="s">
        <v>557</v>
      </c>
      <c r="B221" t="s">
        <v>361</v>
      </c>
    </row>
    <row r="222" spans="1:2" x14ac:dyDescent="0.25">
      <c r="A222" t="s">
        <v>558</v>
      </c>
      <c r="B222" t="s">
        <v>361</v>
      </c>
    </row>
    <row r="223" spans="1:2" x14ac:dyDescent="0.25">
      <c r="A223" t="s">
        <v>559</v>
      </c>
      <c r="B223" t="s">
        <v>361</v>
      </c>
    </row>
    <row r="224" spans="1:2" x14ac:dyDescent="0.25">
      <c r="A224" t="s">
        <v>560</v>
      </c>
      <c r="B224" t="s">
        <v>361</v>
      </c>
    </row>
    <row r="225" spans="1:2" x14ac:dyDescent="0.25">
      <c r="A225" t="s">
        <v>561</v>
      </c>
      <c r="B225" t="s">
        <v>361</v>
      </c>
    </row>
    <row r="226" spans="1:2" x14ac:dyDescent="0.25">
      <c r="A226" t="s">
        <v>562</v>
      </c>
      <c r="B226" t="s">
        <v>361</v>
      </c>
    </row>
    <row r="227" spans="1:2" x14ac:dyDescent="0.25">
      <c r="A227" t="s">
        <v>563</v>
      </c>
      <c r="B227" t="s">
        <v>361</v>
      </c>
    </row>
    <row r="228" spans="1:2" x14ac:dyDescent="0.25">
      <c r="A228" t="s">
        <v>564</v>
      </c>
      <c r="B228" t="s">
        <v>361</v>
      </c>
    </row>
    <row r="229" spans="1:2" x14ac:dyDescent="0.25">
      <c r="A229" t="s">
        <v>565</v>
      </c>
      <c r="B229" t="s">
        <v>361</v>
      </c>
    </row>
    <row r="230" spans="1:2" x14ac:dyDescent="0.25">
      <c r="A230" t="s">
        <v>566</v>
      </c>
      <c r="B230" t="s">
        <v>361</v>
      </c>
    </row>
    <row r="231" spans="1:2" x14ac:dyDescent="0.25">
      <c r="A231" t="s">
        <v>567</v>
      </c>
      <c r="B231" t="s">
        <v>361</v>
      </c>
    </row>
    <row r="232" spans="1:2" x14ac:dyDescent="0.25">
      <c r="A232" t="s">
        <v>568</v>
      </c>
      <c r="B232" t="s">
        <v>361</v>
      </c>
    </row>
    <row r="233" spans="1:2" x14ac:dyDescent="0.25">
      <c r="A233" t="s">
        <v>569</v>
      </c>
      <c r="B233" t="s">
        <v>361</v>
      </c>
    </row>
    <row r="234" spans="1:2" x14ac:dyDescent="0.25">
      <c r="A234" t="s">
        <v>570</v>
      </c>
      <c r="B234" t="s">
        <v>361</v>
      </c>
    </row>
    <row r="235" spans="1:2" x14ac:dyDescent="0.25">
      <c r="A235" t="s">
        <v>571</v>
      </c>
      <c r="B235" t="s">
        <v>361</v>
      </c>
    </row>
    <row r="236" spans="1:2" x14ac:dyDescent="0.25">
      <c r="A236" t="s">
        <v>572</v>
      </c>
      <c r="B236" t="s">
        <v>361</v>
      </c>
    </row>
    <row r="237" spans="1:2" x14ac:dyDescent="0.25">
      <c r="A237" t="s">
        <v>573</v>
      </c>
      <c r="B237" t="s">
        <v>361</v>
      </c>
    </row>
    <row r="238" spans="1:2" x14ac:dyDescent="0.25">
      <c r="A238" t="s">
        <v>574</v>
      </c>
      <c r="B238" t="s">
        <v>361</v>
      </c>
    </row>
    <row r="239" spans="1:2" x14ac:dyDescent="0.25">
      <c r="A239" t="s">
        <v>575</v>
      </c>
      <c r="B239" t="s">
        <v>361</v>
      </c>
    </row>
    <row r="240" spans="1:2" x14ac:dyDescent="0.25">
      <c r="A240" t="s">
        <v>576</v>
      </c>
      <c r="B240" t="s">
        <v>361</v>
      </c>
    </row>
    <row r="241" spans="1:2" x14ac:dyDescent="0.25">
      <c r="A241" t="s">
        <v>577</v>
      </c>
      <c r="B241" t="s">
        <v>361</v>
      </c>
    </row>
    <row r="242" spans="1:2" x14ac:dyDescent="0.25">
      <c r="A242" t="s">
        <v>578</v>
      </c>
      <c r="B242" t="s">
        <v>361</v>
      </c>
    </row>
    <row r="243" spans="1:2" x14ac:dyDescent="0.25">
      <c r="A243" t="s">
        <v>579</v>
      </c>
      <c r="B243" t="s">
        <v>361</v>
      </c>
    </row>
    <row r="244" spans="1:2" x14ac:dyDescent="0.25">
      <c r="A244" t="s">
        <v>580</v>
      </c>
      <c r="B244" t="s">
        <v>361</v>
      </c>
    </row>
    <row r="245" spans="1:2" x14ac:dyDescent="0.25">
      <c r="A245" t="s">
        <v>581</v>
      </c>
      <c r="B245" t="s">
        <v>361</v>
      </c>
    </row>
    <row r="246" spans="1:2" x14ac:dyDescent="0.25">
      <c r="A246" t="s">
        <v>582</v>
      </c>
      <c r="B246" t="s">
        <v>361</v>
      </c>
    </row>
    <row r="247" spans="1:2" x14ac:dyDescent="0.25">
      <c r="A247" t="s">
        <v>583</v>
      </c>
      <c r="B247" t="s">
        <v>361</v>
      </c>
    </row>
    <row r="248" spans="1:2" x14ac:dyDescent="0.25">
      <c r="A248" t="s">
        <v>584</v>
      </c>
      <c r="B248" t="s">
        <v>361</v>
      </c>
    </row>
    <row r="249" spans="1:2" x14ac:dyDescent="0.25">
      <c r="A249" t="s">
        <v>585</v>
      </c>
      <c r="B249" t="s">
        <v>361</v>
      </c>
    </row>
    <row r="250" spans="1:2" x14ac:dyDescent="0.25">
      <c r="A250" t="s">
        <v>586</v>
      </c>
      <c r="B250" t="s">
        <v>361</v>
      </c>
    </row>
    <row r="251" spans="1:2" x14ac:dyDescent="0.25">
      <c r="A251" t="s">
        <v>587</v>
      </c>
      <c r="B251" t="s">
        <v>361</v>
      </c>
    </row>
    <row r="252" spans="1:2" x14ac:dyDescent="0.25">
      <c r="A252" t="s">
        <v>588</v>
      </c>
      <c r="B252" t="s">
        <v>361</v>
      </c>
    </row>
    <row r="253" spans="1:2" x14ac:dyDescent="0.25">
      <c r="A253" t="s">
        <v>589</v>
      </c>
      <c r="B253" t="s">
        <v>361</v>
      </c>
    </row>
    <row r="254" spans="1:2" x14ac:dyDescent="0.25">
      <c r="A254" t="s">
        <v>590</v>
      </c>
      <c r="B254" t="s">
        <v>361</v>
      </c>
    </row>
    <row r="255" spans="1:2" x14ac:dyDescent="0.25">
      <c r="A255" t="s">
        <v>591</v>
      </c>
      <c r="B255" t="s">
        <v>361</v>
      </c>
    </row>
    <row r="256" spans="1:2" x14ac:dyDescent="0.25">
      <c r="A256" t="s">
        <v>592</v>
      </c>
      <c r="B256" t="s">
        <v>361</v>
      </c>
    </row>
    <row r="257" spans="1:2" x14ac:dyDescent="0.25">
      <c r="A257" t="s">
        <v>593</v>
      </c>
      <c r="B257" t="s">
        <v>361</v>
      </c>
    </row>
    <row r="258" spans="1:2" x14ac:dyDescent="0.25">
      <c r="A258" t="s">
        <v>594</v>
      </c>
      <c r="B258" t="s">
        <v>361</v>
      </c>
    </row>
    <row r="259" spans="1:2" x14ac:dyDescent="0.25">
      <c r="A259" t="s">
        <v>595</v>
      </c>
      <c r="B259" t="s">
        <v>361</v>
      </c>
    </row>
    <row r="260" spans="1:2" x14ac:dyDescent="0.25">
      <c r="A260" t="s">
        <v>596</v>
      </c>
      <c r="B260" t="s">
        <v>361</v>
      </c>
    </row>
    <row r="261" spans="1:2" x14ac:dyDescent="0.25">
      <c r="A261" t="s">
        <v>597</v>
      </c>
      <c r="B261" t="s">
        <v>361</v>
      </c>
    </row>
    <row r="262" spans="1:2" x14ac:dyDescent="0.25">
      <c r="A262" t="s">
        <v>598</v>
      </c>
      <c r="B262" t="s">
        <v>361</v>
      </c>
    </row>
    <row r="263" spans="1:2" x14ac:dyDescent="0.25">
      <c r="A263" t="s">
        <v>599</v>
      </c>
      <c r="B263" t="s">
        <v>361</v>
      </c>
    </row>
    <row r="264" spans="1:2" x14ac:dyDescent="0.25">
      <c r="A264" t="s">
        <v>600</v>
      </c>
      <c r="B264" t="s">
        <v>361</v>
      </c>
    </row>
    <row r="265" spans="1:2" x14ac:dyDescent="0.25">
      <c r="A265" t="s">
        <v>601</v>
      </c>
      <c r="B265" t="s">
        <v>361</v>
      </c>
    </row>
    <row r="266" spans="1:2" x14ac:dyDescent="0.25">
      <c r="A266" t="s">
        <v>602</v>
      </c>
      <c r="B266" t="s">
        <v>361</v>
      </c>
    </row>
    <row r="267" spans="1:2" x14ac:dyDescent="0.25">
      <c r="A267" t="s">
        <v>603</v>
      </c>
      <c r="B267" t="s">
        <v>361</v>
      </c>
    </row>
    <row r="268" spans="1:2" x14ac:dyDescent="0.25">
      <c r="A268" t="s">
        <v>604</v>
      </c>
      <c r="B268" t="s">
        <v>361</v>
      </c>
    </row>
    <row r="269" spans="1:2" x14ac:dyDescent="0.25">
      <c r="A269" t="s">
        <v>605</v>
      </c>
      <c r="B269" t="s">
        <v>361</v>
      </c>
    </row>
    <row r="270" spans="1:2" x14ac:dyDescent="0.25">
      <c r="A270" t="s">
        <v>606</v>
      </c>
      <c r="B270" t="s">
        <v>361</v>
      </c>
    </row>
    <row r="271" spans="1:2" x14ac:dyDescent="0.25">
      <c r="A271" t="s">
        <v>607</v>
      </c>
      <c r="B271" t="s">
        <v>361</v>
      </c>
    </row>
    <row r="272" spans="1:2" x14ac:dyDescent="0.25">
      <c r="A272" t="s">
        <v>608</v>
      </c>
      <c r="B272" t="s">
        <v>361</v>
      </c>
    </row>
    <row r="273" spans="1:2" x14ac:dyDescent="0.25">
      <c r="A273" t="s">
        <v>609</v>
      </c>
      <c r="B273" t="s">
        <v>361</v>
      </c>
    </row>
    <row r="274" spans="1:2" x14ac:dyDescent="0.25">
      <c r="A274" t="s">
        <v>610</v>
      </c>
      <c r="B274" t="s">
        <v>361</v>
      </c>
    </row>
    <row r="275" spans="1:2" x14ac:dyDescent="0.25">
      <c r="A275" t="s">
        <v>611</v>
      </c>
      <c r="B275" t="s">
        <v>361</v>
      </c>
    </row>
    <row r="276" spans="1:2" x14ac:dyDescent="0.25">
      <c r="A276" t="s">
        <v>612</v>
      </c>
      <c r="B276" t="s">
        <v>361</v>
      </c>
    </row>
    <row r="277" spans="1:2" x14ac:dyDescent="0.25">
      <c r="A277" t="s">
        <v>613</v>
      </c>
      <c r="B277" t="s">
        <v>361</v>
      </c>
    </row>
    <row r="278" spans="1:2" x14ac:dyDescent="0.25">
      <c r="A278" t="s">
        <v>614</v>
      </c>
      <c r="B278" t="s">
        <v>361</v>
      </c>
    </row>
    <row r="279" spans="1:2" x14ac:dyDescent="0.25">
      <c r="A279" t="s">
        <v>615</v>
      </c>
      <c r="B279" t="s">
        <v>361</v>
      </c>
    </row>
    <row r="280" spans="1:2" x14ac:dyDescent="0.25">
      <c r="A280" t="s">
        <v>616</v>
      </c>
      <c r="B280" t="s">
        <v>361</v>
      </c>
    </row>
    <row r="281" spans="1:2" x14ac:dyDescent="0.25">
      <c r="A281" t="s">
        <v>617</v>
      </c>
      <c r="B281" t="s">
        <v>361</v>
      </c>
    </row>
    <row r="282" spans="1:2" x14ac:dyDescent="0.25">
      <c r="A282" t="s">
        <v>618</v>
      </c>
      <c r="B282" t="s">
        <v>361</v>
      </c>
    </row>
    <row r="283" spans="1:2" x14ac:dyDescent="0.25">
      <c r="A283" t="s">
        <v>619</v>
      </c>
      <c r="B283" t="s">
        <v>361</v>
      </c>
    </row>
    <row r="284" spans="1:2" x14ac:dyDescent="0.25">
      <c r="A284" t="s">
        <v>620</v>
      </c>
      <c r="B284" t="s">
        <v>361</v>
      </c>
    </row>
    <row r="285" spans="1:2" x14ac:dyDescent="0.25">
      <c r="A285" t="s">
        <v>621</v>
      </c>
      <c r="B285" t="s">
        <v>361</v>
      </c>
    </row>
    <row r="286" spans="1:2" x14ac:dyDescent="0.25">
      <c r="A286" t="s">
        <v>622</v>
      </c>
      <c r="B286" t="s">
        <v>361</v>
      </c>
    </row>
    <row r="287" spans="1:2" x14ac:dyDescent="0.25">
      <c r="A287" t="s">
        <v>623</v>
      </c>
      <c r="B287" t="s">
        <v>361</v>
      </c>
    </row>
    <row r="288" spans="1:2" x14ac:dyDescent="0.25">
      <c r="A288" t="s">
        <v>624</v>
      </c>
      <c r="B288" t="s">
        <v>361</v>
      </c>
    </row>
    <row r="289" spans="1:2" x14ac:dyDescent="0.25">
      <c r="A289" t="s">
        <v>625</v>
      </c>
      <c r="B289" t="s">
        <v>361</v>
      </c>
    </row>
    <row r="290" spans="1:2" x14ac:dyDescent="0.25">
      <c r="A290" t="s">
        <v>626</v>
      </c>
      <c r="B290" t="s">
        <v>361</v>
      </c>
    </row>
    <row r="291" spans="1:2" x14ac:dyDescent="0.25">
      <c r="A291" t="s">
        <v>627</v>
      </c>
      <c r="B291" t="s">
        <v>361</v>
      </c>
    </row>
    <row r="292" spans="1:2" x14ac:dyDescent="0.25">
      <c r="A292" t="s">
        <v>628</v>
      </c>
      <c r="B292" t="s">
        <v>361</v>
      </c>
    </row>
    <row r="293" spans="1:2" x14ac:dyDescent="0.25">
      <c r="A293" t="s">
        <v>629</v>
      </c>
      <c r="B293" t="s">
        <v>361</v>
      </c>
    </row>
    <row r="294" spans="1:2" x14ac:dyDescent="0.25">
      <c r="A294" t="s">
        <v>630</v>
      </c>
      <c r="B294" t="s">
        <v>361</v>
      </c>
    </row>
    <row r="295" spans="1:2" x14ac:dyDescent="0.25">
      <c r="A295" t="s">
        <v>631</v>
      </c>
      <c r="B295" t="s">
        <v>361</v>
      </c>
    </row>
    <row r="296" spans="1:2" x14ac:dyDescent="0.25">
      <c r="A296" t="s">
        <v>632</v>
      </c>
      <c r="B296" t="s">
        <v>361</v>
      </c>
    </row>
    <row r="297" spans="1:2" x14ac:dyDescent="0.25">
      <c r="A297" t="s">
        <v>633</v>
      </c>
      <c r="B297" t="s">
        <v>361</v>
      </c>
    </row>
    <row r="298" spans="1:2" x14ac:dyDescent="0.25">
      <c r="A298" t="s">
        <v>634</v>
      </c>
      <c r="B298" t="s">
        <v>361</v>
      </c>
    </row>
    <row r="299" spans="1:2" x14ac:dyDescent="0.25">
      <c r="A299" t="s">
        <v>635</v>
      </c>
      <c r="B299" t="s">
        <v>361</v>
      </c>
    </row>
    <row r="300" spans="1:2" x14ac:dyDescent="0.25">
      <c r="A300" t="s">
        <v>636</v>
      </c>
      <c r="B300" t="s">
        <v>361</v>
      </c>
    </row>
    <row r="301" spans="1:2" x14ac:dyDescent="0.25">
      <c r="A301" t="s">
        <v>637</v>
      </c>
      <c r="B301" t="s">
        <v>361</v>
      </c>
    </row>
    <row r="302" spans="1:2" x14ac:dyDescent="0.25">
      <c r="A302" t="s">
        <v>638</v>
      </c>
      <c r="B302" t="s">
        <v>361</v>
      </c>
    </row>
    <row r="303" spans="1:2" x14ac:dyDescent="0.25">
      <c r="A303" t="s">
        <v>639</v>
      </c>
      <c r="B303" t="s">
        <v>361</v>
      </c>
    </row>
    <row r="304" spans="1:2" x14ac:dyDescent="0.25">
      <c r="A304" t="s">
        <v>640</v>
      </c>
      <c r="B304" t="s">
        <v>361</v>
      </c>
    </row>
    <row r="305" spans="1:2" x14ac:dyDescent="0.25">
      <c r="A305" t="s">
        <v>641</v>
      </c>
      <c r="B305" t="s">
        <v>361</v>
      </c>
    </row>
    <row r="306" spans="1:2" x14ac:dyDescent="0.25">
      <c r="A306" t="s">
        <v>642</v>
      </c>
      <c r="B306" t="s">
        <v>361</v>
      </c>
    </row>
    <row r="307" spans="1:2" x14ac:dyDescent="0.25">
      <c r="A307" t="s">
        <v>643</v>
      </c>
      <c r="B307" t="s">
        <v>361</v>
      </c>
    </row>
    <row r="308" spans="1:2" x14ac:dyDescent="0.25">
      <c r="A308" t="s">
        <v>644</v>
      </c>
      <c r="B308" t="s">
        <v>361</v>
      </c>
    </row>
    <row r="309" spans="1:2" x14ac:dyDescent="0.25">
      <c r="A309" t="s">
        <v>645</v>
      </c>
      <c r="B309" t="s">
        <v>361</v>
      </c>
    </row>
    <row r="310" spans="1:2" x14ac:dyDescent="0.25">
      <c r="A310" t="s">
        <v>646</v>
      </c>
      <c r="B310" t="s">
        <v>361</v>
      </c>
    </row>
    <row r="311" spans="1:2" x14ac:dyDescent="0.25">
      <c r="A311" t="s">
        <v>647</v>
      </c>
      <c r="B311" t="s">
        <v>361</v>
      </c>
    </row>
    <row r="312" spans="1:2" x14ac:dyDescent="0.25">
      <c r="A312" t="s">
        <v>648</v>
      </c>
      <c r="B312" t="s">
        <v>361</v>
      </c>
    </row>
    <row r="313" spans="1:2" x14ac:dyDescent="0.25">
      <c r="A313" t="s">
        <v>649</v>
      </c>
      <c r="B313" t="s">
        <v>361</v>
      </c>
    </row>
    <row r="314" spans="1:2" x14ac:dyDescent="0.25">
      <c r="A314" t="s">
        <v>650</v>
      </c>
      <c r="B314" t="s">
        <v>361</v>
      </c>
    </row>
    <row r="315" spans="1:2" x14ac:dyDescent="0.25">
      <c r="A315" t="s">
        <v>651</v>
      </c>
      <c r="B315" t="s">
        <v>361</v>
      </c>
    </row>
    <row r="316" spans="1:2" x14ac:dyDescent="0.25">
      <c r="A316" t="s">
        <v>652</v>
      </c>
      <c r="B316" t="s">
        <v>361</v>
      </c>
    </row>
    <row r="317" spans="1:2" x14ac:dyDescent="0.25">
      <c r="A317" t="s">
        <v>653</v>
      </c>
      <c r="B317" t="s">
        <v>361</v>
      </c>
    </row>
    <row r="318" spans="1:2" x14ac:dyDescent="0.25">
      <c r="A318" t="s">
        <v>654</v>
      </c>
      <c r="B318" t="s">
        <v>361</v>
      </c>
    </row>
    <row r="319" spans="1:2" x14ac:dyDescent="0.25">
      <c r="A319" t="s">
        <v>655</v>
      </c>
      <c r="B319" t="s">
        <v>361</v>
      </c>
    </row>
    <row r="320" spans="1:2" x14ac:dyDescent="0.25">
      <c r="A320" t="s">
        <v>656</v>
      </c>
      <c r="B320" t="s">
        <v>361</v>
      </c>
    </row>
    <row r="321" spans="1:2" x14ac:dyDescent="0.25">
      <c r="A321" t="s">
        <v>657</v>
      </c>
      <c r="B321" t="s">
        <v>361</v>
      </c>
    </row>
    <row r="322" spans="1:2" x14ac:dyDescent="0.25">
      <c r="A322" t="s">
        <v>658</v>
      </c>
      <c r="B322" t="s">
        <v>361</v>
      </c>
    </row>
    <row r="323" spans="1:2" x14ac:dyDescent="0.25">
      <c r="A323" t="s">
        <v>659</v>
      </c>
      <c r="B323" t="s">
        <v>361</v>
      </c>
    </row>
    <row r="324" spans="1:2" x14ac:dyDescent="0.25">
      <c r="A324" t="s">
        <v>660</v>
      </c>
      <c r="B324" t="s">
        <v>361</v>
      </c>
    </row>
    <row r="325" spans="1:2" x14ac:dyDescent="0.25">
      <c r="A325" t="s">
        <v>661</v>
      </c>
      <c r="B325" t="s">
        <v>361</v>
      </c>
    </row>
    <row r="326" spans="1:2" x14ac:dyDescent="0.25">
      <c r="A326" t="s">
        <v>662</v>
      </c>
      <c r="B326" t="s">
        <v>361</v>
      </c>
    </row>
    <row r="327" spans="1:2" x14ac:dyDescent="0.25">
      <c r="A327" t="s">
        <v>663</v>
      </c>
      <c r="B327" t="s">
        <v>361</v>
      </c>
    </row>
    <row r="328" spans="1:2" x14ac:dyDescent="0.25">
      <c r="A328" t="s">
        <v>664</v>
      </c>
      <c r="B328" t="s">
        <v>361</v>
      </c>
    </row>
    <row r="329" spans="1:2" x14ac:dyDescent="0.25">
      <c r="A329" t="s">
        <v>665</v>
      </c>
      <c r="B329" t="s">
        <v>361</v>
      </c>
    </row>
    <row r="330" spans="1:2" x14ac:dyDescent="0.25">
      <c r="A330" t="s">
        <v>666</v>
      </c>
      <c r="B330" t="s">
        <v>361</v>
      </c>
    </row>
    <row r="331" spans="1:2" x14ac:dyDescent="0.25">
      <c r="A331" t="s">
        <v>667</v>
      </c>
      <c r="B331" t="s">
        <v>361</v>
      </c>
    </row>
    <row r="332" spans="1:2" x14ac:dyDescent="0.25">
      <c r="A332" t="s">
        <v>668</v>
      </c>
      <c r="B332" t="s">
        <v>361</v>
      </c>
    </row>
    <row r="333" spans="1:2" x14ac:dyDescent="0.25">
      <c r="A333" t="s">
        <v>669</v>
      </c>
      <c r="B333" t="s">
        <v>361</v>
      </c>
    </row>
    <row r="334" spans="1:2" x14ac:dyDescent="0.25">
      <c r="A334" t="s">
        <v>670</v>
      </c>
      <c r="B334" t="s">
        <v>361</v>
      </c>
    </row>
    <row r="335" spans="1:2" x14ac:dyDescent="0.25">
      <c r="A335" t="s">
        <v>671</v>
      </c>
      <c r="B335" t="s">
        <v>361</v>
      </c>
    </row>
    <row r="336" spans="1:2" x14ac:dyDescent="0.25">
      <c r="A336" t="s">
        <v>672</v>
      </c>
      <c r="B336" t="s">
        <v>361</v>
      </c>
    </row>
    <row r="337" spans="1:2" x14ac:dyDescent="0.25">
      <c r="A337" t="s">
        <v>673</v>
      </c>
      <c r="B337" t="s">
        <v>361</v>
      </c>
    </row>
    <row r="338" spans="1:2" x14ac:dyDescent="0.25">
      <c r="A338" t="s">
        <v>674</v>
      </c>
      <c r="B338" t="s">
        <v>361</v>
      </c>
    </row>
    <row r="339" spans="1:2" x14ac:dyDescent="0.25">
      <c r="A339" t="s">
        <v>675</v>
      </c>
      <c r="B339" t="s">
        <v>361</v>
      </c>
    </row>
    <row r="340" spans="1:2" x14ac:dyDescent="0.25">
      <c r="A340" t="s">
        <v>676</v>
      </c>
      <c r="B340" t="s">
        <v>361</v>
      </c>
    </row>
    <row r="341" spans="1:2" x14ac:dyDescent="0.25">
      <c r="A341" t="s">
        <v>677</v>
      </c>
      <c r="B341" t="s">
        <v>361</v>
      </c>
    </row>
    <row r="342" spans="1:2" x14ac:dyDescent="0.25">
      <c r="A342" t="s">
        <v>678</v>
      </c>
      <c r="B342" t="s">
        <v>361</v>
      </c>
    </row>
    <row r="343" spans="1:2" x14ac:dyDescent="0.25">
      <c r="A343" t="s">
        <v>679</v>
      </c>
      <c r="B343" t="s">
        <v>361</v>
      </c>
    </row>
    <row r="344" spans="1:2" x14ac:dyDescent="0.25">
      <c r="A344" t="s">
        <v>680</v>
      </c>
      <c r="B344" t="s">
        <v>361</v>
      </c>
    </row>
    <row r="345" spans="1:2" x14ac:dyDescent="0.25">
      <c r="A345" t="s">
        <v>681</v>
      </c>
      <c r="B345" t="s">
        <v>361</v>
      </c>
    </row>
    <row r="346" spans="1:2" x14ac:dyDescent="0.25">
      <c r="A346" t="s">
        <v>682</v>
      </c>
      <c r="B346" t="s">
        <v>361</v>
      </c>
    </row>
    <row r="347" spans="1:2" x14ac:dyDescent="0.25">
      <c r="A347" t="s">
        <v>683</v>
      </c>
      <c r="B347" t="s">
        <v>361</v>
      </c>
    </row>
    <row r="348" spans="1:2" x14ac:dyDescent="0.25">
      <c r="A348" t="s">
        <v>684</v>
      </c>
      <c r="B348" t="s">
        <v>361</v>
      </c>
    </row>
    <row r="349" spans="1:2" x14ac:dyDescent="0.25">
      <c r="A349" t="s">
        <v>685</v>
      </c>
      <c r="B349" t="s">
        <v>361</v>
      </c>
    </row>
    <row r="350" spans="1:2" x14ac:dyDescent="0.25">
      <c r="A350" t="s">
        <v>686</v>
      </c>
      <c r="B350" t="s">
        <v>361</v>
      </c>
    </row>
    <row r="351" spans="1:2" x14ac:dyDescent="0.25">
      <c r="A351" t="s">
        <v>687</v>
      </c>
      <c r="B351" t="s">
        <v>361</v>
      </c>
    </row>
    <row r="352" spans="1:2" x14ac:dyDescent="0.25">
      <c r="A352" t="s">
        <v>688</v>
      </c>
      <c r="B352" t="s">
        <v>361</v>
      </c>
    </row>
    <row r="353" spans="1:2" x14ac:dyDescent="0.25">
      <c r="A353" t="s">
        <v>689</v>
      </c>
      <c r="B353" t="s">
        <v>361</v>
      </c>
    </row>
    <row r="354" spans="1:2" x14ac:dyDescent="0.25">
      <c r="A354" t="s">
        <v>690</v>
      </c>
      <c r="B354" t="s">
        <v>361</v>
      </c>
    </row>
    <row r="355" spans="1:2" x14ac:dyDescent="0.25">
      <c r="A355" t="s">
        <v>691</v>
      </c>
      <c r="B355" t="s">
        <v>361</v>
      </c>
    </row>
    <row r="356" spans="1:2" x14ac:dyDescent="0.25">
      <c r="A356" t="s">
        <v>692</v>
      </c>
      <c r="B356" t="s">
        <v>361</v>
      </c>
    </row>
    <row r="357" spans="1:2" x14ac:dyDescent="0.25">
      <c r="A357" t="s">
        <v>693</v>
      </c>
      <c r="B357" t="s">
        <v>361</v>
      </c>
    </row>
    <row r="358" spans="1:2" x14ac:dyDescent="0.25">
      <c r="A358" t="s">
        <v>694</v>
      </c>
      <c r="B358" t="s">
        <v>361</v>
      </c>
    </row>
    <row r="359" spans="1:2" x14ac:dyDescent="0.25">
      <c r="A359" t="s">
        <v>695</v>
      </c>
      <c r="B359" t="s">
        <v>361</v>
      </c>
    </row>
    <row r="360" spans="1:2" x14ac:dyDescent="0.25">
      <c r="A360" t="s">
        <v>696</v>
      </c>
      <c r="B360" t="s">
        <v>361</v>
      </c>
    </row>
    <row r="361" spans="1:2" x14ac:dyDescent="0.25">
      <c r="A361" t="s">
        <v>697</v>
      </c>
      <c r="B361" t="s">
        <v>361</v>
      </c>
    </row>
    <row r="362" spans="1:2" x14ac:dyDescent="0.25">
      <c r="A362" t="s">
        <v>698</v>
      </c>
      <c r="B362" t="s">
        <v>361</v>
      </c>
    </row>
    <row r="363" spans="1:2" x14ac:dyDescent="0.25">
      <c r="A363" t="s">
        <v>699</v>
      </c>
      <c r="B363" t="s">
        <v>361</v>
      </c>
    </row>
    <row r="364" spans="1:2" x14ac:dyDescent="0.25">
      <c r="A364" t="s">
        <v>700</v>
      </c>
      <c r="B364" t="s">
        <v>361</v>
      </c>
    </row>
    <row r="365" spans="1:2" x14ac:dyDescent="0.25">
      <c r="A365" t="s">
        <v>701</v>
      </c>
      <c r="B365" t="s">
        <v>361</v>
      </c>
    </row>
    <row r="366" spans="1:2" x14ac:dyDescent="0.25">
      <c r="A366" t="s">
        <v>702</v>
      </c>
      <c r="B366" t="s">
        <v>361</v>
      </c>
    </row>
    <row r="367" spans="1:2" x14ac:dyDescent="0.25">
      <c r="A367" t="s">
        <v>703</v>
      </c>
      <c r="B367" t="s">
        <v>361</v>
      </c>
    </row>
    <row r="368" spans="1:2" x14ac:dyDescent="0.25">
      <c r="A368" t="s">
        <v>704</v>
      </c>
      <c r="B368" t="s">
        <v>361</v>
      </c>
    </row>
    <row r="369" spans="1:2" x14ac:dyDescent="0.25">
      <c r="A369" t="s">
        <v>705</v>
      </c>
      <c r="B369" t="s">
        <v>361</v>
      </c>
    </row>
    <row r="370" spans="1:2" x14ac:dyDescent="0.25">
      <c r="A370" t="s">
        <v>706</v>
      </c>
      <c r="B370" t="s">
        <v>361</v>
      </c>
    </row>
    <row r="371" spans="1:2" x14ac:dyDescent="0.25">
      <c r="A371" t="s">
        <v>707</v>
      </c>
      <c r="B371" t="s">
        <v>361</v>
      </c>
    </row>
    <row r="372" spans="1:2" x14ac:dyDescent="0.25">
      <c r="A372" t="s">
        <v>708</v>
      </c>
      <c r="B372" t="s">
        <v>361</v>
      </c>
    </row>
    <row r="373" spans="1:2" x14ac:dyDescent="0.25">
      <c r="A373" t="s">
        <v>709</v>
      </c>
      <c r="B373" t="s">
        <v>361</v>
      </c>
    </row>
    <row r="374" spans="1:2" x14ac:dyDescent="0.25">
      <c r="A374" t="s">
        <v>710</v>
      </c>
      <c r="B374" t="s">
        <v>361</v>
      </c>
    </row>
    <row r="375" spans="1:2" x14ac:dyDescent="0.25">
      <c r="A375" t="s">
        <v>711</v>
      </c>
      <c r="B375" t="s">
        <v>361</v>
      </c>
    </row>
    <row r="376" spans="1:2" x14ac:dyDescent="0.25">
      <c r="A376" t="s">
        <v>712</v>
      </c>
      <c r="B376" t="s">
        <v>361</v>
      </c>
    </row>
    <row r="377" spans="1:2" x14ac:dyDescent="0.25">
      <c r="A377" t="s">
        <v>713</v>
      </c>
      <c r="B377" t="s">
        <v>361</v>
      </c>
    </row>
    <row r="378" spans="1:2" x14ac:dyDescent="0.25">
      <c r="A378" t="s">
        <v>714</v>
      </c>
      <c r="B378" t="s">
        <v>361</v>
      </c>
    </row>
    <row r="379" spans="1:2" x14ac:dyDescent="0.25">
      <c r="A379" t="s">
        <v>715</v>
      </c>
      <c r="B379" t="s">
        <v>361</v>
      </c>
    </row>
    <row r="380" spans="1:2" x14ac:dyDescent="0.25">
      <c r="A380" t="s">
        <v>716</v>
      </c>
      <c r="B380" t="s">
        <v>361</v>
      </c>
    </row>
    <row r="381" spans="1:2" x14ac:dyDescent="0.25">
      <c r="A381" t="s">
        <v>717</v>
      </c>
      <c r="B381" t="s">
        <v>361</v>
      </c>
    </row>
    <row r="382" spans="1:2" x14ac:dyDescent="0.25">
      <c r="A382" t="s">
        <v>718</v>
      </c>
      <c r="B382" t="s">
        <v>361</v>
      </c>
    </row>
    <row r="383" spans="1:2" x14ac:dyDescent="0.25">
      <c r="A383" t="s">
        <v>719</v>
      </c>
      <c r="B383" t="s">
        <v>361</v>
      </c>
    </row>
    <row r="384" spans="1:2" x14ac:dyDescent="0.25">
      <c r="A384" t="s">
        <v>720</v>
      </c>
      <c r="B384" t="s">
        <v>361</v>
      </c>
    </row>
    <row r="385" spans="1:2" x14ac:dyDescent="0.25">
      <c r="A385" t="s">
        <v>721</v>
      </c>
      <c r="B385" t="s">
        <v>361</v>
      </c>
    </row>
    <row r="386" spans="1:2" x14ac:dyDescent="0.25">
      <c r="A386" t="s">
        <v>722</v>
      </c>
      <c r="B386" t="s">
        <v>361</v>
      </c>
    </row>
    <row r="387" spans="1:2" x14ac:dyDescent="0.25">
      <c r="A387" t="s">
        <v>723</v>
      </c>
      <c r="B387" t="s">
        <v>361</v>
      </c>
    </row>
    <row r="388" spans="1:2" x14ac:dyDescent="0.25">
      <c r="A388" t="s">
        <v>724</v>
      </c>
      <c r="B388" t="s">
        <v>361</v>
      </c>
    </row>
    <row r="389" spans="1:2" x14ac:dyDescent="0.25">
      <c r="A389" t="s">
        <v>725</v>
      </c>
      <c r="B389" t="s">
        <v>361</v>
      </c>
    </row>
    <row r="390" spans="1:2" x14ac:dyDescent="0.25">
      <c r="A390" t="s">
        <v>726</v>
      </c>
      <c r="B390" t="s">
        <v>361</v>
      </c>
    </row>
    <row r="391" spans="1:2" x14ac:dyDescent="0.25">
      <c r="A391" t="s">
        <v>727</v>
      </c>
      <c r="B391" t="s">
        <v>361</v>
      </c>
    </row>
    <row r="392" spans="1:2" x14ac:dyDescent="0.25">
      <c r="A392" t="s">
        <v>728</v>
      </c>
      <c r="B392" t="s">
        <v>361</v>
      </c>
    </row>
    <row r="393" spans="1:2" x14ac:dyDescent="0.25">
      <c r="A393" t="s">
        <v>729</v>
      </c>
      <c r="B393" t="s">
        <v>361</v>
      </c>
    </row>
    <row r="394" spans="1:2" x14ac:dyDescent="0.25">
      <c r="A394" t="s">
        <v>730</v>
      </c>
      <c r="B394" t="s">
        <v>361</v>
      </c>
    </row>
    <row r="395" spans="1:2" x14ac:dyDescent="0.25">
      <c r="A395" t="s">
        <v>731</v>
      </c>
      <c r="B395" t="s">
        <v>361</v>
      </c>
    </row>
    <row r="396" spans="1:2" x14ac:dyDescent="0.25">
      <c r="A396" t="s">
        <v>732</v>
      </c>
      <c r="B396" t="s">
        <v>361</v>
      </c>
    </row>
    <row r="397" spans="1:2" x14ac:dyDescent="0.25">
      <c r="A397" t="s">
        <v>733</v>
      </c>
      <c r="B397" t="s">
        <v>361</v>
      </c>
    </row>
    <row r="398" spans="1:2" x14ac:dyDescent="0.25">
      <c r="A398" t="s">
        <v>734</v>
      </c>
      <c r="B398" t="s">
        <v>361</v>
      </c>
    </row>
    <row r="399" spans="1:2" x14ac:dyDescent="0.25">
      <c r="A399" t="s">
        <v>735</v>
      </c>
      <c r="B399" t="s">
        <v>361</v>
      </c>
    </row>
    <row r="400" spans="1:2" x14ac:dyDescent="0.25">
      <c r="A400" t="s">
        <v>736</v>
      </c>
      <c r="B400" t="s">
        <v>361</v>
      </c>
    </row>
    <row r="401" spans="1:2" x14ac:dyDescent="0.25">
      <c r="A401" t="s">
        <v>737</v>
      </c>
      <c r="B401" t="s">
        <v>361</v>
      </c>
    </row>
    <row r="402" spans="1:2" x14ac:dyDescent="0.25">
      <c r="A402" t="s">
        <v>738</v>
      </c>
      <c r="B402" t="s">
        <v>361</v>
      </c>
    </row>
    <row r="403" spans="1:2" x14ac:dyDescent="0.25">
      <c r="A403" t="s">
        <v>739</v>
      </c>
      <c r="B403" t="s">
        <v>361</v>
      </c>
    </row>
    <row r="404" spans="1:2" x14ac:dyDescent="0.25">
      <c r="A404" t="s">
        <v>740</v>
      </c>
      <c r="B404" t="s">
        <v>361</v>
      </c>
    </row>
    <row r="405" spans="1:2" x14ac:dyDescent="0.25">
      <c r="A405" t="s">
        <v>741</v>
      </c>
      <c r="B405" t="s">
        <v>361</v>
      </c>
    </row>
    <row r="406" spans="1:2" x14ac:dyDescent="0.25">
      <c r="A406" t="s">
        <v>742</v>
      </c>
      <c r="B406" t="s">
        <v>361</v>
      </c>
    </row>
    <row r="407" spans="1:2" x14ac:dyDescent="0.25">
      <c r="A407" t="s">
        <v>743</v>
      </c>
      <c r="B407" t="s">
        <v>361</v>
      </c>
    </row>
    <row r="408" spans="1:2" x14ac:dyDescent="0.25">
      <c r="A408" t="s">
        <v>744</v>
      </c>
      <c r="B408" t="s">
        <v>361</v>
      </c>
    </row>
    <row r="409" spans="1:2" x14ac:dyDescent="0.25">
      <c r="A409" t="s">
        <v>745</v>
      </c>
      <c r="B409" t="s">
        <v>361</v>
      </c>
    </row>
    <row r="410" spans="1:2" x14ac:dyDescent="0.25">
      <c r="A410" t="s">
        <v>746</v>
      </c>
      <c r="B410" t="s">
        <v>361</v>
      </c>
    </row>
    <row r="411" spans="1:2" x14ac:dyDescent="0.25">
      <c r="A411" t="s">
        <v>747</v>
      </c>
      <c r="B411" t="s">
        <v>361</v>
      </c>
    </row>
    <row r="412" spans="1:2" x14ac:dyDescent="0.25">
      <c r="A412" t="s">
        <v>748</v>
      </c>
      <c r="B412" t="s">
        <v>361</v>
      </c>
    </row>
    <row r="413" spans="1:2" x14ac:dyDescent="0.25">
      <c r="A413" t="s">
        <v>749</v>
      </c>
      <c r="B413" t="s">
        <v>361</v>
      </c>
    </row>
    <row r="414" spans="1:2" x14ac:dyDescent="0.25">
      <c r="A414" t="s">
        <v>750</v>
      </c>
      <c r="B414" t="s">
        <v>361</v>
      </c>
    </row>
    <row r="415" spans="1:2" x14ac:dyDescent="0.25">
      <c r="A415" t="s">
        <v>751</v>
      </c>
      <c r="B415" t="s">
        <v>361</v>
      </c>
    </row>
    <row r="416" spans="1:2" x14ac:dyDescent="0.25">
      <c r="A416" t="s">
        <v>752</v>
      </c>
      <c r="B416" t="s">
        <v>361</v>
      </c>
    </row>
    <row r="417" spans="1:2" x14ac:dyDescent="0.25">
      <c r="A417" t="s">
        <v>753</v>
      </c>
      <c r="B417" t="s">
        <v>361</v>
      </c>
    </row>
    <row r="418" spans="1:2" x14ac:dyDescent="0.25">
      <c r="A418" t="s">
        <v>754</v>
      </c>
      <c r="B418" t="s">
        <v>361</v>
      </c>
    </row>
    <row r="419" spans="1:2" x14ac:dyDescent="0.25">
      <c r="A419" t="s">
        <v>755</v>
      </c>
      <c r="B419" t="s">
        <v>361</v>
      </c>
    </row>
    <row r="420" spans="1:2" x14ac:dyDescent="0.25">
      <c r="A420" t="s">
        <v>756</v>
      </c>
      <c r="B420" t="s">
        <v>361</v>
      </c>
    </row>
    <row r="421" spans="1:2" x14ac:dyDescent="0.25">
      <c r="A421" t="s">
        <v>757</v>
      </c>
      <c r="B421" t="s">
        <v>361</v>
      </c>
    </row>
    <row r="422" spans="1:2" x14ac:dyDescent="0.25">
      <c r="A422" t="s">
        <v>758</v>
      </c>
      <c r="B422" t="s">
        <v>361</v>
      </c>
    </row>
    <row r="423" spans="1:2" x14ac:dyDescent="0.25">
      <c r="A423" t="s">
        <v>759</v>
      </c>
      <c r="B423" t="s">
        <v>361</v>
      </c>
    </row>
    <row r="424" spans="1:2" x14ac:dyDescent="0.25">
      <c r="A424" t="s">
        <v>760</v>
      </c>
      <c r="B424" t="s">
        <v>361</v>
      </c>
    </row>
    <row r="425" spans="1:2" x14ac:dyDescent="0.25">
      <c r="A425" t="s">
        <v>761</v>
      </c>
      <c r="B425" t="s">
        <v>361</v>
      </c>
    </row>
    <row r="426" spans="1:2" x14ac:dyDescent="0.25">
      <c r="A426" t="s">
        <v>762</v>
      </c>
      <c r="B426" t="s">
        <v>361</v>
      </c>
    </row>
    <row r="427" spans="1:2" x14ac:dyDescent="0.25">
      <c r="A427" t="s">
        <v>763</v>
      </c>
      <c r="B427" t="s">
        <v>361</v>
      </c>
    </row>
    <row r="428" spans="1:2" x14ac:dyDescent="0.25">
      <c r="A428" t="s">
        <v>764</v>
      </c>
      <c r="B428" t="s">
        <v>361</v>
      </c>
    </row>
    <row r="429" spans="1:2" x14ac:dyDescent="0.25">
      <c r="A429" t="s">
        <v>765</v>
      </c>
      <c r="B429" t="s">
        <v>361</v>
      </c>
    </row>
    <row r="430" spans="1:2" x14ac:dyDescent="0.25">
      <c r="A430" t="s">
        <v>766</v>
      </c>
      <c r="B430" t="s">
        <v>361</v>
      </c>
    </row>
    <row r="431" spans="1:2" x14ac:dyDescent="0.25">
      <c r="A431" t="s">
        <v>767</v>
      </c>
      <c r="B431" t="s">
        <v>361</v>
      </c>
    </row>
    <row r="432" spans="1:2" x14ac:dyDescent="0.25">
      <c r="A432" t="s">
        <v>768</v>
      </c>
      <c r="B432" t="s">
        <v>361</v>
      </c>
    </row>
    <row r="433" spans="1:2" x14ac:dyDescent="0.25">
      <c r="A433" t="s">
        <v>769</v>
      </c>
      <c r="B433" t="s">
        <v>361</v>
      </c>
    </row>
    <row r="434" spans="1:2" x14ac:dyDescent="0.25">
      <c r="A434" t="s">
        <v>770</v>
      </c>
      <c r="B434" t="s">
        <v>361</v>
      </c>
    </row>
    <row r="435" spans="1:2" x14ac:dyDescent="0.25">
      <c r="A435" t="s">
        <v>771</v>
      </c>
      <c r="B435" t="s">
        <v>361</v>
      </c>
    </row>
    <row r="436" spans="1:2" x14ac:dyDescent="0.25">
      <c r="A436" t="s">
        <v>772</v>
      </c>
      <c r="B436" t="s">
        <v>361</v>
      </c>
    </row>
    <row r="437" spans="1:2" x14ac:dyDescent="0.25">
      <c r="A437" t="s">
        <v>773</v>
      </c>
      <c r="B437" t="s">
        <v>361</v>
      </c>
    </row>
    <row r="438" spans="1:2" x14ac:dyDescent="0.25">
      <c r="A438" t="s">
        <v>774</v>
      </c>
      <c r="B438" t="s">
        <v>361</v>
      </c>
    </row>
    <row r="439" spans="1:2" x14ac:dyDescent="0.25">
      <c r="A439" t="s">
        <v>775</v>
      </c>
      <c r="B439" t="s">
        <v>361</v>
      </c>
    </row>
    <row r="440" spans="1:2" x14ac:dyDescent="0.25">
      <c r="A440" t="s">
        <v>776</v>
      </c>
      <c r="B440" t="s">
        <v>361</v>
      </c>
    </row>
    <row r="441" spans="1:2" x14ac:dyDescent="0.25">
      <c r="A441" t="s">
        <v>777</v>
      </c>
      <c r="B441" t="s">
        <v>361</v>
      </c>
    </row>
    <row r="442" spans="1:2" x14ac:dyDescent="0.25">
      <c r="A442" t="s">
        <v>778</v>
      </c>
      <c r="B442" t="s">
        <v>361</v>
      </c>
    </row>
    <row r="443" spans="1:2" x14ac:dyDescent="0.25">
      <c r="A443" t="s">
        <v>779</v>
      </c>
      <c r="B443" t="s">
        <v>361</v>
      </c>
    </row>
    <row r="444" spans="1:2" x14ac:dyDescent="0.25">
      <c r="A444" t="s">
        <v>780</v>
      </c>
      <c r="B444" t="s">
        <v>361</v>
      </c>
    </row>
    <row r="445" spans="1:2" x14ac:dyDescent="0.25">
      <c r="A445" t="s">
        <v>781</v>
      </c>
      <c r="B445" t="s">
        <v>361</v>
      </c>
    </row>
    <row r="446" spans="1:2" x14ac:dyDescent="0.25">
      <c r="A446" t="s">
        <v>782</v>
      </c>
      <c r="B446" t="s">
        <v>361</v>
      </c>
    </row>
    <row r="447" spans="1:2" x14ac:dyDescent="0.25">
      <c r="A447" t="s">
        <v>783</v>
      </c>
      <c r="B447" t="s">
        <v>361</v>
      </c>
    </row>
    <row r="448" spans="1:2" x14ac:dyDescent="0.25">
      <c r="A448" t="s">
        <v>784</v>
      </c>
      <c r="B448" t="s">
        <v>361</v>
      </c>
    </row>
    <row r="449" spans="1:2" x14ac:dyDescent="0.25">
      <c r="A449" t="s">
        <v>785</v>
      </c>
      <c r="B449" t="s">
        <v>361</v>
      </c>
    </row>
    <row r="450" spans="1:2" x14ac:dyDescent="0.25">
      <c r="A450" t="s">
        <v>786</v>
      </c>
      <c r="B450" t="s">
        <v>361</v>
      </c>
    </row>
    <row r="451" spans="1:2" x14ac:dyDescent="0.25">
      <c r="A451" t="s">
        <v>787</v>
      </c>
      <c r="B451" t="s">
        <v>361</v>
      </c>
    </row>
    <row r="452" spans="1:2" x14ac:dyDescent="0.25">
      <c r="A452" t="s">
        <v>788</v>
      </c>
      <c r="B452" t="s">
        <v>361</v>
      </c>
    </row>
    <row r="453" spans="1:2" x14ac:dyDescent="0.25">
      <c r="A453" t="s">
        <v>789</v>
      </c>
      <c r="B453" t="s">
        <v>361</v>
      </c>
    </row>
    <row r="454" spans="1:2" x14ac:dyDescent="0.25">
      <c r="A454" t="s">
        <v>790</v>
      </c>
      <c r="B454" t="s">
        <v>361</v>
      </c>
    </row>
    <row r="455" spans="1:2" x14ac:dyDescent="0.25">
      <c r="A455" t="s">
        <v>791</v>
      </c>
      <c r="B455" t="s">
        <v>361</v>
      </c>
    </row>
    <row r="456" spans="1:2" x14ac:dyDescent="0.25">
      <c r="A456" t="s">
        <v>792</v>
      </c>
      <c r="B456" t="s">
        <v>361</v>
      </c>
    </row>
    <row r="457" spans="1:2" x14ac:dyDescent="0.25">
      <c r="A457" t="s">
        <v>793</v>
      </c>
      <c r="B457" t="s">
        <v>361</v>
      </c>
    </row>
    <row r="458" spans="1:2" x14ac:dyDescent="0.25">
      <c r="A458" t="s">
        <v>794</v>
      </c>
      <c r="B458" t="s">
        <v>361</v>
      </c>
    </row>
    <row r="459" spans="1:2" x14ac:dyDescent="0.25">
      <c r="A459" t="s">
        <v>795</v>
      </c>
      <c r="B459" t="s">
        <v>361</v>
      </c>
    </row>
    <row r="460" spans="1:2" x14ac:dyDescent="0.25">
      <c r="A460" t="s">
        <v>796</v>
      </c>
      <c r="B460" t="s">
        <v>361</v>
      </c>
    </row>
    <row r="461" spans="1:2" x14ac:dyDescent="0.25">
      <c r="A461" t="s">
        <v>797</v>
      </c>
      <c r="B461" t="s">
        <v>361</v>
      </c>
    </row>
    <row r="462" spans="1:2" x14ac:dyDescent="0.25">
      <c r="A462" t="s">
        <v>798</v>
      </c>
      <c r="B462" t="s">
        <v>361</v>
      </c>
    </row>
    <row r="463" spans="1:2" x14ac:dyDescent="0.25">
      <c r="A463" t="s">
        <v>799</v>
      </c>
      <c r="B463" t="s">
        <v>361</v>
      </c>
    </row>
    <row r="464" spans="1:2" x14ac:dyDescent="0.25">
      <c r="A464" t="s">
        <v>800</v>
      </c>
      <c r="B464" t="s">
        <v>361</v>
      </c>
    </row>
    <row r="465" spans="1:2" x14ac:dyDescent="0.25">
      <c r="A465" t="s">
        <v>801</v>
      </c>
      <c r="B465" t="s">
        <v>361</v>
      </c>
    </row>
    <row r="466" spans="1:2" x14ac:dyDescent="0.25">
      <c r="A466" t="s">
        <v>802</v>
      </c>
      <c r="B466" t="s">
        <v>361</v>
      </c>
    </row>
    <row r="467" spans="1:2" x14ac:dyDescent="0.25">
      <c r="A467" t="s">
        <v>803</v>
      </c>
      <c r="B467" t="s">
        <v>361</v>
      </c>
    </row>
    <row r="468" spans="1:2" x14ac:dyDescent="0.25">
      <c r="A468" t="s">
        <v>804</v>
      </c>
      <c r="B468" t="s">
        <v>361</v>
      </c>
    </row>
    <row r="469" spans="1:2" x14ac:dyDescent="0.25">
      <c r="A469" t="s">
        <v>805</v>
      </c>
      <c r="B469" t="s">
        <v>361</v>
      </c>
    </row>
    <row r="470" spans="1:2" x14ac:dyDescent="0.25">
      <c r="A470" t="s">
        <v>806</v>
      </c>
      <c r="B470" t="s">
        <v>361</v>
      </c>
    </row>
    <row r="471" spans="1:2" x14ac:dyDescent="0.25">
      <c r="A471" t="s">
        <v>807</v>
      </c>
      <c r="B471" t="s">
        <v>361</v>
      </c>
    </row>
    <row r="472" spans="1:2" x14ac:dyDescent="0.25">
      <c r="A472" t="s">
        <v>808</v>
      </c>
      <c r="B472" t="s">
        <v>361</v>
      </c>
    </row>
    <row r="473" spans="1:2" x14ac:dyDescent="0.25">
      <c r="A473" t="s">
        <v>809</v>
      </c>
      <c r="B473" t="s">
        <v>361</v>
      </c>
    </row>
    <row r="474" spans="1:2" x14ac:dyDescent="0.25">
      <c r="A474" t="s">
        <v>810</v>
      </c>
      <c r="B474" t="s">
        <v>361</v>
      </c>
    </row>
    <row r="475" spans="1:2" x14ac:dyDescent="0.25">
      <c r="A475" t="s">
        <v>811</v>
      </c>
      <c r="B475" t="s">
        <v>361</v>
      </c>
    </row>
    <row r="476" spans="1:2" x14ac:dyDescent="0.25">
      <c r="A476" t="s">
        <v>812</v>
      </c>
      <c r="B476" t="s">
        <v>361</v>
      </c>
    </row>
    <row r="477" spans="1:2" x14ac:dyDescent="0.25">
      <c r="A477" t="s">
        <v>813</v>
      </c>
      <c r="B477" t="s">
        <v>361</v>
      </c>
    </row>
    <row r="478" spans="1:2" x14ac:dyDescent="0.25">
      <c r="A478" t="s">
        <v>814</v>
      </c>
      <c r="B478" t="s">
        <v>361</v>
      </c>
    </row>
    <row r="479" spans="1:2" x14ac:dyDescent="0.25">
      <c r="A479" t="s">
        <v>815</v>
      </c>
      <c r="B479" t="s">
        <v>361</v>
      </c>
    </row>
    <row r="480" spans="1:2" x14ac:dyDescent="0.25">
      <c r="A480" t="s">
        <v>816</v>
      </c>
      <c r="B480" t="s">
        <v>361</v>
      </c>
    </row>
    <row r="481" spans="1:2" x14ac:dyDescent="0.25">
      <c r="A481" t="s">
        <v>817</v>
      </c>
      <c r="B481" t="s">
        <v>361</v>
      </c>
    </row>
    <row r="482" spans="1:2" x14ac:dyDescent="0.25">
      <c r="A482" t="s">
        <v>818</v>
      </c>
      <c r="B482" t="s">
        <v>361</v>
      </c>
    </row>
    <row r="483" spans="1:2" x14ac:dyDescent="0.25">
      <c r="A483" t="s">
        <v>819</v>
      </c>
      <c r="B483" t="s">
        <v>361</v>
      </c>
    </row>
    <row r="484" spans="1:2" x14ac:dyDescent="0.25">
      <c r="A484" t="s">
        <v>820</v>
      </c>
      <c r="B484" t="s">
        <v>361</v>
      </c>
    </row>
    <row r="485" spans="1:2" x14ac:dyDescent="0.25">
      <c r="A485" t="s">
        <v>821</v>
      </c>
      <c r="B485" t="s">
        <v>361</v>
      </c>
    </row>
    <row r="486" spans="1:2" x14ac:dyDescent="0.25">
      <c r="A486" t="s">
        <v>822</v>
      </c>
      <c r="B486" t="s">
        <v>361</v>
      </c>
    </row>
    <row r="487" spans="1:2" x14ac:dyDescent="0.25">
      <c r="A487" t="s">
        <v>823</v>
      </c>
      <c r="B487" t="s">
        <v>361</v>
      </c>
    </row>
    <row r="488" spans="1:2" x14ac:dyDescent="0.25">
      <c r="A488" t="s">
        <v>824</v>
      </c>
      <c r="B488" t="s">
        <v>361</v>
      </c>
    </row>
    <row r="489" spans="1:2" x14ac:dyDescent="0.25">
      <c r="A489" t="s">
        <v>825</v>
      </c>
      <c r="B489" t="s">
        <v>361</v>
      </c>
    </row>
    <row r="490" spans="1:2" x14ac:dyDescent="0.25">
      <c r="A490" t="s">
        <v>826</v>
      </c>
      <c r="B490" t="s">
        <v>361</v>
      </c>
    </row>
    <row r="491" spans="1:2" x14ac:dyDescent="0.25">
      <c r="A491" t="s">
        <v>827</v>
      </c>
      <c r="B491" t="s">
        <v>361</v>
      </c>
    </row>
    <row r="492" spans="1:2" x14ac:dyDescent="0.25">
      <c r="A492" t="s">
        <v>828</v>
      </c>
      <c r="B492" t="s">
        <v>361</v>
      </c>
    </row>
    <row r="493" spans="1:2" x14ac:dyDescent="0.25">
      <c r="A493" t="s">
        <v>829</v>
      </c>
      <c r="B493" t="s">
        <v>361</v>
      </c>
    </row>
    <row r="494" spans="1:2" x14ac:dyDescent="0.25">
      <c r="A494" t="s">
        <v>830</v>
      </c>
      <c r="B494" t="s">
        <v>361</v>
      </c>
    </row>
    <row r="495" spans="1:2" x14ac:dyDescent="0.25">
      <c r="A495" t="s">
        <v>831</v>
      </c>
      <c r="B495" t="s">
        <v>361</v>
      </c>
    </row>
    <row r="496" spans="1:2" x14ac:dyDescent="0.25">
      <c r="A496" t="s">
        <v>832</v>
      </c>
      <c r="B496" t="s">
        <v>361</v>
      </c>
    </row>
    <row r="497" spans="1:2" x14ac:dyDescent="0.25">
      <c r="A497" t="s">
        <v>833</v>
      </c>
      <c r="B497" t="s">
        <v>361</v>
      </c>
    </row>
    <row r="498" spans="1:2" x14ac:dyDescent="0.25">
      <c r="A498" t="s">
        <v>834</v>
      </c>
      <c r="B498" t="s">
        <v>361</v>
      </c>
    </row>
    <row r="499" spans="1:2" x14ac:dyDescent="0.25">
      <c r="A499" t="s">
        <v>835</v>
      </c>
      <c r="B499" t="s">
        <v>361</v>
      </c>
    </row>
    <row r="500" spans="1:2" x14ac:dyDescent="0.25">
      <c r="A500" t="s">
        <v>836</v>
      </c>
      <c r="B500" t="s">
        <v>361</v>
      </c>
    </row>
    <row r="501" spans="1:2" x14ac:dyDescent="0.25">
      <c r="A501" t="s">
        <v>837</v>
      </c>
      <c r="B501" t="s">
        <v>361</v>
      </c>
    </row>
    <row r="502" spans="1:2" x14ac:dyDescent="0.25">
      <c r="A502" t="s">
        <v>838</v>
      </c>
      <c r="B502" t="s">
        <v>361</v>
      </c>
    </row>
    <row r="503" spans="1:2" x14ac:dyDescent="0.25">
      <c r="A503" t="s">
        <v>839</v>
      </c>
      <c r="B503" t="s">
        <v>361</v>
      </c>
    </row>
    <row r="504" spans="1:2" x14ac:dyDescent="0.25">
      <c r="A504" t="s">
        <v>840</v>
      </c>
      <c r="B504" t="s">
        <v>361</v>
      </c>
    </row>
    <row r="505" spans="1:2" x14ac:dyDescent="0.25">
      <c r="A505" t="s">
        <v>841</v>
      </c>
      <c r="B505" t="s">
        <v>361</v>
      </c>
    </row>
    <row r="506" spans="1:2" x14ac:dyDescent="0.25">
      <c r="A506" t="s">
        <v>842</v>
      </c>
      <c r="B506" t="s">
        <v>361</v>
      </c>
    </row>
    <row r="507" spans="1:2" x14ac:dyDescent="0.25">
      <c r="A507" t="s">
        <v>843</v>
      </c>
      <c r="B507" t="s">
        <v>361</v>
      </c>
    </row>
    <row r="508" spans="1:2" x14ac:dyDescent="0.25">
      <c r="A508" t="s">
        <v>844</v>
      </c>
      <c r="B508" t="s">
        <v>361</v>
      </c>
    </row>
    <row r="509" spans="1:2" x14ac:dyDescent="0.25">
      <c r="A509" t="s">
        <v>845</v>
      </c>
      <c r="B509" t="s">
        <v>361</v>
      </c>
    </row>
    <row r="510" spans="1:2" x14ac:dyDescent="0.25">
      <c r="A510" t="s">
        <v>846</v>
      </c>
      <c r="B510" t="s">
        <v>361</v>
      </c>
    </row>
    <row r="511" spans="1:2" x14ac:dyDescent="0.25">
      <c r="A511" t="s">
        <v>847</v>
      </c>
      <c r="B511" t="s">
        <v>361</v>
      </c>
    </row>
    <row r="512" spans="1:2" x14ac:dyDescent="0.25">
      <c r="A512" t="s">
        <v>848</v>
      </c>
      <c r="B512" t="s">
        <v>361</v>
      </c>
    </row>
    <row r="513" spans="1:2" x14ac:dyDescent="0.25">
      <c r="A513" t="s">
        <v>849</v>
      </c>
      <c r="B513" t="s">
        <v>361</v>
      </c>
    </row>
    <row r="514" spans="1:2" x14ac:dyDescent="0.25">
      <c r="A514" t="s">
        <v>850</v>
      </c>
      <c r="B514" t="s">
        <v>361</v>
      </c>
    </row>
    <row r="515" spans="1:2" x14ac:dyDescent="0.25">
      <c r="A515" t="s">
        <v>851</v>
      </c>
      <c r="B515" t="s">
        <v>361</v>
      </c>
    </row>
    <row r="516" spans="1:2" x14ac:dyDescent="0.25">
      <c r="A516" t="s">
        <v>852</v>
      </c>
      <c r="B516" t="s">
        <v>361</v>
      </c>
    </row>
    <row r="517" spans="1:2" x14ac:dyDescent="0.25">
      <c r="A517" t="s">
        <v>853</v>
      </c>
      <c r="B517" t="s">
        <v>361</v>
      </c>
    </row>
    <row r="518" spans="1:2" x14ac:dyDescent="0.25">
      <c r="A518" t="s">
        <v>854</v>
      </c>
      <c r="B518" t="s">
        <v>361</v>
      </c>
    </row>
    <row r="519" spans="1:2" x14ac:dyDescent="0.25">
      <c r="A519" t="s">
        <v>855</v>
      </c>
      <c r="B519" t="s">
        <v>361</v>
      </c>
    </row>
    <row r="520" spans="1:2" x14ac:dyDescent="0.25">
      <c r="A520" t="s">
        <v>856</v>
      </c>
      <c r="B520" t="s">
        <v>361</v>
      </c>
    </row>
    <row r="521" spans="1:2" x14ac:dyDescent="0.25">
      <c r="A521" t="s">
        <v>857</v>
      </c>
      <c r="B521" t="s">
        <v>361</v>
      </c>
    </row>
    <row r="522" spans="1:2" x14ac:dyDescent="0.25">
      <c r="A522" t="s">
        <v>858</v>
      </c>
      <c r="B522" t="s">
        <v>361</v>
      </c>
    </row>
    <row r="523" spans="1:2" x14ac:dyDescent="0.25">
      <c r="A523" t="s">
        <v>859</v>
      </c>
      <c r="B523" t="s">
        <v>361</v>
      </c>
    </row>
    <row r="524" spans="1:2" x14ac:dyDescent="0.25">
      <c r="A524" t="s">
        <v>860</v>
      </c>
      <c r="B524" t="s">
        <v>361</v>
      </c>
    </row>
    <row r="525" spans="1:2" x14ac:dyDescent="0.25">
      <c r="A525" t="s">
        <v>861</v>
      </c>
      <c r="B525" t="s">
        <v>361</v>
      </c>
    </row>
    <row r="526" spans="1:2" x14ac:dyDescent="0.25">
      <c r="A526" t="s">
        <v>862</v>
      </c>
      <c r="B526" t="s">
        <v>361</v>
      </c>
    </row>
    <row r="527" spans="1:2" x14ac:dyDescent="0.25">
      <c r="A527" t="s">
        <v>863</v>
      </c>
      <c r="B527" t="s">
        <v>361</v>
      </c>
    </row>
    <row r="528" spans="1:2" x14ac:dyDescent="0.25">
      <c r="A528" t="s">
        <v>864</v>
      </c>
      <c r="B528" t="s">
        <v>361</v>
      </c>
    </row>
    <row r="529" spans="1:2" x14ac:dyDescent="0.25">
      <c r="A529" t="s">
        <v>865</v>
      </c>
      <c r="B529" t="s">
        <v>361</v>
      </c>
    </row>
    <row r="530" spans="1:2" x14ac:dyDescent="0.25">
      <c r="A530" t="s">
        <v>866</v>
      </c>
      <c r="B530" t="s">
        <v>361</v>
      </c>
    </row>
    <row r="531" spans="1:2" x14ac:dyDescent="0.25">
      <c r="A531" t="s">
        <v>867</v>
      </c>
      <c r="B531" t="s">
        <v>361</v>
      </c>
    </row>
    <row r="532" spans="1:2" x14ac:dyDescent="0.25">
      <c r="A532" t="s">
        <v>868</v>
      </c>
      <c r="B532" t="s">
        <v>361</v>
      </c>
    </row>
    <row r="533" spans="1:2" x14ac:dyDescent="0.25">
      <c r="A533" t="s">
        <v>869</v>
      </c>
      <c r="B533" t="s">
        <v>361</v>
      </c>
    </row>
    <row r="534" spans="1:2" x14ac:dyDescent="0.25">
      <c r="A534" t="s">
        <v>870</v>
      </c>
      <c r="B534" t="s">
        <v>361</v>
      </c>
    </row>
    <row r="535" spans="1:2" x14ac:dyDescent="0.25">
      <c r="A535" t="s">
        <v>871</v>
      </c>
      <c r="B535" t="s">
        <v>361</v>
      </c>
    </row>
    <row r="536" spans="1:2" x14ac:dyDescent="0.25">
      <c r="A536" t="s">
        <v>872</v>
      </c>
      <c r="B536" t="s">
        <v>361</v>
      </c>
    </row>
    <row r="537" spans="1:2" x14ac:dyDescent="0.25">
      <c r="A537" t="s">
        <v>873</v>
      </c>
      <c r="B537" t="s">
        <v>361</v>
      </c>
    </row>
    <row r="538" spans="1:2" x14ac:dyDescent="0.25">
      <c r="A538" t="s">
        <v>874</v>
      </c>
      <c r="B538" t="s">
        <v>361</v>
      </c>
    </row>
    <row r="539" spans="1:2" x14ac:dyDescent="0.25">
      <c r="A539" t="s">
        <v>875</v>
      </c>
      <c r="B539" t="s">
        <v>361</v>
      </c>
    </row>
    <row r="540" spans="1:2" x14ac:dyDescent="0.25">
      <c r="A540" t="s">
        <v>2198</v>
      </c>
      <c r="B540" t="s">
        <v>361</v>
      </c>
    </row>
    <row r="541" spans="1:2" x14ac:dyDescent="0.25">
      <c r="A541" t="s">
        <v>876</v>
      </c>
      <c r="B541" t="s">
        <v>361</v>
      </c>
    </row>
    <row r="542" spans="1:2" x14ac:dyDescent="0.25">
      <c r="A542" t="s">
        <v>877</v>
      </c>
      <c r="B542" t="s">
        <v>361</v>
      </c>
    </row>
    <row r="543" spans="1:2" x14ac:dyDescent="0.25">
      <c r="A543" t="s">
        <v>878</v>
      </c>
      <c r="B543" t="s">
        <v>361</v>
      </c>
    </row>
    <row r="544" spans="1:2" x14ac:dyDescent="0.25">
      <c r="A544" t="s">
        <v>879</v>
      </c>
      <c r="B544" t="s">
        <v>361</v>
      </c>
    </row>
    <row r="545" spans="1:2" x14ac:dyDescent="0.25">
      <c r="A545" t="s">
        <v>880</v>
      </c>
      <c r="B545" t="s">
        <v>361</v>
      </c>
    </row>
    <row r="546" spans="1:2" x14ac:dyDescent="0.25">
      <c r="A546" t="s">
        <v>881</v>
      </c>
      <c r="B546" t="s">
        <v>361</v>
      </c>
    </row>
    <row r="547" spans="1:2" x14ac:dyDescent="0.25">
      <c r="A547" t="s">
        <v>882</v>
      </c>
      <c r="B547" t="s">
        <v>361</v>
      </c>
    </row>
    <row r="548" spans="1:2" x14ac:dyDescent="0.25">
      <c r="A548" t="s">
        <v>883</v>
      </c>
      <c r="B548" t="s">
        <v>361</v>
      </c>
    </row>
    <row r="549" spans="1:2" x14ac:dyDescent="0.25">
      <c r="A549" t="s">
        <v>884</v>
      </c>
      <c r="B549" t="s">
        <v>361</v>
      </c>
    </row>
    <row r="550" spans="1:2" x14ac:dyDescent="0.25">
      <c r="A550" t="s">
        <v>885</v>
      </c>
      <c r="B550" t="s">
        <v>361</v>
      </c>
    </row>
    <row r="551" spans="1:2" x14ac:dyDescent="0.25">
      <c r="A551" t="s">
        <v>886</v>
      </c>
      <c r="B551" t="s">
        <v>361</v>
      </c>
    </row>
    <row r="552" spans="1:2" x14ac:dyDescent="0.25">
      <c r="A552" t="s">
        <v>887</v>
      </c>
      <c r="B552" t="s">
        <v>361</v>
      </c>
    </row>
    <row r="553" spans="1:2" x14ac:dyDescent="0.25">
      <c r="A553" t="s">
        <v>888</v>
      </c>
      <c r="B553" t="s">
        <v>361</v>
      </c>
    </row>
    <row r="554" spans="1:2" x14ac:dyDescent="0.25">
      <c r="A554" t="s">
        <v>889</v>
      </c>
      <c r="B554" t="s">
        <v>361</v>
      </c>
    </row>
    <row r="555" spans="1:2" x14ac:dyDescent="0.25">
      <c r="A555" t="s">
        <v>890</v>
      </c>
      <c r="B555" t="s">
        <v>361</v>
      </c>
    </row>
    <row r="556" spans="1:2" x14ac:dyDescent="0.25">
      <c r="A556" t="s">
        <v>891</v>
      </c>
      <c r="B556" t="s">
        <v>361</v>
      </c>
    </row>
    <row r="557" spans="1:2" x14ac:dyDescent="0.25">
      <c r="A557" t="s">
        <v>892</v>
      </c>
      <c r="B557" t="s">
        <v>361</v>
      </c>
    </row>
    <row r="558" spans="1:2" x14ac:dyDescent="0.25">
      <c r="A558" t="s">
        <v>893</v>
      </c>
      <c r="B558" t="s">
        <v>361</v>
      </c>
    </row>
    <row r="559" spans="1:2" x14ac:dyDescent="0.25">
      <c r="A559" t="s">
        <v>894</v>
      </c>
      <c r="B559" t="s">
        <v>361</v>
      </c>
    </row>
    <row r="560" spans="1:2" x14ac:dyDescent="0.25">
      <c r="A560" t="s">
        <v>895</v>
      </c>
      <c r="B560" t="s">
        <v>361</v>
      </c>
    </row>
    <row r="561" spans="1:2" x14ac:dyDescent="0.25">
      <c r="A561" t="s">
        <v>896</v>
      </c>
      <c r="B561" t="s">
        <v>361</v>
      </c>
    </row>
    <row r="562" spans="1:2" x14ac:dyDescent="0.25">
      <c r="A562" t="s">
        <v>897</v>
      </c>
      <c r="B562" t="s">
        <v>361</v>
      </c>
    </row>
    <row r="563" spans="1:2" x14ac:dyDescent="0.25">
      <c r="A563" t="s">
        <v>898</v>
      </c>
      <c r="B563" t="s">
        <v>361</v>
      </c>
    </row>
    <row r="564" spans="1:2" x14ac:dyDescent="0.25">
      <c r="A564" t="s">
        <v>899</v>
      </c>
      <c r="B564" t="s">
        <v>361</v>
      </c>
    </row>
    <row r="565" spans="1:2" x14ac:dyDescent="0.25">
      <c r="A565" t="s">
        <v>900</v>
      </c>
      <c r="B565" t="s">
        <v>361</v>
      </c>
    </row>
    <row r="566" spans="1:2" x14ac:dyDescent="0.25">
      <c r="A566" t="s">
        <v>901</v>
      </c>
      <c r="B566" t="s">
        <v>361</v>
      </c>
    </row>
    <row r="567" spans="1:2" x14ac:dyDescent="0.25">
      <c r="A567" t="s">
        <v>902</v>
      </c>
      <c r="B567" t="s">
        <v>361</v>
      </c>
    </row>
    <row r="568" spans="1:2" x14ac:dyDescent="0.25">
      <c r="A568" t="s">
        <v>903</v>
      </c>
      <c r="B568" t="s">
        <v>361</v>
      </c>
    </row>
    <row r="569" spans="1:2" x14ac:dyDescent="0.25">
      <c r="A569" t="s">
        <v>904</v>
      </c>
      <c r="B569" t="s">
        <v>361</v>
      </c>
    </row>
    <row r="570" spans="1:2" x14ac:dyDescent="0.25">
      <c r="A570" t="s">
        <v>905</v>
      </c>
      <c r="B570" t="s">
        <v>361</v>
      </c>
    </row>
    <row r="571" spans="1:2" x14ac:dyDescent="0.25">
      <c r="A571" t="s">
        <v>906</v>
      </c>
      <c r="B571" t="s">
        <v>361</v>
      </c>
    </row>
    <row r="572" spans="1:2" x14ac:dyDescent="0.25">
      <c r="A572" t="s">
        <v>907</v>
      </c>
      <c r="B572" t="s">
        <v>361</v>
      </c>
    </row>
    <row r="573" spans="1:2" x14ac:dyDescent="0.25">
      <c r="A573" t="s">
        <v>908</v>
      </c>
      <c r="B573" t="s">
        <v>361</v>
      </c>
    </row>
    <row r="574" spans="1:2" x14ac:dyDescent="0.25">
      <c r="A574" t="s">
        <v>909</v>
      </c>
      <c r="B574" t="s">
        <v>361</v>
      </c>
    </row>
    <row r="575" spans="1:2" x14ac:dyDescent="0.25">
      <c r="A575" t="s">
        <v>910</v>
      </c>
      <c r="B575" t="s">
        <v>361</v>
      </c>
    </row>
    <row r="576" spans="1:2" x14ac:dyDescent="0.25">
      <c r="A576" t="s">
        <v>911</v>
      </c>
      <c r="B576" t="s">
        <v>361</v>
      </c>
    </row>
    <row r="577" spans="1:2" x14ac:dyDescent="0.25">
      <c r="A577" t="s">
        <v>912</v>
      </c>
      <c r="B577" t="s">
        <v>361</v>
      </c>
    </row>
    <row r="578" spans="1:2" x14ac:dyDescent="0.25">
      <c r="A578" t="s">
        <v>913</v>
      </c>
      <c r="B578" t="s">
        <v>361</v>
      </c>
    </row>
    <row r="579" spans="1:2" x14ac:dyDescent="0.25">
      <c r="A579" t="s">
        <v>914</v>
      </c>
      <c r="B579" t="s">
        <v>361</v>
      </c>
    </row>
    <row r="580" spans="1:2" x14ac:dyDescent="0.25">
      <c r="A580" t="s">
        <v>915</v>
      </c>
      <c r="B580" t="s">
        <v>361</v>
      </c>
    </row>
    <row r="581" spans="1:2" x14ac:dyDescent="0.25">
      <c r="A581" t="s">
        <v>916</v>
      </c>
      <c r="B581" t="s">
        <v>361</v>
      </c>
    </row>
    <row r="582" spans="1:2" x14ac:dyDescent="0.25">
      <c r="A582" t="s">
        <v>917</v>
      </c>
      <c r="B582" t="s">
        <v>361</v>
      </c>
    </row>
    <row r="583" spans="1:2" x14ac:dyDescent="0.25">
      <c r="A583" t="s">
        <v>918</v>
      </c>
      <c r="B583" t="s">
        <v>361</v>
      </c>
    </row>
    <row r="584" spans="1:2" x14ac:dyDescent="0.25">
      <c r="A584" t="s">
        <v>919</v>
      </c>
      <c r="B584" t="s">
        <v>361</v>
      </c>
    </row>
    <row r="585" spans="1:2" x14ac:dyDescent="0.25">
      <c r="A585" t="s">
        <v>920</v>
      </c>
      <c r="B585" t="s">
        <v>361</v>
      </c>
    </row>
    <row r="586" spans="1:2" x14ac:dyDescent="0.25">
      <c r="A586" t="s">
        <v>921</v>
      </c>
      <c r="B586" t="s">
        <v>361</v>
      </c>
    </row>
    <row r="587" spans="1:2" x14ac:dyDescent="0.25">
      <c r="A587" t="s">
        <v>922</v>
      </c>
      <c r="B587" t="s">
        <v>361</v>
      </c>
    </row>
    <row r="588" spans="1:2" x14ac:dyDescent="0.25">
      <c r="A588" t="s">
        <v>923</v>
      </c>
      <c r="B588" t="s">
        <v>361</v>
      </c>
    </row>
    <row r="589" spans="1:2" x14ac:dyDescent="0.25">
      <c r="A589" t="s">
        <v>924</v>
      </c>
      <c r="B589" t="s">
        <v>361</v>
      </c>
    </row>
    <row r="590" spans="1:2" x14ac:dyDescent="0.25">
      <c r="A590" t="s">
        <v>925</v>
      </c>
      <c r="B590" t="s">
        <v>361</v>
      </c>
    </row>
    <row r="591" spans="1:2" x14ac:dyDescent="0.25">
      <c r="A591" t="s">
        <v>926</v>
      </c>
      <c r="B591" t="s">
        <v>361</v>
      </c>
    </row>
    <row r="592" spans="1:2" x14ac:dyDescent="0.25">
      <c r="A592" t="s">
        <v>927</v>
      </c>
      <c r="B592" t="s">
        <v>361</v>
      </c>
    </row>
    <row r="593" spans="1:2" x14ac:dyDescent="0.25">
      <c r="A593" t="s">
        <v>928</v>
      </c>
      <c r="B593" t="s">
        <v>361</v>
      </c>
    </row>
    <row r="594" spans="1:2" x14ac:dyDescent="0.25">
      <c r="A594" t="s">
        <v>929</v>
      </c>
      <c r="B594" t="s">
        <v>361</v>
      </c>
    </row>
    <row r="595" spans="1:2" x14ac:dyDescent="0.25">
      <c r="A595" t="s">
        <v>930</v>
      </c>
      <c r="B595" t="s">
        <v>361</v>
      </c>
    </row>
    <row r="596" spans="1:2" x14ac:dyDescent="0.25">
      <c r="A596" t="s">
        <v>931</v>
      </c>
      <c r="B596" t="s">
        <v>361</v>
      </c>
    </row>
    <row r="597" spans="1:2" x14ac:dyDescent="0.25">
      <c r="A597" t="s">
        <v>932</v>
      </c>
      <c r="B597" t="s">
        <v>361</v>
      </c>
    </row>
    <row r="598" spans="1:2" x14ac:dyDescent="0.25">
      <c r="A598" t="s">
        <v>933</v>
      </c>
      <c r="B598" t="s">
        <v>361</v>
      </c>
    </row>
    <row r="599" spans="1:2" x14ac:dyDescent="0.25">
      <c r="A599" t="s">
        <v>934</v>
      </c>
      <c r="B599" t="s">
        <v>361</v>
      </c>
    </row>
    <row r="600" spans="1:2" x14ac:dyDescent="0.25">
      <c r="A600" t="s">
        <v>935</v>
      </c>
      <c r="B600" t="s">
        <v>361</v>
      </c>
    </row>
    <row r="601" spans="1:2" x14ac:dyDescent="0.25">
      <c r="A601" t="s">
        <v>936</v>
      </c>
      <c r="B601" t="s">
        <v>361</v>
      </c>
    </row>
    <row r="602" spans="1:2" x14ac:dyDescent="0.25">
      <c r="A602" t="s">
        <v>937</v>
      </c>
      <c r="B602" t="s">
        <v>361</v>
      </c>
    </row>
    <row r="603" spans="1:2" x14ac:dyDescent="0.25">
      <c r="A603" t="s">
        <v>938</v>
      </c>
      <c r="B603" t="s">
        <v>361</v>
      </c>
    </row>
    <row r="604" spans="1:2" x14ac:dyDescent="0.25">
      <c r="A604" t="s">
        <v>939</v>
      </c>
      <c r="B604" t="s">
        <v>361</v>
      </c>
    </row>
    <row r="605" spans="1:2" x14ac:dyDescent="0.25">
      <c r="A605" t="s">
        <v>940</v>
      </c>
      <c r="B605" t="s">
        <v>361</v>
      </c>
    </row>
    <row r="606" spans="1:2" x14ac:dyDescent="0.25">
      <c r="A606" t="s">
        <v>941</v>
      </c>
      <c r="B606" t="s">
        <v>361</v>
      </c>
    </row>
    <row r="607" spans="1:2" x14ac:dyDescent="0.25">
      <c r="A607" t="s">
        <v>942</v>
      </c>
      <c r="B607" t="s">
        <v>361</v>
      </c>
    </row>
    <row r="608" spans="1:2" x14ac:dyDescent="0.25">
      <c r="A608" t="s">
        <v>943</v>
      </c>
      <c r="B608" t="s">
        <v>361</v>
      </c>
    </row>
    <row r="609" spans="1:2" x14ac:dyDescent="0.25">
      <c r="A609" t="s">
        <v>944</v>
      </c>
      <c r="B609" t="s">
        <v>361</v>
      </c>
    </row>
    <row r="610" spans="1:2" x14ac:dyDescent="0.25">
      <c r="A610" t="s">
        <v>945</v>
      </c>
      <c r="B610" t="s">
        <v>361</v>
      </c>
    </row>
    <row r="611" spans="1:2" x14ac:dyDescent="0.25">
      <c r="A611" t="s">
        <v>946</v>
      </c>
      <c r="B611" t="s">
        <v>361</v>
      </c>
    </row>
    <row r="612" spans="1:2" x14ac:dyDescent="0.25">
      <c r="A612" t="s">
        <v>947</v>
      </c>
      <c r="B612" t="s">
        <v>361</v>
      </c>
    </row>
    <row r="613" spans="1:2" x14ac:dyDescent="0.25">
      <c r="A613" t="s">
        <v>948</v>
      </c>
      <c r="B613" t="s">
        <v>361</v>
      </c>
    </row>
    <row r="614" spans="1:2" x14ac:dyDescent="0.25">
      <c r="A614" t="s">
        <v>949</v>
      </c>
      <c r="B614" t="s">
        <v>361</v>
      </c>
    </row>
    <row r="615" spans="1:2" x14ac:dyDescent="0.25">
      <c r="A615" t="s">
        <v>950</v>
      </c>
      <c r="B615" t="s">
        <v>361</v>
      </c>
    </row>
    <row r="616" spans="1:2" x14ac:dyDescent="0.25">
      <c r="A616" t="s">
        <v>951</v>
      </c>
      <c r="B616" t="s">
        <v>361</v>
      </c>
    </row>
    <row r="617" spans="1:2" x14ac:dyDescent="0.25">
      <c r="A617" t="s">
        <v>952</v>
      </c>
      <c r="B617" t="s">
        <v>361</v>
      </c>
    </row>
    <row r="618" spans="1:2" x14ac:dyDescent="0.25">
      <c r="A618" t="s">
        <v>953</v>
      </c>
      <c r="B618" t="s">
        <v>361</v>
      </c>
    </row>
    <row r="619" spans="1:2" x14ac:dyDescent="0.25">
      <c r="A619" t="s">
        <v>954</v>
      </c>
      <c r="B619" t="s">
        <v>361</v>
      </c>
    </row>
    <row r="620" spans="1:2" x14ac:dyDescent="0.25">
      <c r="A620" t="s">
        <v>955</v>
      </c>
      <c r="B620" t="s">
        <v>361</v>
      </c>
    </row>
    <row r="621" spans="1:2" x14ac:dyDescent="0.25">
      <c r="A621" t="s">
        <v>956</v>
      </c>
      <c r="B621" t="s">
        <v>361</v>
      </c>
    </row>
    <row r="622" spans="1:2" x14ac:dyDescent="0.25">
      <c r="A622" t="s">
        <v>957</v>
      </c>
      <c r="B622" t="s">
        <v>361</v>
      </c>
    </row>
    <row r="623" spans="1:2" x14ac:dyDescent="0.25">
      <c r="A623" t="s">
        <v>958</v>
      </c>
      <c r="B623" t="s">
        <v>361</v>
      </c>
    </row>
    <row r="624" spans="1:2" x14ac:dyDescent="0.25">
      <c r="A624" t="s">
        <v>959</v>
      </c>
      <c r="B624" t="s">
        <v>361</v>
      </c>
    </row>
    <row r="625" spans="1:2" x14ac:dyDescent="0.25">
      <c r="A625" t="s">
        <v>960</v>
      </c>
      <c r="B625" t="s">
        <v>361</v>
      </c>
    </row>
    <row r="626" spans="1:2" x14ac:dyDescent="0.25">
      <c r="A626" t="s">
        <v>961</v>
      </c>
      <c r="B626" t="s">
        <v>361</v>
      </c>
    </row>
    <row r="627" spans="1:2" x14ac:dyDescent="0.25">
      <c r="A627" t="s">
        <v>962</v>
      </c>
      <c r="B627" t="s">
        <v>361</v>
      </c>
    </row>
    <row r="628" spans="1:2" x14ac:dyDescent="0.25">
      <c r="A628" t="s">
        <v>963</v>
      </c>
      <c r="B628" t="s">
        <v>361</v>
      </c>
    </row>
    <row r="629" spans="1:2" x14ac:dyDescent="0.25">
      <c r="A629" t="s">
        <v>964</v>
      </c>
      <c r="B629" t="s">
        <v>361</v>
      </c>
    </row>
    <row r="630" spans="1:2" x14ac:dyDescent="0.25">
      <c r="A630" t="s">
        <v>965</v>
      </c>
      <c r="B630" t="s">
        <v>361</v>
      </c>
    </row>
    <row r="631" spans="1:2" x14ac:dyDescent="0.25">
      <c r="A631" t="s">
        <v>966</v>
      </c>
      <c r="B631" t="s">
        <v>361</v>
      </c>
    </row>
    <row r="632" spans="1:2" x14ac:dyDescent="0.25">
      <c r="A632" t="s">
        <v>967</v>
      </c>
      <c r="B632" t="s">
        <v>361</v>
      </c>
    </row>
    <row r="633" spans="1:2" x14ac:dyDescent="0.25">
      <c r="A633" t="s">
        <v>968</v>
      </c>
      <c r="B633" t="s">
        <v>361</v>
      </c>
    </row>
    <row r="634" spans="1:2" x14ac:dyDescent="0.25">
      <c r="A634" t="s">
        <v>969</v>
      </c>
      <c r="B634" t="s">
        <v>361</v>
      </c>
    </row>
    <row r="635" spans="1:2" x14ac:dyDescent="0.25">
      <c r="A635" t="s">
        <v>970</v>
      </c>
      <c r="B635" t="s">
        <v>361</v>
      </c>
    </row>
    <row r="636" spans="1:2" x14ac:dyDescent="0.25">
      <c r="A636" t="s">
        <v>971</v>
      </c>
      <c r="B636" t="s">
        <v>361</v>
      </c>
    </row>
    <row r="637" spans="1:2" x14ac:dyDescent="0.25">
      <c r="A637" t="s">
        <v>972</v>
      </c>
      <c r="B637" t="s">
        <v>361</v>
      </c>
    </row>
    <row r="638" spans="1:2" x14ac:dyDescent="0.25">
      <c r="A638" t="s">
        <v>973</v>
      </c>
      <c r="B638" t="s">
        <v>361</v>
      </c>
    </row>
    <row r="639" spans="1:2" x14ac:dyDescent="0.25">
      <c r="A639" t="s">
        <v>974</v>
      </c>
      <c r="B639" t="s">
        <v>361</v>
      </c>
    </row>
    <row r="640" spans="1:2" x14ac:dyDescent="0.25">
      <c r="A640" t="s">
        <v>975</v>
      </c>
      <c r="B640" t="s">
        <v>361</v>
      </c>
    </row>
    <row r="641" spans="1:2" x14ac:dyDescent="0.25">
      <c r="A641" t="s">
        <v>976</v>
      </c>
      <c r="B641" t="s">
        <v>361</v>
      </c>
    </row>
    <row r="642" spans="1:2" x14ac:dyDescent="0.25">
      <c r="A642" t="s">
        <v>977</v>
      </c>
      <c r="B642" t="s">
        <v>361</v>
      </c>
    </row>
    <row r="643" spans="1:2" x14ac:dyDescent="0.25">
      <c r="A643" t="s">
        <v>978</v>
      </c>
      <c r="B643" t="s">
        <v>361</v>
      </c>
    </row>
    <row r="644" spans="1:2" x14ac:dyDescent="0.25">
      <c r="A644" t="s">
        <v>979</v>
      </c>
      <c r="B644" t="s">
        <v>361</v>
      </c>
    </row>
    <row r="645" spans="1:2" x14ac:dyDescent="0.25">
      <c r="A645" t="s">
        <v>980</v>
      </c>
      <c r="B645" t="s">
        <v>361</v>
      </c>
    </row>
    <row r="646" spans="1:2" x14ac:dyDescent="0.25">
      <c r="A646" t="s">
        <v>981</v>
      </c>
      <c r="B646" t="s">
        <v>361</v>
      </c>
    </row>
    <row r="647" spans="1:2" x14ac:dyDescent="0.25">
      <c r="A647" t="s">
        <v>982</v>
      </c>
      <c r="B647" t="s">
        <v>361</v>
      </c>
    </row>
    <row r="648" spans="1:2" x14ac:dyDescent="0.25">
      <c r="A648" t="s">
        <v>983</v>
      </c>
      <c r="B648" t="s">
        <v>361</v>
      </c>
    </row>
    <row r="649" spans="1:2" x14ac:dyDescent="0.25">
      <c r="A649" t="s">
        <v>984</v>
      </c>
      <c r="B649" t="s">
        <v>361</v>
      </c>
    </row>
    <row r="650" spans="1:2" x14ac:dyDescent="0.25">
      <c r="A650" t="s">
        <v>985</v>
      </c>
      <c r="B650" t="s">
        <v>361</v>
      </c>
    </row>
    <row r="651" spans="1:2" x14ac:dyDescent="0.25">
      <c r="A651" t="s">
        <v>986</v>
      </c>
      <c r="B651" t="s">
        <v>361</v>
      </c>
    </row>
    <row r="652" spans="1:2" x14ac:dyDescent="0.25">
      <c r="A652" t="s">
        <v>987</v>
      </c>
      <c r="B652" t="s">
        <v>361</v>
      </c>
    </row>
    <row r="653" spans="1:2" x14ac:dyDescent="0.25">
      <c r="A653" t="s">
        <v>988</v>
      </c>
      <c r="B653" t="s">
        <v>361</v>
      </c>
    </row>
    <row r="654" spans="1:2" x14ac:dyDescent="0.25">
      <c r="A654" t="s">
        <v>989</v>
      </c>
      <c r="B654" t="s">
        <v>361</v>
      </c>
    </row>
    <row r="655" spans="1:2" x14ac:dyDescent="0.25">
      <c r="A655" t="s">
        <v>990</v>
      </c>
      <c r="B655" t="s">
        <v>361</v>
      </c>
    </row>
    <row r="656" spans="1:2" x14ac:dyDescent="0.25">
      <c r="A656" t="s">
        <v>991</v>
      </c>
      <c r="B656" t="s">
        <v>361</v>
      </c>
    </row>
    <row r="657" spans="1:2" x14ac:dyDescent="0.25">
      <c r="A657" t="s">
        <v>992</v>
      </c>
      <c r="B657" t="s">
        <v>361</v>
      </c>
    </row>
    <row r="658" spans="1:2" x14ac:dyDescent="0.25">
      <c r="A658" t="s">
        <v>993</v>
      </c>
      <c r="B658" t="s">
        <v>361</v>
      </c>
    </row>
    <row r="659" spans="1:2" x14ac:dyDescent="0.25">
      <c r="A659" t="s">
        <v>994</v>
      </c>
      <c r="B659" t="s">
        <v>361</v>
      </c>
    </row>
    <row r="660" spans="1:2" x14ac:dyDescent="0.25">
      <c r="A660" t="s">
        <v>995</v>
      </c>
      <c r="B660" t="s">
        <v>361</v>
      </c>
    </row>
    <row r="661" spans="1:2" x14ac:dyDescent="0.25">
      <c r="A661" t="s">
        <v>996</v>
      </c>
      <c r="B661" t="s">
        <v>361</v>
      </c>
    </row>
    <row r="662" spans="1:2" x14ac:dyDescent="0.25">
      <c r="A662" t="s">
        <v>997</v>
      </c>
      <c r="B662" t="s">
        <v>361</v>
      </c>
    </row>
    <row r="663" spans="1:2" x14ac:dyDescent="0.25">
      <c r="A663" t="s">
        <v>998</v>
      </c>
      <c r="B663" t="s">
        <v>361</v>
      </c>
    </row>
    <row r="664" spans="1:2" x14ac:dyDescent="0.25">
      <c r="A664" t="s">
        <v>999</v>
      </c>
      <c r="B664" t="s">
        <v>361</v>
      </c>
    </row>
    <row r="665" spans="1:2" x14ac:dyDescent="0.25">
      <c r="A665" t="s">
        <v>1000</v>
      </c>
      <c r="B665" t="s">
        <v>361</v>
      </c>
    </row>
    <row r="666" spans="1:2" x14ac:dyDescent="0.25">
      <c r="A666" t="s">
        <v>1001</v>
      </c>
      <c r="B666" t="s">
        <v>361</v>
      </c>
    </row>
    <row r="667" spans="1:2" x14ac:dyDescent="0.25">
      <c r="A667" t="s">
        <v>1002</v>
      </c>
      <c r="B667" t="s">
        <v>361</v>
      </c>
    </row>
    <row r="668" spans="1:2" x14ac:dyDescent="0.25">
      <c r="A668" t="s">
        <v>1003</v>
      </c>
      <c r="B668" t="s">
        <v>361</v>
      </c>
    </row>
    <row r="669" spans="1:2" x14ac:dyDescent="0.25">
      <c r="A669" t="s">
        <v>1004</v>
      </c>
      <c r="B669" t="s">
        <v>361</v>
      </c>
    </row>
    <row r="670" spans="1:2" x14ac:dyDescent="0.25">
      <c r="A670" t="s">
        <v>1005</v>
      </c>
      <c r="B670" t="s">
        <v>361</v>
      </c>
    </row>
    <row r="671" spans="1:2" x14ac:dyDescent="0.25">
      <c r="A671" t="s">
        <v>1006</v>
      </c>
      <c r="B671" t="s">
        <v>361</v>
      </c>
    </row>
    <row r="672" spans="1:2" x14ac:dyDescent="0.25">
      <c r="A672" t="s">
        <v>1007</v>
      </c>
      <c r="B672" t="s">
        <v>361</v>
      </c>
    </row>
    <row r="673" spans="1:2" x14ac:dyDescent="0.25">
      <c r="A673" t="s">
        <v>1008</v>
      </c>
      <c r="B673" t="s">
        <v>361</v>
      </c>
    </row>
    <row r="674" spans="1:2" x14ac:dyDescent="0.25">
      <c r="A674" t="s">
        <v>1009</v>
      </c>
      <c r="B674" t="s">
        <v>361</v>
      </c>
    </row>
    <row r="675" spans="1:2" x14ac:dyDescent="0.25">
      <c r="A675" t="s">
        <v>1010</v>
      </c>
      <c r="B675" t="s">
        <v>361</v>
      </c>
    </row>
    <row r="676" spans="1:2" x14ac:dyDescent="0.25">
      <c r="A676" t="s">
        <v>1011</v>
      </c>
      <c r="B676" t="s">
        <v>361</v>
      </c>
    </row>
    <row r="677" spans="1:2" x14ac:dyDescent="0.25">
      <c r="A677" t="s">
        <v>1012</v>
      </c>
      <c r="B677" t="s">
        <v>361</v>
      </c>
    </row>
    <row r="678" spans="1:2" x14ac:dyDescent="0.25">
      <c r="A678" t="s">
        <v>1013</v>
      </c>
      <c r="B678" t="s">
        <v>361</v>
      </c>
    </row>
    <row r="679" spans="1:2" x14ac:dyDescent="0.25">
      <c r="A679" t="s">
        <v>1014</v>
      </c>
      <c r="B679" t="s">
        <v>361</v>
      </c>
    </row>
    <row r="680" spans="1:2" x14ac:dyDescent="0.25">
      <c r="A680" t="s">
        <v>1015</v>
      </c>
      <c r="B680" t="s">
        <v>361</v>
      </c>
    </row>
    <row r="681" spans="1:2" x14ac:dyDescent="0.25">
      <c r="A681" t="s">
        <v>1016</v>
      </c>
      <c r="B681" t="s">
        <v>361</v>
      </c>
    </row>
    <row r="682" spans="1:2" x14ac:dyDescent="0.25">
      <c r="A682" t="s">
        <v>1017</v>
      </c>
      <c r="B682" t="s">
        <v>361</v>
      </c>
    </row>
    <row r="683" spans="1:2" x14ac:dyDescent="0.25">
      <c r="A683" t="s">
        <v>1018</v>
      </c>
      <c r="B683" t="s">
        <v>361</v>
      </c>
    </row>
    <row r="684" spans="1:2" x14ac:dyDescent="0.25">
      <c r="A684" t="s">
        <v>1019</v>
      </c>
      <c r="B684" t="s">
        <v>361</v>
      </c>
    </row>
    <row r="685" spans="1:2" x14ac:dyDescent="0.25">
      <c r="A685" t="s">
        <v>1020</v>
      </c>
      <c r="B685" t="s">
        <v>361</v>
      </c>
    </row>
    <row r="686" spans="1:2" x14ac:dyDescent="0.25">
      <c r="A686" t="s">
        <v>1021</v>
      </c>
      <c r="B686" t="s">
        <v>361</v>
      </c>
    </row>
    <row r="687" spans="1:2" x14ac:dyDescent="0.25">
      <c r="A687" t="s">
        <v>1022</v>
      </c>
      <c r="B687" t="s">
        <v>361</v>
      </c>
    </row>
    <row r="688" spans="1:2" x14ac:dyDescent="0.25">
      <c r="A688" t="s">
        <v>1023</v>
      </c>
      <c r="B688" t="s">
        <v>361</v>
      </c>
    </row>
    <row r="689" spans="1:2" x14ac:dyDescent="0.25">
      <c r="A689" t="s">
        <v>1024</v>
      </c>
      <c r="B689" t="s">
        <v>361</v>
      </c>
    </row>
    <row r="690" spans="1:2" x14ac:dyDescent="0.25">
      <c r="A690" t="s">
        <v>1025</v>
      </c>
      <c r="B690" t="s">
        <v>361</v>
      </c>
    </row>
    <row r="691" spans="1:2" x14ac:dyDescent="0.25">
      <c r="A691" t="s">
        <v>1026</v>
      </c>
      <c r="B691" t="s">
        <v>361</v>
      </c>
    </row>
    <row r="692" spans="1:2" x14ac:dyDescent="0.25">
      <c r="A692" t="s">
        <v>1027</v>
      </c>
      <c r="B692" t="s">
        <v>361</v>
      </c>
    </row>
    <row r="693" spans="1:2" x14ac:dyDescent="0.25">
      <c r="A693" t="s">
        <v>1028</v>
      </c>
      <c r="B693" t="s">
        <v>361</v>
      </c>
    </row>
    <row r="694" spans="1:2" x14ac:dyDescent="0.25">
      <c r="A694" t="s">
        <v>1029</v>
      </c>
      <c r="B694" t="s">
        <v>361</v>
      </c>
    </row>
    <row r="695" spans="1:2" x14ac:dyDescent="0.25">
      <c r="A695" t="s">
        <v>1030</v>
      </c>
      <c r="B695" t="s">
        <v>361</v>
      </c>
    </row>
    <row r="696" spans="1:2" x14ac:dyDescent="0.25">
      <c r="A696" t="s">
        <v>1031</v>
      </c>
      <c r="B696" t="s">
        <v>361</v>
      </c>
    </row>
    <row r="697" spans="1:2" x14ac:dyDescent="0.25">
      <c r="A697" t="s">
        <v>1032</v>
      </c>
      <c r="B697" t="s">
        <v>361</v>
      </c>
    </row>
    <row r="698" spans="1:2" x14ac:dyDescent="0.25">
      <c r="A698" t="s">
        <v>1033</v>
      </c>
      <c r="B698" t="s">
        <v>361</v>
      </c>
    </row>
    <row r="699" spans="1:2" x14ac:dyDescent="0.25">
      <c r="A699" t="s">
        <v>1034</v>
      </c>
      <c r="B699" t="s">
        <v>361</v>
      </c>
    </row>
    <row r="700" spans="1:2" x14ac:dyDescent="0.25">
      <c r="A700" t="s">
        <v>1035</v>
      </c>
      <c r="B700" t="s">
        <v>361</v>
      </c>
    </row>
    <row r="701" spans="1:2" x14ac:dyDescent="0.25">
      <c r="A701" t="s">
        <v>1036</v>
      </c>
      <c r="B701" t="s">
        <v>361</v>
      </c>
    </row>
    <row r="702" spans="1:2" x14ac:dyDescent="0.25">
      <c r="A702" t="s">
        <v>1037</v>
      </c>
      <c r="B702" t="s">
        <v>361</v>
      </c>
    </row>
    <row r="703" spans="1:2" x14ac:dyDescent="0.25">
      <c r="A703" t="s">
        <v>1038</v>
      </c>
      <c r="B703" t="s">
        <v>361</v>
      </c>
    </row>
    <row r="704" spans="1:2" x14ac:dyDescent="0.25">
      <c r="A704" t="s">
        <v>1039</v>
      </c>
      <c r="B704" t="s">
        <v>361</v>
      </c>
    </row>
    <row r="705" spans="1:2" x14ac:dyDescent="0.25">
      <c r="A705" t="s">
        <v>1040</v>
      </c>
      <c r="B705" t="s">
        <v>361</v>
      </c>
    </row>
    <row r="706" spans="1:2" x14ac:dyDescent="0.25">
      <c r="A706" t="s">
        <v>1041</v>
      </c>
      <c r="B706" t="s">
        <v>361</v>
      </c>
    </row>
    <row r="707" spans="1:2" x14ac:dyDescent="0.25">
      <c r="A707" t="s">
        <v>1042</v>
      </c>
      <c r="B707" t="s">
        <v>361</v>
      </c>
    </row>
    <row r="708" spans="1:2" x14ac:dyDescent="0.25">
      <c r="A708" t="s">
        <v>1043</v>
      </c>
      <c r="B708" t="s">
        <v>361</v>
      </c>
    </row>
    <row r="709" spans="1:2" x14ac:dyDescent="0.25">
      <c r="A709" t="s">
        <v>1044</v>
      </c>
      <c r="B709" t="s">
        <v>361</v>
      </c>
    </row>
    <row r="710" spans="1:2" x14ac:dyDescent="0.25">
      <c r="A710" t="s">
        <v>1045</v>
      </c>
      <c r="B710" t="s">
        <v>361</v>
      </c>
    </row>
    <row r="711" spans="1:2" x14ac:dyDescent="0.25">
      <c r="A711" t="s">
        <v>1046</v>
      </c>
      <c r="B711" t="s">
        <v>361</v>
      </c>
    </row>
    <row r="712" spans="1:2" x14ac:dyDescent="0.25">
      <c r="A712" t="s">
        <v>1047</v>
      </c>
      <c r="B712" t="s">
        <v>361</v>
      </c>
    </row>
    <row r="713" spans="1:2" x14ac:dyDescent="0.25">
      <c r="A713" t="s">
        <v>1048</v>
      </c>
      <c r="B713" t="s">
        <v>361</v>
      </c>
    </row>
    <row r="714" spans="1:2" x14ac:dyDescent="0.25">
      <c r="A714" t="s">
        <v>1049</v>
      </c>
      <c r="B714" t="s">
        <v>361</v>
      </c>
    </row>
    <row r="715" spans="1:2" x14ac:dyDescent="0.25">
      <c r="A715" t="s">
        <v>1050</v>
      </c>
      <c r="B715" t="s">
        <v>361</v>
      </c>
    </row>
    <row r="716" spans="1:2" x14ac:dyDescent="0.25">
      <c r="A716" t="s">
        <v>1051</v>
      </c>
      <c r="B716" t="s">
        <v>361</v>
      </c>
    </row>
    <row r="717" spans="1:2" x14ac:dyDescent="0.25">
      <c r="A717" t="s">
        <v>1052</v>
      </c>
      <c r="B717" t="s">
        <v>361</v>
      </c>
    </row>
    <row r="718" spans="1:2" x14ac:dyDescent="0.25">
      <c r="A718" t="s">
        <v>1053</v>
      </c>
      <c r="B718" t="s">
        <v>361</v>
      </c>
    </row>
    <row r="719" spans="1:2" x14ac:dyDescent="0.25">
      <c r="A719" t="s">
        <v>1054</v>
      </c>
      <c r="B719" t="s">
        <v>361</v>
      </c>
    </row>
    <row r="720" spans="1:2" x14ac:dyDescent="0.25">
      <c r="A720" t="s">
        <v>1055</v>
      </c>
      <c r="B720" t="s">
        <v>361</v>
      </c>
    </row>
    <row r="721" spans="1:2" x14ac:dyDescent="0.25">
      <c r="A721" t="s">
        <v>1056</v>
      </c>
      <c r="B721" t="s">
        <v>361</v>
      </c>
    </row>
    <row r="722" spans="1:2" x14ac:dyDescent="0.25">
      <c r="A722" t="s">
        <v>1057</v>
      </c>
      <c r="B722" t="s">
        <v>361</v>
      </c>
    </row>
    <row r="723" spans="1:2" x14ac:dyDescent="0.25">
      <c r="A723" t="s">
        <v>1058</v>
      </c>
      <c r="B723" t="s">
        <v>361</v>
      </c>
    </row>
    <row r="724" spans="1:2" x14ac:dyDescent="0.25">
      <c r="A724" t="s">
        <v>1059</v>
      </c>
      <c r="B724" t="s">
        <v>361</v>
      </c>
    </row>
    <row r="725" spans="1:2" x14ac:dyDescent="0.25">
      <c r="A725" t="s">
        <v>1060</v>
      </c>
      <c r="B725" t="s">
        <v>361</v>
      </c>
    </row>
    <row r="726" spans="1:2" x14ac:dyDescent="0.25">
      <c r="A726" t="s">
        <v>1061</v>
      </c>
      <c r="B726" t="s">
        <v>361</v>
      </c>
    </row>
    <row r="727" spans="1:2" x14ac:dyDescent="0.25">
      <c r="A727" t="s">
        <v>1062</v>
      </c>
      <c r="B727" t="s">
        <v>361</v>
      </c>
    </row>
    <row r="728" spans="1:2" x14ac:dyDescent="0.25">
      <c r="A728" t="s">
        <v>1063</v>
      </c>
      <c r="B728" t="s">
        <v>361</v>
      </c>
    </row>
    <row r="729" spans="1:2" x14ac:dyDescent="0.25">
      <c r="A729" t="s">
        <v>1064</v>
      </c>
      <c r="B729" t="s">
        <v>361</v>
      </c>
    </row>
    <row r="730" spans="1:2" x14ac:dyDescent="0.25">
      <c r="A730" t="s">
        <v>1065</v>
      </c>
      <c r="B730" t="s">
        <v>361</v>
      </c>
    </row>
    <row r="731" spans="1:2" x14ac:dyDescent="0.25">
      <c r="A731" t="s">
        <v>1066</v>
      </c>
      <c r="B731" t="s">
        <v>361</v>
      </c>
    </row>
    <row r="732" spans="1:2" x14ac:dyDescent="0.25">
      <c r="A732" t="s">
        <v>1067</v>
      </c>
      <c r="B732" t="s">
        <v>361</v>
      </c>
    </row>
    <row r="733" spans="1:2" x14ac:dyDescent="0.25">
      <c r="A733" t="s">
        <v>1068</v>
      </c>
      <c r="B733" t="s">
        <v>361</v>
      </c>
    </row>
    <row r="734" spans="1:2" x14ac:dyDescent="0.25">
      <c r="A734" t="s">
        <v>1069</v>
      </c>
      <c r="B734" t="s">
        <v>361</v>
      </c>
    </row>
    <row r="735" spans="1:2" x14ac:dyDescent="0.25">
      <c r="A735" t="s">
        <v>1070</v>
      </c>
      <c r="B735" t="s">
        <v>361</v>
      </c>
    </row>
    <row r="736" spans="1:2" x14ac:dyDescent="0.25">
      <c r="A736" t="s">
        <v>1071</v>
      </c>
      <c r="B736" t="s">
        <v>361</v>
      </c>
    </row>
    <row r="737" spans="1:2" x14ac:dyDescent="0.25">
      <c r="A737" t="s">
        <v>1072</v>
      </c>
      <c r="B737" t="s">
        <v>361</v>
      </c>
    </row>
    <row r="738" spans="1:2" x14ac:dyDescent="0.25">
      <c r="A738" t="s">
        <v>1073</v>
      </c>
      <c r="B738" t="s">
        <v>361</v>
      </c>
    </row>
    <row r="739" spans="1:2" x14ac:dyDescent="0.25">
      <c r="A739" t="s">
        <v>1074</v>
      </c>
      <c r="B739" t="s">
        <v>361</v>
      </c>
    </row>
    <row r="740" spans="1:2" x14ac:dyDescent="0.25">
      <c r="A740" t="s">
        <v>1075</v>
      </c>
      <c r="B740" t="s">
        <v>361</v>
      </c>
    </row>
    <row r="741" spans="1:2" x14ac:dyDescent="0.25">
      <c r="A741" t="s">
        <v>1076</v>
      </c>
      <c r="B741" t="s">
        <v>361</v>
      </c>
    </row>
    <row r="742" spans="1:2" x14ac:dyDescent="0.25">
      <c r="A742" t="s">
        <v>1077</v>
      </c>
      <c r="B742" t="s">
        <v>361</v>
      </c>
    </row>
    <row r="743" spans="1:2" x14ac:dyDescent="0.25">
      <c r="A743" t="s">
        <v>1078</v>
      </c>
      <c r="B743" t="s">
        <v>361</v>
      </c>
    </row>
    <row r="744" spans="1:2" x14ac:dyDescent="0.25">
      <c r="A744" t="s">
        <v>1079</v>
      </c>
      <c r="B744" t="s">
        <v>361</v>
      </c>
    </row>
    <row r="745" spans="1:2" x14ac:dyDescent="0.25">
      <c r="A745" t="s">
        <v>1080</v>
      </c>
      <c r="B745" t="s">
        <v>361</v>
      </c>
    </row>
    <row r="746" spans="1:2" x14ac:dyDescent="0.25">
      <c r="A746" t="s">
        <v>1081</v>
      </c>
      <c r="B746" t="s">
        <v>361</v>
      </c>
    </row>
    <row r="747" spans="1:2" x14ac:dyDescent="0.25">
      <c r="A747" t="s">
        <v>1082</v>
      </c>
      <c r="B747" t="s">
        <v>361</v>
      </c>
    </row>
    <row r="748" spans="1:2" x14ac:dyDescent="0.25">
      <c r="A748" t="s">
        <v>1083</v>
      </c>
      <c r="B748" t="s">
        <v>361</v>
      </c>
    </row>
    <row r="749" spans="1:2" x14ac:dyDescent="0.25">
      <c r="A749" t="s">
        <v>1084</v>
      </c>
      <c r="B749" t="s">
        <v>361</v>
      </c>
    </row>
    <row r="750" spans="1:2" x14ac:dyDescent="0.25">
      <c r="A750" t="s">
        <v>1085</v>
      </c>
      <c r="B750" t="s">
        <v>361</v>
      </c>
    </row>
    <row r="751" spans="1:2" x14ac:dyDescent="0.25">
      <c r="A751" t="s">
        <v>1086</v>
      </c>
      <c r="B751" t="s">
        <v>361</v>
      </c>
    </row>
    <row r="752" spans="1:2" x14ac:dyDescent="0.25">
      <c r="A752" t="s">
        <v>1087</v>
      </c>
      <c r="B752" t="s">
        <v>361</v>
      </c>
    </row>
    <row r="753" spans="1:2" x14ac:dyDescent="0.25">
      <c r="A753" t="s">
        <v>1088</v>
      </c>
      <c r="B753" t="s">
        <v>361</v>
      </c>
    </row>
    <row r="754" spans="1:2" x14ac:dyDescent="0.25">
      <c r="A754" t="s">
        <v>1089</v>
      </c>
      <c r="B754" t="s">
        <v>361</v>
      </c>
    </row>
    <row r="755" spans="1:2" x14ac:dyDescent="0.25">
      <c r="A755" t="s">
        <v>1090</v>
      </c>
      <c r="B755" t="s">
        <v>361</v>
      </c>
    </row>
    <row r="756" spans="1:2" x14ac:dyDescent="0.25">
      <c r="A756" t="s">
        <v>1091</v>
      </c>
      <c r="B756" t="s">
        <v>361</v>
      </c>
    </row>
    <row r="757" spans="1:2" x14ac:dyDescent="0.25">
      <c r="A757" t="s">
        <v>1092</v>
      </c>
      <c r="B757" t="s">
        <v>361</v>
      </c>
    </row>
    <row r="758" spans="1:2" x14ac:dyDescent="0.25">
      <c r="A758" t="s">
        <v>1093</v>
      </c>
      <c r="B758" t="s">
        <v>361</v>
      </c>
    </row>
    <row r="759" spans="1:2" x14ac:dyDescent="0.25">
      <c r="A759" t="s">
        <v>1094</v>
      </c>
      <c r="B759" t="s">
        <v>361</v>
      </c>
    </row>
    <row r="760" spans="1:2" x14ac:dyDescent="0.25">
      <c r="A760" t="s">
        <v>1095</v>
      </c>
      <c r="B760" t="s">
        <v>361</v>
      </c>
    </row>
    <row r="761" spans="1:2" x14ac:dyDescent="0.25">
      <c r="A761" t="s">
        <v>1096</v>
      </c>
      <c r="B761" t="s">
        <v>361</v>
      </c>
    </row>
    <row r="762" spans="1:2" x14ac:dyDescent="0.25">
      <c r="A762" t="s">
        <v>1097</v>
      </c>
      <c r="B762" t="s">
        <v>361</v>
      </c>
    </row>
    <row r="763" spans="1:2" x14ac:dyDescent="0.25">
      <c r="A763" t="s">
        <v>1098</v>
      </c>
      <c r="B763" t="s">
        <v>361</v>
      </c>
    </row>
    <row r="764" spans="1:2" x14ac:dyDescent="0.25">
      <c r="A764" t="s">
        <v>1099</v>
      </c>
      <c r="B764" t="s">
        <v>361</v>
      </c>
    </row>
    <row r="765" spans="1:2" x14ac:dyDescent="0.25">
      <c r="A765" t="s">
        <v>1100</v>
      </c>
      <c r="B765" t="s">
        <v>361</v>
      </c>
    </row>
    <row r="766" spans="1:2" x14ac:dyDescent="0.25">
      <c r="A766" t="s">
        <v>1101</v>
      </c>
      <c r="B766" t="s">
        <v>361</v>
      </c>
    </row>
    <row r="767" spans="1:2" x14ac:dyDescent="0.25">
      <c r="A767" t="s">
        <v>1102</v>
      </c>
      <c r="B767" t="s">
        <v>361</v>
      </c>
    </row>
    <row r="768" spans="1:2" x14ac:dyDescent="0.25">
      <c r="A768" t="s">
        <v>1103</v>
      </c>
      <c r="B768" t="s">
        <v>361</v>
      </c>
    </row>
    <row r="769" spans="1:2" x14ac:dyDescent="0.25">
      <c r="A769" t="s">
        <v>1104</v>
      </c>
      <c r="B769" t="s">
        <v>361</v>
      </c>
    </row>
    <row r="770" spans="1:2" x14ac:dyDescent="0.25">
      <c r="A770" t="s">
        <v>1105</v>
      </c>
      <c r="B770" t="s">
        <v>361</v>
      </c>
    </row>
    <row r="771" spans="1:2" x14ac:dyDescent="0.25">
      <c r="A771" t="s">
        <v>1106</v>
      </c>
      <c r="B771" t="s">
        <v>361</v>
      </c>
    </row>
    <row r="772" spans="1:2" x14ac:dyDescent="0.25">
      <c r="A772" t="s">
        <v>1107</v>
      </c>
      <c r="B772" t="s">
        <v>361</v>
      </c>
    </row>
    <row r="773" spans="1:2" x14ac:dyDescent="0.25">
      <c r="A773" t="s">
        <v>1108</v>
      </c>
      <c r="B773" t="s">
        <v>361</v>
      </c>
    </row>
    <row r="774" spans="1:2" x14ac:dyDescent="0.25">
      <c r="A774" t="s">
        <v>1109</v>
      </c>
      <c r="B774" t="s">
        <v>361</v>
      </c>
    </row>
    <row r="775" spans="1:2" x14ac:dyDescent="0.25">
      <c r="A775" t="s">
        <v>1110</v>
      </c>
      <c r="B775" t="s">
        <v>361</v>
      </c>
    </row>
    <row r="776" spans="1:2" x14ac:dyDescent="0.25">
      <c r="A776" t="s">
        <v>1111</v>
      </c>
      <c r="B776" t="s">
        <v>361</v>
      </c>
    </row>
    <row r="777" spans="1:2" x14ac:dyDescent="0.25">
      <c r="A777" t="s">
        <v>1112</v>
      </c>
      <c r="B777" t="s">
        <v>361</v>
      </c>
    </row>
    <row r="778" spans="1:2" x14ac:dyDescent="0.25">
      <c r="A778" t="s">
        <v>1113</v>
      </c>
      <c r="B778" t="s">
        <v>361</v>
      </c>
    </row>
    <row r="779" spans="1:2" x14ac:dyDescent="0.25">
      <c r="A779" t="s">
        <v>1114</v>
      </c>
      <c r="B779" t="s">
        <v>361</v>
      </c>
    </row>
    <row r="780" spans="1:2" x14ac:dyDescent="0.25">
      <c r="A780" t="s">
        <v>1115</v>
      </c>
      <c r="B780" t="s">
        <v>361</v>
      </c>
    </row>
    <row r="781" spans="1:2" x14ac:dyDescent="0.25">
      <c r="A781" t="s">
        <v>1116</v>
      </c>
      <c r="B781" t="s">
        <v>361</v>
      </c>
    </row>
    <row r="782" spans="1:2" x14ac:dyDescent="0.25">
      <c r="A782" t="s">
        <v>1117</v>
      </c>
      <c r="B782" t="s">
        <v>361</v>
      </c>
    </row>
    <row r="783" spans="1:2" x14ac:dyDescent="0.25">
      <c r="A783" t="s">
        <v>1118</v>
      </c>
      <c r="B783" t="s">
        <v>361</v>
      </c>
    </row>
    <row r="784" spans="1:2" x14ac:dyDescent="0.25">
      <c r="A784" t="s">
        <v>1119</v>
      </c>
      <c r="B784" t="s">
        <v>361</v>
      </c>
    </row>
    <row r="785" spans="1:2" x14ac:dyDescent="0.25">
      <c r="A785" t="s">
        <v>1120</v>
      </c>
      <c r="B785" t="s">
        <v>361</v>
      </c>
    </row>
    <row r="786" spans="1:2" x14ac:dyDescent="0.25">
      <c r="A786" t="s">
        <v>1121</v>
      </c>
      <c r="B786" t="s">
        <v>361</v>
      </c>
    </row>
    <row r="787" spans="1:2" x14ac:dyDescent="0.25">
      <c r="A787" t="s">
        <v>1122</v>
      </c>
      <c r="B787" t="s">
        <v>361</v>
      </c>
    </row>
    <row r="788" spans="1:2" x14ac:dyDescent="0.25">
      <c r="A788" t="s">
        <v>1123</v>
      </c>
      <c r="B788" t="s">
        <v>361</v>
      </c>
    </row>
    <row r="789" spans="1:2" x14ac:dyDescent="0.25">
      <c r="A789" t="s">
        <v>1124</v>
      </c>
      <c r="B789" t="s">
        <v>361</v>
      </c>
    </row>
    <row r="790" spans="1:2" x14ac:dyDescent="0.25">
      <c r="A790" t="s">
        <v>1125</v>
      </c>
      <c r="B790" t="s">
        <v>361</v>
      </c>
    </row>
    <row r="791" spans="1:2" x14ac:dyDescent="0.25">
      <c r="A791" t="s">
        <v>1126</v>
      </c>
      <c r="B791" t="s">
        <v>361</v>
      </c>
    </row>
    <row r="792" spans="1:2" x14ac:dyDescent="0.25">
      <c r="A792" t="s">
        <v>1127</v>
      </c>
      <c r="B792" t="s">
        <v>361</v>
      </c>
    </row>
    <row r="793" spans="1:2" x14ac:dyDescent="0.25">
      <c r="A793" t="s">
        <v>1128</v>
      </c>
      <c r="B793" t="s">
        <v>361</v>
      </c>
    </row>
    <row r="794" spans="1:2" x14ac:dyDescent="0.25">
      <c r="A794" t="s">
        <v>1129</v>
      </c>
      <c r="B794" t="s">
        <v>361</v>
      </c>
    </row>
    <row r="795" spans="1:2" x14ac:dyDescent="0.25">
      <c r="A795" t="s">
        <v>1130</v>
      </c>
      <c r="B795" t="s">
        <v>361</v>
      </c>
    </row>
    <row r="796" spans="1:2" x14ac:dyDescent="0.25">
      <c r="A796" t="s">
        <v>1131</v>
      </c>
      <c r="B796" t="s">
        <v>361</v>
      </c>
    </row>
    <row r="797" spans="1:2" x14ac:dyDescent="0.25">
      <c r="A797" t="s">
        <v>1132</v>
      </c>
      <c r="B797" t="s">
        <v>361</v>
      </c>
    </row>
    <row r="798" spans="1:2" x14ac:dyDescent="0.25">
      <c r="A798" t="s">
        <v>1133</v>
      </c>
      <c r="B798" t="s">
        <v>361</v>
      </c>
    </row>
    <row r="799" spans="1:2" x14ac:dyDescent="0.25">
      <c r="A799" t="s">
        <v>1134</v>
      </c>
      <c r="B799" t="s">
        <v>361</v>
      </c>
    </row>
    <row r="800" spans="1:2" x14ac:dyDescent="0.25">
      <c r="A800" t="s">
        <v>1135</v>
      </c>
      <c r="B800" t="s">
        <v>361</v>
      </c>
    </row>
    <row r="801" spans="1:2" x14ac:dyDescent="0.25">
      <c r="A801" t="s">
        <v>1136</v>
      </c>
      <c r="B801" t="s">
        <v>361</v>
      </c>
    </row>
    <row r="802" spans="1:2" x14ac:dyDescent="0.25">
      <c r="A802" t="s">
        <v>1137</v>
      </c>
      <c r="B802" t="s">
        <v>361</v>
      </c>
    </row>
    <row r="803" spans="1:2" x14ac:dyDescent="0.25">
      <c r="A803" t="s">
        <v>1138</v>
      </c>
      <c r="B803" t="s">
        <v>361</v>
      </c>
    </row>
    <row r="804" spans="1:2" x14ac:dyDescent="0.25">
      <c r="A804" t="s">
        <v>1139</v>
      </c>
      <c r="B804" t="s">
        <v>361</v>
      </c>
    </row>
    <row r="805" spans="1:2" x14ac:dyDescent="0.25">
      <c r="A805" t="s">
        <v>1140</v>
      </c>
      <c r="B805" t="s">
        <v>361</v>
      </c>
    </row>
    <row r="806" spans="1:2" x14ac:dyDescent="0.25">
      <c r="A806" t="s">
        <v>1141</v>
      </c>
      <c r="B806" t="s">
        <v>361</v>
      </c>
    </row>
    <row r="807" spans="1:2" x14ac:dyDescent="0.25">
      <c r="A807" t="s">
        <v>1142</v>
      </c>
      <c r="B807" t="s">
        <v>361</v>
      </c>
    </row>
    <row r="808" spans="1:2" x14ac:dyDescent="0.25">
      <c r="A808" t="s">
        <v>1143</v>
      </c>
      <c r="B808" t="s">
        <v>361</v>
      </c>
    </row>
    <row r="809" spans="1:2" x14ac:dyDescent="0.25">
      <c r="A809" t="s">
        <v>1144</v>
      </c>
      <c r="B809" t="s">
        <v>361</v>
      </c>
    </row>
    <row r="810" spans="1:2" x14ac:dyDescent="0.25">
      <c r="A810" t="s">
        <v>1145</v>
      </c>
      <c r="B810" t="s">
        <v>361</v>
      </c>
    </row>
    <row r="811" spans="1:2" x14ac:dyDescent="0.25">
      <c r="A811" t="s">
        <v>1146</v>
      </c>
      <c r="B811" t="s">
        <v>361</v>
      </c>
    </row>
    <row r="812" spans="1:2" x14ac:dyDescent="0.25">
      <c r="A812" t="s">
        <v>1147</v>
      </c>
      <c r="B812" t="s">
        <v>361</v>
      </c>
    </row>
    <row r="813" spans="1:2" x14ac:dyDescent="0.25">
      <c r="A813" t="s">
        <v>1148</v>
      </c>
      <c r="B813" t="s">
        <v>361</v>
      </c>
    </row>
    <row r="814" spans="1:2" x14ac:dyDescent="0.25">
      <c r="A814" t="s">
        <v>1149</v>
      </c>
      <c r="B814" t="s">
        <v>361</v>
      </c>
    </row>
    <row r="815" spans="1:2" x14ac:dyDescent="0.25">
      <c r="A815" t="s">
        <v>1150</v>
      </c>
      <c r="B815" t="s">
        <v>361</v>
      </c>
    </row>
    <row r="816" spans="1:2" x14ac:dyDescent="0.25">
      <c r="A816" t="s">
        <v>1151</v>
      </c>
      <c r="B816" t="s">
        <v>361</v>
      </c>
    </row>
    <row r="817" spans="1:2" x14ac:dyDescent="0.25">
      <c r="A817" t="s">
        <v>1152</v>
      </c>
      <c r="B817" t="s">
        <v>361</v>
      </c>
    </row>
    <row r="818" spans="1:2" x14ac:dyDescent="0.25">
      <c r="A818" t="s">
        <v>1153</v>
      </c>
      <c r="B818" t="s">
        <v>361</v>
      </c>
    </row>
    <row r="819" spans="1:2" x14ac:dyDescent="0.25">
      <c r="A819" t="s">
        <v>1154</v>
      </c>
      <c r="B819" t="s">
        <v>361</v>
      </c>
    </row>
    <row r="820" spans="1:2" x14ac:dyDescent="0.25">
      <c r="A820" t="s">
        <v>1155</v>
      </c>
      <c r="B820" t="s">
        <v>361</v>
      </c>
    </row>
    <row r="821" spans="1:2" x14ac:dyDescent="0.25">
      <c r="A821" t="s">
        <v>1156</v>
      </c>
      <c r="B821" t="s">
        <v>361</v>
      </c>
    </row>
    <row r="822" spans="1:2" x14ac:dyDescent="0.25">
      <c r="A822" t="s">
        <v>1157</v>
      </c>
      <c r="B822" t="s">
        <v>361</v>
      </c>
    </row>
    <row r="823" spans="1:2" x14ac:dyDescent="0.25">
      <c r="A823" t="s">
        <v>1158</v>
      </c>
      <c r="B823" t="s">
        <v>361</v>
      </c>
    </row>
    <row r="824" spans="1:2" x14ac:dyDescent="0.25">
      <c r="A824" t="s">
        <v>1159</v>
      </c>
      <c r="B824" t="s">
        <v>361</v>
      </c>
    </row>
    <row r="825" spans="1:2" x14ac:dyDescent="0.25">
      <c r="A825" t="s">
        <v>1160</v>
      </c>
      <c r="B825" t="s">
        <v>361</v>
      </c>
    </row>
    <row r="826" spans="1:2" x14ac:dyDescent="0.25">
      <c r="A826" t="s">
        <v>1161</v>
      </c>
      <c r="B826" t="s">
        <v>361</v>
      </c>
    </row>
    <row r="827" spans="1:2" x14ac:dyDescent="0.25">
      <c r="A827" t="s">
        <v>1162</v>
      </c>
      <c r="B827" t="s">
        <v>361</v>
      </c>
    </row>
    <row r="828" spans="1:2" x14ac:dyDescent="0.25">
      <c r="A828" t="s">
        <v>1163</v>
      </c>
      <c r="B828" t="s">
        <v>361</v>
      </c>
    </row>
    <row r="829" spans="1:2" x14ac:dyDescent="0.25">
      <c r="A829" t="s">
        <v>1164</v>
      </c>
      <c r="B829" t="s">
        <v>361</v>
      </c>
    </row>
    <row r="830" spans="1:2" x14ac:dyDescent="0.25">
      <c r="A830" t="s">
        <v>1165</v>
      </c>
      <c r="B830" t="s">
        <v>361</v>
      </c>
    </row>
    <row r="831" spans="1:2" x14ac:dyDescent="0.25">
      <c r="A831" t="s">
        <v>1166</v>
      </c>
      <c r="B831" t="s">
        <v>361</v>
      </c>
    </row>
    <row r="832" spans="1:2" x14ac:dyDescent="0.25">
      <c r="A832" t="s">
        <v>1167</v>
      </c>
      <c r="B832" t="s">
        <v>361</v>
      </c>
    </row>
    <row r="833" spans="1:2" x14ac:dyDescent="0.25">
      <c r="A833" t="s">
        <v>1168</v>
      </c>
      <c r="B833" t="s">
        <v>361</v>
      </c>
    </row>
    <row r="834" spans="1:2" x14ac:dyDescent="0.25">
      <c r="A834" t="s">
        <v>1169</v>
      </c>
      <c r="B834" t="s">
        <v>361</v>
      </c>
    </row>
    <row r="835" spans="1:2" x14ac:dyDescent="0.25">
      <c r="A835" t="s">
        <v>1170</v>
      </c>
      <c r="B835" t="s">
        <v>361</v>
      </c>
    </row>
    <row r="836" spans="1:2" x14ac:dyDescent="0.25">
      <c r="A836" t="s">
        <v>1171</v>
      </c>
      <c r="B836" t="s">
        <v>361</v>
      </c>
    </row>
    <row r="837" spans="1:2" x14ac:dyDescent="0.25">
      <c r="A837" t="s">
        <v>1172</v>
      </c>
      <c r="B837" t="s">
        <v>361</v>
      </c>
    </row>
    <row r="838" spans="1:2" x14ac:dyDescent="0.25">
      <c r="A838" t="s">
        <v>1173</v>
      </c>
      <c r="B838" t="s">
        <v>361</v>
      </c>
    </row>
    <row r="839" spans="1:2" x14ac:dyDescent="0.25">
      <c r="A839" t="s">
        <v>1174</v>
      </c>
      <c r="B839" t="s">
        <v>361</v>
      </c>
    </row>
    <row r="840" spans="1:2" x14ac:dyDescent="0.25">
      <c r="A840" t="s">
        <v>1175</v>
      </c>
      <c r="B840" t="s">
        <v>361</v>
      </c>
    </row>
    <row r="841" spans="1:2" x14ac:dyDescent="0.25">
      <c r="A841" t="s">
        <v>1176</v>
      </c>
      <c r="B841" t="s">
        <v>361</v>
      </c>
    </row>
    <row r="842" spans="1:2" x14ac:dyDescent="0.25">
      <c r="A842" t="s">
        <v>1177</v>
      </c>
      <c r="B842" t="s">
        <v>361</v>
      </c>
    </row>
    <row r="843" spans="1:2" x14ac:dyDescent="0.25">
      <c r="A843" t="s">
        <v>1178</v>
      </c>
      <c r="B843" t="s">
        <v>361</v>
      </c>
    </row>
    <row r="844" spans="1:2" x14ac:dyDescent="0.25">
      <c r="A844" t="s">
        <v>1179</v>
      </c>
      <c r="B844" t="s">
        <v>361</v>
      </c>
    </row>
    <row r="845" spans="1:2" x14ac:dyDescent="0.25">
      <c r="A845" t="s">
        <v>1180</v>
      </c>
      <c r="B845" t="s">
        <v>361</v>
      </c>
    </row>
    <row r="846" spans="1:2" x14ac:dyDescent="0.25">
      <c r="A846" t="s">
        <v>1181</v>
      </c>
      <c r="B846" t="s">
        <v>361</v>
      </c>
    </row>
    <row r="847" spans="1:2" x14ac:dyDescent="0.25">
      <c r="A847" t="s">
        <v>1182</v>
      </c>
      <c r="B847" t="s">
        <v>361</v>
      </c>
    </row>
    <row r="848" spans="1:2" x14ac:dyDescent="0.25">
      <c r="A848" t="s">
        <v>1183</v>
      </c>
      <c r="B848" t="s">
        <v>361</v>
      </c>
    </row>
    <row r="849" spans="1:2" x14ac:dyDescent="0.25">
      <c r="A849" t="s">
        <v>1184</v>
      </c>
      <c r="B849" t="s">
        <v>361</v>
      </c>
    </row>
    <row r="850" spans="1:2" x14ac:dyDescent="0.25">
      <c r="A850" t="s">
        <v>1185</v>
      </c>
      <c r="B850" t="s">
        <v>361</v>
      </c>
    </row>
    <row r="851" spans="1:2" x14ac:dyDescent="0.25">
      <c r="A851" t="s">
        <v>1186</v>
      </c>
      <c r="B851" t="s">
        <v>361</v>
      </c>
    </row>
    <row r="852" spans="1:2" x14ac:dyDescent="0.25">
      <c r="A852" t="s">
        <v>1187</v>
      </c>
      <c r="B852" t="s">
        <v>361</v>
      </c>
    </row>
    <row r="853" spans="1:2" x14ac:dyDescent="0.25">
      <c r="A853" t="s">
        <v>1188</v>
      </c>
      <c r="B853" t="s">
        <v>361</v>
      </c>
    </row>
    <row r="854" spans="1:2" x14ac:dyDescent="0.25">
      <c r="A854" t="s">
        <v>1189</v>
      </c>
      <c r="B854" t="s">
        <v>361</v>
      </c>
    </row>
    <row r="855" spans="1:2" x14ac:dyDescent="0.25">
      <c r="A855" t="s">
        <v>1190</v>
      </c>
      <c r="B855" t="s">
        <v>361</v>
      </c>
    </row>
    <row r="856" spans="1:2" x14ac:dyDescent="0.25">
      <c r="A856" t="s">
        <v>1191</v>
      </c>
      <c r="B856" t="s">
        <v>361</v>
      </c>
    </row>
    <row r="857" spans="1:2" x14ac:dyDescent="0.25">
      <c r="A857" t="s">
        <v>1192</v>
      </c>
      <c r="B857" t="s">
        <v>361</v>
      </c>
    </row>
    <row r="858" spans="1:2" x14ac:dyDescent="0.25">
      <c r="A858" t="s">
        <v>1193</v>
      </c>
      <c r="B858" t="s">
        <v>361</v>
      </c>
    </row>
    <row r="859" spans="1:2" x14ac:dyDescent="0.25">
      <c r="A859" t="s">
        <v>1194</v>
      </c>
      <c r="B859" t="s">
        <v>361</v>
      </c>
    </row>
    <row r="860" spans="1:2" x14ac:dyDescent="0.25">
      <c r="A860" t="s">
        <v>1195</v>
      </c>
      <c r="B860" t="s">
        <v>361</v>
      </c>
    </row>
    <row r="861" spans="1:2" x14ac:dyDescent="0.25">
      <c r="A861" t="s">
        <v>1196</v>
      </c>
      <c r="B861" t="s">
        <v>361</v>
      </c>
    </row>
    <row r="862" spans="1:2" x14ac:dyDescent="0.25">
      <c r="A862" t="s">
        <v>1197</v>
      </c>
      <c r="B862" t="s">
        <v>361</v>
      </c>
    </row>
    <row r="863" spans="1:2" x14ac:dyDescent="0.25">
      <c r="A863" t="s">
        <v>1198</v>
      </c>
      <c r="B863" t="s">
        <v>361</v>
      </c>
    </row>
    <row r="864" spans="1:2" x14ac:dyDescent="0.25">
      <c r="A864" t="s">
        <v>1199</v>
      </c>
      <c r="B864" t="s">
        <v>361</v>
      </c>
    </row>
    <row r="865" spans="1:2" x14ac:dyDescent="0.25">
      <c r="A865" t="s">
        <v>1200</v>
      </c>
      <c r="B865" t="s">
        <v>361</v>
      </c>
    </row>
    <row r="866" spans="1:2" x14ac:dyDescent="0.25">
      <c r="A866" t="s">
        <v>1201</v>
      </c>
      <c r="B866" t="s">
        <v>361</v>
      </c>
    </row>
    <row r="867" spans="1:2" x14ac:dyDescent="0.25">
      <c r="A867" t="s">
        <v>1202</v>
      </c>
      <c r="B867" t="s">
        <v>361</v>
      </c>
    </row>
    <row r="868" spans="1:2" x14ac:dyDescent="0.25">
      <c r="A868" t="s">
        <v>1203</v>
      </c>
      <c r="B868" t="s">
        <v>361</v>
      </c>
    </row>
    <row r="869" spans="1:2" x14ac:dyDescent="0.25">
      <c r="A869" t="s">
        <v>1204</v>
      </c>
      <c r="B869" t="s">
        <v>361</v>
      </c>
    </row>
    <row r="870" spans="1:2" x14ac:dyDescent="0.25">
      <c r="A870" t="s">
        <v>1205</v>
      </c>
      <c r="B870" t="s">
        <v>361</v>
      </c>
    </row>
    <row r="871" spans="1:2" x14ac:dyDescent="0.25">
      <c r="A871" t="s">
        <v>1206</v>
      </c>
      <c r="B871" t="s">
        <v>361</v>
      </c>
    </row>
    <row r="872" spans="1:2" x14ac:dyDescent="0.25">
      <c r="A872" t="s">
        <v>1207</v>
      </c>
      <c r="B872" t="s">
        <v>361</v>
      </c>
    </row>
    <row r="873" spans="1:2" x14ac:dyDescent="0.25">
      <c r="A873" t="s">
        <v>1208</v>
      </c>
      <c r="B873" t="s">
        <v>361</v>
      </c>
    </row>
    <row r="874" spans="1:2" x14ac:dyDescent="0.25">
      <c r="A874" t="s">
        <v>1209</v>
      </c>
      <c r="B874" t="s">
        <v>361</v>
      </c>
    </row>
    <row r="875" spans="1:2" x14ac:dyDescent="0.25">
      <c r="A875" t="s">
        <v>1210</v>
      </c>
      <c r="B875" t="s">
        <v>361</v>
      </c>
    </row>
    <row r="876" spans="1:2" x14ac:dyDescent="0.25">
      <c r="A876" t="s">
        <v>1211</v>
      </c>
      <c r="B876" t="s">
        <v>361</v>
      </c>
    </row>
    <row r="877" spans="1:2" x14ac:dyDescent="0.25">
      <c r="A877" t="s">
        <v>1212</v>
      </c>
      <c r="B877" t="s">
        <v>361</v>
      </c>
    </row>
    <row r="878" spans="1:2" x14ac:dyDescent="0.25">
      <c r="A878" t="s">
        <v>1213</v>
      </c>
      <c r="B878" t="s">
        <v>361</v>
      </c>
    </row>
    <row r="879" spans="1:2" x14ac:dyDescent="0.25">
      <c r="A879" t="s">
        <v>1214</v>
      </c>
      <c r="B879" t="s">
        <v>361</v>
      </c>
    </row>
    <row r="880" spans="1:2" x14ac:dyDescent="0.25">
      <c r="A880" t="s">
        <v>1215</v>
      </c>
      <c r="B880" t="s">
        <v>361</v>
      </c>
    </row>
    <row r="881" spans="1:2" x14ac:dyDescent="0.25">
      <c r="A881" t="s">
        <v>1216</v>
      </c>
      <c r="B881" t="s">
        <v>361</v>
      </c>
    </row>
    <row r="882" spans="1:2" x14ac:dyDescent="0.25">
      <c r="A882" t="s">
        <v>1217</v>
      </c>
      <c r="B882" t="s">
        <v>361</v>
      </c>
    </row>
    <row r="883" spans="1:2" x14ac:dyDescent="0.25">
      <c r="A883" t="s">
        <v>1218</v>
      </c>
      <c r="B883" t="s">
        <v>361</v>
      </c>
    </row>
    <row r="884" spans="1:2" x14ac:dyDescent="0.25">
      <c r="A884" t="s">
        <v>1219</v>
      </c>
      <c r="B884" t="s">
        <v>361</v>
      </c>
    </row>
    <row r="885" spans="1:2" x14ac:dyDescent="0.25">
      <c r="A885" t="s">
        <v>1220</v>
      </c>
      <c r="B885" t="s">
        <v>361</v>
      </c>
    </row>
    <row r="886" spans="1:2" x14ac:dyDescent="0.25">
      <c r="A886" t="s">
        <v>1221</v>
      </c>
      <c r="B886" t="s">
        <v>361</v>
      </c>
    </row>
    <row r="887" spans="1:2" x14ac:dyDescent="0.25">
      <c r="A887" t="s">
        <v>1222</v>
      </c>
      <c r="B887" t="s">
        <v>361</v>
      </c>
    </row>
    <row r="888" spans="1:2" x14ac:dyDescent="0.25">
      <c r="A888" t="s">
        <v>1223</v>
      </c>
      <c r="B888" t="s">
        <v>361</v>
      </c>
    </row>
    <row r="889" spans="1:2" x14ac:dyDescent="0.25">
      <c r="A889" t="s">
        <v>1224</v>
      </c>
      <c r="B889" t="s">
        <v>361</v>
      </c>
    </row>
    <row r="890" spans="1:2" x14ac:dyDescent="0.25">
      <c r="A890" t="s">
        <v>1225</v>
      </c>
      <c r="B890" t="s">
        <v>361</v>
      </c>
    </row>
    <row r="891" spans="1:2" x14ac:dyDescent="0.25">
      <c r="A891" t="s">
        <v>1226</v>
      </c>
      <c r="B891" t="s">
        <v>361</v>
      </c>
    </row>
    <row r="892" spans="1:2" x14ac:dyDescent="0.25">
      <c r="A892" t="s">
        <v>1227</v>
      </c>
      <c r="B892" t="s">
        <v>361</v>
      </c>
    </row>
    <row r="893" spans="1:2" x14ac:dyDescent="0.25">
      <c r="A893" t="s">
        <v>1228</v>
      </c>
      <c r="B893" t="s">
        <v>361</v>
      </c>
    </row>
    <row r="894" spans="1:2" x14ac:dyDescent="0.25">
      <c r="A894" t="s">
        <v>1229</v>
      </c>
      <c r="B894" t="s">
        <v>361</v>
      </c>
    </row>
    <row r="895" spans="1:2" x14ac:dyDescent="0.25">
      <c r="A895" t="s">
        <v>1230</v>
      </c>
      <c r="B895" t="s">
        <v>361</v>
      </c>
    </row>
    <row r="896" spans="1:2" x14ac:dyDescent="0.25">
      <c r="A896" t="s">
        <v>1231</v>
      </c>
      <c r="B896" t="s">
        <v>361</v>
      </c>
    </row>
    <row r="897" spans="1:2" x14ac:dyDescent="0.25">
      <c r="A897" t="s">
        <v>1232</v>
      </c>
      <c r="B897" t="s">
        <v>361</v>
      </c>
    </row>
    <row r="898" spans="1:2" x14ac:dyDescent="0.25">
      <c r="A898" t="s">
        <v>1233</v>
      </c>
      <c r="B898" t="s">
        <v>361</v>
      </c>
    </row>
    <row r="899" spans="1:2" x14ac:dyDescent="0.25">
      <c r="A899" t="s">
        <v>1234</v>
      </c>
      <c r="B899" t="s">
        <v>361</v>
      </c>
    </row>
    <row r="900" spans="1:2" x14ac:dyDescent="0.25">
      <c r="A900" t="s">
        <v>1235</v>
      </c>
      <c r="B900" t="s">
        <v>361</v>
      </c>
    </row>
    <row r="901" spans="1:2" x14ac:dyDescent="0.25">
      <c r="A901" t="s">
        <v>1236</v>
      </c>
      <c r="B901" t="s">
        <v>361</v>
      </c>
    </row>
    <row r="902" spans="1:2" x14ac:dyDescent="0.25">
      <c r="A902" t="s">
        <v>1237</v>
      </c>
      <c r="B902" t="s">
        <v>361</v>
      </c>
    </row>
    <row r="903" spans="1:2" x14ac:dyDescent="0.25">
      <c r="A903" t="s">
        <v>1238</v>
      </c>
      <c r="B903" t="s">
        <v>361</v>
      </c>
    </row>
    <row r="904" spans="1:2" x14ac:dyDescent="0.25">
      <c r="A904" t="s">
        <v>1239</v>
      </c>
      <c r="B904" t="s">
        <v>361</v>
      </c>
    </row>
    <row r="905" spans="1:2" x14ac:dyDescent="0.25">
      <c r="A905" t="s">
        <v>1240</v>
      </c>
      <c r="B905" t="s">
        <v>361</v>
      </c>
    </row>
    <row r="906" spans="1:2" x14ac:dyDescent="0.25">
      <c r="A906" t="s">
        <v>1241</v>
      </c>
      <c r="B906" t="s">
        <v>361</v>
      </c>
    </row>
    <row r="907" spans="1:2" x14ac:dyDescent="0.25">
      <c r="A907" t="s">
        <v>1242</v>
      </c>
      <c r="B907" t="s">
        <v>361</v>
      </c>
    </row>
    <row r="908" spans="1:2" x14ac:dyDescent="0.25">
      <c r="A908" t="s">
        <v>1243</v>
      </c>
      <c r="B908" t="s">
        <v>361</v>
      </c>
    </row>
    <row r="909" spans="1:2" x14ac:dyDescent="0.25">
      <c r="A909" t="s">
        <v>1244</v>
      </c>
      <c r="B909" t="s">
        <v>361</v>
      </c>
    </row>
    <row r="910" spans="1:2" x14ac:dyDescent="0.25">
      <c r="A910" t="s">
        <v>1245</v>
      </c>
      <c r="B910" t="s">
        <v>361</v>
      </c>
    </row>
    <row r="911" spans="1:2" x14ac:dyDescent="0.25">
      <c r="A911" t="s">
        <v>1246</v>
      </c>
      <c r="B911" t="s">
        <v>361</v>
      </c>
    </row>
    <row r="912" spans="1:2" x14ac:dyDescent="0.25">
      <c r="A912" t="s">
        <v>1247</v>
      </c>
      <c r="B912" t="s">
        <v>361</v>
      </c>
    </row>
    <row r="913" spans="1:2" x14ac:dyDescent="0.25">
      <c r="A913" t="s">
        <v>1248</v>
      </c>
      <c r="B913" t="s">
        <v>361</v>
      </c>
    </row>
    <row r="914" spans="1:2" x14ac:dyDescent="0.25">
      <c r="A914" t="s">
        <v>1249</v>
      </c>
      <c r="B914" t="s">
        <v>361</v>
      </c>
    </row>
    <row r="915" spans="1:2" x14ac:dyDescent="0.25">
      <c r="A915" t="s">
        <v>1250</v>
      </c>
      <c r="B915" t="s">
        <v>361</v>
      </c>
    </row>
    <row r="916" spans="1:2" x14ac:dyDescent="0.25">
      <c r="A916" t="s">
        <v>1251</v>
      </c>
      <c r="B916" t="s">
        <v>361</v>
      </c>
    </row>
    <row r="917" spans="1:2" x14ac:dyDescent="0.25">
      <c r="A917" t="s">
        <v>1252</v>
      </c>
      <c r="B917" t="s">
        <v>361</v>
      </c>
    </row>
    <row r="918" spans="1:2" x14ac:dyDescent="0.25">
      <c r="A918" t="s">
        <v>1253</v>
      </c>
      <c r="B918" t="s">
        <v>361</v>
      </c>
    </row>
    <row r="919" spans="1:2" x14ac:dyDescent="0.25">
      <c r="A919" t="s">
        <v>1254</v>
      </c>
      <c r="B919" t="s">
        <v>361</v>
      </c>
    </row>
    <row r="920" spans="1:2" x14ac:dyDescent="0.25">
      <c r="A920" t="s">
        <v>1255</v>
      </c>
      <c r="B920" t="s">
        <v>361</v>
      </c>
    </row>
    <row r="921" spans="1:2" x14ac:dyDescent="0.25">
      <c r="A921" t="s">
        <v>1256</v>
      </c>
      <c r="B921" t="s">
        <v>361</v>
      </c>
    </row>
    <row r="922" spans="1:2" x14ac:dyDescent="0.25">
      <c r="A922" t="s">
        <v>1257</v>
      </c>
      <c r="B922" t="s">
        <v>361</v>
      </c>
    </row>
    <row r="923" spans="1:2" x14ac:dyDescent="0.25">
      <c r="A923" t="s">
        <v>1258</v>
      </c>
      <c r="B923" t="s">
        <v>361</v>
      </c>
    </row>
    <row r="924" spans="1:2" x14ac:dyDescent="0.25">
      <c r="A924" t="s">
        <v>1259</v>
      </c>
      <c r="B924" t="s">
        <v>361</v>
      </c>
    </row>
    <row r="925" spans="1:2" x14ac:dyDescent="0.25">
      <c r="A925" t="s">
        <v>1260</v>
      </c>
      <c r="B925" t="s">
        <v>361</v>
      </c>
    </row>
    <row r="926" spans="1:2" x14ac:dyDescent="0.25">
      <c r="A926" t="s">
        <v>1261</v>
      </c>
      <c r="B926" t="s">
        <v>361</v>
      </c>
    </row>
    <row r="927" spans="1:2" x14ac:dyDescent="0.25">
      <c r="A927" t="s">
        <v>1262</v>
      </c>
      <c r="B927" t="s">
        <v>361</v>
      </c>
    </row>
    <row r="928" spans="1:2" x14ac:dyDescent="0.25">
      <c r="A928" t="s">
        <v>1263</v>
      </c>
      <c r="B928" t="s">
        <v>361</v>
      </c>
    </row>
    <row r="929" spans="1:2" x14ac:dyDescent="0.25">
      <c r="A929" t="s">
        <v>1264</v>
      </c>
      <c r="B929" t="s">
        <v>361</v>
      </c>
    </row>
    <row r="930" spans="1:2" x14ac:dyDescent="0.25">
      <c r="A930" t="s">
        <v>1265</v>
      </c>
      <c r="B930" t="s">
        <v>361</v>
      </c>
    </row>
    <row r="931" spans="1:2" x14ac:dyDescent="0.25">
      <c r="A931" t="s">
        <v>1266</v>
      </c>
      <c r="B931" t="s">
        <v>361</v>
      </c>
    </row>
    <row r="932" spans="1:2" x14ac:dyDescent="0.25">
      <c r="A932" t="s">
        <v>1267</v>
      </c>
      <c r="B932" t="s">
        <v>361</v>
      </c>
    </row>
    <row r="933" spans="1:2" x14ac:dyDescent="0.25">
      <c r="A933" t="s">
        <v>1268</v>
      </c>
      <c r="B933" t="s">
        <v>361</v>
      </c>
    </row>
    <row r="934" spans="1:2" x14ac:dyDescent="0.25">
      <c r="A934" t="s">
        <v>1269</v>
      </c>
      <c r="B934" t="s">
        <v>361</v>
      </c>
    </row>
    <row r="935" spans="1:2" x14ac:dyDescent="0.25">
      <c r="A935" t="s">
        <v>1270</v>
      </c>
      <c r="B935" t="s">
        <v>361</v>
      </c>
    </row>
    <row r="936" spans="1:2" x14ac:dyDescent="0.25">
      <c r="A936" t="s">
        <v>1271</v>
      </c>
      <c r="B936" t="s">
        <v>361</v>
      </c>
    </row>
    <row r="937" spans="1:2" x14ac:dyDescent="0.25">
      <c r="A937" t="s">
        <v>1272</v>
      </c>
      <c r="B937" t="s">
        <v>361</v>
      </c>
    </row>
    <row r="938" spans="1:2" x14ac:dyDescent="0.25">
      <c r="A938" t="s">
        <v>1273</v>
      </c>
      <c r="B938" t="s">
        <v>361</v>
      </c>
    </row>
    <row r="939" spans="1:2" x14ac:dyDescent="0.25">
      <c r="A939" t="s">
        <v>1274</v>
      </c>
      <c r="B939" t="s">
        <v>361</v>
      </c>
    </row>
    <row r="940" spans="1:2" x14ac:dyDescent="0.25">
      <c r="A940" t="s">
        <v>1275</v>
      </c>
      <c r="B940" t="s">
        <v>361</v>
      </c>
    </row>
    <row r="941" spans="1:2" x14ac:dyDescent="0.25">
      <c r="A941" t="s">
        <v>1276</v>
      </c>
      <c r="B941" t="s">
        <v>361</v>
      </c>
    </row>
    <row r="942" spans="1:2" x14ac:dyDescent="0.25">
      <c r="A942" t="s">
        <v>1277</v>
      </c>
      <c r="B942" t="s">
        <v>361</v>
      </c>
    </row>
    <row r="943" spans="1:2" x14ac:dyDescent="0.25">
      <c r="A943" t="s">
        <v>1278</v>
      </c>
      <c r="B943" t="s">
        <v>361</v>
      </c>
    </row>
    <row r="944" spans="1:2" x14ac:dyDescent="0.25">
      <c r="A944" t="s">
        <v>1279</v>
      </c>
      <c r="B944" t="s">
        <v>361</v>
      </c>
    </row>
    <row r="945" spans="1:2" x14ac:dyDescent="0.25">
      <c r="A945" t="s">
        <v>1280</v>
      </c>
      <c r="B945" t="s">
        <v>361</v>
      </c>
    </row>
    <row r="946" spans="1:2" x14ac:dyDescent="0.25">
      <c r="A946" t="s">
        <v>1281</v>
      </c>
      <c r="B946" t="s">
        <v>361</v>
      </c>
    </row>
    <row r="947" spans="1:2" x14ac:dyDescent="0.25">
      <c r="A947" t="s">
        <v>1282</v>
      </c>
      <c r="B947" t="s">
        <v>361</v>
      </c>
    </row>
    <row r="948" spans="1:2" x14ac:dyDescent="0.25">
      <c r="A948" t="s">
        <v>1283</v>
      </c>
      <c r="B948" t="s">
        <v>361</v>
      </c>
    </row>
    <row r="949" spans="1:2" x14ac:dyDescent="0.25">
      <c r="A949" t="s">
        <v>1284</v>
      </c>
      <c r="B949" t="s">
        <v>361</v>
      </c>
    </row>
    <row r="950" spans="1:2" x14ac:dyDescent="0.25">
      <c r="A950" t="s">
        <v>1285</v>
      </c>
      <c r="B950" t="s">
        <v>361</v>
      </c>
    </row>
    <row r="951" spans="1:2" x14ac:dyDescent="0.25">
      <c r="A951" t="s">
        <v>1286</v>
      </c>
      <c r="B951" t="s">
        <v>361</v>
      </c>
    </row>
    <row r="952" spans="1:2" x14ac:dyDescent="0.25">
      <c r="A952" t="s">
        <v>1287</v>
      </c>
      <c r="B952" t="s">
        <v>361</v>
      </c>
    </row>
    <row r="953" spans="1:2" x14ac:dyDescent="0.25">
      <c r="A953" t="s">
        <v>1288</v>
      </c>
      <c r="B953" t="s">
        <v>361</v>
      </c>
    </row>
    <row r="954" spans="1:2" x14ac:dyDescent="0.25">
      <c r="A954" t="s">
        <v>1289</v>
      </c>
      <c r="B954" t="s">
        <v>361</v>
      </c>
    </row>
    <row r="955" spans="1:2" x14ac:dyDescent="0.25">
      <c r="A955" t="s">
        <v>1290</v>
      </c>
      <c r="B955" t="s">
        <v>361</v>
      </c>
    </row>
    <row r="956" spans="1:2" x14ac:dyDescent="0.25">
      <c r="A956" t="s">
        <v>1291</v>
      </c>
      <c r="B956" t="s">
        <v>361</v>
      </c>
    </row>
    <row r="957" spans="1:2" x14ac:dyDescent="0.25">
      <c r="A957" t="s">
        <v>1292</v>
      </c>
      <c r="B957" t="s">
        <v>361</v>
      </c>
    </row>
    <row r="958" spans="1:2" x14ac:dyDescent="0.25">
      <c r="A958" t="s">
        <v>1293</v>
      </c>
      <c r="B958" t="s">
        <v>361</v>
      </c>
    </row>
    <row r="959" spans="1:2" x14ac:dyDescent="0.25">
      <c r="A959" t="s">
        <v>1294</v>
      </c>
      <c r="B959" t="s">
        <v>361</v>
      </c>
    </row>
    <row r="960" spans="1:2" x14ac:dyDescent="0.25">
      <c r="A960" t="s">
        <v>1295</v>
      </c>
      <c r="B960" t="s">
        <v>361</v>
      </c>
    </row>
    <row r="961" spans="1:2" x14ac:dyDescent="0.25">
      <c r="A961" t="s">
        <v>1296</v>
      </c>
      <c r="B961" t="s">
        <v>361</v>
      </c>
    </row>
    <row r="962" spans="1:2" x14ac:dyDescent="0.25">
      <c r="A962" t="s">
        <v>1297</v>
      </c>
      <c r="B962" t="s">
        <v>361</v>
      </c>
    </row>
    <row r="963" spans="1:2" x14ac:dyDescent="0.25">
      <c r="A963" t="s">
        <v>1298</v>
      </c>
      <c r="B963" t="s">
        <v>361</v>
      </c>
    </row>
    <row r="964" spans="1:2" x14ac:dyDescent="0.25">
      <c r="A964" t="s">
        <v>1299</v>
      </c>
      <c r="B964" t="s">
        <v>361</v>
      </c>
    </row>
    <row r="965" spans="1:2" x14ac:dyDescent="0.25">
      <c r="A965" t="s">
        <v>1300</v>
      </c>
      <c r="B965" t="s">
        <v>361</v>
      </c>
    </row>
    <row r="966" spans="1:2" x14ac:dyDescent="0.25">
      <c r="A966" t="s">
        <v>1301</v>
      </c>
      <c r="B966" t="s">
        <v>361</v>
      </c>
    </row>
    <row r="967" spans="1:2" x14ac:dyDescent="0.25">
      <c r="A967" t="s">
        <v>1302</v>
      </c>
      <c r="B967" t="s">
        <v>361</v>
      </c>
    </row>
    <row r="968" spans="1:2" x14ac:dyDescent="0.25">
      <c r="A968" t="s">
        <v>1303</v>
      </c>
      <c r="B968" t="s">
        <v>361</v>
      </c>
    </row>
    <row r="969" spans="1:2" x14ac:dyDescent="0.25">
      <c r="A969" t="s">
        <v>1304</v>
      </c>
      <c r="B969" t="s">
        <v>361</v>
      </c>
    </row>
    <row r="970" spans="1:2" x14ac:dyDescent="0.25">
      <c r="A970" t="s">
        <v>1305</v>
      </c>
      <c r="B970" t="s">
        <v>361</v>
      </c>
    </row>
    <row r="971" spans="1:2" x14ac:dyDescent="0.25">
      <c r="A971" t="s">
        <v>1306</v>
      </c>
      <c r="B971" t="s">
        <v>361</v>
      </c>
    </row>
    <row r="972" spans="1:2" x14ac:dyDescent="0.25">
      <c r="A972" t="s">
        <v>1307</v>
      </c>
      <c r="B972" t="s">
        <v>361</v>
      </c>
    </row>
    <row r="973" spans="1:2" x14ac:dyDescent="0.25">
      <c r="A973" t="s">
        <v>1308</v>
      </c>
      <c r="B973" t="s">
        <v>361</v>
      </c>
    </row>
    <row r="974" spans="1:2" x14ac:dyDescent="0.25">
      <c r="A974" t="s">
        <v>1309</v>
      </c>
      <c r="B974" t="s">
        <v>361</v>
      </c>
    </row>
    <row r="975" spans="1:2" x14ac:dyDescent="0.25">
      <c r="A975" t="s">
        <v>1310</v>
      </c>
      <c r="B975" t="s">
        <v>361</v>
      </c>
    </row>
    <row r="976" spans="1:2" x14ac:dyDescent="0.25">
      <c r="A976" t="s">
        <v>1311</v>
      </c>
      <c r="B976" t="s">
        <v>361</v>
      </c>
    </row>
    <row r="977" spans="1:2" x14ac:dyDescent="0.25">
      <c r="A977" t="s">
        <v>1312</v>
      </c>
      <c r="B977" t="s">
        <v>361</v>
      </c>
    </row>
    <row r="978" spans="1:2" x14ac:dyDescent="0.25">
      <c r="A978" t="s">
        <v>1313</v>
      </c>
      <c r="B978" t="s">
        <v>361</v>
      </c>
    </row>
    <row r="979" spans="1:2" x14ac:dyDescent="0.25">
      <c r="A979" t="s">
        <v>1314</v>
      </c>
      <c r="B979" t="s">
        <v>361</v>
      </c>
    </row>
    <row r="980" spans="1:2" x14ac:dyDescent="0.25">
      <c r="A980" t="s">
        <v>1315</v>
      </c>
      <c r="B980" t="s">
        <v>361</v>
      </c>
    </row>
    <row r="981" spans="1:2" x14ac:dyDescent="0.25">
      <c r="A981" t="s">
        <v>1316</v>
      </c>
      <c r="B981" t="s">
        <v>361</v>
      </c>
    </row>
    <row r="982" spans="1:2" x14ac:dyDescent="0.25">
      <c r="A982" t="s">
        <v>1317</v>
      </c>
      <c r="B982" t="s">
        <v>361</v>
      </c>
    </row>
    <row r="983" spans="1:2" x14ac:dyDescent="0.25">
      <c r="A983" t="s">
        <v>1318</v>
      </c>
      <c r="B983" t="s">
        <v>361</v>
      </c>
    </row>
    <row r="984" spans="1:2" x14ac:dyDescent="0.25">
      <c r="A984" t="s">
        <v>1319</v>
      </c>
      <c r="B984" t="s">
        <v>361</v>
      </c>
    </row>
    <row r="985" spans="1:2" x14ac:dyDescent="0.25">
      <c r="A985" t="s">
        <v>1320</v>
      </c>
      <c r="B985" t="s">
        <v>361</v>
      </c>
    </row>
    <row r="986" spans="1:2" x14ac:dyDescent="0.25">
      <c r="A986" t="s">
        <v>1321</v>
      </c>
      <c r="B986" t="s">
        <v>361</v>
      </c>
    </row>
    <row r="987" spans="1:2" x14ac:dyDescent="0.25">
      <c r="A987" t="s">
        <v>1322</v>
      </c>
      <c r="B987" t="s">
        <v>361</v>
      </c>
    </row>
    <row r="988" spans="1:2" x14ac:dyDescent="0.25">
      <c r="A988" t="s">
        <v>1323</v>
      </c>
      <c r="B988" t="s">
        <v>361</v>
      </c>
    </row>
    <row r="989" spans="1:2" x14ac:dyDescent="0.25">
      <c r="A989" t="s">
        <v>1324</v>
      </c>
      <c r="B989" t="s">
        <v>361</v>
      </c>
    </row>
    <row r="990" spans="1:2" x14ac:dyDescent="0.25">
      <c r="A990" t="s">
        <v>1325</v>
      </c>
      <c r="B990" t="s">
        <v>361</v>
      </c>
    </row>
    <row r="991" spans="1:2" x14ac:dyDescent="0.25">
      <c r="A991" t="s">
        <v>1326</v>
      </c>
      <c r="B991" t="s">
        <v>361</v>
      </c>
    </row>
    <row r="992" spans="1:2" x14ac:dyDescent="0.25">
      <c r="A992" t="s">
        <v>1327</v>
      </c>
      <c r="B992" t="s">
        <v>361</v>
      </c>
    </row>
    <row r="993" spans="1:2" x14ac:dyDescent="0.25">
      <c r="A993" t="s">
        <v>1328</v>
      </c>
      <c r="B993" t="s">
        <v>361</v>
      </c>
    </row>
    <row r="994" spans="1:2" x14ac:dyDescent="0.25">
      <c r="A994" t="s">
        <v>1329</v>
      </c>
      <c r="B994" t="s">
        <v>361</v>
      </c>
    </row>
    <row r="995" spans="1:2" x14ac:dyDescent="0.25">
      <c r="A995" t="s">
        <v>1330</v>
      </c>
      <c r="B995" t="s">
        <v>361</v>
      </c>
    </row>
    <row r="996" spans="1:2" x14ac:dyDescent="0.25">
      <c r="A996" t="s">
        <v>1331</v>
      </c>
      <c r="B996" t="s">
        <v>361</v>
      </c>
    </row>
    <row r="997" spans="1:2" x14ac:dyDescent="0.25">
      <c r="A997" t="s">
        <v>1332</v>
      </c>
      <c r="B997" t="s">
        <v>361</v>
      </c>
    </row>
    <row r="998" spans="1:2" x14ac:dyDescent="0.25">
      <c r="A998" t="s">
        <v>1333</v>
      </c>
      <c r="B998" t="s">
        <v>361</v>
      </c>
    </row>
    <row r="999" spans="1:2" x14ac:dyDescent="0.25">
      <c r="A999" t="s">
        <v>1334</v>
      </c>
      <c r="B999" t="s">
        <v>361</v>
      </c>
    </row>
    <row r="1000" spans="1:2" x14ac:dyDescent="0.25">
      <c r="A1000" t="s">
        <v>1335</v>
      </c>
      <c r="B1000" t="s">
        <v>361</v>
      </c>
    </row>
    <row r="1001" spans="1:2" x14ac:dyDescent="0.25">
      <c r="A1001" t="s">
        <v>1336</v>
      </c>
      <c r="B1001" t="s">
        <v>361</v>
      </c>
    </row>
    <row r="1002" spans="1:2" x14ac:dyDescent="0.25">
      <c r="A1002" t="s">
        <v>1337</v>
      </c>
      <c r="B1002" t="s">
        <v>361</v>
      </c>
    </row>
    <row r="1003" spans="1:2" x14ac:dyDescent="0.25">
      <c r="A1003" t="s">
        <v>1338</v>
      </c>
      <c r="B1003" t="s">
        <v>361</v>
      </c>
    </row>
    <row r="1004" spans="1:2" x14ac:dyDescent="0.25">
      <c r="A1004" t="s">
        <v>1339</v>
      </c>
      <c r="B1004" t="s">
        <v>361</v>
      </c>
    </row>
    <row r="1005" spans="1:2" x14ac:dyDescent="0.25">
      <c r="A1005" t="s">
        <v>1340</v>
      </c>
      <c r="B1005" t="s">
        <v>361</v>
      </c>
    </row>
    <row r="1006" spans="1:2" x14ac:dyDescent="0.25">
      <c r="A1006" t="s">
        <v>1341</v>
      </c>
      <c r="B1006" t="s">
        <v>361</v>
      </c>
    </row>
    <row r="1007" spans="1:2" x14ac:dyDescent="0.25">
      <c r="A1007" t="s">
        <v>1342</v>
      </c>
      <c r="B1007" t="s">
        <v>361</v>
      </c>
    </row>
    <row r="1008" spans="1:2" x14ac:dyDescent="0.25">
      <c r="A1008" t="s">
        <v>1343</v>
      </c>
      <c r="B1008" t="s">
        <v>361</v>
      </c>
    </row>
    <row r="1009" spans="1:2" x14ac:dyDescent="0.25">
      <c r="A1009" t="s">
        <v>1344</v>
      </c>
      <c r="B1009" t="s">
        <v>361</v>
      </c>
    </row>
    <row r="1010" spans="1:2" x14ac:dyDescent="0.25">
      <c r="A1010" t="s">
        <v>1345</v>
      </c>
      <c r="B1010" t="s">
        <v>361</v>
      </c>
    </row>
    <row r="1011" spans="1:2" x14ac:dyDescent="0.25">
      <c r="A1011" t="s">
        <v>1346</v>
      </c>
      <c r="B1011" t="s">
        <v>361</v>
      </c>
    </row>
    <row r="1012" spans="1:2" x14ac:dyDescent="0.25">
      <c r="A1012" t="s">
        <v>1347</v>
      </c>
      <c r="B1012" t="s">
        <v>361</v>
      </c>
    </row>
    <row r="1013" spans="1:2" x14ac:dyDescent="0.25">
      <c r="A1013" t="s">
        <v>1348</v>
      </c>
      <c r="B1013" t="s">
        <v>361</v>
      </c>
    </row>
    <row r="1014" spans="1:2" x14ac:dyDescent="0.25">
      <c r="A1014" t="s">
        <v>1349</v>
      </c>
      <c r="B1014" t="s">
        <v>361</v>
      </c>
    </row>
    <row r="1015" spans="1:2" x14ac:dyDescent="0.25">
      <c r="A1015" t="s">
        <v>1350</v>
      </c>
      <c r="B1015" t="s">
        <v>361</v>
      </c>
    </row>
    <row r="1016" spans="1:2" x14ac:dyDescent="0.25">
      <c r="A1016" t="s">
        <v>1351</v>
      </c>
      <c r="B1016" t="s">
        <v>361</v>
      </c>
    </row>
    <row r="1017" spans="1:2" x14ac:dyDescent="0.25">
      <c r="A1017" t="s">
        <v>1352</v>
      </c>
      <c r="B1017" t="s">
        <v>361</v>
      </c>
    </row>
    <row r="1018" spans="1:2" x14ac:dyDescent="0.25">
      <c r="A1018" t="s">
        <v>1353</v>
      </c>
      <c r="B1018" t="s">
        <v>361</v>
      </c>
    </row>
    <row r="1019" spans="1:2" x14ac:dyDescent="0.25">
      <c r="A1019" t="s">
        <v>1354</v>
      </c>
      <c r="B1019" t="s">
        <v>361</v>
      </c>
    </row>
    <row r="1020" spans="1:2" x14ac:dyDescent="0.25">
      <c r="A1020" t="s">
        <v>1355</v>
      </c>
      <c r="B1020" t="s">
        <v>361</v>
      </c>
    </row>
    <row r="1021" spans="1:2" x14ac:dyDescent="0.25">
      <c r="A1021" t="s">
        <v>1356</v>
      </c>
      <c r="B1021" t="s">
        <v>361</v>
      </c>
    </row>
    <row r="1022" spans="1:2" x14ac:dyDescent="0.25">
      <c r="A1022" t="s">
        <v>1357</v>
      </c>
      <c r="B1022" t="s">
        <v>361</v>
      </c>
    </row>
    <row r="1023" spans="1:2" x14ac:dyDescent="0.25">
      <c r="A1023" t="s">
        <v>1358</v>
      </c>
      <c r="B1023" t="s">
        <v>361</v>
      </c>
    </row>
    <row r="1024" spans="1:2" x14ac:dyDescent="0.25">
      <c r="A1024" t="s">
        <v>1359</v>
      </c>
      <c r="B1024" t="s">
        <v>361</v>
      </c>
    </row>
    <row r="1025" spans="1:2" x14ac:dyDescent="0.25">
      <c r="A1025" t="s">
        <v>1360</v>
      </c>
      <c r="B1025" t="s">
        <v>361</v>
      </c>
    </row>
    <row r="1026" spans="1:2" x14ac:dyDescent="0.25">
      <c r="A1026" t="s">
        <v>1361</v>
      </c>
      <c r="B1026" t="s">
        <v>361</v>
      </c>
    </row>
    <row r="1027" spans="1:2" x14ac:dyDescent="0.25">
      <c r="A1027" t="s">
        <v>1362</v>
      </c>
      <c r="B1027" t="s">
        <v>361</v>
      </c>
    </row>
    <row r="1028" spans="1:2" x14ac:dyDescent="0.25">
      <c r="A1028" t="s">
        <v>1363</v>
      </c>
      <c r="B1028" t="s">
        <v>361</v>
      </c>
    </row>
    <row r="1029" spans="1:2" x14ac:dyDescent="0.25">
      <c r="A1029" t="s">
        <v>1364</v>
      </c>
      <c r="B1029" t="s">
        <v>361</v>
      </c>
    </row>
    <row r="1030" spans="1:2" x14ac:dyDescent="0.25">
      <c r="A1030" t="s">
        <v>1365</v>
      </c>
      <c r="B1030" t="s">
        <v>361</v>
      </c>
    </row>
    <row r="1031" spans="1:2" x14ac:dyDescent="0.25">
      <c r="A1031" t="s">
        <v>1366</v>
      </c>
      <c r="B1031" t="s">
        <v>361</v>
      </c>
    </row>
    <row r="1032" spans="1:2" x14ac:dyDescent="0.25">
      <c r="A1032" t="s">
        <v>1367</v>
      </c>
      <c r="B1032" t="s">
        <v>361</v>
      </c>
    </row>
    <row r="1033" spans="1:2" x14ac:dyDescent="0.25">
      <c r="A1033" t="s">
        <v>1368</v>
      </c>
      <c r="B1033" t="s">
        <v>361</v>
      </c>
    </row>
    <row r="1034" spans="1:2" x14ac:dyDescent="0.25">
      <c r="A1034" t="s">
        <v>1369</v>
      </c>
      <c r="B1034" t="s">
        <v>361</v>
      </c>
    </row>
    <row r="1035" spans="1:2" x14ac:dyDescent="0.25">
      <c r="A1035" t="s">
        <v>1370</v>
      </c>
      <c r="B1035" t="s">
        <v>361</v>
      </c>
    </row>
    <row r="1036" spans="1:2" x14ac:dyDescent="0.25">
      <c r="A1036" t="s">
        <v>1371</v>
      </c>
      <c r="B1036" t="s">
        <v>361</v>
      </c>
    </row>
    <row r="1037" spans="1:2" x14ac:dyDescent="0.25">
      <c r="A1037" t="s">
        <v>1372</v>
      </c>
      <c r="B1037" t="s">
        <v>361</v>
      </c>
    </row>
    <row r="1038" spans="1:2" x14ac:dyDescent="0.25">
      <c r="A1038" t="s">
        <v>1373</v>
      </c>
      <c r="B1038" t="s">
        <v>361</v>
      </c>
    </row>
    <row r="1039" spans="1:2" x14ac:dyDescent="0.25">
      <c r="A1039" t="s">
        <v>1374</v>
      </c>
      <c r="B1039" t="s">
        <v>361</v>
      </c>
    </row>
    <row r="1040" spans="1:2" x14ac:dyDescent="0.25">
      <c r="A1040" t="s">
        <v>1375</v>
      </c>
      <c r="B1040" t="s">
        <v>361</v>
      </c>
    </row>
    <row r="1041" spans="1:2" x14ac:dyDescent="0.25">
      <c r="A1041" t="s">
        <v>1376</v>
      </c>
      <c r="B1041" t="s">
        <v>361</v>
      </c>
    </row>
    <row r="1042" spans="1:2" x14ac:dyDescent="0.25">
      <c r="A1042" t="s">
        <v>1377</v>
      </c>
      <c r="B1042" t="s">
        <v>361</v>
      </c>
    </row>
    <row r="1043" spans="1:2" x14ac:dyDescent="0.25">
      <c r="A1043" t="s">
        <v>1378</v>
      </c>
      <c r="B1043" t="s">
        <v>361</v>
      </c>
    </row>
    <row r="1044" spans="1:2" x14ac:dyDescent="0.25">
      <c r="A1044" t="s">
        <v>1379</v>
      </c>
      <c r="B1044" t="s">
        <v>361</v>
      </c>
    </row>
    <row r="1045" spans="1:2" x14ac:dyDescent="0.25">
      <c r="A1045" t="s">
        <v>1380</v>
      </c>
      <c r="B1045" t="s">
        <v>361</v>
      </c>
    </row>
    <row r="1046" spans="1:2" x14ac:dyDescent="0.25">
      <c r="A1046" t="s">
        <v>1381</v>
      </c>
      <c r="B1046" t="s">
        <v>361</v>
      </c>
    </row>
    <row r="1047" spans="1:2" x14ac:dyDescent="0.25">
      <c r="A1047" t="s">
        <v>1382</v>
      </c>
      <c r="B1047" t="s">
        <v>361</v>
      </c>
    </row>
    <row r="1048" spans="1:2" x14ac:dyDescent="0.25">
      <c r="A1048" t="s">
        <v>1383</v>
      </c>
      <c r="B1048" t="s">
        <v>361</v>
      </c>
    </row>
    <row r="1049" spans="1:2" x14ac:dyDescent="0.25">
      <c r="A1049" t="s">
        <v>1384</v>
      </c>
      <c r="B1049" t="s">
        <v>361</v>
      </c>
    </row>
    <row r="1050" spans="1:2" x14ac:dyDescent="0.25">
      <c r="A1050" t="s">
        <v>1385</v>
      </c>
      <c r="B1050" t="s">
        <v>361</v>
      </c>
    </row>
    <row r="1051" spans="1:2" x14ac:dyDescent="0.25">
      <c r="A1051" t="s">
        <v>1386</v>
      </c>
      <c r="B1051" t="s">
        <v>361</v>
      </c>
    </row>
    <row r="1052" spans="1:2" x14ac:dyDescent="0.25">
      <c r="A1052" t="s">
        <v>1387</v>
      </c>
      <c r="B1052" t="s">
        <v>361</v>
      </c>
    </row>
    <row r="1053" spans="1:2" x14ac:dyDescent="0.25">
      <c r="A1053" t="s">
        <v>1388</v>
      </c>
      <c r="B1053" t="s">
        <v>361</v>
      </c>
    </row>
    <row r="1054" spans="1:2" x14ac:dyDescent="0.25">
      <c r="A1054" t="s">
        <v>1389</v>
      </c>
      <c r="B1054" t="s">
        <v>361</v>
      </c>
    </row>
    <row r="1055" spans="1:2" x14ac:dyDescent="0.25">
      <c r="A1055" t="s">
        <v>1390</v>
      </c>
      <c r="B1055" t="s">
        <v>361</v>
      </c>
    </row>
    <row r="1056" spans="1:2" x14ac:dyDescent="0.25">
      <c r="A1056" t="s">
        <v>1391</v>
      </c>
      <c r="B1056" t="s">
        <v>361</v>
      </c>
    </row>
    <row r="1057" spans="1:2" x14ac:dyDescent="0.25">
      <c r="A1057" t="s">
        <v>1392</v>
      </c>
      <c r="B1057" t="s">
        <v>361</v>
      </c>
    </row>
    <row r="1058" spans="1:2" x14ac:dyDescent="0.25">
      <c r="A1058" t="s">
        <v>1393</v>
      </c>
      <c r="B1058" t="s">
        <v>361</v>
      </c>
    </row>
    <row r="1059" spans="1:2" x14ac:dyDescent="0.25">
      <c r="A1059" t="s">
        <v>1394</v>
      </c>
      <c r="B1059" t="s">
        <v>361</v>
      </c>
    </row>
    <row r="1060" spans="1:2" x14ac:dyDescent="0.25">
      <c r="A1060" t="s">
        <v>1395</v>
      </c>
      <c r="B1060" t="s">
        <v>361</v>
      </c>
    </row>
    <row r="1061" spans="1:2" x14ac:dyDescent="0.25">
      <c r="A1061" t="s">
        <v>1396</v>
      </c>
      <c r="B1061" t="s">
        <v>361</v>
      </c>
    </row>
    <row r="1062" spans="1:2" x14ac:dyDescent="0.25">
      <c r="A1062" t="s">
        <v>1397</v>
      </c>
      <c r="B1062" t="s">
        <v>361</v>
      </c>
    </row>
    <row r="1063" spans="1:2" x14ac:dyDescent="0.25">
      <c r="A1063" t="s">
        <v>1398</v>
      </c>
      <c r="B1063" t="s">
        <v>361</v>
      </c>
    </row>
    <row r="1064" spans="1:2" x14ac:dyDescent="0.25">
      <c r="A1064" t="s">
        <v>1399</v>
      </c>
      <c r="B1064" t="s">
        <v>361</v>
      </c>
    </row>
    <row r="1065" spans="1:2" x14ac:dyDescent="0.25">
      <c r="A1065" t="s">
        <v>1400</v>
      </c>
      <c r="B1065" t="s">
        <v>361</v>
      </c>
    </row>
    <row r="1066" spans="1:2" x14ac:dyDescent="0.25">
      <c r="A1066" t="s">
        <v>1401</v>
      </c>
      <c r="B1066" t="s">
        <v>361</v>
      </c>
    </row>
    <row r="1067" spans="1:2" x14ac:dyDescent="0.25">
      <c r="A1067" t="s">
        <v>1402</v>
      </c>
      <c r="B1067" t="s">
        <v>361</v>
      </c>
    </row>
    <row r="1068" spans="1:2" x14ac:dyDescent="0.25">
      <c r="A1068" t="s">
        <v>1403</v>
      </c>
      <c r="B1068" t="s">
        <v>361</v>
      </c>
    </row>
    <row r="1069" spans="1:2" x14ac:dyDescent="0.25">
      <c r="A1069" t="s">
        <v>1404</v>
      </c>
      <c r="B1069" t="s">
        <v>361</v>
      </c>
    </row>
    <row r="1070" spans="1:2" x14ac:dyDescent="0.25">
      <c r="A1070" t="s">
        <v>1405</v>
      </c>
      <c r="B1070" t="s">
        <v>361</v>
      </c>
    </row>
    <row r="1071" spans="1:2" x14ac:dyDescent="0.25">
      <c r="A1071" t="s">
        <v>1406</v>
      </c>
      <c r="B1071" t="s">
        <v>361</v>
      </c>
    </row>
    <row r="1072" spans="1:2" x14ac:dyDescent="0.25">
      <c r="A1072" t="s">
        <v>1407</v>
      </c>
      <c r="B1072" t="s">
        <v>361</v>
      </c>
    </row>
    <row r="1073" spans="1:2" x14ac:dyDescent="0.25">
      <c r="A1073" t="s">
        <v>1408</v>
      </c>
      <c r="B1073" t="s">
        <v>361</v>
      </c>
    </row>
    <row r="1074" spans="1:2" x14ac:dyDescent="0.25">
      <c r="A1074" t="s">
        <v>1409</v>
      </c>
      <c r="B1074" t="s">
        <v>361</v>
      </c>
    </row>
    <row r="1075" spans="1:2" x14ac:dyDescent="0.25">
      <c r="A1075" t="s">
        <v>1410</v>
      </c>
      <c r="B1075" t="s">
        <v>361</v>
      </c>
    </row>
    <row r="1076" spans="1:2" x14ac:dyDescent="0.25">
      <c r="A1076" t="s">
        <v>1411</v>
      </c>
      <c r="B1076" t="s">
        <v>361</v>
      </c>
    </row>
    <row r="1077" spans="1:2" x14ac:dyDescent="0.25">
      <c r="A1077" t="s">
        <v>1412</v>
      </c>
      <c r="B1077" t="s">
        <v>361</v>
      </c>
    </row>
    <row r="1078" spans="1:2" x14ac:dyDescent="0.25">
      <c r="A1078" t="s">
        <v>1413</v>
      </c>
      <c r="B1078" t="s">
        <v>361</v>
      </c>
    </row>
    <row r="1079" spans="1:2" x14ac:dyDescent="0.25">
      <c r="A1079" t="s">
        <v>1414</v>
      </c>
      <c r="B1079" t="s">
        <v>361</v>
      </c>
    </row>
    <row r="1080" spans="1:2" x14ac:dyDescent="0.25">
      <c r="A1080" t="s">
        <v>1415</v>
      </c>
      <c r="B1080" t="s">
        <v>361</v>
      </c>
    </row>
    <row r="1081" spans="1:2" x14ac:dyDescent="0.25">
      <c r="A1081" t="s">
        <v>1416</v>
      </c>
      <c r="B1081" t="s">
        <v>361</v>
      </c>
    </row>
    <row r="1082" spans="1:2" x14ac:dyDescent="0.25">
      <c r="A1082" t="s">
        <v>1417</v>
      </c>
      <c r="B1082" t="s">
        <v>361</v>
      </c>
    </row>
    <row r="1083" spans="1:2" x14ac:dyDescent="0.25">
      <c r="A1083" t="s">
        <v>1418</v>
      </c>
      <c r="B1083" t="s">
        <v>361</v>
      </c>
    </row>
    <row r="1084" spans="1:2" x14ac:dyDescent="0.25">
      <c r="A1084" t="s">
        <v>1419</v>
      </c>
      <c r="B1084" t="s">
        <v>361</v>
      </c>
    </row>
    <row r="1085" spans="1:2" x14ac:dyDescent="0.25">
      <c r="A1085" t="s">
        <v>1420</v>
      </c>
      <c r="B1085" t="s">
        <v>361</v>
      </c>
    </row>
    <row r="1086" spans="1:2" x14ac:dyDescent="0.25">
      <c r="A1086" t="s">
        <v>1421</v>
      </c>
      <c r="B1086" t="s">
        <v>361</v>
      </c>
    </row>
    <row r="1087" spans="1:2" x14ac:dyDescent="0.25">
      <c r="A1087" t="s">
        <v>1422</v>
      </c>
      <c r="B1087" t="s">
        <v>361</v>
      </c>
    </row>
    <row r="1088" spans="1:2" x14ac:dyDescent="0.25">
      <c r="A1088" t="s">
        <v>1423</v>
      </c>
      <c r="B1088" t="s">
        <v>361</v>
      </c>
    </row>
    <row r="1089" spans="1:2" x14ac:dyDescent="0.25">
      <c r="A1089" t="s">
        <v>1424</v>
      </c>
      <c r="B1089" t="s">
        <v>361</v>
      </c>
    </row>
    <row r="1090" spans="1:2" x14ac:dyDescent="0.25">
      <c r="A1090" t="s">
        <v>1425</v>
      </c>
      <c r="B1090" t="s">
        <v>361</v>
      </c>
    </row>
    <row r="1091" spans="1:2" x14ac:dyDescent="0.25">
      <c r="A1091" t="s">
        <v>1426</v>
      </c>
      <c r="B1091" t="s">
        <v>361</v>
      </c>
    </row>
    <row r="1092" spans="1:2" x14ac:dyDescent="0.25">
      <c r="A1092" t="s">
        <v>1427</v>
      </c>
      <c r="B1092" t="s">
        <v>361</v>
      </c>
    </row>
    <row r="1093" spans="1:2" x14ac:dyDescent="0.25">
      <c r="A1093" t="s">
        <v>1428</v>
      </c>
      <c r="B1093" t="s">
        <v>361</v>
      </c>
    </row>
    <row r="1094" spans="1:2" x14ac:dyDescent="0.25">
      <c r="A1094" t="s">
        <v>1429</v>
      </c>
      <c r="B1094" t="s">
        <v>361</v>
      </c>
    </row>
    <row r="1095" spans="1:2" x14ac:dyDescent="0.25">
      <c r="A1095" t="s">
        <v>1430</v>
      </c>
      <c r="B1095" t="s">
        <v>361</v>
      </c>
    </row>
    <row r="1096" spans="1:2" x14ac:dyDescent="0.25">
      <c r="A1096" t="s">
        <v>1431</v>
      </c>
      <c r="B1096" t="s">
        <v>361</v>
      </c>
    </row>
    <row r="1097" spans="1:2" x14ac:dyDescent="0.25">
      <c r="A1097" t="s">
        <v>1432</v>
      </c>
      <c r="B1097" t="s">
        <v>361</v>
      </c>
    </row>
    <row r="1098" spans="1:2" x14ac:dyDescent="0.25">
      <c r="A1098" t="s">
        <v>1433</v>
      </c>
      <c r="B1098" t="s">
        <v>361</v>
      </c>
    </row>
    <row r="1099" spans="1:2" x14ac:dyDescent="0.25">
      <c r="A1099" t="s">
        <v>1434</v>
      </c>
      <c r="B1099" t="s">
        <v>361</v>
      </c>
    </row>
    <row r="1100" spans="1:2" x14ac:dyDescent="0.25">
      <c r="A1100" t="s">
        <v>1435</v>
      </c>
      <c r="B1100" t="s">
        <v>361</v>
      </c>
    </row>
    <row r="1101" spans="1:2" x14ac:dyDescent="0.25">
      <c r="A1101" t="s">
        <v>1436</v>
      </c>
      <c r="B1101" t="s">
        <v>361</v>
      </c>
    </row>
    <row r="1102" spans="1:2" x14ac:dyDescent="0.25">
      <c r="A1102" t="s">
        <v>1437</v>
      </c>
      <c r="B1102" t="s">
        <v>361</v>
      </c>
    </row>
    <row r="1103" spans="1:2" x14ac:dyDescent="0.25">
      <c r="A1103" t="s">
        <v>1438</v>
      </c>
      <c r="B1103" t="s">
        <v>361</v>
      </c>
    </row>
    <row r="1104" spans="1:2" x14ac:dyDescent="0.25">
      <c r="A1104" t="s">
        <v>1439</v>
      </c>
      <c r="B1104" t="s">
        <v>361</v>
      </c>
    </row>
    <row r="1105" spans="1:2" x14ac:dyDescent="0.25">
      <c r="A1105" t="s">
        <v>1440</v>
      </c>
      <c r="B1105" t="s">
        <v>361</v>
      </c>
    </row>
    <row r="1106" spans="1:2" x14ac:dyDescent="0.25">
      <c r="A1106" t="s">
        <v>1441</v>
      </c>
      <c r="B1106" t="s">
        <v>361</v>
      </c>
    </row>
    <row r="1107" spans="1:2" x14ac:dyDescent="0.25">
      <c r="A1107" t="s">
        <v>1442</v>
      </c>
      <c r="B1107" t="s">
        <v>361</v>
      </c>
    </row>
    <row r="1108" spans="1:2" x14ac:dyDescent="0.25">
      <c r="A1108" t="s">
        <v>1443</v>
      </c>
      <c r="B1108" t="s">
        <v>361</v>
      </c>
    </row>
    <row r="1109" spans="1:2" x14ac:dyDescent="0.25">
      <c r="A1109" t="s">
        <v>1444</v>
      </c>
      <c r="B1109" t="s">
        <v>361</v>
      </c>
    </row>
    <row r="1110" spans="1:2" x14ac:dyDescent="0.25">
      <c r="A1110" t="s">
        <v>1445</v>
      </c>
      <c r="B1110" t="s">
        <v>361</v>
      </c>
    </row>
    <row r="1111" spans="1:2" x14ac:dyDescent="0.25">
      <c r="A1111" t="s">
        <v>1446</v>
      </c>
      <c r="B1111" t="s">
        <v>361</v>
      </c>
    </row>
    <row r="1112" spans="1:2" x14ac:dyDescent="0.25">
      <c r="A1112" t="s">
        <v>1447</v>
      </c>
      <c r="B1112" t="s">
        <v>361</v>
      </c>
    </row>
    <row r="1113" spans="1:2" x14ac:dyDescent="0.25">
      <c r="A1113" t="s">
        <v>1448</v>
      </c>
      <c r="B1113" t="s">
        <v>361</v>
      </c>
    </row>
    <row r="1114" spans="1:2" x14ac:dyDescent="0.25">
      <c r="A1114" t="s">
        <v>1449</v>
      </c>
      <c r="B1114" t="s">
        <v>361</v>
      </c>
    </row>
    <row r="1115" spans="1:2" x14ac:dyDescent="0.25">
      <c r="A1115" t="s">
        <v>1450</v>
      </c>
      <c r="B1115" t="s">
        <v>361</v>
      </c>
    </row>
    <row r="1116" spans="1:2" x14ac:dyDescent="0.25">
      <c r="A1116" t="s">
        <v>1451</v>
      </c>
      <c r="B1116" t="s">
        <v>361</v>
      </c>
    </row>
    <row r="1117" spans="1:2" x14ac:dyDescent="0.25">
      <c r="A1117" t="s">
        <v>1452</v>
      </c>
      <c r="B1117" t="s">
        <v>361</v>
      </c>
    </row>
    <row r="1118" spans="1:2" x14ac:dyDescent="0.25">
      <c r="A1118" t="s">
        <v>1453</v>
      </c>
      <c r="B1118" t="s">
        <v>361</v>
      </c>
    </row>
    <row r="1119" spans="1:2" x14ac:dyDescent="0.25">
      <c r="A1119" t="s">
        <v>1454</v>
      </c>
      <c r="B1119" t="s">
        <v>361</v>
      </c>
    </row>
    <row r="1120" spans="1:2" x14ac:dyDescent="0.25">
      <c r="A1120" t="s">
        <v>1455</v>
      </c>
      <c r="B1120" t="s">
        <v>361</v>
      </c>
    </row>
    <row r="1121" spans="1:2" x14ac:dyDescent="0.25">
      <c r="A1121" t="s">
        <v>1456</v>
      </c>
      <c r="B1121" t="s">
        <v>361</v>
      </c>
    </row>
    <row r="1122" spans="1:2" x14ac:dyDescent="0.25">
      <c r="A1122" t="s">
        <v>1457</v>
      </c>
      <c r="B1122" t="s">
        <v>361</v>
      </c>
    </row>
    <row r="1123" spans="1:2" x14ac:dyDescent="0.25">
      <c r="A1123" t="s">
        <v>1458</v>
      </c>
      <c r="B1123" t="s">
        <v>361</v>
      </c>
    </row>
    <row r="1124" spans="1:2" x14ac:dyDescent="0.25">
      <c r="A1124" t="s">
        <v>1459</v>
      </c>
      <c r="B1124" t="s">
        <v>361</v>
      </c>
    </row>
    <row r="1125" spans="1:2" x14ac:dyDescent="0.25">
      <c r="A1125" t="s">
        <v>1460</v>
      </c>
      <c r="B1125" t="s">
        <v>361</v>
      </c>
    </row>
    <row r="1126" spans="1:2" x14ac:dyDescent="0.25">
      <c r="A1126" t="s">
        <v>1461</v>
      </c>
      <c r="B1126" t="s">
        <v>361</v>
      </c>
    </row>
    <row r="1127" spans="1:2" x14ac:dyDescent="0.25">
      <c r="A1127" t="s">
        <v>1462</v>
      </c>
      <c r="B1127" t="s">
        <v>361</v>
      </c>
    </row>
    <row r="1128" spans="1:2" x14ac:dyDescent="0.25">
      <c r="A1128" t="s">
        <v>1463</v>
      </c>
      <c r="B1128" t="s">
        <v>361</v>
      </c>
    </row>
    <row r="1129" spans="1:2" x14ac:dyDescent="0.25">
      <c r="A1129" t="s">
        <v>1464</v>
      </c>
      <c r="B1129" t="s">
        <v>361</v>
      </c>
    </row>
    <row r="1130" spans="1:2" x14ac:dyDescent="0.25">
      <c r="A1130" t="s">
        <v>1465</v>
      </c>
      <c r="B1130" t="s">
        <v>361</v>
      </c>
    </row>
    <row r="1131" spans="1:2" x14ac:dyDescent="0.25">
      <c r="A1131" t="s">
        <v>1466</v>
      </c>
      <c r="B1131" t="s">
        <v>361</v>
      </c>
    </row>
    <row r="1132" spans="1:2" x14ac:dyDescent="0.25">
      <c r="A1132" t="s">
        <v>1467</v>
      </c>
      <c r="B1132" t="s">
        <v>361</v>
      </c>
    </row>
    <row r="1133" spans="1:2" x14ac:dyDescent="0.25">
      <c r="A1133" t="s">
        <v>1468</v>
      </c>
      <c r="B1133" t="s">
        <v>361</v>
      </c>
    </row>
    <row r="1134" spans="1:2" x14ac:dyDescent="0.25">
      <c r="A1134" t="s">
        <v>1469</v>
      </c>
      <c r="B1134" t="s">
        <v>361</v>
      </c>
    </row>
    <row r="1135" spans="1:2" x14ac:dyDescent="0.25">
      <c r="A1135" t="s">
        <v>1470</v>
      </c>
      <c r="B1135" t="s">
        <v>361</v>
      </c>
    </row>
    <row r="1136" spans="1:2" x14ac:dyDescent="0.25">
      <c r="A1136" t="s">
        <v>1471</v>
      </c>
      <c r="B1136" t="s">
        <v>361</v>
      </c>
    </row>
    <row r="1137" spans="1:2" x14ac:dyDescent="0.25">
      <c r="A1137" t="s">
        <v>1472</v>
      </c>
      <c r="B1137" t="s">
        <v>361</v>
      </c>
    </row>
    <row r="1138" spans="1:2" x14ac:dyDescent="0.25">
      <c r="A1138" t="s">
        <v>1473</v>
      </c>
      <c r="B1138" t="s">
        <v>361</v>
      </c>
    </row>
    <row r="1139" spans="1:2" x14ac:dyDescent="0.25">
      <c r="A1139" t="s">
        <v>1474</v>
      </c>
      <c r="B1139" t="s">
        <v>361</v>
      </c>
    </row>
    <row r="1140" spans="1:2" x14ac:dyDescent="0.25">
      <c r="A1140" t="s">
        <v>1475</v>
      </c>
      <c r="B1140" t="s">
        <v>361</v>
      </c>
    </row>
    <row r="1141" spans="1:2" x14ac:dyDescent="0.25">
      <c r="A1141" t="s">
        <v>1476</v>
      </c>
      <c r="B1141" t="s">
        <v>361</v>
      </c>
    </row>
    <row r="1142" spans="1:2" x14ac:dyDescent="0.25">
      <c r="A1142" t="s">
        <v>1477</v>
      </c>
      <c r="B1142" t="s">
        <v>361</v>
      </c>
    </row>
    <row r="1143" spans="1:2" x14ac:dyDescent="0.25">
      <c r="A1143" t="s">
        <v>1478</v>
      </c>
      <c r="B1143" t="s">
        <v>361</v>
      </c>
    </row>
    <row r="1144" spans="1:2" x14ac:dyDescent="0.25">
      <c r="A1144" t="s">
        <v>1479</v>
      </c>
      <c r="B1144" t="s">
        <v>361</v>
      </c>
    </row>
    <row r="1145" spans="1:2" x14ac:dyDescent="0.25">
      <c r="A1145" t="s">
        <v>1480</v>
      </c>
      <c r="B1145" t="s">
        <v>361</v>
      </c>
    </row>
    <row r="1146" spans="1:2" x14ac:dyDescent="0.25">
      <c r="A1146" t="s">
        <v>1481</v>
      </c>
      <c r="B1146" t="s">
        <v>361</v>
      </c>
    </row>
    <row r="1147" spans="1:2" x14ac:dyDescent="0.25">
      <c r="A1147" t="s">
        <v>1482</v>
      </c>
      <c r="B1147" t="s">
        <v>361</v>
      </c>
    </row>
    <row r="1148" spans="1:2" x14ac:dyDescent="0.25">
      <c r="A1148" t="s">
        <v>1483</v>
      </c>
      <c r="B1148" t="s">
        <v>361</v>
      </c>
    </row>
    <row r="1149" spans="1:2" x14ac:dyDescent="0.25">
      <c r="A1149" t="s">
        <v>1484</v>
      </c>
      <c r="B1149" t="s">
        <v>361</v>
      </c>
    </row>
    <row r="1150" spans="1:2" x14ac:dyDescent="0.25">
      <c r="A1150" t="s">
        <v>1485</v>
      </c>
      <c r="B1150" t="s">
        <v>361</v>
      </c>
    </row>
    <row r="1151" spans="1:2" x14ac:dyDescent="0.25">
      <c r="A1151" t="s">
        <v>1486</v>
      </c>
      <c r="B1151" t="s">
        <v>361</v>
      </c>
    </row>
    <row r="1152" spans="1:2" x14ac:dyDescent="0.25">
      <c r="A1152" t="s">
        <v>1487</v>
      </c>
      <c r="B1152" t="s">
        <v>361</v>
      </c>
    </row>
    <row r="1153" spans="1:2" x14ac:dyDescent="0.25">
      <c r="A1153" t="s">
        <v>1488</v>
      </c>
      <c r="B1153" t="s">
        <v>361</v>
      </c>
    </row>
    <row r="1154" spans="1:2" x14ac:dyDescent="0.25">
      <c r="A1154" t="s">
        <v>1489</v>
      </c>
      <c r="B1154" t="s">
        <v>361</v>
      </c>
    </row>
    <row r="1155" spans="1:2" x14ac:dyDescent="0.25">
      <c r="A1155" t="s">
        <v>1490</v>
      </c>
      <c r="B1155" t="s">
        <v>361</v>
      </c>
    </row>
    <row r="1156" spans="1:2" x14ac:dyDescent="0.25">
      <c r="A1156" t="s">
        <v>1491</v>
      </c>
      <c r="B1156" t="s">
        <v>361</v>
      </c>
    </row>
    <row r="1157" spans="1:2" x14ac:dyDescent="0.25">
      <c r="A1157" t="s">
        <v>1492</v>
      </c>
      <c r="B1157" t="s">
        <v>361</v>
      </c>
    </row>
    <row r="1158" spans="1:2" x14ac:dyDescent="0.25">
      <c r="A1158" t="s">
        <v>1493</v>
      </c>
      <c r="B1158" t="s">
        <v>361</v>
      </c>
    </row>
    <row r="1159" spans="1:2" x14ac:dyDescent="0.25">
      <c r="A1159" t="s">
        <v>1494</v>
      </c>
      <c r="B1159" t="s">
        <v>361</v>
      </c>
    </row>
    <row r="1160" spans="1:2" x14ac:dyDescent="0.25">
      <c r="A1160" t="s">
        <v>1495</v>
      </c>
      <c r="B1160" t="s">
        <v>361</v>
      </c>
    </row>
    <row r="1161" spans="1:2" x14ac:dyDescent="0.25">
      <c r="A1161" t="s">
        <v>1496</v>
      </c>
      <c r="B1161" t="s">
        <v>361</v>
      </c>
    </row>
    <row r="1162" spans="1:2" x14ac:dyDescent="0.25">
      <c r="A1162" t="s">
        <v>1497</v>
      </c>
      <c r="B1162" t="s">
        <v>361</v>
      </c>
    </row>
    <row r="1163" spans="1:2" x14ac:dyDescent="0.25">
      <c r="A1163" t="s">
        <v>1498</v>
      </c>
      <c r="B1163" t="s">
        <v>361</v>
      </c>
    </row>
    <row r="1164" spans="1:2" x14ac:dyDescent="0.25">
      <c r="A1164" t="s">
        <v>1499</v>
      </c>
      <c r="B1164" t="s">
        <v>361</v>
      </c>
    </row>
    <row r="1165" spans="1:2" x14ac:dyDescent="0.25">
      <c r="A1165" t="s">
        <v>1500</v>
      </c>
      <c r="B1165" t="s">
        <v>361</v>
      </c>
    </row>
    <row r="1166" spans="1:2" x14ac:dyDescent="0.25">
      <c r="A1166" t="s">
        <v>1501</v>
      </c>
      <c r="B1166" t="s">
        <v>361</v>
      </c>
    </row>
    <row r="1167" spans="1:2" x14ac:dyDescent="0.25">
      <c r="A1167" t="s">
        <v>1502</v>
      </c>
      <c r="B1167" t="s">
        <v>361</v>
      </c>
    </row>
    <row r="1168" spans="1:2" x14ac:dyDescent="0.25">
      <c r="A1168" t="s">
        <v>1503</v>
      </c>
      <c r="B1168" t="s">
        <v>361</v>
      </c>
    </row>
    <row r="1169" spans="1:2" x14ac:dyDescent="0.25">
      <c r="A1169" t="s">
        <v>1504</v>
      </c>
      <c r="B1169" t="s">
        <v>361</v>
      </c>
    </row>
    <row r="1170" spans="1:2" x14ac:dyDescent="0.25">
      <c r="A1170" t="s">
        <v>1505</v>
      </c>
      <c r="B1170" t="s">
        <v>361</v>
      </c>
    </row>
    <row r="1171" spans="1:2" x14ac:dyDescent="0.25">
      <c r="A1171" t="s">
        <v>1506</v>
      </c>
      <c r="B1171" t="s">
        <v>361</v>
      </c>
    </row>
    <row r="1172" spans="1:2" x14ac:dyDescent="0.25">
      <c r="A1172" t="s">
        <v>1507</v>
      </c>
      <c r="B1172" t="s">
        <v>361</v>
      </c>
    </row>
    <row r="1173" spans="1:2" x14ac:dyDescent="0.25">
      <c r="A1173" t="s">
        <v>1508</v>
      </c>
      <c r="B1173" t="s">
        <v>361</v>
      </c>
    </row>
    <row r="1174" spans="1:2" x14ac:dyDescent="0.25">
      <c r="A1174" t="s">
        <v>1509</v>
      </c>
      <c r="B1174" t="s">
        <v>361</v>
      </c>
    </row>
    <row r="1175" spans="1:2" x14ac:dyDescent="0.25">
      <c r="A1175" t="s">
        <v>1510</v>
      </c>
      <c r="B1175" t="s">
        <v>361</v>
      </c>
    </row>
    <row r="1176" spans="1:2" x14ac:dyDescent="0.25">
      <c r="A1176" t="s">
        <v>1511</v>
      </c>
      <c r="B1176" t="s">
        <v>361</v>
      </c>
    </row>
    <row r="1177" spans="1:2" x14ac:dyDescent="0.25">
      <c r="A1177" t="s">
        <v>1512</v>
      </c>
      <c r="B1177" t="s">
        <v>361</v>
      </c>
    </row>
    <row r="1178" spans="1:2" x14ac:dyDescent="0.25">
      <c r="A1178" t="s">
        <v>1513</v>
      </c>
      <c r="B1178" t="s">
        <v>361</v>
      </c>
    </row>
    <row r="1179" spans="1:2" x14ac:dyDescent="0.25">
      <c r="A1179" t="s">
        <v>1514</v>
      </c>
      <c r="B1179" t="s">
        <v>361</v>
      </c>
    </row>
    <row r="1180" spans="1:2" x14ac:dyDescent="0.25">
      <c r="A1180" t="s">
        <v>1515</v>
      </c>
      <c r="B1180" t="s">
        <v>361</v>
      </c>
    </row>
    <row r="1181" spans="1:2" x14ac:dyDescent="0.25">
      <c r="A1181" t="s">
        <v>1516</v>
      </c>
      <c r="B1181" t="s">
        <v>361</v>
      </c>
    </row>
    <row r="1182" spans="1:2" x14ac:dyDescent="0.25">
      <c r="A1182" t="s">
        <v>1517</v>
      </c>
      <c r="B1182" t="s">
        <v>361</v>
      </c>
    </row>
    <row r="1183" spans="1:2" x14ac:dyDescent="0.25">
      <c r="A1183" t="s">
        <v>1518</v>
      </c>
      <c r="B1183" t="s">
        <v>361</v>
      </c>
    </row>
    <row r="1184" spans="1:2" x14ac:dyDescent="0.25">
      <c r="A1184" t="s">
        <v>1519</v>
      </c>
      <c r="B1184" t="s">
        <v>361</v>
      </c>
    </row>
    <row r="1185" spans="1:2" x14ac:dyDescent="0.25">
      <c r="A1185" t="s">
        <v>1520</v>
      </c>
      <c r="B1185" t="s">
        <v>361</v>
      </c>
    </row>
    <row r="1186" spans="1:2" x14ac:dyDescent="0.25">
      <c r="A1186" t="s">
        <v>1521</v>
      </c>
      <c r="B1186" t="s">
        <v>361</v>
      </c>
    </row>
    <row r="1187" spans="1:2" x14ac:dyDescent="0.25">
      <c r="A1187" t="s">
        <v>1522</v>
      </c>
      <c r="B1187" t="s">
        <v>361</v>
      </c>
    </row>
    <row r="1188" spans="1:2" x14ac:dyDescent="0.25">
      <c r="A1188" t="s">
        <v>1523</v>
      </c>
      <c r="B1188" t="s">
        <v>361</v>
      </c>
    </row>
    <row r="1189" spans="1:2" x14ac:dyDescent="0.25">
      <c r="A1189" t="s">
        <v>1524</v>
      </c>
      <c r="B1189" t="s">
        <v>361</v>
      </c>
    </row>
    <row r="1190" spans="1:2" x14ac:dyDescent="0.25">
      <c r="A1190" t="s">
        <v>1525</v>
      </c>
      <c r="B1190" t="s">
        <v>361</v>
      </c>
    </row>
    <row r="1191" spans="1:2" x14ac:dyDescent="0.25">
      <c r="A1191" t="s">
        <v>1526</v>
      </c>
      <c r="B1191" t="s">
        <v>361</v>
      </c>
    </row>
    <row r="1192" spans="1:2" x14ac:dyDescent="0.25">
      <c r="A1192" t="s">
        <v>1527</v>
      </c>
      <c r="B1192" t="s">
        <v>361</v>
      </c>
    </row>
    <row r="1193" spans="1:2" x14ac:dyDescent="0.25">
      <c r="A1193" t="s">
        <v>1528</v>
      </c>
      <c r="B1193" t="s">
        <v>361</v>
      </c>
    </row>
    <row r="1194" spans="1:2" x14ac:dyDescent="0.25">
      <c r="A1194" t="s">
        <v>1529</v>
      </c>
      <c r="B1194" t="s">
        <v>361</v>
      </c>
    </row>
    <row r="1195" spans="1:2" x14ac:dyDescent="0.25">
      <c r="A1195" t="s">
        <v>1530</v>
      </c>
      <c r="B1195" t="s">
        <v>361</v>
      </c>
    </row>
    <row r="1196" spans="1:2" x14ac:dyDescent="0.25">
      <c r="A1196" t="s">
        <v>1531</v>
      </c>
      <c r="B1196" t="s">
        <v>361</v>
      </c>
    </row>
    <row r="1197" spans="1:2" x14ac:dyDescent="0.25">
      <c r="A1197" t="s">
        <v>1532</v>
      </c>
      <c r="B1197" t="s">
        <v>361</v>
      </c>
    </row>
    <row r="1198" spans="1:2" x14ac:dyDescent="0.25">
      <c r="A1198" t="s">
        <v>1533</v>
      </c>
      <c r="B1198" t="s">
        <v>361</v>
      </c>
    </row>
    <row r="1199" spans="1:2" x14ac:dyDescent="0.25">
      <c r="A1199" t="s">
        <v>1534</v>
      </c>
      <c r="B1199" t="s">
        <v>361</v>
      </c>
    </row>
    <row r="1200" spans="1:2" x14ac:dyDescent="0.25">
      <c r="A1200" t="s">
        <v>1535</v>
      </c>
      <c r="B1200" t="s">
        <v>361</v>
      </c>
    </row>
    <row r="1201" spans="1:2" x14ac:dyDescent="0.25">
      <c r="A1201" t="s">
        <v>1536</v>
      </c>
      <c r="B1201" t="s">
        <v>361</v>
      </c>
    </row>
    <row r="1202" spans="1:2" x14ac:dyDescent="0.25">
      <c r="A1202" t="s">
        <v>1537</v>
      </c>
      <c r="B1202" t="s">
        <v>361</v>
      </c>
    </row>
    <row r="1203" spans="1:2" x14ac:dyDescent="0.25">
      <c r="A1203" t="s">
        <v>1538</v>
      </c>
      <c r="B1203" t="s">
        <v>361</v>
      </c>
    </row>
    <row r="1204" spans="1:2" x14ac:dyDescent="0.25">
      <c r="A1204" t="s">
        <v>1539</v>
      </c>
      <c r="B1204" t="s">
        <v>361</v>
      </c>
    </row>
    <row r="1205" spans="1:2" x14ac:dyDescent="0.25">
      <c r="A1205" t="s">
        <v>1540</v>
      </c>
      <c r="B1205" t="s">
        <v>361</v>
      </c>
    </row>
    <row r="1206" spans="1:2" x14ac:dyDescent="0.25">
      <c r="A1206" t="s">
        <v>1541</v>
      </c>
      <c r="B1206" t="s">
        <v>361</v>
      </c>
    </row>
    <row r="1207" spans="1:2" x14ac:dyDescent="0.25">
      <c r="A1207" t="s">
        <v>1542</v>
      </c>
      <c r="B1207" t="s">
        <v>361</v>
      </c>
    </row>
    <row r="1208" spans="1:2" x14ac:dyDescent="0.25">
      <c r="A1208" t="s">
        <v>1543</v>
      </c>
      <c r="B1208" t="s">
        <v>361</v>
      </c>
    </row>
    <row r="1209" spans="1:2" x14ac:dyDescent="0.25">
      <c r="A1209" t="s">
        <v>1544</v>
      </c>
      <c r="B1209" t="s">
        <v>361</v>
      </c>
    </row>
    <row r="1210" spans="1:2" x14ac:dyDescent="0.25">
      <c r="A1210" t="s">
        <v>1545</v>
      </c>
      <c r="B1210" t="s">
        <v>361</v>
      </c>
    </row>
    <row r="1211" spans="1:2" x14ac:dyDescent="0.25">
      <c r="A1211" t="s">
        <v>1546</v>
      </c>
      <c r="B1211" t="s">
        <v>361</v>
      </c>
    </row>
    <row r="1212" spans="1:2" x14ac:dyDescent="0.25">
      <c r="A1212" t="s">
        <v>1547</v>
      </c>
      <c r="B1212" t="s">
        <v>361</v>
      </c>
    </row>
    <row r="1213" spans="1:2" x14ac:dyDescent="0.25">
      <c r="A1213" t="s">
        <v>1548</v>
      </c>
      <c r="B1213" t="s">
        <v>361</v>
      </c>
    </row>
    <row r="1214" spans="1:2" x14ac:dyDescent="0.25">
      <c r="A1214" t="s">
        <v>1549</v>
      </c>
      <c r="B1214" t="s">
        <v>361</v>
      </c>
    </row>
    <row r="1215" spans="1:2" x14ac:dyDescent="0.25">
      <c r="A1215" t="s">
        <v>1550</v>
      </c>
      <c r="B1215" t="s">
        <v>361</v>
      </c>
    </row>
    <row r="1216" spans="1:2" x14ac:dyDescent="0.25">
      <c r="A1216" t="s">
        <v>1551</v>
      </c>
      <c r="B1216" t="s">
        <v>361</v>
      </c>
    </row>
    <row r="1217" spans="1:2" x14ac:dyDescent="0.25">
      <c r="A1217" t="s">
        <v>1552</v>
      </c>
      <c r="B1217" t="s">
        <v>361</v>
      </c>
    </row>
    <row r="1218" spans="1:2" x14ac:dyDescent="0.25">
      <c r="A1218" t="s">
        <v>1553</v>
      </c>
      <c r="B1218" t="s">
        <v>361</v>
      </c>
    </row>
    <row r="1219" spans="1:2" x14ac:dyDescent="0.25">
      <c r="A1219" t="s">
        <v>1554</v>
      </c>
      <c r="B1219" t="s">
        <v>361</v>
      </c>
    </row>
    <row r="1220" spans="1:2" x14ac:dyDescent="0.25">
      <c r="A1220" t="s">
        <v>1555</v>
      </c>
      <c r="B1220" t="s">
        <v>361</v>
      </c>
    </row>
    <row r="1221" spans="1:2" x14ac:dyDescent="0.25">
      <c r="A1221" t="s">
        <v>1556</v>
      </c>
      <c r="B1221" t="s">
        <v>361</v>
      </c>
    </row>
    <row r="1222" spans="1:2" x14ac:dyDescent="0.25">
      <c r="A1222" t="s">
        <v>1557</v>
      </c>
      <c r="B1222" t="s">
        <v>361</v>
      </c>
    </row>
    <row r="1223" spans="1:2" x14ac:dyDescent="0.25">
      <c r="A1223" t="s">
        <v>1558</v>
      </c>
      <c r="B1223" t="s">
        <v>361</v>
      </c>
    </row>
    <row r="1224" spans="1:2" x14ac:dyDescent="0.25">
      <c r="A1224" t="s">
        <v>1559</v>
      </c>
      <c r="B1224" t="s">
        <v>361</v>
      </c>
    </row>
    <row r="1225" spans="1:2" x14ac:dyDescent="0.25">
      <c r="A1225" t="s">
        <v>1560</v>
      </c>
      <c r="B1225" t="s">
        <v>361</v>
      </c>
    </row>
    <row r="1226" spans="1:2" x14ac:dyDescent="0.25">
      <c r="A1226" t="s">
        <v>1561</v>
      </c>
      <c r="B1226" t="s">
        <v>361</v>
      </c>
    </row>
    <row r="1227" spans="1:2" x14ac:dyDescent="0.25">
      <c r="A1227" t="s">
        <v>1562</v>
      </c>
      <c r="B1227" t="s">
        <v>361</v>
      </c>
    </row>
    <row r="1228" spans="1:2" x14ac:dyDescent="0.25">
      <c r="A1228" t="s">
        <v>1563</v>
      </c>
      <c r="B1228" t="s">
        <v>361</v>
      </c>
    </row>
    <row r="1229" spans="1:2" x14ac:dyDescent="0.25">
      <c r="A1229" t="s">
        <v>1564</v>
      </c>
      <c r="B1229" t="s">
        <v>361</v>
      </c>
    </row>
    <row r="1230" spans="1:2" x14ac:dyDescent="0.25">
      <c r="A1230" t="s">
        <v>1565</v>
      </c>
      <c r="B1230" t="s">
        <v>361</v>
      </c>
    </row>
    <row r="1231" spans="1:2" x14ac:dyDescent="0.25">
      <c r="A1231" t="s">
        <v>1566</v>
      </c>
      <c r="B1231" t="s">
        <v>361</v>
      </c>
    </row>
    <row r="1232" spans="1:2" x14ac:dyDescent="0.25">
      <c r="A1232" t="s">
        <v>1567</v>
      </c>
      <c r="B1232" t="s">
        <v>361</v>
      </c>
    </row>
    <row r="1233" spans="1:2" x14ac:dyDescent="0.25">
      <c r="A1233" t="s">
        <v>1568</v>
      </c>
      <c r="B1233" t="s">
        <v>361</v>
      </c>
    </row>
    <row r="1234" spans="1:2" x14ac:dyDescent="0.25">
      <c r="A1234" t="s">
        <v>1569</v>
      </c>
      <c r="B1234" t="s">
        <v>361</v>
      </c>
    </row>
    <row r="1235" spans="1:2" x14ac:dyDescent="0.25">
      <c r="A1235" t="s">
        <v>1570</v>
      </c>
      <c r="B1235" t="s">
        <v>361</v>
      </c>
    </row>
    <row r="1236" spans="1:2" x14ac:dyDescent="0.25">
      <c r="A1236" t="s">
        <v>1571</v>
      </c>
      <c r="B1236" t="s">
        <v>361</v>
      </c>
    </row>
    <row r="1237" spans="1:2" x14ac:dyDescent="0.25">
      <c r="A1237" t="s">
        <v>1572</v>
      </c>
      <c r="B1237" t="s">
        <v>361</v>
      </c>
    </row>
    <row r="1238" spans="1:2" x14ac:dyDescent="0.25">
      <c r="A1238" t="s">
        <v>1573</v>
      </c>
      <c r="B1238" t="s">
        <v>361</v>
      </c>
    </row>
    <row r="1239" spans="1:2" x14ac:dyDescent="0.25">
      <c r="A1239" t="s">
        <v>1574</v>
      </c>
      <c r="B1239" t="s">
        <v>361</v>
      </c>
    </row>
    <row r="1240" spans="1:2" x14ac:dyDescent="0.25">
      <c r="A1240" t="s">
        <v>1575</v>
      </c>
      <c r="B1240" t="s">
        <v>361</v>
      </c>
    </row>
    <row r="1241" spans="1:2" x14ac:dyDescent="0.25">
      <c r="A1241" t="s">
        <v>1576</v>
      </c>
      <c r="B1241" t="s">
        <v>361</v>
      </c>
    </row>
    <row r="1242" spans="1:2" x14ac:dyDescent="0.25">
      <c r="A1242" t="s">
        <v>1577</v>
      </c>
      <c r="B1242" t="s">
        <v>361</v>
      </c>
    </row>
    <row r="1243" spans="1:2" x14ac:dyDescent="0.25">
      <c r="A1243" t="s">
        <v>1578</v>
      </c>
      <c r="B1243" t="s">
        <v>361</v>
      </c>
    </row>
    <row r="1244" spans="1:2" x14ac:dyDescent="0.25">
      <c r="A1244" t="s">
        <v>1579</v>
      </c>
      <c r="B1244" t="s">
        <v>361</v>
      </c>
    </row>
    <row r="1245" spans="1:2" x14ac:dyDescent="0.25">
      <c r="A1245" t="s">
        <v>1580</v>
      </c>
      <c r="B1245" t="s">
        <v>361</v>
      </c>
    </row>
    <row r="1246" spans="1:2" x14ac:dyDescent="0.25">
      <c r="A1246" t="s">
        <v>1581</v>
      </c>
      <c r="B1246" t="s">
        <v>361</v>
      </c>
    </row>
    <row r="1247" spans="1:2" x14ac:dyDescent="0.25">
      <c r="A1247" t="s">
        <v>1582</v>
      </c>
      <c r="B1247" t="s">
        <v>361</v>
      </c>
    </row>
    <row r="1248" spans="1:2" x14ac:dyDescent="0.25">
      <c r="A1248" t="s">
        <v>1583</v>
      </c>
      <c r="B1248" t="s">
        <v>361</v>
      </c>
    </row>
    <row r="1249" spans="1:2" x14ac:dyDescent="0.25">
      <c r="A1249" t="s">
        <v>1584</v>
      </c>
      <c r="B1249" t="s">
        <v>361</v>
      </c>
    </row>
    <row r="1250" spans="1:2" x14ac:dyDescent="0.25">
      <c r="A1250" t="s">
        <v>1585</v>
      </c>
      <c r="B1250" t="s">
        <v>361</v>
      </c>
    </row>
    <row r="1251" spans="1:2" x14ac:dyDescent="0.25">
      <c r="A1251" t="s">
        <v>1586</v>
      </c>
      <c r="B1251" t="s">
        <v>361</v>
      </c>
    </row>
    <row r="1252" spans="1:2" x14ac:dyDescent="0.25">
      <c r="A1252" t="s">
        <v>1587</v>
      </c>
      <c r="B1252" t="s">
        <v>361</v>
      </c>
    </row>
    <row r="1253" spans="1:2" x14ac:dyDescent="0.25">
      <c r="A1253" t="s">
        <v>1588</v>
      </c>
      <c r="B1253" t="s">
        <v>361</v>
      </c>
    </row>
    <row r="1254" spans="1:2" x14ac:dyDescent="0.25">
      <c r="A1254" t="s">
        <v>1589</v>
      </c>
      <c r="B1254" t="s">
        <v>361</v>
      </c>
    </row>
    <row r="1255" spans="1:2" x14ac:dyDescent="0.25">
      <c r="A1255" t="s">
        <v>1590</v>
      </c>
      <c r="B1255" t="s">
        <v>361</v>
      </c>
    </row>
    <row r="1256" spans="1:2" x14ac:dyDescent="0.25">
      <c r="A1256" t="s">
        <v>1591</v>
      </c>
      <c r="B1256" t="s">
        <v>361</v>
      </c>
    </row>
    <row r="1257" spans="1:2" x14ac:dyDescent="0.25">
      <c r="A1257" t="s">
        <v>1592</v>
      </c>
      <c r="B1257" t="s">
        <v>361</v>
      </c>
    </row>
    <row r="1258" spans="1:2" x14ac:dyDescent="0.25">
      <c r="A1258" t="s">
        <v>1593</v>
      </c>
      <c r="B1258" t="s">
        <v>361</v>
      </c>
    </row>
    <row r="1259" spans="1:2" x14ac:dyDescent="0.25">
      <c r="A1259" t="s">
        <v>1594</v>
      </c>
      <c r="B1259" t="s">
        <v>361</v>
      </c>
    </row>
    <row r="1260" spans="1:2" x14ac:dyDescent="0.25">
      <c r="A1260" t="s">
        <v>1595</v>
      </c>
      <c r="B1260" t="s">
        <v>361</v>
      </c>
    </row>
    <row r="1261" spans="1:2" x14ac:dyDescent="0.25">
      <c r="A1261" t="s">
        <v>1596</v>
      </c>
      <c r="B1261" t="s">
        <v>361</v>
      </c>
    </row>
    <row r="1262" spans="1:2" x14ac:dyDescent="0.25">
      <c r="A1262" t="s">
        <v>1597</v>
      </c>
      <c r="B1262" t="s">
        <v>361</v>
      </c>
    </row>
    <row r="1263" spans="1:2" x14ac:dyDescent="0.25">
      <c r="A1263" t="s">
        <v>1598</v>
      </c>
      <c r="B1263" t="s">
        <v>361</v>
      </c>
    </row>
    <row r="1264" spans="1:2" x14ac:dyDescent="0.25">
      <c r="A1264" t="s">
        <v>1599</v>
      </c>
      <c r="B1264" t="s">
        <v>361</v>
      </c>
    </row>
    <row r="1265" spans="1:2" x14ac:dyDescent="0.25">
      <c r="A1265" t="s">
        <v>1600</v>
      </c>
      <c r="B1265" t="s">
        <v>361</v>
      </c>
    </row>
    <row r="1266" spans="1:2" x14ac:dyDescent="0.25">
      <c r="A1266" t="s">
        <v>1601</v>
      </c>
      <c r="B1266" t="s">
        <v>361</v>
      </c>
    </row>
    <row r="1267" spans="1:2" x14ac:dyDescent="0.25">
      <c r="A1267" t="s">
        <v>1602</v>
      </c>
      <c r="B1267" t="s">
        <v>361</v>
      </c>
    </row>
    <row r="1268" spans="1:2" x14ac:dyDescent="0.25">
      <c r="A1268" t="s">
        <v>1603</v>
      </c>
      <c r="B1268" t="s">
        <v>361</v>
      </c>
    </row>
    <row r="1269" spans="1:2" x14ac:dyDescent="0.25">
      <c r="A1269" t="s">
        <v>1604</v>
      </c>
      <c r="B1269" t="s">
        <v>361</v>
      </c>
    </row>
    <row r="1270" spans="1:2" x14ac:dyDescent="0.25">
      <c r="A1270" t="s">
        <v>1605</v>
      </c>
      <c r="B1270" t="s">
        <v>361</v>
      </c>
    </row>
    <row r="1271" spans="1:2" x14ac:dyDescent="0.25">
      <c r="A1271" t="s">
        <v>1606</v>
      </c>
      <c r="B1271" t="s">
        <v>361</v>
      </c>
    </row>
    <row r="1272" spans="1:2" x14ac:dyDescent="0.25">
      <c r="A1272" t="s">
        <v>1607</v>
      </c>
      <c r="B1272" t="s">
        <v>361</v>
      </c>
    </row>
    <row r="1273" spans="1:2" x14ac:dyDescent="0.25">
      <c r="A1273" t="s">
        <v>1608</v>
      </c>
      <c r="B1273" t="s">
        <v>361</v>
      </c>
    </row>
    <row r="1274" spans="1:2" x14ac:dyDescent="0.25">
      <c r="A1274" t="s">
        <v>1609</v>
      </c>
      <c r="B1274" t="s">
        <v>361</v>
      </c>
    </row>
    <row r="1275" spans="1:2" x14ac:dyDescent="0.25">
      <c r="A1275" t="s">
        <v>1610</v>
      </c>
      <c r="B1275" t="s">
        <v>361</v>
      </c>
    </row>
    <row r="1276" spans="1:2" x14ac:dyDescent="0.25">
      <c r="A1276" t="s">
        <v>1611</v>
      </c>
      <c r="B1276" t="s">
        <v>361</v>
      </c>
    </row>
    <row r="1277" spans="1:2" x14ac:dyDescent="0.25">
      <c r="A1277" t="s">
        <v>1612</v>
      </c>
      <c r="B1277" t="s">
        <v>361</v>
      </c>
    </row>
    <row r="1278" spans="1:2" x14ac:dyDescent="0.25">
      <c r="A1278" t="s">
        <v>1613</v>
      </c>
      <c r="B1278" t="s">
        <v>361</v>
      </c>
    </row>
    <row r="1279" spans="1:2" x14ac:dyDescent="0.25">
      <c r="A1279" t="s">
        <v>1614</v>
      </c>
      <c r="B1279" t="s">
        <v>361</v>
      </c>
    </row>
    <row r="1280" spans="1:2" x14ac:dyDescent="0.25">
      <c r="A1280" t="s">
        <v>1615</v>
      </c>
      <c r="B1280" t="s">
        <v>361</v>
      </c>
    </row>
    <row r="1281" spans="1:2" x14ac:dyDescent="0.25">
      <c r="A1281" t="s">
        <v>1616</v>
      </c>
      <c r="B1281" t="s">
        <v>361</v>
      </c>
    </row>
    <row r="1282" spans="1:2" x14ac:dyDescent="0.25">
      <c r="A1282" t="s">
        <v>1617</v>
      </c>
      <c r="B1282" t="s">
        <v>361</v>
      </c>
    </row>
    <row r="1283" spans="1:2" x14ac:dyDescent="0.25">
      <c r="A1283" t="s">
        <v>1618</v>
      </c>
      <c r="B1283" t="s">
        <v>361</v>
      </c>
    </row>
    <row r="1284" spans="1:2" x14ac:dyDescent="0.25">
      <c r="A1284" t="s">
        <v>1619</v>
      </c>
      <c r="B1284" t="s">
        <v>361</v>
      </c>
    </row>
    <row r="1285" spans="1:2" x14ac:dyDescent="0.25">
      <c r="A1285" t="s">
        <v>1620</v>
      </c>
      <c r="B1285" t="s">
        <v>361</v>
      </c>
    </row>
    <row r="1286" spans="1:2" x14ac:dyDescent="0.25">
      <c r="A1286" t="s">
        <v>1621</v>
      </c>
      <c r="B1286" t="s">
        <v>361</v>
      </c>
    </row>
    <row r="1287" spans="1:2" x14ac:dyDescent="0.25">
      <c r="A1287" t="s">
        <v>1622</v>
      </c>
      <c r="B1287" t="s">
        <v>361</v>
      </c>
    </row>
    <row r="1288" spans="1:2" x14ac:dyDescent="0.25">
      <c r="A1288" t="s">
        <v>1623</v>
      </c>
      <c r="B1288" t="s">
        <v>361</v>
      </c>
    </row>
    <row r="1289" spans="1:2" x14ac:dyDescent="0.25">
      <c r="A1289" t="s">
        <v>1624</v>
      </c>
      <c r="B1289" t="s">
        <v>361</v>
      </c>
    </row>
    <row r="1290" spans="1:2" x14ac:dyDescent="0.25">
      <c r="A1290" t="s">
        <v>1625</v>
      </c>
      <c r="B1290" t="s">
        <v>361</v>
      </c>
    </row>
    <row r="1291" spans="1:2" x14ac:dyDescent="0.25">
      <c r="A1291" t="s">
        <v>1626</v>
      </c>
      <c r="B1291" t="s">
        <v>361</v>
      </c>
    </row>
    <row r="1292" spans="1:2" x14ac:dyDescent="0.25">
      <c r="A1292" t="s">
        <v>1627</v>
      </c>
      <c r="B1292" t="s">
        <v>361</v>
      </c>
    </row>
    <row r="1293" spans="1:2" x14ac:dyDescent="0.25">
      <c r="A1293" t="s">
        <v>1628</v>
      </c>
      <c r="B1293" t="s">
        <v>361</v>
      </c>
    </row>
    <row r="1294" spans="1:2" x14ac:dyDescent="0.25">
      <c r="A1294" t="s">
        <v>1629</v>
      </c>
      <c r="B1294" t="s">
        <v>361</v>
      </c>
    </row>
    <row r="1295" spans="1:2" x14ac:dyDescent="0.25">
      <c r="A1295" t="s">
        <v>1630</v>
      </c>
      <c r="B1295" t="s">
        <v>361</v>
      </c>
    </row>
    <row r="1296" spans="1:2" x14ac:dyDescent="0.25">
      <c r="A1296" t="s">
        <v>1631</v>
      </c>
      <c r="B1296" t="s">
        <v>361</v>
      </c>
    </row>
    <row r="1297" spans="1:2" x14ac:dyDescent="0.25">
      <c r="A1297" t="s">
        <v>1632</v>
      </c>
      <c r="B1297" t="s">
        <v>361</v>
      </c>
    </row>
    <row r="1298" spans="1:2" x14ac:dyDescent="0.25">
      <c r="A1298" t="s">
        <v>1633</v>
      </c>
      <c r="B1298" t="s">
        <v>361</v>
      </c>
    </row>
    <row r="1299" spans="1:2" x14ac:dyDescent="0.25">
      <c r="A1299" t="s">
        <v>1634</v>
      </c>
      <c r="B1299" t="s">
        <v>361</v>
      </c>
    </row>
    <row r="1300" spans="1:2" x14ac:dyDescent="0.25">
      <c r="A1300" t="s">
        <v>1635</v>
      </c>
      <c r="B1300" t="s">
        <v>361</v>
      </c>
    </row>
    <row r="1301" spans="1:2" x14ac:dyDescent="0.25">
      <c r="A1301" t="s">
        <v>1636</v>
      </c>
      <c r="B1301" t="s">
        <v>361</v>
      </c>
    </row>
    <row r="1302" spans="1:2" x14ac:dyDescent="0.25">
      <c r="A1302" t="s">
        <v>1637</v>
      </c>
      <c r="B1302" t="s">
        <v>361</v>
      </c>
    </row>
    <row r="1303" spans="1:2" x14ac:dyDescent="0.25">
      <c r="A1303" t="s">
        <v>1638</v>
      </c>
      <c r="B1303" t="s">
        <v>361</v>
      </c>
    </row>
    <row r="1304" spans="1:2" x14ac:dyDescent="0.25">
      <c r="A1304" t="s">
        <v>1639</v>
      </c>
      <c r="B1304" t="s">
        <v>361</v>
      </c>
    </row>
    <row r="1305" spans="1:2" x14ac:dyDescent="0.25">
      <c r="A1305" t="s">
        <v>1640</v>
      </c>
      <c r="B1305" t="s">
        <v>361</v>
      </c>
    </row>
    <row r="1306" spans="1:2" x14ac:dyDescent="0.25">
      <c r="A1306" t="s">
        <v>1641</v>
      </c>
      <c r="B1306" t="s">
        <v>361</v>
      </c>
    </row>
    <row r="1307" spans="1:2" x14ac:dyDescent="0.25">
      <c r="A1307" t="s">
        <v>1642</v>
      </c>
      <c r="B1307" t="s">
        <v>361</v>
      </c>
    </row>
    <row r="1308" spans="1:2" x14ac:dyDescent="0.25">
      <c r="A1308" t="s">
        <v>1643</v>
      </c>
      <c r="B1308" t="s">
        <v>361</v>
      </c>
    </row>
    <row r="1309" spans="1:2" x14ac:dyDescent="0.25">
      <c r="A1309" t="s">
        <v>1644</v>
      </c>
      <c r="B1309" t="s">
        <v>361</v>
      </c>
    </row>
    <row r="1310" spans="1:2" x14ac:dyDescent="0.25">
      <c r="A1310" t="s">
        <v>1645</v>
      </c>
      <c r="B1310" t="s">
        <v>361</v>
      </c>
    </row>
    <row r="1311" spans="1:2" x14ac:dyDescent="0.25">
      <c r="A1311" t="s">
        <v>1646</v>
      </c>
      <c r="B1311" t="s">
        <v>361</v>
      </c>
    </row>
    <row r="1312" spans="1:2" x14ac:dyDescent="0.25">
      <c r="A1312" t="s">
        <v>1647</v>
      </c>
      <c r="B1312" t="s">
        <v>361</v>
      </c>
    </row>
    <row r="1313" spans="1:2" x14ac:dyDescent="0.25">
      <c r="A1313" t="s">
        <v>1648</v>
      </c>
      <c r="B1313" t="s">
        <v>361</v>
      </c>
    </row>
    <row r="1314" spans="1:2" x14ac:dyDescent="0.25">
      <c r="A1314" t="s">
        <v>1649</v>
      </c>
      <c r="B1314" t="s">
        <v>361</v>
      </c>
    </row>
    <row r="1315" spans="1:2" x14ac:dyDescent="0.25">
      <c r="A1315" t="s">
        <v>1650</v>
      </c>
      <c r="B1315" t="s">
        <v>361</v>
      </c>
    </row>
    <row r="1316" spans="1:2" x14ac:dyDescent="0.25">
      <c r="A1316" t="s">
        <v>1651</v>
      </c>
      <c r="B1316" t="s">
        <v>361</v>
      </c>
    </row>
    <row r="1317" spans="1:2" x14ac:dyDescent="0.25">
      <c r="A1317" t="s">
        <v>1652</v>
      </c>
      <c r="B1317" t="s">
        <v>361</v>
      </c>
    </row>
    <row r="1318" spans="1:2" x14ac:dyDescent="0.25">
      <c r="A1318" t="s">
        <v>1653</v>
      </c>
      <c r="B1318" t="s">
        <v>361</v>
      </c>
    </row>
    <row r="1319" spans="1:2" x14ac:dyDescent="0.25">
      <c r="A1319" t="s">
        <v>1654</v>
      </c>
      <c r="B1319" t="s">
        <v>361</v>
      </c>
    </row>
    <row r="1320" spans="1:2" x14ac:dyDescent="0.25">
      <c r="A1320" t="s">
        <v>1655</v>
      </c>
      <c r="B1320" t="s">
        <v>361</v>
      </c>
    </row>
    <row r="1321" spans="1:2" x14ac:dyDescent="0.25">
      <c r="A1321" t="s">
        <v>1656</v>
      </c>
      <c r="B1321" t="s">
        <v>361</v>
      </c>
    </row>
    <row r="1322" spans="1:2" x14ac:dyDescent="0.25">
      <c r="A1322" t="s">
        <v>1657</v>
      </c>
      <c r="B1322" t="s">
        <v>361</v>
      </c>
    </row>
    <row r="1323" spans="1:2" x14ac:dyDescent="0.25">
      <c r="A1323" t="s">
        <v>1658</v>
      </c>
      <c r="B1323" t="s">
        <v>361</v>
      </c>
    </row>
    <row r="1324" spans="1:2" x14ac:dyDescent="0.25">
      <c r="A1324" t="s">
        <v>1659</v>
      </c>
      <c r="B1324" t="s">
        <v>361</v>
      </c>
    </row>
    <row r="1325" spans="1:2" x14ac:dyDescent="0.25">
      <c r="A1325" t="s">
        <v>1660</v>
      </c>
      <c r="B1325" t="s">
        <v>361</v>
      </c>
    </row>
    <row r="1326" spans="1:2" x14ac:dyDescent="0.25">
      <c r="A1326" t="s">
        <v>1661</v>
      </c>
      <c r="B1326" t="s">
        <v>361</v>
      </c>
    </row>
    <row r="1327" spans="1:2" x14ac:dyDescent="0.25">
      <c r="A1327" t="s">
        <v>1662</v>
      </c>
      <c r="B1327" t="s">
        <v>361</v>
      </c>
    </row>
    <row r="1328" spans="1:2" x14ac:dyDescent="0.25">
      <c r="A1328" t="s">
        <v>1663</v>
      </c>
      <c r="B1328" t="s">
        <v>361</v>
      </c>
    </row>
    <row r="1329" spans="1:2" x14ac:dyDescent="0.25">
      <c r="A1329" t="s">
        <v>1664</v>
      </c>
      <c r="B1329" t="s">
        <v>361</v>
      </c>
    </row>
    <row r="1330" spans="1:2" x14ac:dyDescent="0.25">
      <c r="A1330" t="s">
        <v>1665</v>
      </c>
      <c r="B1330" t="s">
        <v>361</v>
      </c>
    </row>
    <row r="1331" spans="1:2" x14ac:dyDescent="0.25">
      <c r="A1331" t="s">
        <v>1666</v>
      </c>
      <c r="B1331" t="s">
        <v>361</v>
      </c>
    </row>
    <row r="1332" spans="1:2" x14ac:dyDescent="0.25">
      <c r="A1332" t="s">
        <v>1667</v>
      </c>
      <c r="B1332" t="s">
        <v>361</v>
      </c>
    </row>
    <row r="1333" spans="1:2" x14ac:dyDescent="0.25">
      <c r="A1333" t="s">
        <v>1668</v>
      </c>
      <c r="B1333" t="s">
        <v>361</v>
      </c>
    </row>
    <row r="1334" spans="1:2" x14ac:dyDescent="0.25">
      <c r="A1334" t="s">
        <v>1669</v>
      </c>
      <c r="B1334" t="s">
        <v>361</v>
      </c>
    </row>
    <row r="1335" spans="1:2" x14ac:dyDescent="0.25">
      <c r="A1335" t="s">
        <v>1670</v>
      </c>
      <c r="B1335" t="s">
        <v>361</v>
      </c>
    </row>
    <row r="1336" spans="1:2" x14ac:dyDescent="0.25">
      <c r="A1336" t="s">
        <v>1671</v>
      </c>
      <c r="B1336" t="s">
        <v>361</v>
      </c>
    </row>
    <row r="1337" spans="1:2" x14ac:dyDescent="0.25">
      <c r="A1337" t="s">
        <v>1672</v>
      </c>
      <c r="B1337" t="s">
        <v>361</v>
      </c>
    </row>
    <row r="1338" spans="1:2" x14ac:dyDescent="0.25">
      <c r="A1338" t="s">
        <v>1673</v>
      </c>
      <c r="B1338" t="s">
        <v>361</v>
      </c>
    </row>
    <row r="1339" spans="1:2" x14ac:dyDescent="0.25">
      <c r="A1339" t="s">
        <v>1674</v>
      </c>
      <c r="B1339" t="s">
        <v>361</v>
      </c>
    </row>
    <row r="1340" spans="1:2" x14ac:dyDescent="0.25">
      <c r="A1340" t="s">
        <v>1675</v>
      </c>
      <c r="B1340" t="s">
        <v>361</v>
      </c>
    </row>
    <row r="1341" spans="1:2" x14ac:dyDescent="0.25">
      <c r="A1341" t="s">
        <v>1676</v>
      </c>
      <c r="B1341" t="s">
        <v>361</v>
      </c>
    </row>
    <row r="1342" spans="1:2" x14ac:dyDescent="0.25">
      <c r="A1342" t="s">
        <v>1677</v>
      </c>
      <c r="B1342" t="s">
        <v>361</v>
      </c>
    </row>
    <row r="1343" spans="1:2" x14ac:dyDescent="0.25">
      <c r="A1343" t="s">
        <v>1678</v>
      </c>
      <c r="B1343" t="s">
        <v>361</v>
      </c>
    </row>
    <row r="1344" spans="1:2" x14ac:dyDescent="0.25">
      <c r="A1344" t="s">
        <v>1679</v>
      </c>
      <c r="B1344" t="s">
        <v>361</v>
      </c>
    </row>
    <row r="1345" spans="1:2" x14ac:dyDescent="0.25">
      <c r="A1345" t="s">
        <v>1680</v>
      </c>
      <c r="B1345" t="s">
        <v>361</v>
      </c>
    </row>
    <row r="1346" spans="1:2" x14ac:dyDescent="0.25">
      <c r="A1346" t="s">
        <v>1681</v>
      </c>
      <c r="B1346" t="s">
        <v>361</v>
      </c>
    </row>
    <row r="1347" spans="1:2" x14ac:dyDescent="0.25">
      <c r="A1347" t="s">
        <v>1682</v>
      </c>
      <c r="B1347" t="s">
        <v>361</v>
      </c>
    </row>
    <row r="1348" spans="1:2" x14ac:dyDescent="0.25">
      <c r="A1348" t="s">
        <v>1683</v>
      </c>
      <c r="B1348" t="s">
        <v>361</v>
      </c>
    </row>
    <row r="1349" spans="1:2" x14ac:dyDescent="0.25">
      <c r="A1349" t="s">
        <v>1684</v>
      </c>
      <c r="B1349" t="s">
        <v>361</v>
      </c>
    </row>
    <row r="1350" spans="1:2" x14ac:dyDescent="0.25">
      <c r="A1350" t="s">
        <v>1685</v>
      </c>
      <c r="B1350" t="s">
        <v>361</v>
      </c>
    </row>
    <row r="1351" spans="1:2" x14ac:dyDescent="0.25">
      <c r="A1351" t="s">
        <v>1686</v>
      </c>
      <c r="B1351" t="s">
        <v>361</v>
      </c>
    </row>
    <row r="1352" spans="1:2" x14ac:dyDescent="0.25">
      <c r="A1352" t="s">
        <v>1687</v>
      </c>
      <c r="B1352" t="s">
        <v>361</v>
      </c>
    </row>
    <row r="1353" spans="1:2" x14ac:dyDescent="0.25">
      <c r="A1353" t="s">
        <v>1688</v>
      </c>
      <c r="B1353" t="s">
        <v>361</v>
      </c>
    </row>
    <row r="1354" spans="1:2" x14ac:dyDescent="0.25">
      <c r="A1354" t="s">
        <v>1689</v>
      </c>
      <c r="B1354" t="s">
        <v>361</v>
      </c>
    </row>
    <row r="1355" spans="1:2" x14ac:dyDescent="0.25">
      <c r="A1355" t="s">
        <v>1690</v>
      </c>
      <c r="B1355" t="s">
        <v>361</v>
      </c>
    </row>
    <row r="1356" spans="1:2" x14ac:dyDescent="0.25">
      <c r="A1356" t="s">
        <v>1691</v>
      </c>
      <c r="B1356" t="s">
        <v>361</v>
      </c>
    </row>
    <row r="1357" spans="1:2" x14ac:dyDescent="0.25">
      <c r="A1357" t="s">
        <v>1692</v>
      </c>
      <c r="B1357" t="s">
        <v>361</v>
      </c>
    </row>
    <row r="1358" spans="1:2" x14ac:dyDescent="0.25">
      <c r="A1358" t="s">
        <v>1693</v>
      </c>
      <c r="B1358" t="s">
        <v>361</v>
      </c>
    </row>
    <row r="1359" spans="1:2" x14ac:dyDescent="0.25">
      <c r="A1359" t="s">
        <v>1694</v>
      </c>
      <c r="B1359" t="s">
        <v>361</v>
      </c>
    </row>
    <row r="1360" spans="1:2" x14ac:dyDescent="0.25">
      <c r="A1360" t="s">
        <v>1695</v>
      </c>
      <c r="B1360" t="s">
        <v>361</v>
      </c>
    </row>
    <row r="1361" spans="1:2" x14ac:dyDescent="0.25">
      <c r="A1361" t="s">
        <v>1696</v>
      </c>
      <c r="B1361" t="s">
        <v>361</v>
      </c>
    </row>
    <row r="1362" spans="1:2" x14ac:dyDescent="0.25">
      <c r="A1362" t="s">
        <v>1697</v>
      </c>
      <c r="B1362" t="s">
        <v>361</v>
      </c>
    </row>
    <row r="1363" spans="1:2" x14ac:dyDescent="0.25">
      <c r="A1363" t="s">
        <v>1698</v>
      </c>
      <c r="B1363" t="s">
        <v>361</v>
      </c>
    </row>
    <row r="1364" spans="1:2" x14ac:dyDescent="0.25">
      <c r="A1364" t="s">
        <v>1699</v>
      </c>
      <c r="B1364" t="s">
        <v>361</v>
      </c>
    </row>
    <row r="1365" spans="1:2" x14ac:dyDescent="0.25">
      <c r="A1365" t="s">
        <v>1700</v>
      </c>
      <c r="B1365" t="s">
        <v>361</v>
      </c>
    </row>
    <row r="1366" spans="1:2" x14ac:dyDescent="0.25">
      <c r="A1366" t="s">
        <v>1701</v>
      </c>
      <c r="B1366" t="s">
        <v>361</v>
      </c>
    </row>
    <row r="1367" spans="1:2" x14ac:dyDescent="0.25">
      <c r="A1367" t="s">
        <v>1702</v>
      </c>
      <c r="B1367" t="s">
        <v>361</v>
      </c>
    </row>
    <row r="1368" spans="1:2" x14ac:dyDescent="0.25">
      <c r="A1368" t="s">
        <v>1703</v>
      </c>
      <c r="B1368" t="s">
        <v>361</v>
      </c>
    </row>
    <row r="1369" spans="1:2" x14ac:dyDescent="0.25">
      <c r="A1369" t="s">
        <v>1704</v>
      </c>
      <c r="B1369" t="s">
        <v>361</v>
      </c>
    </row>
    <row r="1370" spans="1:2" x14ac:dyDescent="0.25">
      <c r="A1370" t="s">
        <v>1705</v>
      </c>
      <c r="B1370" t="s">
        <v>361</v>
      </c>
    </row>
    <row r="1371" spans="1:2" x14ac:dyDescent="0.25">
      <c r="A1371" t="s">
        <v>1706</v>
      </c>
      <c r="B1371" t="s">
        <v>361</v>
      </c>
    </row>
    <row r="1372" spans="1:2" x14ac:dyDescent="0.25">
      <c r="A1372" t="s">
        <v>1707</v>
      </c>
      <c r="B1372" t="s">
        <v>361</v>
      </c>
    </row>
    <row r="1373" spans="1:2" x14ac:dyDescent="0.25">
      <c r="A1373" t="s">
        <v>1708</v>
      </c>
      <c r="B1373" t="s">
        <v>361</v>
      </c>
    </row>
    <row r="1374" spans="1:2" x14ac:dyDescent="0.25">
      <c r="A1374" t="s">
        <v>1709</v>
      </c>
      <c r="B1374" t="s">
        <v>361</v>
      </c>
    </row>
    <row r="1375" spans="1:2" x14ac:dyDescent="0.25">
      <c r="A1375" t="s">
        <v>1710</v>
      </c>
      <c r="B1375" t="s">
        <v>361</v>
      </c>
    </row>
    <row r="1376" spans="1:2" x14ac:dyDescent="0.25">
      <c r="A1376" t="s">
        <v>1711</v>
      </c>
      <c r="B1376" t="s">
        <v>361</v>
      </c>
    </row>
    <row r="1377" spans="1:2" x14ac:dyDescent="0.25">
      <c r="A1377" t="s">
        <v>1712</v>
      </c>
      <c r="B1377" t="s">
        <v>361</v>
      </c>
    </row>
    <row r="1378" spans="1:2" x14ac:dyDescent="0.25">
      <c r="A1378" t="s">
        <v>1713</v>
      </c>
      <c r="B1378" t="s">
        <v>361</v>
      </c>
    </row>
    <row r="1379" spans="1:2" x14ac:dyDescent="0.25">
      <c r="A1379" t="s">
        <v>1714</v>
      </c>
      <c r="B1379" t="s">
        <v>361</v>
      </c>
    </row>
    <row r="1380" spans="1:2" x14ac:dyDescent="0.25">
      <c r="A1380" t="s">
        <v>1715</v>
      </c>
      <c r="B1380" t="s">
        <v>361</v>
      </c>
    </row>
    <row r="1381" spans="1:2" x14ac:dyDescent="0.25">
      <c r="A1381" t="s">
        <v>1716</v>
      </c>
      <c r="B1381" t="s">
        <v>361</v>
      </c>
    </row>
    <row r="1382" spans="1:2" x14ac:dyDescent="0.25">
      <c r="A1382" t="s">
        <v>1717</v>
      </c>
      <c r="B1382" t="s">
        <v>361</v>
      </c>
    </row>
    <row r="1383" spans="1:2" x14ac:dyDescent="0.25">
      <c r="A1383" t="s">
        <v>1718</v>
      </c>
      <c r="B1383" t="s">
        <v>361</v>
      </c>
    </row>
    <row r="1384" spans="1:2" x14ac:dyDescent="0.25">
      <c r="A1384" t="s">
        <v>1719</v>
      </c>
      <c r="B1384" t="s">
        <v>361</v>
      </c>
    </row>
    <row r="1385" spans="1:2" x14ac:dyDescent="0.25">
      <c r="A1385" t="s">
        <v>1720</v>
      </c>
      <c r="B1385" t="s">
        <v>361</v>
      </c>
    </row>
    <row r="1386" spans="1:2" x14ac:dyDescent="0.25">
      <c r="A1386" t="s">
        <v>1721</v>
      </c>
      <c r="B1386" t="s">
        <v>361</v>
      </c>
    </row>
    <row r="1387" spans="1:2" x14ac:dyDescent="0.25">
      <c r="A1387" t="s">
        <v>1722</v>
      </c>
      <c r="B1387" t="s">
        <v>361</v>
      </c>
    </row>
    <row r="1388" spans="1:2" x14ac:dyDescent="0.25">
      <c r="A1388" t="s">
        <v>1723</v>
      </c>
      <c r="B1388" t="s">
        <v>361</v>
      </c>
    </row>
    <row r="1389" spans="1:2" x14ac:dyDescent="0.25">
      <c r="A1389" t="s">
        <v>1724</v>
      </c>
      <c r="B1389" t="s">
        <v>361</v>
      </c>
    </row>
    <row r="1390" spans="1:2" x14ac:dyDescent="0.25">
      <c r="A1390" t="s">
        <v>1725</v>
      </c>
      <c r="B1390" t="s">
        <v>361</v>
      </c>
    </row>
    <row r="1391" spans="1:2" x14ac:dyDescent="0.25">
      <c r="A1391" t="s">
        <v>1726</v>
      </c>
      <c r="B1391" t="s">
        <v>361</v>
      </c>
    </row>
    <row r="1392" spans="1:2" x14ac:dyDescent="0.25">
      <c r="A1392" t="s">
        <v>1727</v>
      </c>
      <c r="B1392" t="s">
        <v>361</v>
      </c>
    </row>
    <row r="1393" spans="1:2" x14ac:dyDescent="0.25">
      <c r="A1393" t="s">
        <v>1728</v>
      </c>
      <c r="B1393" t="s">
        <v>361</v>
      </c>
    </row>
    <row r="1394" spans="1:2" x14ac:dyDescent="0.25">
      <c r="A1394" t="s">
        <v>1729</v>
      </c>
      <c r="B1394" t="s">
        <v>361</v>
      </c>
    </row>
    <row r="1395" spans="1:2" x14ac:dyDescent="0.25">
      <c r="A1395" t="s">
        <v>1730</v>
      </c>
      <c r="B1395" t="s">
        <v>361</v>
      </c>
    </row>
    <row r="1396" spans="1:2" x14ac:dyDescent="0.25">
      <c r="A1396" t="s">
        <v>1731</v>
      </c>
      <c r="B1396" t="s">
        <v>361</v>
      </c>
    </row>
    <row r="1397" spans="1:2" x14ac:dyDescent="0.25">
      <c r="A1397" t="s">
        <v>1732</v>
      </c>
      <c r="B1397" t="s">
        <v>361</v>
      </c>
    </row>
    <row r="1398" spans="1:2" x14ac:dyDescent="0.25">
      <c r="A1398" t="s">
        <v>1733</v>
      </c>
      <c r="B1398" t="s">
        <v>361</v>
      </c>
    </row>
    <row r="1399" spans="1:2" x14ac:dyDescent="0.25">
      <c r="A1399" t="s">
        <v>1734</v>
      </c>
      <c r="B1399" t="s">
        <v>361</v>
      </c>
    </row>
    <row r="1400" spans="1:2" x14ac:dyDescent="0.25">
      <c r="A1400" t="s">
        <v>1735</v>
      </c>
      <c r="B1400" t="s">
        <v>361</v>
      </c>
    </row>
    <row r="1401" spans="1:2" x14ac:dyDescent="0.25">
      <c r="A1401" t="s">
        <v>1736</v>
      </c>
      <c r="B1401" t="s">
        <v>361</v>
      </c>
    </row>
    <row r="1402" spans="1:2" x14ac:dyDescent="0.25">
      <c r="A1402" t="s">
        <v>1737</v>
      </c>
      <c r="B1402" t="s">
        <v>361</v>
      </c>
    </row>
    <row r="1403" spans="1:2" x14ac:dyDescent="0.25">
      <c r="A1403" t="s">
        <v>1738</v>
      </c>
      <c r="B1403" t="s">
        <v>361</v>
      </c>
    </row>
    <row r="1404" spans="1:2" x14ac:dyDescent="0.25">
      <c r="A1404" t="s">
        <v>1739</v>
      </c>
      <c r="B1404" t="s">
        <v>361</v>
      </c>
    </row>
    <row r="1405" spans="1:2" x14ac:dyDescent="0.25">
      <c r="A1405" t="s">
        <v>1740</v>
      </c>
      <c r="B1405" t="s">
        <v>361</v>
      </c>
    </row>
    <row r="1406" spans="1:2" x14ac:dyDescent="0.25">
      <c r="A1406" t="s">
        <v>1741</v>
      </c>
      <c r="B1406" t="s">
        <v>361</v>
      </c>
    </row>
    <row r="1407" spans="1:2" x14ac:dyDescent="0.25">
      <c r="A1407" t="s">
        <v>1742</v>
      </c>
      <c r="B1407" t="s">
        <v>361</v>
      </c>
    </row>
    <row r="1408" spans="1:2" x14ac:dyDescent="0.25">
      <c r="A1408" t="s">
        <v>1743</v>
      </c>
      <c r="B1408" t="s">
        <v>361</v>
      </c>
    </row>
    <row r="1409" spans="1:2" x14ac:dyDescent="0.25">
      <c r="A1409" t="s">
        <v>1744</v>
      </c>
      <c r="B1409" t="s">
        <v>361</v>
      </c>
    </row>
    <row r="1410" spans="1:2" x14ac:dyDescent="0.25">
      <c r="A1410" t="s">
        <v>1745</v>
      </c>
      <c r="B1410" t="s">
        <v>361</v>
      </c>
    </row>
    <row r="1411" spans="1:2" x14ac:dyDescent="0.25">
      <c r="A1411" t="s">
        <v>1746</v>
      </c>
      <c r="B1411" t="s">
        <v>361</v>
      </c>
    </row>
    <row r="1412" spans="1:2" x14ac:dyDescent="0.25">
      <c r="A1412" t="s">
        <v>1747</v>
      </c>
      <c r="B1412" t="s">
        <v>361</v>
      </c>
    </row>
    <row r="1413" spans="1:2" x14ac:dyDescent="0.25">
      <c r="A1413" t="s">
        <v>1748</v>
      </c>
      <c r="B1413" t="s">
        <v>361</v>
      </c>
    </row>
    <row r="1414" spans="1:2" x14ac:dyDescent="0.25">
      <c r="A1414" t="s">
        <v>1749</v>
      </c>
      <c r="B1414" t="s">
        <v>361</v>
      </c>
    </row>
    <row r="1415" spans="1:2" x14ac:dyDescent="0.25">
      <c r="A1415" t="s">
        <v>1750</v>
      </c>
      <c r="B1415" t="s">
        <v>361</v>
      </c>
    </row>
    <row r="1416" spans="1:2" x14ac:dyDescent="0.25">
      <c r="A1416" t="s">
        <v>1751</v>
      </c>
      <c r="B1416" t="s">
        <v>361</v>
      </c>
    </row>
    <row r="1417" spans="1:2" x14ac:dyDescent="0.25">
      <c r="A1417" t="s">
        <v>1752</v>
      </c>
      <c r="B1417" t="s">
        <v>361</v>
      </c>
    </row>
    <row r="1418" spans="1:2" x14ac:dyDescent="0.25">
      <c r="A1418" t="s">
        <v>1753</v>
      </c>
      <c r="B1418" t="s">
        <v>361</v>
      </c>
    </row>
    <row r="1419" spans="1:2" x14ac:dyDescent="0.25">
      <c r="A1419" t="s">
        <v>1754</v>
      </c>
      <c r="B1419" t="s">
        <v>361</v>
      </c>
    </row>
    <row r="1420" spans="1:2" x14ac:dyDescent="0.25">
      <c r="A1420" t="s">
        <v>1755</v>
      </c>
      <c r="B1420" t="s">
        <v>361</v>
      </c>
    </row>
    <row r="1421" spans="1:2" x14ac:dyDescent="0.25">
      <c r="A1421" t="s">
        <v>1756</v>
      </c>
      <c r="B1421" t="s">
        <v>361</v>
      </c>
    </row>
    <row r="1422" spans="1:2" x14ac:dyDescent="0.25">
      <c r="A1422" t="s">
        <v>1757</v>
      </c>
      <c r="B1422" t="s">
        <v>361</v>
      </c>
    </row>
    <row r="1423" spans="1:2" x14ac:dyDescent="0.25">
      <c r="A1423" t="s">
        <v>1758</v>
      </c>
      <c r="B1423" t="s">
        <v>361</v>
      </c>
    </row>
    <row r="1424" spans="1:2" x14ac:dyDescent="0.25">
      <c r="A1424" t="s">
        <v>1759</v>
      </c>
      <c r="B1424" t="s">
        <v>361</v>
      </c>
    </row>
    <row r="1425" spans="1:2" x14ac:dyDescent="0.25">
      <c r="A1425" t="s">
        <v>1760</v>
      </c>
      <c r="B1425" t="s">
        <v>361</v>
      </c>
    </row>
    <row r="1426" spans="1:2" x14ac:dyDescent="0.25">
      <c r="A1426" t="s">
        <v>1761</v>
      </c>
      <c r="B1426" t="s">
        <v>361</v>
      </c>
    </row>
    <row r="1427" spans="1:2" x14ac:dyDescent="0.25">
      <c r="A1427" t="s">
        <v>1762</v>
      </c>
      <c r="B1427" t="s">
        <v>361</v>
      </c>
    </row>
    <row r="1428" spans="1:2" x14ac:dyDescent="0.25">
      <c r="A1428" t="s">
        <v>1763</v>
      </c>
      <c r="B1428" t="s">
        <v>361</v>
      </c>
    </row>
    <row r="1429" spans="1:2" x14ac:dyDescent="0.25">
      <c r="A1429" t="s">
        <v>1764</v>
      </c>
      <c r="B1429" t="s">
        <v>361</v>
      </c>
    </row>
    <row r="1430" spans="1:2" x14ac:dyDescent="0.25">
      <c r="A1430" t="s">
        <v>1765</v>
      </c>
      <c r="B1430" t="s">
        <v>361</v>
      </c>
    </row>
    <row r="1431" spans="1:2" x14ac:dyDescent="0.25">
      <c r="A1431" t="s">
        <v>1766</v>
      </c>
      <c r="B1431" t="s">
        <v>361</v>
      </c>
    </row>
    <row r="1432" spans="1:2" x14ac:dyDescent="0.25">
      <c r="A1432" t="s">
        <v>1767</v>
      </c>
      <c r="B1432" t="s">
        <v>361</v>
      </c>
    </row>
    <row r="1433" spans="1:2" x14ac:dyDescent="0.25">
      <c r="A1433" t="s">
        <v>1768</v>
      </c>
      <c r="B1433" t="s">
        <v>361</v>
      </c>
    </row>
    <row r="1434" spans="1:2" x14ac:dyDescent="0.25">
      <c r="A1434" t="s">
        <v>1769</v>
      </c>
      <c r="B1434" t="s">
        <v>361</v>
      </c>
    </row>
    <row r="1435" spans="1:2" x14ac:dyDescent="0.25">
      <c r="A1435" t="s">
        <v>1770</v>
      </c>
      <c r="B1435" t="s">
        <v>361</v>
      </c>
    </row>
    <row r="1436" spans="1:2" x14ac:dyDescent="0.25">
      <c r="A1436" t="s">
        <v>1771</v>
      </c>
      <c r="B1436" t="s">
        <v>361</v>
      </c>
    </row>
    <row r="1437" spans="1:2" x14ac:dyDescent="0.25">
      <c r="A1437" t="s">
        <v>1772</v>
      </c>
      <c r="B1437" t="s">
        <v>361</v>
      </c>
    </row>
    <row r="1438" spans="1:2" x14ac:dyDescent="0.25">
      <c r="A1438" t="s">
        <v>1773</v>
      </c>
      <c r="B1438" t="s">
        <v>361</v>
      </c>
    </row>
    <row r="1439" spans="1:2" x14ac:dyDescent="0.25">
      <c r="A1439" t="s">
        <v>1774</v>
      </c>
      <c r="B1439" t="s">
        <v>361</v>
      </c>
    </row>
    <row r="1440" spans="1:2" x14ac:dyDescent="0.25">
      <c r="A1440" t="s">
        <v>1775</v>
      </c>
      <c r="B1440" t="s">
        <v>361</v>
      </c>
    </row>
    <row r="1441" spans="1:2" x14ac:dyDescent="0.25">
      <c r="A1441" t="s">
        <v>1776</v>
      </c>
      <c r="B1441" t="s">
        <v>361</v>
      </c>
    </row>
    <row r="1442" spans="1:2" x14ac:dyDescent="0.25">
      <c r="A1442" t="s">
        <v>1777</v>
      </c>
      <c r="B1442" t="s">
        <v>361</v>
      </c>
    </row>
    <row r="1443" spans="1:2" x14ac:dyDescent="0.25">
      <c r="A1443" t="s">
        <v>1778</v>
      </c>
      <c r="B1443" t="s">
        <v>361</v>
      </c>
    </row>
    <row r="1444" spans="1:2" x14ac:dyDescent="0.25">
      <c r="A1444" t="s">
        <v>1779</v>
      </c>
      <c r="B1444" t="s">
        <v>361</v>
      </c>
    </row>
    <row r="1445" spans="1:2" x14ac:dyDescent="0.25">
      <c r="A1445" t="s">
        <v>1780</v>
      </c>
      <c r="B1445" t="s">
        <v>361</v>
      </c>
    </row>
    <row r="1446" spans="1:2" x14ac:dyDescent="0.25">
      <c r="A1446" t="s">
        <v>1781</v>
      </c>
      <c r="B1446" t="s">
        <v>361</v>
      </c>
    </row>
    <row r="1447" spans="1:2" x14ac:dyDescent="0.25">
      <c r="A1447" t="s">
        <v>1782</v>
      </c>
      <c r="B1447" t="s">
        <v>361</v>
      </c>
    </row>
    <row r="1448" spans="1:2" x14ac:dyDescent="0.25">
      <c r="A1448" t="s">
        <v>1783</v>
      </c>
      <c r="B1448" t="s">
        <v>361</v>
      </c>
    </row>
    <row r="1449" spans="1:2" x14ac:dyDescent="0.25">
      <c r="A1449" t="s">
        <v>1784</v>
      </c>
      <c r="B1449" t="s">
        <v>361</v>
      </c>
    </row>
    <row r="1450" spans="1:2" x14ac:dyDescent="0.25">
      <c r="A1450" t="s">
        <v>1785</v>
      </c>
      <c r="B1450" t="s">
        <v>361</v>
      </c>
    </row>
    <row r="1451" spans="1:2" x14ac:dyDescent="0.25">
      <c r="A1451" t="s">
        <v>1786</v>
      </c>
      <c r="B1451" t="s">
        <v>361</v>
      </c>
    </row>
    <row r="1452" spans="1:2" x14ac:dyDescent="0.25">
      <c r="A1452" t="s">
        <v>1787</v>
      </c>
      <c r="B1452" t="s">
        <v>361</v>
      </c>
    </row>
    <row r="1453" spans="1:2" x14ac:dyDescent="0.25">
      <c r="A1453" t="s">
        <v>1788</v>
      </c>
      <c r="B1453" t="s">
        <v>361</v>
      </c>
    </row>
    <row r="1454" spans="1:2" x14ac:dyDescent="0.25">
      <c r="A1454" t="s">
        <v>1789</v>
      </c>
      <c r="B1454" t="s">
        <v>361</v>
      </c>
    </row>
    <row r="1455" spans="1:2" x14ac:dyDescent="0.25">
      <c r="A1455" t="s">
        <v>1790</v>
      </c>
      <c r="B1455" t="s">
        <v>361</v>
      </c>
    </row>
    <row r="1456" spans="1:2" x14ac:dyDescent="0.25">
      <c r="A1456" t="s">
        <v>1791</v>
      </c>
      <c r="B1456" t="s">
        <v>361</v>
      </c>
    </row>
    <row r="1457" spans="1:2" x14ac:dyDescent="0.25">
      <c r="A1457" t="s">
        <v>1792</v>
      </c>
      <c r="B1457" t="s">
        <v>361</v>
      </c>
    </row>
    <row r="1458" spans="1:2" x14ac:dyDescent="0.25">
      <c r="A1458" t="s">
        <v>1793</v>
      </c>
      <c r="B1458" t="s">
        <v>361</v>
      </c>
    </row>
    <row r="1459" spans="1:2" x14ac:dyDescent="0.25">
      <c r="A1459" t="s">
        <v>1794</v>
      </c>
      <c r="B1459" t="s">
        <v>361</v>
      </c>
    </row>
    <row r="1460" spans="1:2" x14ac:dyDescent="0.25">
      <c r="A1460" t="s">
        <v>1795</v>
      </c>
      <c r="B1460" t="s">
        <v>361</v>
      </c>
    </row>
    <row r="1461" spans="1:2" x14ac:dyDescent="0.25">
      <c r="A1461" t="s">
        <v>1796</v>
      </c>
      <c r="B1461" t="s">
        <v>361</v>
      </c>
    </row>
    <row r="1462" spans="1:2" x14ac:dyDescent="0.25">
      <c r="A1462" t="s">
        <v>1797</v>
      </c>
      <c r="B1462" t="s">
        <v>361</v>
      </c>
    </row>
    <row r="1463" spans="1:2" x14ac:dyDescent="0.25">
      <c r="A1463" t="s">
        <v>1798</v>
      </c>
      <c r="B1463" t="s">
        <v>361</v>
      </c>
    </row>
    <row r="1464" spans="1:2" x14ac:dyDescent="0.25">
      <c r="A1464" t="s">
        <v>1799</v>
      </c>
      <c r="B1464" t="s">
        <v>361</v>
      </c>
    </row>
    <row r="1465" spans="1:2" x14ac:dyDescent="0.25">
      <c r="A1465" t="s">
        <v>1800</v>
      </c>
      <c r="B1465" t="s">
        <v>361</v>
      </c>
    </row>
    <row r="1466" spans="1:2" x14ac:dyDescent="0.25">
      <c r="A1466" t="s">
        <v>1801</v>
      </c>
      <c r="B1466" t="s">
        <v>361</v>
      </c>
    </row>
    <row r="1467" spans="1:2" x14ac:dyDescent="0.25">
      <c r="A1467" t="s">
        <v>1802</v>
      </c>
      <c r="B1467" t="s">
        <v>361</v>
      </c>
    </row>
    <row r="1468" spans="1:2" x14ac:dyDescent="0.25">
      <c r="A1468" t="s">
        <v>1803</v>
      </c>
      <c r="B1468" t="s">
        <v>361</v>
      </c>
    </row>
    <row r="1469" spans="1:2" x14ac:dyDescent="0.25">
      <c r="A1469" t="s">
        <v>1804</v>
      </c>
      <c r="B1469" t="s">
        <v>361</v>
      </c>
    </row>
    <row r="1470" spans="1:2" x14ac:dyDescent="0.25">
      <c r="A1470" t="s">
        <v>1805</v>
      </c>
      <c r="B1470" t="s">
        <v>361</v>
      </c>
    </row>
    <row r="1471" spans="1:2" x14ac:dyDescent="0.25">
      <c r="A1471" t="s">
        <v>1806</v>
      </c>
      <c r="B1471" t="s">
        <v>361</v>
      </c>
    </row>
    <row r="1472" spans="1:2" x14ac:dyDescent="0.25">
      <c r="A1472" t="s">
        <v>1807</v>
      </c>
      <c r="B1472" t="s">
        <v>361</v>
      </c>
    </row>
    <row r="1473" spans="1:2" x14ac:dyDescent="0.25">
      <c r="A1473" t="s">
        <v>1808</v>
      </c>
      <c r="B1473" t="s">
        <v>361</v>
      </c>
    </row>
    <row r="1474" spans="1:2" x14ac:dyDescent="0.25">
      <c r="A1474" t="s">
        <v>1809</v>
      </c>
      <c r="B1474" t="s">
        <v>361</v>
      </c>
    </row>
    <row r="1475" spans="1:2" x14ac:dyDescent="0.25">
      <c r="A1475" t="s">
        <v>1810</v>
      </c>
      <c r="B1475" t="s">
        <v>361</v>
      </c>
    </row>
    <row r="1476" spans="1:2" x14ac:dyDescent="0.25">
      <c r="A1476" t="s">
        <v>1811</v>
      </c>
      <c r="B1476" t="s">
        <v>361</v>
      </c>
    </row>
    <row r="1477" spans="1:2" x14ac:dyDescent="0.25">
      <c r="A1477" t="s">
        <v>1812</v>
      </c>
      <c r="B1477" t="s">
        <v>361</v>
      </c>
    </row>
    <row r="1478" spans="1:2" x14ac:dyDescent="0.25">
      <c r="A1478" t="s">
        <v>1813</v>
      </c>
      <c r="B1478" t="s">
        <v>361</v>
      </c>
    </row>
    <row r="1479" spans="1:2" x14ac:dyDescent="0.25">
      <c r="A1479" t="s">
        <v>1814</v>
      </c>
      <c r="B1479" t="s">
        <v>361</v>
      </c>
    </row>
    <row r="1480" spans="1:2" x14ac:dyDescent="0.25">
      <c r="A1480" t="s">
        <v>1815</v>
      </c>
      <c r="B1480" t="s">
        <v>361</v>
      </c>
    </row>
    <row r="1481" spans="1:2" x14ac:dyDescent="0.25">
      <c r="A1481" t="s">
        <v>1816</v>
      </c>
      <c r="B1481" t="s">
        <v>361</v>
      </c>
    </row>
    <row r="1482" spans="1:2" x14ac:dyDescent="0.25">
      <c r="A1482" t="s">
        <v>1817</v>
      </c>
      <c r="B1482" t="s">
        <v>361</v>
      </c>
    </row>
    <row r="1483" spans="1:2" x14ac:dyDescent="0.25">
      <c r="A1483" t="s">
        <v>1818</v>
      </c>
      <c r="B1483" t="s">
        <v>361</v>
      </c>
    </row>
    <row r="1484" spans="1:2" x14ac:dyDescent="0.25">
      <c r="A1484" t="s">
        <v>1819</v>
      </c>
      <c r="B1484" t="s">
        <v>361</v>
      </c>
    </row>
    <row r="1485" spans="1:2" x14ac:dyDescent="0.25">
      <c r="A1485" t="s">
        <v>1820</v>
      </c>
      <c r="B1485" t="s">
        <v>361</v>
      </c>
    </row>
    <row r="1486" spans="1:2" x14ac:dyDescent="0.25">
      <c r="A1486" t="s">
        <v>1821</v>
      </c>
      <c r="B1486" t="s">
        <v>361</v>
      </c>
    </row>
    <row r="1487" spans="1:2" x14ac:dyDescent="0.25">
      <c r="A1487" t="s">
        <v>1822</v>
      </c>
      <c r="B1487" t="s">
        <v>361</v>
      </c>
    </row>
    <row r="1488" spans="1:2" x14ac:dyDescent="0.25">
      <c r="A1488" t="s">
        <v>1823</v>
      </c>
      <c r="B1488" t="s">
        <v>361</v>
      </c>
    </row>
    <row r="1489" spans="1:2" x14ac:dyDescent="0.25">
      <c r="A1489" t="s">
        <v>1824</v>
      </c>
      <c r="B1489" t="s">
        <v>361</v>
      </c>
    </row>
    <row r="1490" spans="1:2" x14ac:dyDescent="0.25">
      <c r="A1490" t="s">
        <v>1825</v>
      </c>
      <c r="B1490" t="s">
        <v>361</v>
      </c>
    </row>
    <row r="1491" spans="1:2" x14ac:dyDescent="0.25">
      <c r="A1491" t="s">
        <v>1826</v>
      </c>
      <c r="B1491" t="s">
        <v>361</v>
      </c>
    </row>
    <row r="1492" spans="1:2" x14ac:dyDescent="0.25">
      <c r="A1492" t="s">
        <v>1827</v>
      </c>
      <c r="B1492" t="s">
        <v>361</v>
      </c>
    </row>
    <row r="1493" spans="1:2" x14ac:dyDescent="0.25">
      <c r="A1493" t="s">
        <v>1828</v>
      </c>
      <c r="B1493" t="s">
        <v>361</v>
      </c>
    </row>
    <row r="1494" spans="1:2" x14ac:dyDescent="0.25">
      <c r="A1494" t="s">
        <v>1829</v>
      </c>
      <c r="B1494" t="s">
        <v>361</v>
      </c>
    </row>
    <row r="1495" spans="1:2" x14ac:dyDescent="0.25">
      <c r="A1495" t="s">
        <v>1830</v>
      </c>
      <c r="B1495" t="s">
        <v>361</v>
      </c>
    </row>
    <row r="1496" spans="1:2" x14ac:dyDescent="0.25">
      <c r="A1496" t="s">
        <v>1831</v>
      </c>
      <c r="B1496" t="s">
        <v>361</v>
      </c>
    </row>
    <row r="1497" spans="1:2" x14ac:dyDescent="0.25">
      <c r="A1497" t="s">
        <v>1832</v>
      </c>
      <c r="B1497" t="s">
        <v>361</v>
      </c>
    </row>
    <row r="1498" spans="1:2" x14ac:dyDescent="0.25">
      <c r="A1498" t="s">
        <v>1833</v>
      </c>
      <c r="B1498" t="s">
        <v>361</v>
      </c>
    </row>
    <row r="1499" spans="1:2" x14ac:dyDescent="0.25">
      <c r="A1499" t="s">
        <v>1834</v>
      </c>
      <c r="B1499" t="s">
        <v>361</v>
      </c>
    </row>
    <row r="1500" spans="1:2" x14ac:dyDescent="0.25">
      <c r="A1500" t="s">
        <v>1835</v>
      </c>
      <c r="B1500" t="s">
        <v>361</v>
      </c>
    </row>
    <row r="1501" spans="1:2" x14ac:dyDescent="0.25">
      <c r="A1501" t="s">
        <v>1836</v>
      </c>
      <c r="B1501" t="s">
        <v>361</v>
      </c>
    </row>
    <row r="1502" spans="1:2" x14ac:dyDescent="0.25">
      <c r="A1502" t="s">
        <v>1837</v>
      </c>
      <c r="B1502" t="s">
        <v>361</v>
      </c>
    </row>
    <row r="1503" spans="1:2" x14ac:dyDescent="0.25">
      <c r="A1503" t="s">
        <v>1838</v>
      </c>
      <c r="B1503" t="s">
        <v>361</v>
      </c>
    </row>
    <row r="1504" spans="1:2" x14ac:dyDescent="0.25">
      <c r="A1504" t="s">
        <v>1839</v>
      </c>
      <c r="B1504" t="s">
        <v>361</v>
      </c>
    </row>
    <row r="1505" spans="1:2" x14ac:dyDescent="0.25">
      <c r="A1505" t="s">
        <v>1840</v>
      </c>
      <c r="B1505" t="s">
        <v>361</v>
      </c>
    </row>
    <row r="1506" spans="1:2" x14ac:dyDescent="0.25">
      <c r="A1506" t="s">
        <v>1841</v>
      </c>
      <c r="B1506" t="s">
        <v>361</v>
      </c>
    </row>
    <row r="1507" spans="1:2" x14ac:dyDescent="0.25">
      <c r="A1507" t="s">
        <v>1842</v>
      </c>
      <c r="B1507" t="s">
        <v>361</v>
      </c>
    </row>
    <row r="1508" spans="1:2" x14ac:dyDescent="0.25">
      <c r="A1508" t="s">
        <v>1843</v>
      </c>
      <c r="B1508" t="s">
        <v>361</v>
      </c>
    </row>
    <row r="1509" spans="1:2" x14ac:dyDescent="0.25">
      <c r="A1509" t="s">
        <v>1844</v>
      </c>
      <c r="B1509" t="s">
        <v>361</v>
      </c>
    </row>
    <row r="1510" spans="1:2" x14ac:dyDescent="0.25">
      <c r="A1510" t="s">
        <v>1845</v>
      </c>
      <c r="B1510" t="s">
        <v>361</v>
      </c>
    </row>
    <row r="1511" spans="1:2" x14ac:dyDescent="0.25">
      <c r="A1511" t="s">
        <v>1846</v>
      </c>
      <c r="B1511" t="s">
        <v>361</v>
      </c>
    </row>
    <row r="1512" spans="1:2" x14ac:dyDescent="0.25">
      <c r="A1512" t="s">
        <v>1847</v>
      </c>
      <c r="B1512" t="s">
        <v>361</v>
      </c>
    </row>
    <row r="1513" spans="1:2" x14ac:dyDescent="0.25">
      <c r="A1513" t="s">
        <v>1848</v>
      </c>
      <c r="B1513" t="s">
        <v>361</v>
      </c>
    </row>
    <row r="1514" spans="1:2" x14ac:dyDescent="0.25">
      <c r="A1514" t="s">
        <v>1849</v>
      </c>
      <c r="B1514" t="s">
        <v>361</v>
      </c>
    </row>
    <row r="1515" spans="1:2" x14ac:dyDescent="0.25">
      <c r="A1515" t="s">
        <v>1850</v>
      </c>
      <c r="B1515" t="s">
        <v>361</v>
      </c>
    </row>
    <row r="1516" spans="1:2" x14ac:dyDescent="0.25">
      <c r="A1516" t="s">
        <v>1851</v>
      </c>
      <c r="B1516" t="s">
        <v>361</v>
      </c>
    </row>
    <row r="1517" spans="1:2" x14ac:dyDescent="0.25">
      <c r="A1517" t="s">
        <v>1852</v>
      </c>
      <c r="B1517" t="s">
        <v>361</v>
      </c>
    </row>
    <row r="1518" spans="1:2" x14ac:dyDescent="0.25">
      <c r="A1518" t="s">
        <v>1853</v>
      </c>
      <c r="B1518" t="s">
        <v>361</v>
      </c>
    </row>
    <row r="1519" spans="1:2" x14ac:dyDescent="0.25">
      <c r="A1519" t="s">
        <v>1854</v>
      </c>
      <c r="B1519" t="s">
        <v>361</v>
      </c>
    </row>
    <row r="1520" spans="1:2" x14ac:dyDescent="0.25">
      <c r="A1520" t="s">
        <v>1855</v>
      </c>
      <c r="B1520" t="s">
        <v>361</v>
      </c>
    </row>
    <row r="1521" spans="1:2" x14ac:dyDescent="0.25">
      <c r="A1521" t="s">
        <v>1856</v>
      </c>
      <c r="B1521" t="s">
        <v>361</v>
      </c>
    </row>
    <row r="1522" spans="1:2" x14ac:dyDescent="0.25">
      <c r="A1522" t="s">
        <v>1857</v>
      </c>
      <c r="B1522" t="s">
        <v>361</v>
      </c>
    </row>
    <row r="1523" spans="1:2" x14ac:dyDescent="0.25">
      <c r="A1523" t="s">
        <v>1858</v>
      </c>
      <c r="B1523" t="s">
        <v>361</v>
      </c>
    </row>
    <row r="1524" spans="1:2" x14ac:dyDescent="0.25">
      <c r="A1524" t="s">
        <v>1859</v>
      </c>
      <c r="B1524" t="s">
        <v>361</v>
      </c>
    </row>
    <row r="1525" spans="1:2" x14ac:dyDescent="0.25">
      <c r="A1525" t="s">
        <v>1860</v>
      </c>
      <c r="B1525" t="s">
        <v>361</v>
      </c>
    </row>
    <row r="1526" spans="1:2" x14ac:dyDescent="0.25">
      <c r="A1526" t="s">
        <v>1861</v>
      </c>
      <c r="B1526" t="s">
        <v>361</v>
      </c>
    </row>
    <row r="1527" spans="1:2" x14ac:dyDescent="0.25">
      <c r="A1527" t="s">
        <v>1862</v>
      </c>
      <c r="B1527" t="s">
        <v>361</v>
      </c>
    </row>
    <row r="1528" spans="1:2" x14ac:dyDescent="0.25">
      <c r="A1528" t="s">
        <v>1863</v>
      </c>
      <c r="B1528" t="s">
        <v>361</v>
      </c>
    </row>
    <row r="1529" spans="1:2" x14ac:dyDescent="0.25">
      <c r="A1529" t="s">
        <v>1864</v>
      </c>
      <c r="B1529" t="s">
        <v>361</v>
      </c>
    </row>
    <row r="1530" spans="1:2" x14ac:dyDescent="0.25">
      <c r="A1530" t="s">
        <v>1865</v>
      </c>
      <c r="B1530" t="s">
        <v>361</v>
      </c>
    </row>
    <row r="1531" spans="1:2" x14ac:dyDescent="0.25">
      <c r="A1531" t="s">
        <v>1866</v>
      </c>
      <c r="B1531" t="s">
        <v>361</v>
      </c>
    </row>
    <row r="1532" spans="1:2" x14ac:dyDescent="0.25">
      <c r="A1532" t="s">
        <v>1867</v>
      </c>
      <c r="B1532" t="s">
        <v>361</v>
      </c>
    </row>
    <row r="1533" spans="1:2" x14ac:dyDescent="0.25">
      <c r="A1533" t="s">
        <v>1868</v>
      </c>
      <c r="B1533" t="s">
        <v>361</v>
      </c>
    </row>
    <row r="1534" spans="1:2" x14ac:dyDescent="0.25">
      <c r="A1534" t="s">
        <v>1869</v>
      </c>
      <c r="B1534" t="s">
        <v>361</v>
      </c>
    </row>
    <row r="1535" spans="1:2" x14ac:dyDescent="0.25">
      <c r="A1535" t="s">
        <v>1870</v>
      </c>
      <c r="B1535" t="s">
        <v>361</v>
      </c>
    </row>
    <row r="1536" spans="1:2" x14ac:dyDescent="0.25">
      <c r="A1536" t="s">
        <v>1871</v>
      </c>
      <c r="B1536" t="s">
        <v>361</v>
      </c>
    </row>
    <row r="1537" spans="1:2" x14ac:dyDescent="0.25">
      <c r="A1537" t="s">
        <v>1872</v>
      </c>
      <c r="B1537" t="s">
        <v>361</v>
      </c>
    </row>
    <row r="1538" spans="1:2" x14ac:dyDescent="0.25">
      <c r="A1538" t="s">
        <v>1873</v>
      </c>
      <c r="B1538" t="s">
        <v>361</v>
      </c>
    </row>
    <row r="1539" spans="1:2" x14ac:dyDescent="0.25">
      <c r="A1539" t="s">
        <v>1874</v>
      </c>
      <c r="B1539" t="s">
        <v>361</v>
      </c>
    </row>
    <row r="1540" spans="1:2" x14ac:dyDescent="0.25">
      <c r="A1540" t="s">
        <v>1875</v>
      </c>
      <c r="B1540" t="s">
        <v>361</v>
      </c>
    </row>
    <row r="1541" spans="1:2" x14ac:dyDescent="0.25">
      <c r="A1541" t="s">
        <v>1876</v>
      </c>
      <c r="B1541" t="s">
        <v>361</v>
      </c>
    </row>
    <row r="1542" spans="1:2" x14ac:dyDescent="0.25">
      <c r="A1542" t="s">
        <v>1877</v>
      </c>
      <c r="B1542" t="s">
        <v>361</v>
      </c>
    </row>
    <row r="1543" spans="1:2" x14ac:dyDescent="0.25">
      <c r="A1543" t="s">
        <v>1878</v>
      </c>
      <c r="B1543" t="s">
        <v>361</v>
      </c>
    </row>
    <row r="1544" spans="1:2" x14ac:dyDescent="0.25">
      <c r="A1544" t="s">
        <v>1879</v>
      </c>
      <c r="B1544" t="s">
        <v>361</v>
      </c>
    </row>
    <row r="1545" spans="1:2" x14ac:dyDescent="0.25">
      <c r="A1545" t="s">
        <v>1880</v>
      </c>
      <c r="B1545" t="s">
        <v>361</v>
      </c>
    </row>
    <row r="1546" spans="1:2" x14ac:dyDescent="0.25">
      <c r="A1546" t="s">
        <v>1881</v>
      </c>
      <c r="B1546" t="s">
        <v>361</v>
      </c>
    </row>
    <row r="1547" spans="1:2" x14ac:dyDescent="0.25">
      <c r="A1547" t="s">
        <v>1882</v>
      </c>
      <c r="B1547" t="s">
        <v>361</v>
      </c>
    </row>
    <row r="1548" spans="1:2" x14ac:dyDescent="0.25">
      <c r="A1548" t="s">
        <v>1883</v>
      </c>
      <c r="B1548" t="s">
        <v>361</v>
      </c>
    </row>
    <row r="1549" spans="1:2" x14ac:dyDescent="0.25">
      <c r="A1549" t="s">
        <v>1884</v>
      </c>
      <c r="B1549" t="s">
        <v>361</v>
      </c>
    </row>
    <row r="1550" spans="1:2" x14ac:dyDescent="0.25">
      <c r="A1550" t="s">
        <v>1885</v>
      </c>
      <c r="B1550" t="s">
        <v>361</v>
      </c>
    </row>
    <row r="1551" spans="1:2" x14ac:dyDescent="0.25">
      <c r="A1551" t="s">
        <v>1886</v>
      </c>
      <c r="B1551" t="s">
        <v>361</v>
      </c>
    </row>
    <row r="1552" spans="1:2" x14ac:dyDescent="0.25">
      <c r="A1552" t="s">
        <v>1887</v>
      </c>
      <c r="B1552" t="s">
        <v>361</v>
      </c>
    </row>
    <row r="1553" spans="1:2" x14ac:dyDescent="0.25">
      <c r="A1553" t="s">
        <v>1888</v>
      </c>
      <c r="B1553" t="s">
        <v>361</v>
      </c>
    </row>
    <row r="1554" spans="1:2" x14ac:dyDescent="0.25">
      <c r="A1554" t="s">
        <v>1889</v>
      </c>
      <c r="B1554" t="s">
        <v>361</v>
      </c>
    </row>
    <row r="1555" spans="1:2" x14ac:dyDescent="0.25">
      <c r="A1555" t="s">
        <v>1890</v>
      </c>
      <c r="B1555" t="s">
        <v>361</v>
      </c>
    </row>
    <row r="1556" spans="1:2" x14ac:dyDescent="0.25">
      <c r="A1556" t="s">
        <v>1891</v>
      </c>
      <c r="B1556" t="s">
        <v>361</v>
      </c>
    </row>
    <row r="1557" spans="1:2" x14ac:dyDescent="0.25">
      <c r="A1557" t="s">
        <v>1892</v>
      </c>
      <c r="B1557" t="s">
        <v>361</v>
      </c>
    </row>
    <row r="1558" spans="1:2" x14ac:dyDescent="0.25">
      <c r="A1558" t="s">
        <v>1893</v>
      </c>
      <c r="B1558" t="s">
        <v>361</v>
      </c>
    </row>
    <row r="1559" spans="1:2" x14ac:dyDescent="0.25">
      <c r="A1559" t="s">
        <v>1894</v>
      </c>
      <c r="B1559" t="s">
        <v>361</v>
      </c>
    </row>
    <row r="1560" spans="1:2" x14ac:dyDescent="0.25">
      <c r="A1560" t="s">
        <v>1895</v>
      </c>
      <c r="B1560" t="s">
        <v>361</v>
      </c>
    </row>
    <row r="1561" spans="1:2" x14ac:dyDescent="0.25">
      <c r="A1561" t="s">
        <v>1896</v>
      </c>
      <c r="B1561" t="s">
        <v>361</v>
      </c>
    </row>
    <row r="1562" spans="1:2" x14ac:dyDescent="0.25">
      <c r="A1562" t="s">
        <v>1897</v>
      </c>
      <c r="B1562" t="s">
        <v>361</v>
      </c>
    </row>
    <row r="1563" spans="1:2" x14ac:dyDescent="0.25">
      <c r="A1563" t="s">
        <v>1898</v>
      </c>
      <c r="B1563" t="s">
        <v>361</v>
      </c>
    </row>
    <row r="1564" spans="1:2" x14ac:dyDescent="0.25">
      <c r="A1564" t="s">
        <v>1899</v>
      </c>
      <c r="B1564" t="s">
        <v>361</v>
      </c>
    </row>
    <row r="1565" spans="1:2" x14ac:dyDescent="0.25">
      <c r="A1565" t="s">
        <v>1900</v>
      </c>
      <c r="B1565" t="s">
        <v>361</v>
      </c>
    </row>
    <row r="1566" spans="1:2" x14ac:dyDescent="0.25">
      <c r="A1566" t="s">
        <v>1901</v>
      </c>
      <c r="B1566" t="s">
        <v>361</v>
      </c>
    </row>
    <row r="1567" spans="1:2" x14ac:dyDescent="0.25">
      <c r="A1567" t="s">
        <v>1902</v>
      </c>
      <c r="B1567" t="s">
        <v>361</v>
      </c>
    </row>
    <row r="1568" spans="1:2" x14ac:dyDescent="0.25">
      <c r="A1568" t="s">
        <v>1903</v>
      </c>
      <c r="B1568" t="s">
        <v>361</v>
      </c>
    </row>
    <row r="1569" spans="1:2" x14ac:dyDescent="0.25">
      <c r="A1569" t="s">
        <v>1904</v>
      </c>
      <c r="B1569" t="s">
        <v>361</v>
      </c>
    </row>
    <row r="1570" spans="1:2" x14ac:dyDescent="0.25">
      <c r="A1570" t="s">
        <v>1905</v>
      </c>
      <c r="B1570" t="s">
        <v>361</v>
      </c>
    </row>
    <row r="1571" spans="1:2" x14ac:dyDescent="0.25">
      <c r="A1571" t="s">
        <v>1906</v>
      </c>
      <c r="B1571" t="s">
        <v>361</v>
      </c>
    </row>
    <row r="1572" spans="1:2" x14ac:dyDescent="0.25">
      <c r="A1572" t="s">
        <v>1907</v>
      </c>
      <c r="B1572" t="s">
        <v>361</v>
      </c>
    </row>
    <row r="1573" spans="1:2" x14ac:dyDescent="0.25">
      <c r="A1573" t="s">
        <v>1908</v>
      </c>
      <c r="B1573" t="s">
        <v>361</v>
      </c>
    </row>
    <row r="1574" spans="1:2" x14ac:dyDescent="0.25">
      <c r="A1574" t="s">
        <v>1909</v>
      </c>
      <c r="B1574" t="s">
        <v>361</v>
      </c>
    </row>
    <row r="1575" spans="1:2" x14ac:dyDescent="0.25">
      <c r="A1575" t="s">
        <v>1910</v>
      </c>
      <c r="B1575" t="s">
        <v>361</v>
      </c>
    </row>
    <row r="1576" spans="1:2" x14ac:dyDescent="0.25">
      <c r="A1576" t="s">
        <v>1911</v>
      </c>
      <c r="B1576" t="s">
        <v>361</v>
      </c>
    </row>
    <row r="1577" spans="1:2" x14ac:dyDescent="0.25">
      <c r="A1577" t="s">
        <v>1912</v>
      </c>
      <c r="B1577" t="s">
        <v>361</v>
      </c>
    </row>
    <row r="1578" spans="1:2" x14ac:dyDescent="0.25">
      <c r="A1578" t="s">
        <v>1913</v>
      </c>
      <c r="B1578" t="s">
        <v>361</v>
      </c>
    </row>
    <row r="1579" spans="1:2" x14ac:dyDescent="0.25">
      <c r="A1579" t="s">
        <v>1914</v>
      </c>
      <c r="B1579" t="s">
        <v>361</v>
      </c>
    </row>
    <row r="1580" spans="1:2" x14ac:dyDescent="0.25">
      <c r="A1580" t="s">
        <v>1915</v>
      </c>
      <c r="B1580" t="s">
        <v>361</v>
      </c>
    </row>
    <row r="1581" spans="1:2" x14ac:dyDescent="0.25">
      <c r="A1581" t="s">
        <v>1916</v>
      </c>
      <c r="B1581" t="s">
        <v>361</v>
      </c>
    </row>
    <row r="1582" spans="1:2" x14ac:dyDescent="0.25">
      <c r="A1582" t="s">
        <v>1917</v>
      </c>
      <c r="B1582" t="s">
        <v>361</v>
      </c>
    </row>
    <row r="1583" spans="1:2" x14ac:dyDescent="0.25">
      <c r="A1583" t="s">
        <v>1918</v>
      </c>
      <c r="B1583" t="s">
        <v>361</v>
      </c>
    </row>
    <row r="1584" spans="1:2" x14ac:dyDescent="0.25">
      <c r="A1584" t="s">
        <v>1919</v>
      </c>
      <c r="B1584" t="s">
        <v>361</v>
      </c>
    </row>
    <row r="1585" spans="1:2" x14ac:dyDescent="0.25">
      <c r="A1585" t="s">
        <v>1920</v>
      </c>
      <c r="B1585" t="s">
        <v>361</v>
      </c>
    </row>
    <row r="1586" spans="1:2" x14ac:dyDescent="0.25">
      <c r="A1586" t="s">
        <v>1921</v>
      </c>
      <c r="B1586" t="s">
        <v>361</v>
      </c>
    </row>
    <row r="1587" spans="1:2" x14ac:dyDescent="0.25">
      <c r="A1587" t="s">
        <v>1922</v>
      </c>
      <c r="B1587" t="s">
        <v>361</v>
      </c>
    </row>
    <row r="1588" spans="1:2" x14ac:dyDescent="0.25">
      <c r="A1588" t="s">
        <v>1923</v>
      </c>
      <c r="B1588" t="s">
        <v>361</v>
      </c>
    </row>
    <row r="1589" spans="1:2" x14ac:dyDescent="0.25">
      <c r="A1589" t="s">
        <v>1924</v>
      </c>
      <c r="B1589" t="s">
        <v>361</v>
      </c>
    </row>
    <row r="1590" spans="1:2" x14ac:dyDescent="0.25">
      <c r="A1590" t="s">
        <v>1925</v>
      </c>
      <c r="B1590" t="s">
        <v>361</v>
      </c>
    </row>
    <row r="1591" spans="1:2" x14ac:dyDescent="0.25">
      <c r="A1591" t="s">
        <v>1926</v>
      </c>
      <c r="B1591" t="s">
        <v>361</v>
      </c>
    </row>
    <row r="1592" spans="1:2" x14ac:dyDescent="0.25">
      <c r="A1592" t="s">
        <v>1927</v>
      </c>
      <c r="B1592" t="s">
        <v>361</v>
      </c>
    </row>
    <row r="1593" spans="1:2" x14ac:dyDescent="0.25">
      <c r="A1593" t="s">
        <v>1928</v>
      </c>
      <c r="B1593" t="s">
        <v>361</v>
      </c>
    </row>
    <row r="1594" spans="1:2" x14ac:dyDescent="0.25">
      <c r="A1594" t="s">
        <v>1929</v>
      </c>
      <c r="B1594" t="s">
        <v>361</v>
      </c>
    </row>
    <row r="1595" spans="1:2" x14ac:dyDescent="0.25">
      <c r="A1595" t="s">
        <v>1930</v>
      </c>
      <c r="B1595" t="s">
        <v>361</v>
      </c>
    </row>
    <row r="1596" spans="1:2" x14ac:dyDescent="0.25">
      <c r="A1596" t="s">
        <v>1931</v>
      </c>
      <c r="B1596" t="s">
        <v>361</v>
      </c>
    </row>
    <row r="1597" spans="1:2" x14ac:dyDescent="0.25">
      <c r="A1597" t="s">
        <v>1932</v>
      </c>
      <c r="B1597" t="s">
        <v>361</v>
      </c>
    </row>
    <row r="1598" spans="1:2" x14ac:dyDescent="0.25">
      <c r="A1598" t="s">
        <v>1933</v>
      </c>
      <c r="B1598" t="s">
        <v>361</v>
      </c>
    </row>
    <row r="1599" spans="1:2" x14ac:dyDescent="0.25">
      <c r="A1599" t="s">
        <v>1934</v>
      </c>
      <c r="B1599" t="s">
        <v>361</v>
      </c>
    </row>
    <row r="1600" spans="1:2" x14ac:dyDescent="0.25">
      <c r="A1600" t="s">
        <v>1935</v>
      </c>
      <c r="B1600" t="s">
        <v>361</v>
      </c>
    </row>
    <row r="1601" spans="1:2" x14ac:dyDescent="0.25">
      <c r="A1601" t="s">
        <v>1936</v>
      </c>
      <c r="B1601" t="s">
        <v>361</v>
      </c>
    </row>
    <row r="1602" spans="1:2" x14ac:dyDescent="0.25">
      <c r="A1602" t="s">
        <v>1937</v>
      </c>
      <c r="B1602" t="s">
        <v>361</v>
      </c>
    </row>
    <row r="1603" spans="1:2" x14ac:dyDescent="0.25">
      <c r="A1603" t="s">
        <v>1938</v>
      </c>
      <c r="B1603" t="s">
        <v>361</v>
      </c>
    </row>
    <row r="1604" spans="1:2" x14ac:dyDescent="0.25">
      <c r="A1604" t="s">
        <v>1939</v>
      </c>
      <c r="B1604" t="s">
        <v>361</v>
      </c>
    </row>
    <row r="1605" spans="1:2" x14ac:dyDescent="0.25">
      <c r="A1605" t="s">
        <v>1940</v>
      </c>
      <c r="B1605" t="s">
        <v>361</v>
      </c>
    </row>
    <row r="1606" spans="1:2" x14ac:dyDescent="0.25">
      <c r="A1606" t="s">
        <v>1941</v>
      </c>
      <c r="B1606" t="s">
        <v>361</v>
      </c>
    </row>
    <row r="1607" spans="1:2" x14ac:dyDescent="0.25">
      <c r="A1607" t="s">
        <v>1942</v>
      </c>
      <c r="B1607" t="s">
        <v>361</v>
      </c>
    </row>
    <row r="1608" spans="1:2" x14ac:dyDescent="0.25">
      <c r="A1608" t="s">
        <v>1943</v>
      </c>
      <c r="B1608" t="s">
        <v>361</v>
      </c>
    </row>
    <row r="1609" spans="1:2" x14ac:dyDescent="0.25">
      <c r="A1609" t="s">
        <v>1944</v>
      </c>
      <c r="B1609" t="s">
        <v>361</v>
      </c>
    </row>
    <row r="1610" spans="1:2" x14ac:dyDescent="0.25">
      <c r="A1610" t="s">
        <v>1945</v>
      </c>
      <c r="B1610" t="s">
        <v>361</v>
      </c>
    </row>
    <row r="1611" spans="1:2" x14ac:dyDescent="0.25">
      <c r="A1611" t="s">
        <v>1946</v>
      </c>
      <c r="B1611" t="s">
        <v>361</v>
      </c>
    </row>
    <row r="1612" spans="1:2" x14ac:dyDescent="0.25">
      <c r="A1612" t="s">
        <v>1947</v>
      </c>
      <c r="B1612" t="s">
        <v>361</v>
      </c>
    </row>
    <row r="1613" spans="1:2" x14ac:dyDescent="0.25">
      <c r="A1613" t="s">
        <v>1948</v>
      </c>
      <c r="B1613" t="s">
        <v>361</v>
      </c>
    </row>
    <row r="1614" spans="1:2" x14ac:dyDescent="0.25">
      <c r="A1614" t="s">
        <v>1949</v>
      </c>
      <c r="B1614" t="s">
        <v>361</v>
      </c>
    </row>
    <row r="1615" spans="1:2" x14ac:dyDescent="0.25">
      <c r="A1615" t="s">
        <v>1950</v>
      </c>
      <c r="B1615" t="s">
        <v>361</v>
      </c>
    </row>
    <row r="1616" spans="1:2" x14ac:dyDescent="0.25">
      <c r="A1616" t="s">
        <v>1951</v>
      </c>
      <c r="B1616" t="s">
        <v>361</v>
      </c>
    </row>
    <row r="1617" spans="1:2" x14ac:dyDescent="0.25">
      <c r="A1617" t="s">
        <v>1952</v>
      </c>
      <c r="B1617" t="s">
        <v>361</v>
      </c>
    </row>
    <row r="1618" spans="1:2" x14ac:dyDescent="0.25">
      <c r="A1618" t="s">
        <v>1953</v>
      </c>
      <c r="B1618" t="s">
        <v>361</v>
      </c>
    </row>
    <row r="1619" spans="1:2" x14ac:dyDescent="0.25">
      <c r="A1619" t="s">
        <v>1954</v>
      </c>
      <c r="B1619" t="s">
        <v>361</v>
      </c>
    </row>
    <row r="1620" spans="1:2" x14ac:dyDescent="0.25">
      <c r="A1620" t="s">
        <v>1955</v>
      </c>
      <c r="B1620" t="s">
        <v>361</v>
      </c>
    </row>
    <row r="1621" spans="1:2" x14ac:dyDescent="0.25">
      <c r="A1621" t="s">
        <v>1956</v>
      </c>
      <c r="B1621" t="s">
        <v>361</v>
      </c>
    </row>
    <row r="1622" spans="1:2" x14ac:dyDescent="0.25">
      <c r="A1622" t="s">
        <v>1957</v>
      </c>
      <c r="B1622" t="s">
        <v>361</v>
      </c>
    </row>
    <row r="1623" spans="1:2" x14ac:dyDescent="0.25">
      <c r="A1623" t="s">
        <v>1958</v>
      </c>
      <c r="B1623" t="s">
        <v>361</v>
      </c>
    </row>
    <row r="1624" spans="1:2" x14ac:dyDescent="0.25">
      <c r="A1624" t="s">
        <v>1959</v>
      </c>
      <c r="B1624" t="s">
        <v>361</v>
      </c>
    </row>
    <row r="1625" spans="1:2" x14ac:dyDescent="0.25">
      <c r="A1625" t="s">
        <v>1960</v>
      </c>
      <c r="B1625" t="s">
        <v>361</v>
      </c>
    </row>
    <row r="1626" spans="1:2" x14ac:dyDescent="0.25">
      <c r="A1626" t="s">
        <v>1961</v>
      </c>
      <c r="B1626" t="s">
        <v>361</v>
      </c>
    </row>
    <row r="1627" spans="1:2" x14ac:dyDescent="0.25">
      <c r="A1627" t="s">
        <v>1962</v>
      </c>
      <c r="B1627" t="s">
        <v>361</v>
      </c>
    </row>
    <row r="1628" spans="1:2" x14ac:dyDescent="0.25">
      <c r="A1628" t="s">
        <v>1963</v>
      </c>
      <c r="B1628" t="s">
        <v>361</v>
      </c>
    </row>
    <row r="1629" spans="1:2" x14ac:dyDescent="0.25">
      <c r="A1629" t="s">
        <v>1964</v>
      </c>
      <c r="B1629" t="s">
        <v>361</v>
      </c>
    </row>
    <row r="1630" spans="1:2" x14ac:dyDescent="0.25">
      <c r="A1630" t="s">
        <v>1965</v>
      </c>
      <c r="B1630" t="s">
        <v>361</v>
      </c>
    </row>
    <row r="1631" spans="1:2" x14ac:dyDescent="0.25">
      <c r="A1631" t="s">
        <v>1966</v>
      </c>
      <c r="B1631" t="s">
        <v>361</v>
      </c>
    </row>
    <row r="1632" spans="1:2" x14ac:dyDescent="0.25">
      <c r="A1632" t="s">
        <v>1967</v>
      </c>
      <c r="B1632" t="s">
        <v>361</v>
      </c>
    </row>
    <row r="1633" spans="1:2" x14ac:dyDescent="0.25">
      <c r="A1633" t="s">
        <v>1968</v>
      </c>
      <c r="B1633" t="s">
        <v>361</v>
      </c>
    </row>
    <row r="1634" spans="1:2" x14ac:dyDescent="0.25">
      <c r="A1634" t="s">
        <v>1969</v>
      </c>
      <c r="B1634" t="s">
        <v>361</v>
      </c>
    </row>
    <row r="1635" spans="1:2" x14ac:dyDescent="0.25">
      <c r="A1635" t="s">
        <v>1970</v>
      </c>
      <c r="B1635" t="s">
        <v>361</v>
      </c>
    </row>
    <row r="1636" spans="1:2" x14ac:dyDescent="0.25">
      <c r="A1636" t="s">
        <v>1971</v>
      </c>
      <c r="B1636" t="s">
        <v>361</v>
      </c>
    </row>
    <row r="1637" spans="1:2" x14ac:dyDescent="0.25">
      <c r="A1637" t="s">
        <v>1972</v>
      </c>
      <c r="B1637" t="s">
        <v>361</v>
      </c>
    </row>
    <row r="1638" spans="1:2" x14ac:dyDescent="0.25">
      <c r="A1638" t="s">
        <v>1973</v>
      </c>
      <c r="B1638" t="s">
        <v>361</v>
      </c>
    </row>
    <row r="1639" spans="1:2" x14ac:dyDescent="0.25">
      <c r="A1639" t="s">
        <v>1974</v>
      </c>
      <c r="B1639" t="s">
        <v>361</v>
      </c>
    </row>
    <row r="1640" spans="1:2" x14ac:dyDescent="0.25">
      <c r="A1640" t="s">
        <v>1975</v>
      </c>
      <c r="B1640" t="s">
        <v>361</v>
      </c>
    </row>
    <row r="1641" spans="1:2" x14ac:dyDescent="0.25">
      <c r="A1641" t="s">
        <v>1976</v>
      </c>
      <c r="B1641" t="s">
        <v>361</v>
      </c>
    </row>
    <row r="1642" spans="1:2" x14ac:dyDescent="0.25">
      <c r="A1642" t="s">
        <v>1977</v>
      </c>
      <c r="B1642" t="s">
        <v>361</v>
      </c>
    </row>
    <row r="1643" spans="1:2" x14ac:dyDescent="0.25">
      <c r="A1643" t="s">
        <v>1978</v>
      </c>
      <c r="B1643" t="s">
        <v>361</v>
      </c>
    </row>
    <row r="1644" spans="1:2" x14ac:dyDescent="0.25">
      <c r="A1644" t="s">
        <v>1979</v>
      </c>
      <c r="B1644" t="s">
        <v>361</v>
      </c>
    </row>
    <row r="1645" spans="1:2" x14ac:dyDescent="0.25">
      <c r="A1645" t="s">
        <v>1980</v>
      </c>
      <c r="B1645" t="s">
        <v>361</v>
      </c>
    </row>
    <row r="1646" spans="1:2" x14ac:dyDescent="0.25">
      <c r="A1646" t="s">
        <v>1981</v>
      </c>
      <c r="B1646" t="s">
        <v>361</v>
      </c>
    </row>
    <row r="1647" spans="1:2" x14ac:dyDescent="0.25">
      <c r="A1647" t="s">
        <v>1982</v>
      </c>
      <c r="B1647" t="s">
        <v>361</v>
      </c>
    </row>
    <row r="1648" spans="1:2" x14ac:dyDescent="0.25">
      <c r="A1648" t="s">
        <v>1983</v>
      </c>
      <c r="B1648" t="s">
        <v>361</v>
      </c>
    </row>
    <row r="1649" spans="1:2" x14ac:dyDescent="0.25">
      <c r="A1649" t="s">
        <v>1984</v>
      </c>
      <c r="B1649" t="s">
        <v>361</v>
      </c>
    </row>
    <row r="1650" spans="1:2" x14ac:dyDescent="0.25">
      <c r="A1650" t="s">
        <v>1985</v>
      </c>
      <c r="B1650" t="s">
        <v>361</v>
      </c>
    </row>
    <row r="1651" spans="1:2" x14ac:dyDescent="0.25">
      <c r="A1651" t="s">
        <v>1986</v>
      </c>
      <c r="B1651" t="s">
        <v>361</v>
      </c>
    </row>
    <row r="1652" spans="1:2" x14ac:dyDescent="0.25">
      <c r="A1652" t="s">
        <v>1987</v>
      </c>
      <c r="B1652" t="s">
        <v>361</v>
      </c>
    </row>
    <row r="1653" spans="1:2" x14ac:dyDescent="0.25">
      <c r="A1653" t="s">
        <v>1988</v>
      </c>
      <c r="B1653" t="s">
        <v>361</v>
      </c>
    </row>
    <row r="1654" spans="1:2" x14ac:dyDescent="0.25">
      <c r="A1654" t="s">
        <v>1989</v>
      </c>
      <c r="B1654" t="s">
        <v>361</v>
      </c>
    </row>
    <row r="1655" spans="1:2" x14ac:dyDescent="0.25">
      <c r="A1655" t="s">
        <v>1990</v>
      </c>
      <c r="B1655" t="s">
        <v>361</v>
      </c>
    </row>
    <row r="1656" spans="1:2" x14ac:dyDescent="0.25">
      <c r="A1656" t="s">
        <v>1991</v>
      </c>
      <c r="B1656" t="s">
        <v>361</v>
      </c>
    </row>
    <row r="1657" spans="1:2" x14ac:dyDescent="0.25">
      <c r="A1657" t="s">
        <v>1992</v>
      </c>
      <c r="B1657" t="s">
        <v>361</v>
      </c>
    </row>
    <row r="1658" spans="1:2" x14ac:dyDescent="0.25">
      <c r="A1658" t="s">
        <v>1993</v>
      </c>
      <c r="B1658" t="s">
        <v>361</v>
      </c>
    </row>
    <row r="1659" spans="1:2" x14ac:dyDescent="0.25">
      <c r="A1659" t="s">
        <v>1994</v>
      </c>
      <c r="B1659" t="s">
        <v>361</v>
      </c>
    </row>
    <row r="1660" spans="1:2" x14ac:dyDescent="0.25">
      <c r="A1660" t="s">
        <v>1995</v>
      </c>
      <c r="B1660" t="s">
        <v>361</v>
      </c>
    </row>
    <row r="1661" spans="1:2" x14ac:dyDescent="0.25">
      <c r="A1661" t="s">
        <v>1996</v>
      </c>
      <c r="B1661" t="s">
        <v>361</v>
      </c>
    </row>
    <row r="1662" spans="1:2" x14ac:dyDescent="0.25">
      <c r="A1662" t="s">
        <v>1997</v>
      </c>
      <c r="B1662" t="s">
        <v>361</v>
      </c>
    </row>
    <row r="1663" spans="1:2" x14ac:dyDescent="0.25">
      <c r="A1663" t="s">
        <v>1998</v>
      </c>
      <c r="B1663" t="s">
        <v>361</v>
      </c>
    </row>
    <row r="1664" spans="1:2" x14ac:dyDescent="0.25">
      <c r="A1664" t="s">
        <v>1999</v>
      </c>
      <c r="B1664" t="s">
        <v>361</v>
      </c>
    </row>
    <row r="1665" spans="1:2" x14ac:dyDescent="0.25">
      <c r="A1665" t="s">
        <v>2000</v>
      </c>
      <c r="B1665" t="s">
        <v>361</v>
      </c>
    </row>
    <row r="1666" spans="1:2" x14ac:dyDescent="0.25">
      <c r="A1666" t="s">
        <v>2001</v>
      </c>
      <c r="B1666" t="s">
        <v>361</v>
      </c>
    </row>
    <row r="1667" spans="1:2" x14ac:dyDescent="0.25">
      <c r="A1667" t="s">
        <v>2002</v>
      </c>
      <c r="B1667" t="s">
        <v>361</v>
      </c>
    </row>
    <row r="1668" spans="1:2" x14ac:dyDescent="0.25">
      <c r="A1668" t="s">
        <v>2003</v>
      </c>
      <c r="B1668" t="s">
        <v>361</v>
      </c>
    </row>
    <row r="1669" spans="1:2" x14ac:dyDescent="0.25">
      <c r="A1669" t="s">
        <v>2004</v>
      </c>
      <c r="B1669" t="s">
        <v>361</v>
      </c>
    </row>
    <row r="1670" spans="1:2" x14ac:dyDescent="0.25">
      <c r="A1670" t="s">
        <v>2005</v>
      </c>
      <c r="B1670" t="s">
        <v>361</v>
      </c>
    </row>
    <row r="1671" spans="1:2" x14ac:dyDescent="0.25">
      <c r="A1671" t="s">
        <v>2006</v>
      </c>
      <c r="B1671" t="s">
        <v>361</v>
      </c>
    </row>
    <row r="1672" spans="1:2" x14ac:dyDescent="0.25">
      <c r="A1672" t="s">
        <v>2007</v>
      </c>
      <c r="B1672" t="s">
        <v>361</v>
      </c>
    </row>
    <row r="1673" spans="1:2" x14ac:dyDescent="0.25">
      <c r="A1673" t="s">
        <v>2008</v>
      </c>
      <c r="B1673" t="s">
        <v>361</v>
      </c>
    </row>
    <row r="1674" spans="1:2" x14ac:dyDescent="0.25">
      <c r="A1674" t="s">
        <v>2009</v>
      </c>
      <c r="B1674" t="s">
        <v>361</v>
      </c>
    </row>
    <row r="1675" spans="1:2" x14ac:dyDescent="0.25">
      <c r="A1675" t="s">
        <v>2010</v>
      </c>
      <c r="B1675" t="s">
        <v>361</v>
      </c>
    </row>
    <row r="1676" spans="1:2" x14ac:dyDescent="0.25">
      <c r="A1676" t="s">
        <v>2011</v>
      </c>
      <c r="B1676" t="s">
        <v>361</v>
      </c>
    </row>
    <row r="1677" spans="1:2" x14ac:dyDescent="0.25">
      <c r="A1677" t="s">
        <v>2012</v>
      </c>
      <c r="B1677" t="s">
        <v>361</v>
      </c>
    </row>
    <row r="1678" spans="1:2" x14ac:dyDescent="0.25">
      <c r="A1678" t="s">
        <v>2013</v>
      </c>
      <c r="B1678" t="s">
        <v>361</v>
      </c>
    </row>
    <row r="1679" spans="1:2" x14ac:dyDescent="0.25">
      <c r="A1679" t="s">
        <v>2014</v>
      </c>
      <c r="B1679" t="s">
        <v>361</v>
      </c>
    </row>
    <row r="1680" spans="1:2" x14ac:dyDescent="0.25">
      <c r="A1680" t="s">
        <v>2015</v>
      </c>
      <c r="B1680" t="s">
        <v>361</v>
      </c>
    </row>
    <row r="1681" spans="1:2" x14ac:dyDescent="0.25">
      <c r="A1681" t="s">
        <v>2016</v>
      </c>
      <c r="B1681" t="s">
        <v>361</v>
      </c>
    </row>
    <row r="1682" spans="1:2" x14ac:dyDescent="0.25">
      <c r="A1682" t="s">
        <v>2017</v>
      </c>
      <c r="B1682" t="s">
        <v>361</v>
      </c>
    </row>
    <row r="1683" spans="1:2" x14ac:dyDescent="0.25">
      <c r="A1683" t="s">
        <v>2018</v>
      </c>
      <c r="B1683" t="s">
        <v>361</v>
      </c>
    </row>
    <row r="1684" spans="1:2" x14ac:dyDescent="0.25">
      <c r="A1684" t="s">
        <v>2019</v>
      </c>
      <c r="B1684" t="s">
        <v>361</v>
      </c>
    </row>
    <row r="1685" spans="1:2" x14ac:dyDescent="0.25">
      <c r="A1685" t="s">
        <v>2020</v>
      </c>
      <c r="B1685" t="s">
        <v>361</v>
      </c>
    </row>
    <row r="1686" spans="1:2" x14ac:dyDescent="0.25">
      <c r="A1686" t="s">
        <v>2021</v>
      </c>
      <c r="B1686" t="s">
        <v>361</v>
      </c>
    </row>
    <row r="1687" spans="1:2" x14ac:dyDescent="0.25">
      <c r="A1687" t="s">
        <v>2022</v>
      </c>
      <c r="B1687" t="s">
        <v>361</v>
      </c>
    </row>
    <row r="1688" spans="1:2" x14ac:dyDescent="0.25">
      <c r="A1688" t="s">
        <v>2023</v>
      </c>
      <c r="B1688" t="s">
        <v>361</v>
      </c>
    </row>
    <row r="1689" spans="1:2" x14ac:dyDescent="0.25">
      <c r="A1689" t="s">
        <v>2024</v>
      </c>
      <c r="B1689" t="s">
        <v>361</v>
      </c>
    </row>
    <row r="1690" spans="1:2" x14ac:dyDescent="0.25">
      <c r="A1690" t="s">
        <v>2025</v>
      </c>
      <c r="B1690" t="s">
        <v>361</v>
      </c>
    </row>
    <row r="1691" spans="1:2" x14ac:dyDescent="0.25">
      <c r="A1691" t="s">
        <v>2026</v>
      </c>
      <c r="B1691" t="s">
        <v>361</v>
      </c>
    </row>
    <row r="1692" spans="1:2" x14ac:dyDescent="0.25">
      <c r="A1692" t="s">
        <v>2027</v>
      </c>
      <c r="B1692" t="s">
        <v>361</v>
      </c>
    </row>
    <row r="1693" spans="1:2" x14ac:dyDescent="0.25">
      <c r="A1693" t="s">
        <v>2028</v>
      </c>
      <c r="B1693" t="s">
        <v>361</v>
      </c>
    </row>
    <row r="1694" spans="1:2" x14ac:dyDescent="0.25">
      <c r="A1694" t="s">
        <v>2029</v>
      </c>
      <c r="B1694" t="s">
        <v>361</v>
      </c>
    </row>
    <row r="1695" spans="1:2" x14ac:dyDescent="0.25">
      <c r="A1695" t="s">
        <v>2030</v>
      </c>
      <c r="B1695" t="s">
        <v>361</v>
      </c>
    </row>
    <row r="1696" spans="1:2" x14ac:dyDescent="0.25">
      <c r="A1696" t="s">
        <v>2031</v>
      </c>
      <c r="B1696" t="s">
        <v>361</v>
      </c>
    </row>
    <row r="1697" spans="1:2" x14ac:dyDescent="0.25">
      <c r="A1697" t="s">
        <v>2032</v>
      </c>
      <c r="B1697" t="s">
        <v>361</v>
      </c>
    </row>
    <row r="1698" spans="1:2" x14ac:dyDescent="0.25">
      <c r="A1698" t="s">
        <v>2033</v>
      </c>
      <c r="B1698" t="s">
        <v>361</v>
      </c>
    </row>
    <row r="1699" spans="1:2" x14ac:dyDescent="0.25">
      <c r="A1699" t="s">
        <v>2034</v>
      </c>
      <c r="B1699" t="s">
        <v>361</v>
      </c>
    </row>
    <row r="1700" spans="1:2" x14ac:dyDescent="0.25">
      <c r="A1700" t="s">
        <v>2035</v>
      </c>
      <c r="B1700" t="s">
        <v>361</v>
      </c>
    </row>
    <row r="1701" spans="1:2" x14ac:dyDescent="0.25">
      <c r="A1701" t="s">
        <v>2036</v>
      </c>
      <c r="B1701" t="s">
        <v>361</v>
      </c>
    </row>
    <row r="1702" spans="1:2" x14ac:dyDescent="0.25">
      <c r="A1702" t="s">
        <v>2037</v>
      </c>
      <c r="B1702" t="s">
        <v>361</v>
      </c>
    </row>
    <row r="1703" spans="1:2" x14ac:dyDescent="0.25">
      <c r="A1703" t="s">
        <v>2038</v>
      </c>
      <c r="B1703" t="s">
        <v>361</v>
      </c>
    </row>
    <row r="1704" spans="1:2" x14ac:dyDescent="0.25">
      <c r="A1704" t="s">
        <v>2039</v>
      </c>
      <c r="B1704" t="s">
        <v>361</v>
      </c>
    </row>
    <row r="1705" spans="1:2" x14ac:dyDescent="0.25">
      <c r="A1705" t="s">
        <v>2040</v>
      </c>
      <c r="B1705" t="s">
        <v>361</v>
      </c>
    </row>
    <row r="1706" spans="1:2" x14ac:dyDescent="0.25">
      <c r="A1706" t="s">
        <v>2041</v>
      </c>
      <c r="B1706" t="s">
        <v>361</v>
      </c>
    </row>
    <row r="1707" spans="1:2" x14ac:dyDescent="0.25">
      <c r="A1707" t="s">
        <v>2042</v>
      </c>
      <c r="B1707" t="s">
        <v>361</v>
      </c>
    </row>
    <row r="1708" spans="1:2" x14ac:dyDescent="0.25">
      <c r="A1708" t="s">
        <v>2043</v>
      </c>
      <c r="B1708" t="s">
        <v>361</v>
      </c>
    </row>
    <row r="1709" spans="1:2" x14ac:dyDescent="0.25">
      <c r="A1709" t="s">
        <v>2044</v>
      </c>
      <c r="B1709" t="s">
        <v>361</v>
      </c>
    </row>
    <row r="1710" spans="1:2" x14ac:dyDescent="0.25">
      <c r="A1710" t="s">
        <v>2045</v>
      </c>
      <c r="B1710" t="s">
        <v>361</v>
      </c>
    </row>
    <row r="1711" spans="1:2" x14ac:dyDescent="0.25">
      <c r="A1711" t="s">
        <v>2046</v>
      </c>
      <c r="B1711" t="s">
        <v>361</v>
      </c>
    </row>
    <row r="1712" spans="1:2" x14ac:dyDescent="0.25">
      <c r="A1712" t="s">
        <v>2047</v>
      </c>
      <c r="B1712" t="s">
        <v>361</v>
      </c>
    </row>
    <row r="1713" spans="1:2" x14ac:dyDescent="0.25">
      <c r="A1713" t="s">
        <v>2048</v>
      </c>
      <c r="B1713" t="s">
        <v>361</v>
      </c>
    </row>
    <row r="1714" spans="1:2" x14ac:dyDescent="0.25">
      <c r="A1714" t="s">
        <v>2049</v>
      </c>
      <c r="B1714" t="s">
        <v>361</v>
      </c>
    </row>
    <row r="1715" spans="1:2" x14ac:dyDescent="0.25">
      <c r="A1715" t="s">
        <v>2050</v>
      </c>
      <c r="B1715" t="s">
        <v>361</v>
      </c>
    </row>
    <row r="1716" spans="1:2" x14ac:dyDescent="0.25">
      <c r="A1716" t="s">
        <v>2051</v>
      </c>
      <c r="B1716" t="s">
        <v>361</v>
      </c>
    </row>
    <row r="1717" spans="1:2" x14ac:dyDescent="0.25">
      <c r="A1717" t="s">
        <v>2052</v>
      </c>
      <c r="B1717" t="s">
        <v>361</v>
      </c>
    </row>
    <row r="1718" spans="1:2" x14ac:dyDescent="0.25">
      <c r="A1718" t="s">
        <v>2053</v>
      </c>
      <c r="B1718" t="s">
        <v>361</v>
      </c>
    </row>
    <row r="1719" spans="1:2" x14ac:dyDescent="0.25">
      <c r="A1719" t="s">
        <v>2054</v>
      </c>
      <c r="B1719" t="s">
        <v>361</v>
      </c>
    </row>
    <row r="1720" spans="1:2" x14ac:dyDescent="0.25">
      <c r="A1720" t="s">
        <v>2055</v>
      </c>
      <c r="B1720" t="s">
        <v>361</v>
      </c>
    </row>
    <row r="1721" spans="1:2" x14ac:dyDescent="0.25">
      <c r="A1721" t="s">
        <v>2056</v>
      </c>
      <c r="B1721" t="s">
        <v>361</v>
      </c>
    </row>
    <row r="1722" spans="1:2" x14ac:dyDescent="0.25">
      <c r="A1722" t="s">
        <v>2057</v>
      </c>
      <c r="B1722" t="s">
        <v>361</v>
      </c>
    </row>
    <row r="1723" spans="1:2" x14ac:dyDescent="0.25">
      <c r="A1723" t="s">
        <v>2058</v>
      </c>
      <c r="B1723" t="s">
        <v>361</v>
      </c>
    </row>
    <row r="1724" spans="1:2" x14ac:dyDescent="0.25">
      <c r="A1724" t="s">
        <v>2059</v>
      </c>
      <c r="B1724" t="s">
        <v>361</v>
      </c>
    </row>
    <row r="1725" spans="1:2" x14ac:dyDescent="0.25">
      <c r="A1725" t="s">
        <v>2060</v>
      </c>
      <c r="B1725" t="s">
        <v>361</v>
      </c>
    </row>
    <row r="1726" spans="1:2" x14ac:dyDescent="0.25">
      <c r="A1726" t="s">
        <v>2061</v>
      </c>
      <c r="B1726" t="s">
        <v>361</v>
      </c>
    </row>
    <row r="1727" spans="1:2" x14ac:dyDescent="0.25">
      <c r="A1727" t="s">
        <v>2062</v>
      </c>
      <c r="B1727" t="s">
        <v>361</v>
      </c>
    </row>
    <row r="1728" spans="1:2" x14ac:dyDescent="0.25">
      <c r="A1728" t="s">
        <v>2063</v>
      </c>
      <c r="B1728" t="s">
        <v>361</v>
      </c>
    </row>
    <row r="1729" spans="1:2" x14ac:dyDescent="0.25">
      <c r="A1729" t="s">
        <v>2064</v>
      </c>
      <c r="B1729" t="s">
        <v>361</v>
      </c>
    </row>
    <row r="1730" spans="1:2" x14ac:dyDescent="0.25">
      <c r="A1730" t="s">
        <v>2065</v>
      </c>
      <c r="B1730" t="s">
        <v>361</v>
      </c>
    </row>
    <row r="1731" spans="1:2" x14ac:dyDescent="0.25">
      <c r="A1731" t="s">
        <v>2066</v>
      </c>
      <c r="B1731" t="s">
        <v>361</v>
      </c>
    </row>
    <row r="1732" spans="1:2" x14ac:dyDescent="0.25">
      <c r="A1732" t="s">
        <v>2067</v>
      </c>
      <c r="B1732" t="s">
        <v>361</v>
      </c>
    </row>
    <row r="1733" spans="1:2" x14ac:dyDescent="0.25">
      <c r="A1733" t="s">
        <v>2068</v>
      </c>
      <c r="B1733" t="s">
        <v>361</v>
      </c>
    </row>
    <row r="1734" spans="1:2" x14ac:dyDescent="0.25">
      <c r="A1734" t="s">
        <v>2069</v>
      </c>
      <c r="B1734" t="s">
        <v>361</v>
      </c>
    </row>
    <row r="1735" spans="1:2" x14ac:dyDescent="0.25">
      <c r="A1735" t="s">
        <v>2070</v>
      </c>
      <c r="B1735" t="s">
        <v>361</v>
      </c>
    </row>
    <row r="1736" spans="1:2" x14ac:dyDescent="0.25">
      <c r="A1736" t="s">
        <v>2071</v>
      </c>
      <c r="B1736" t="s">
        <v>361</v>
      </c>
    </row>
    <row r="1737" spans="1:2" x14ac:dyDescent="0.25">
      <c r="A1737" t="s">
        <v>2072</v>
      </c>
      <c r="B1737" t="s">
        <v>361</v>
      </c>
    </row>
    <row r="1738" spans="1:2" x14ac:dyDescent="0.25">
      <c r="A1738" t="s">
        <v>2073</v>
      </c>
      <c r="B1738" t="s">
        <v>361</v>
      </c>
    </row>
    <row r="1739" spans="1:2" x14ac:dyDescent="0.25">
      <c r="A1739" t="s">
        <v>2074</v>
      </c>
      <c r="B1739" t="s">
        <v>361</v>
      </c>
    </row>
    <row r="1740" spans="1:2" x14ac:dyDescent="0.25">
      <c r="A1740" t="s">
        <v>2075</v>
      </c>
      <c r="B1740" t="s">
        <v>361</v>
      </c>
    </row>
    <row r="1741" spans="1:2" x14ac:dyDescent="0.25">
      <c r="A1741" t="s">
        <v>2076</v>
      </c>
      <c r="B1741" t="s">
        <v>361</v>
      </c>
    </row>
    <row r="1742" spans="1:2" x14ac:dyDescent="0.25">
      <c r="A1742" t="s">
        <v>2077</v>
      </c>
      <c r="B1742" t="s">
        <v>361</v>
      </c>
    </row>
    <row r="1743" spans="1:2" x14ac:dyDescent="0.25">
      <c r="A1743" t="s">
        <v>2078</v>
      </c>
      <c r="B1743" t="s">
        <v>361</v>
      </c>
    </row>
    <row r="1744" spans="1:2" x14ac:dyDescent="0.25">
      <c r="A1744" t="s">
        <v>2079</v>
      </c>
      <c r="B1744" t="s">
        <v>361</v>
      </c>
    </row>
    <row r="1745" spans="1:2" x14ac:dyDescent="0.25">
      <c r="A1745" t="s">
        <v>2080</v>
      </c>
      <c r="B1745" t="s">
        <v>361</v>
      </c>
    </row>
    <row r="1746" spans="1:2" x14ac:dyDescent="0.25">
      <c r="A1746" t="s">
        <v>2081</v>
      </c>
      <c r="B1746" t="s">
        <v>361</v>
      </c>
    </row>
    <row r="1747" spans="1:2" x14ac:dyDescent="0.25">
      <c r="A1747" t="s">
        <v>2082</v>
      </c>
      <c r="B1747" t="s">
        <v>361</v>
      </c>
    </row>
    <row r="1748" spans="1:2" x14ac:dyDescent="0.25">
      <c r="A1748" t="s">
        <v>2083</v>
      </c>
      <c r="B1748" t="s">
        <v>361</v>
      </c>
    </row>
    <row r="1749" spans="1:2" x14ac:dyDescent="0.25">
      <c r="A1749" t="s">
        <v>2084</v>
      </c>
      <c r="B1749" t="s">
        <v>361</v>
      </c>
    </row>
    <row r="1750" spans="1:2" x14ac:dyDescent="0.25">
      <c r="A1750" t="s">
        <v>2085</v>
      </c>
      <c r="B1750" t="s">
        <v>361</v>
      </c>
    </row>
    <row r="1751" spans="1:2" x14ac:dyDescent="0.25">
      <c r="A1751" t="s">
        <v>2086</v>
      </c>
      <c r="B1751" t="s">
        <v>361</v>
      </c>
    </row>
    <row r="1752" spans="1:2" x14ac:dyDescent="0.25">
      <c r="A1752" t="s">
        <v>2087</v>
      </c>
      <c r="B1752" t="s">
        <v>361</v>
      </c>
    </row>
    <row r="1753" spans="1:2" x14ac:dyDescent="0.25">
      <c r="A1753" t="s">
        <v>2088</v>
      </c>
      <c r="B1753" t="s">
        <v>361</v>
      </c>
    </row>
    <row r="1754" spans="1:2" x14ac:dyDescent="0.25">
      <c r="A1754" t="s">
        <v>2089</v>
      </c>
      <c r="B1754" t="s">
        <v>361</v>
      </c>
    </row>
    <row r="1755" spans="1:2" x14ac:dyDescent="0.25">
      <c r="A1755" t="s">
        <v>2090</v>
      </c>
      <c r="B1755" t="s">
        <v>361</v>
      </c>
    </row>
    <row r="1756" spans="1:2" x14ac:dyDescent="0.25">
      <c r="A1756" t="s">
        <v>2091</v>
      </c>
      <c r="B1756" t="s">
        <v>361</v>
      </c>
    </row>
    <row r="1757" spans="1:2" x14ac:dyDescent="0.25">
      <c r="A1757" t="s">
        <v>2092</v>
      </c>
      <c r="B1757" t="s">
        <v>361</v>
      </c>
    </row>
    <row r="1758" spans="1:2" x14ac:dyDescent="0.25">
      <c r="A1758" t="s">
        <v>2093</v>
      </c>
      <c r="B1758" t="s">
        <v>361</v>
      </c>
    </row>
    <row r="1759" spans="1:2" x14ac:dyDescent="0.25">
      <c r="A1759" t="s">
        <v>2094</v>
      </c>
      <c r="B1759" t="s">
        <v>361</v>
      </c>
    </row>
    <row r="1760" spans="1:2" x14ac:dyDescent="0.25">
      <c r="A1760" t="s">
        <v>2095</v>
      </c>
      <c r="B1760" t="s">
        <v>361</v>
      </c>
    </row>
    <row r="1761" spans="1:2" x14ac:dyDescent="0.25">
      <c r="A1761" t="s">
        <v>2096</v>
      </c>
      <c r="B1761" t="s">
        <v>361</v>
      </c>
    </row>
    <row r="1762" spans="1:2" x14ac:dyDescent="0.25">
      <c r="A1762" t="s">
        <v>2097</v>
      </c>
      <c r="B1762" t="s">
        <v>361</v>
      </c>
    </row>
    <row r="1763" spans="1:2" x14ac:dyDescent="0.25">
      <c r="A1763" t="s">
        <v>2098</v>
      </c>
      <c r="B1763" t="s">
        <v>361</v>
      </c>
    </row>
    <row r="1764" spans="1:2" x14ac:dyDescent="0.25">
      <c r="A1764" t="s">
        <v>2099</v>
      </c>
      <c r="B1764" t="s">
        <v>361</v>
      </c>
    </row>
    <row r="1765" spans="1:2" x14ac:dyDescent="0.25">
      <c r="A1765" t="s">
        <v>2100</v>
      </c>
      <c r="B1765" t="s">
        <v>361</v>
      </c>
    </row>
    <row r="1766" spans="1:2" x14ac:dyDescent="0.25">
      <c r="A1766" t="s">
        <v>2101</v>
      </c>
      <c r="B1766" t="s">
        <v>361</v>
      </c>
    </row>
    <row r="1767" spans="1:2" x14ac:dyDescent="0.25">
      <c r="A1767" t="s">
        <v>2102</v>
      </c>
      <c r="B1767" t="s">
        <v>361</v>
      </c>
    </row>
    <row r="1768" spans="1:2" x14ac:dyDescent="0.25">
      <c r="A1768" t="s">
        <v>2103</v>
      </c>
      <c r="B1768" t="s">
        <v>361</v>
      </c>
    </row>
    <row r="1769" spans="1:2" x14ac:dyDescent="0.25">
      <c r="A1769" t="s">
        <v>2104</v>
      </c>
      <c r="B1769" t="s">
        <v>361</v>
      </c>
    </row>
    <row r="1770" spans="1:2" x14ac:dyDescent="0.25">
      <c r="A1770" t="s">
        <v>2105</v>
      </c>
      <c r="B1770" t="s">
        <v>361</v>
      </c>
    </row>
    <row r="1771" spans="1:2" x14ac:dyDescent="0.25">
      <c r="A1771" t="s">
        <v>2106</v>
      </c>
      <c r="B1771" t="s">
        <v>361</v>
      </c>
    </row>
    <row r="1772" spans="1:2" x14ac:dyDescent="0.25">
      <c r="A1772" t="s">
        <v>2107</v>
      </c>
      <c r="B1772" t="s">
        <v>361</v>
      </c>
    </row>
    <row r="1773" spans="1:2" x14ac:dyDescent="0.25">
      <c r="A1773" t="s">
        <v>2108</v>
      </c>
      <c r="B1773" t="s">
        <v>361</v>
      </c>
    </row>
    <row r="1774" spans="1:2" x14ac:dyDescent="0.25">
      <c r="A1774" t="s">
        <v>2109</v>
      </c>
      <c r="B1774" t="s">
        <v>361</v>
      </c>
    </row>
    <row r="1775" spans="1:2" x14ac:dyDescent="0.25">
      <c r="A1775" t="s">
        <v>2110</v>
      </c>
      <c r="B1775" t="s">
        <v>361</v>
      </c>
    </row>
    <row r="1776" spans="1:2" x14ac:dyDescent="0.25">
      <c r="A1776" t="s">
        <v>2111</v>
      </c>
      <c r="B1776" t="s">
        <v>361</v>
      </c>
    </row>
    <row r="1777" spans="1:2" x14ac:dyDescent="0.25">
      <c r="A1777" t="s">
        <v>2112</v>
      </c>
      <c r="B1777" t="s">
        <v>361</v>
      </c>
    </row>
    <row r="1778" spans="1:2" x14ac:dyDescent="0.25">
      <c r="A1778" t="s">
        <v>2113</v>
      </c>
      <c r="B1778" t="s">
        <v>361</v>
      </c>
    </row>
    <row r="1779" spans="1:2" x14ac:dyDescent="0.25">
      <c r="A1779" t="s">
        <v>2114</v>
      </c>
      <c r="B1779" t="s">
        <v>361</v>
      </c>
    </row>
    <row r="1780" spans="1:2" x14ac:dyDescent="0.25">
      <c r="A1780" t="s">
        <v>2115</v>
      </c>
      <c r="B1780" t="s">
        <v>361</v>
      </c>
    </row>
    <row r="1781" spans="1:2" x14ac:dyDescent="0.25">
      <c r="A1781" t="s">
        <v>2116</v>
      </c>
      <c r="B1781" t="s">
        <v>361</v>
      </c>
    </row>
    <row r="1782" spans="1:2" x14ac:dyDescent="0.25">
      <c r="A1782" t="s">
        <v>2117</v>
      </c>
      <c r="B1782" t="s">
        <v>361</v>
      </c>
    </row>
    <row r="1783" spans="1:2" x14ac:dyDescent="0.25">
      <c r="A1783" t="s">
        <v>2118</v>
      </c>
      <c r="B1783" t="s">
        <v>361</v>
      </c>
    </row>
    <row r="1784" spans="1:2" x14ac:dyDescent="0.25">
      <c r="A1784" t="s">
        <v>2119</v>
      </c>
      <c r="B1784" t="s">
        <v>361</v>
      </c>
    </row>
    <row r="1785" spans="1:2" x14ac:dyDescent="0.25">
      <c r="A1785" t="s">
        <v>2120</v>
      </c>
      <c r="B1785" t="s">
        <v>361</v>
      </c>
    </row>
    <row r="1786" spans="1:2" x14ac:dyDescent="0.25">
      <c r="A1786" t="s">
        <v>2121</v>
      </c>
      <c r="B1786" t="s">
        <v>361</v>
      </c>
    </row>
    <row r="1787" spans="1:2" x14ac:dyDescent="0.25">
      <c r="A1787" t="s">
        <v>2122</v>
      </c>
      <c r="B1787" t="s">
        <v>361</v>
      </c>
    </row>
    <row r="1788" spans="1:2" x14ac:dyDescent="0.25">
      <c r="A1788" t="s">
        <v>2123</v>
      </c>
      <c r="B1788" t="s">
        <v>361</v>
      </c>
    </row>
    <row r="1789" spans="1:2" x14ac:dyDescent="0.25">
      <c r="A1789" t="s">
        <v>2124</v>
      </c>
      <c r="B1789" t="s">
        <v>361</v>
      </c>
    </row>
    <row r="1790" spans="1:2" x14ac:dyDescent="0.25">
      <c r="A1790" t="s">
        <v>2125</v>
      </c>
      <c r="B1790" t="s">
        <v>361</v>
      </c>
    </row>
    <row r="1791" spans="1:2" x14ac:dyDescent="0.25">
      <c r="A1791" t="s">
        <v>2126</v>
      </c>
      <c r="B1791" t="s">
        <v>361</v>
      </c>
    </row>
    <row r="1792" spans="1:2" x14ac:dyDescent="0.25">
      <c r="A1792" t="s">
        <v>2127</v>
      </c>
      <c r="B1792" t="s">
        <v>361</v>
      </c>
    </row>
    <row r="1793" spans="1:2" x14ac:dyDescent="0.25">
      <c r="A1793" t="s">
        <v>2128</v>
      </c>
      <c r="B1793" t="s">
        <v>361</v>
      </c>
    </row>
    <row r="1794" spans="1:2" x14ac:dyDescent="0.25">
      <c r="A1794" t="s">
        <v>2129</v>
      </c>
      <c r="B1794" t="s">
        <v>361</v>
      </c>
    </row>
    <row r="1795" spans="1:2" x14ac:dyDescent="0.25">
      <c r="A1795" t="s">
        <v>2130</v>
      </c>
      <c r="B1795" t="s">
        <v>361</v>
      </c>
    </row>
    <row r="1796" spans="1:2" x14ac:dyDescent="0.25">
      <c r="A1796" t="s">
        <v>2131</v>
      </c>
      <c r="B1796" t="s">
        <v>361</v>
      </c>
    </row>
    <row r="1797" spans="1:2" x14ac:dyDescent="0.25">
      <c r="A1797" t="s">
        <v>2132</v>
      </c>
      <c r="B1797" t="s">
        <v>361</v>
      </c>
    </row>
    <row r="1798" spans="1:2" x14ac:dyDescent="0.25">
      <c r="A1798" t="s">
        <v>2133</v>
      </c>
      <c r="B1798" t="s">
        <v>361</v>
      </c>
    </row>
    <row r="1799" spans="1:2" x14ac:dyDescent="0.25">
      <c r="A1799" t="s">
        <v>2134</v>
      </c>
      <c r="B1799" t="s">
        <v>361</v>
      </c>
    </row>
    <row r="1800" spans="1:2" x14ac:dyDescent="0.25">
      <c r="A1800" t="s">
        <v>2135</v>
      </c>
      <c r="B1800" t="s">
        <v>361</v>
      </c>
    </row>
    <row r="1801" spans="1:2" x14ac:dyDescent="0.25">
      <c r="A1801" t="s">
        <v>2136</v>
      </c>
      <c r="B1801" t="s">
        <v>361</v>
      </c>
    </row>
    <row r="1802" spans="1:2" x14ac:dyDescent="0.25">
      <c r="A1802" t="s">
        <v>2137</v>
      </c>
      <c r="B1802" t="s">
        <v>361</v>
      </c>
    </row>
    <row r="1803" spans="1:2" x14ac:dyDescent="0.25">
      <c r="A1803" t="s">
        <v>2138</v>
      </c>
      <c r="B1803" t="s">
        <v>361</v>
      </c>
    </row>
    <row r="1804" spans="1:2" x14ac:dyDescent="0.25">
      <c r="A1804" t="s">
        <v>2139</v>
      </c>
      <c r="B1804" t="s">
        <v>361</v>
      </c>
    </row>
    <row r="1805" spans="1:2" x14ac:dyDescent="0.25">
      <c r="A1805" t="s">
        <v>2140</v>
      </c>
      <c r="B1805" t="s">
        <v>361</v>
      </c>
    </row>
    <row r="1806" spans="1:2" x14ac:dyDescent="0.25">
      <c r="A1806" t="s">
        <v>2141</v>
      </c>
      <c r="B1806" t="s">
        <v>361</v>
      </c>
    </row>
    <row r="1807" spans="1:2" x14ac:dyDescent="0.25">
      <c r="A1807" t="s">
        <v>2142</v>
      </c>
      <c r="B1807" t="s">
        <v>361</v>
      </c>
    </row>
    <row r="1808" spans="1:2" x14ac:dyDescent="0.25">
      <c r="A1808" t="s">
        <v>2143</v>
      </c>
      <c r="B1808" t="s">
        <v>361</v>
      </c>
    </row>
    <row r="1809" spans="1:2" x14ac:dyDescent="0.25">
      <c r="A1809" t="s">
        <v>2144</v>
      </c>
      <c r="B1809" t="s">
        <v>361</v>
      </c>
    </row>
    <row r="1810" spans="1:2" x14ac:dyDescent="0.25">
      <c r="A1810" t="s">
        <v>2145</v>
      </c>
      <c r="B1810" t="s">
        <v>361</v>
      </c>
    </row>
    <row r="1811" spans="1:2" x14ac:dyDescent="0.25">
      <c r="A1811" t="s">
        <v>2146</v>
      </c>
      <c r="B1811" t="s">
        <v>361</v>
      </c>
    </row>
    <row r="1812" spans="1:2" x14ac:dyDescent="0.25">
      <c r="A1812" t="s">
        <v>2147</v>
      </c>
      <c r="B1812" t="s">
        <v>361</v>
      </c>
    </row>
    <row r="1813" spans="1:2" x14ac:dyDescent="0.25">
      <c r="A1813" t="s">
        <v>2148</v>
      </c>
      <c r="B1813" t="s">
        <v>361</v>
      </c>
    </row>
    <row r="1814" spans="1:2" x14ac:dyDescent="0.25">
      <c r="A1814" t="s">
        <v>2149</v>
      </c>
      <c r="B1814" t="s">
        <v>361</v>
      </c>
    </row>
    <row r="1815" spans="1:2" x14ac:dyDescent="0.25">
      <c r="A1815" t="s">
        <v>2150</v>
      </c>
      <c r="B1815" t="s">
        <v>361</v>
      </c>
    </row>
    <row r="1816" spans="1:2" x14ac:dyDescent="0.25">
      <c r="A1816" t="s">
        <v>2151</v>
      </c>
      <c r="B1816" t="s">
        <v>361</v>
      </c>
    </row>
    <row r="1817" spans="1:2" x14ac:dyDescent="0.25">
      <c r="A1817" t="s">
        <v>2152</v>
      </c>
      <c r="B1817" t="s">
        <v>361</v>
      </c>
    </row>
    <row r="1818" spans="1:2" x14ac:dyDescent="0.25">
      <c r="A1818" t="s">
        <v>2153</v>
      </c>
      <c r="B1818" t="s">
        <v>361</v>
      </c>
    </row>
    <row r="1819" spans="1:2" x14ac:dyDescent="0.25">
      <c r="A1819" t="s">
        <v>2154</v>
      </c>
      <c r="B1819" t="s">
        <v>361</v>
      </c>
    </row>
    <row r="1820" spans="1:2" x14ac:dyDescent="0.25">
      <c r="A1820" t="s">
        <v>2155</v>
      </c>
      <c r="B1820" t="s">
        <v>361</v>
      </c>
    </row>
    <row r="1821" spans="1:2" x14ac:dyDescent="0.25">
      <c r="A1821" t="s">
        <v>2156</v>
      </c>
      <c r="B1821" t="s">
        <v>361</v>
      </c>
    </row>
    <row r="1822" spans="1:2" x14ac:dyDescent="0.25">
      <c r="A1822" t="s">
        <v>2157</v>
      </c>
      <c r="B1822" t="s">
        <v>361</v>
      </c>
    </row>
    <row r="1823" spans="1:2" x14ac:dyDescent="0.25">
      <c r="A1823" t="s">
        <v>2158</v>
      </c>
      <c r="B1823" t="s">
        <v>361</v>
      </c>
    </row>
    <row r="1824" spans="1:2" x14ac:dyDescent="0.25">
      <c r="A1824" t="s">
        <v>2159</v>
      </c>
      <c r="B1824" t="s">
        <v>361</v>
      </c>
    </row>
    <row r="1825" spans="1:2" x14ac:dyDescent="0.25">
      <c r="A1825" t="s">
        <v>2160</v>
      </c>
      <c r="B1825" t="s">
        <v>361</v>
      </c>
    </row>
    <row r="1826" spans="1:2" x14ac:dyDescent="0.25">
      <c r="A1826" t="s">
        <v>2161</v>
      </c>
      <c r="B1826" t="s">
        <v>361</v>
      </c>
    </row>
    <row r="1827" spans="1:2" x14ac:dyDescent="0.25">
      <c r="A1827" t="s">
        <v>2162</v>
      </c>
      <c r="B1827" t="s">
        <v>361</v>
      </c>
    </row>
    <row r="1828" spans="1:2" x14ac:dyDescent="0.25">
      <c r="A1828" t="s">
        <v>2163</v>
      </c>
      <c r="B1828" t="s">
        <v>361</v>
      </c>
    </row>
    <row r="1829" spans="1:2" x14ac:dyDescent="0.25">
      <c r="A1829" t="s">
        <v>2164</v>
      </c>
      <c r="B1829" t="s">
        <v>361</v>
      </c>
    </row>
    <row r="1830" spans="1:2" x14ac:dyDescent="0.25">
      <c r="A1830" t="s">
        <v>2165</v>
      </c>
      <c r="B1830" t="s">
        <v>361</v>
      </c>
    </row>
    <row r="1831" spans="1:2" x14ac:dyDescent="0.25">
      <c r="A1831" t="s">
        <v>2166</v>
      </c>
      <c r="B1831" t="s">
        <v>361</v>
      </c>
    </row>
    <row r="1832" spans="1:2" x14ac:dyDescent="0.25">
      <c r="A1832" t="s">
        <v>2167</v>
      </c>
      <c r="B1832" t="s">
        <v>361</v>
      </c>
    </row>
    <row r="1833" spans="1:2" x14ac:dyDescent="0.25">
      <c r="A1833" t="s">
        <v>2168</v>
      </c>
      <c r="B1833" t="s">
        <v>361</v>
      </c>
    </row>
    <row r="1834" spans="1:2" x14ac:dyDescent="0.25">
      <c r="A1834" t="s">
        <v>2169</v>
      </c>
      <c r="B1834" t="s">
        <v>361</v>
      </c>
    </row>
    <row r="1835" spans="1:2" x14ac:dyDescent="0.25">
      <c r="A1835" t="s">
        <v>2170</v>
      </c>
      <c r="B1835" t="s">
        <v>361</v>
      </c>
    </row>
    <row r="1836" spans="1:2" x14ac:dyDescent="0.25">
      <c r="A1836" t="s">
        <v>2171</v>
      </c>
      <c r="B1836" t="s">
        <v>361</v>
      </c>
    </row>
    <row r="1837" spans="1:2" x14ac:dyDescent="0.25">
      <c r="A1837" t="s">
        <v>2172</v>
      </c>
      <c r="B1837" t="s">
        <v>361</v>
      </c>
    </row>
    <row r="1838" spans="1:2" x14ac:dyDescent="0.25">
      <c r="A1838" t="s">
        <v>2173</v>
      </c>
      <c r="B1838" t="s">
        <v>361</v>
      </c>
    </row>
    <row r="1839" spans="1:2" x14ac:dyDescent="0.25">
      <c r="A1839" t="s">
        <v>2174</v>
      </c>
      <c r="B1839" t="s">
        <v>361</v>
      </c>
    </row>
    <row r="1840" spans="1:2" x14ac:dyDescent="0.25">
      <c r="A1840" t="s">
        <v>2175</v>
      </c>
      <c r="B1840" t="s">
        <v>361</v>
      </c>
    </row>
    <row r="1841" spans="1:2" x14ac:dyDescent="0.25">
      <c r="A1841" t="s">
        <v>2176</v>
      </c>
      <c r="B1841" t="s">
        <v>361</v>
      </c>
    </row>
    <row r="1842" spans="1:2" x14ac:dyDescent="0.25">
      <c r="A1842" t="s">
        <v>2177</v>
      </c>
      <c r="B1842" t="s">
        <v>361</v>
      </c>
    </row>
    <row r="1843" spans="1:2" x14ac:dyDescent="0.25">
      <c r="A1843" t="s">
        <v>2178</v>
      </c>
      <c r="B1843" t="s">
        <v>361</v>
      </c>
    </row>
    <row r="1844" spans="1:2" x14ac:dyDescent="0.25">
      <c r="A1844" t="s">
        <v>2179</v>
      </c>
      <c r="B1844" t="s">
        <v>361</v>
      </c>
    </row>
    <row r="1845" spans="1:2" x14ac:dyDescent="0.25">
      <c r="A1845" t="s">
        <v>2180</v>
      </c>
      <c r="B1845" t="s">
        <v>361</v>
      </c>
    </row>
    <row r="1846" spans="1:2" x14ac:dyDescent="0.25">
      <c r="A1846" t="s">
        <v>2181</v>
      </c>
      <c r="B1846" t="s">
        <v>361</v>
      </c>
    </row>
    <row r="1847" spans="1:2" x14ac:dyDescent="0.25">
      <c r="A1847" t="s">
        <v>2182</v>
      </c>
      <c r="B1847" t="s">
        <v>361</v>
      </c>
    </row>
    <row r="1848" spans="1:2" x14ac:dyDescent="0.25">
      <c r="A1848" t="s">
        <v>2183</v>
      </c>
      <c r="B1848" t="s">
        <v>361</v>
      </c>
    </row>
    <row r="1849" spans="1:2" x14ac:dyDescent="0.25">
      <c r="A1849" t="s">
        <v>2184</v>
      </c>
      <c r="B1849" t="s">
        <v>361</v>
      </c>
    </row>
    <row r="1850" spans="1:2" x14ac:dyDescent="0.25">
      <c r="A1850" t="s">
        <v>2185</v>
      </c>
      <c r="B1850" t="s">
        <v>361</v>
      </c>
    </row>
    <row r="1851" spans="1:2" x14ac:dyDescent="0.25">
      <c r="A1851" t="s">
        <v>2186</v>
      </c>
      <c r="B1851" t="s">
        <v>361</v>
      </c>
    </row>
    <row r="1852" spans="1:2" x14ac:dyDescent="0.25">
      <c r="A1852" t="s">
        <v>2187</v>
      </c>
      <c r="B1852" t="s">
        <v>361</v>
      </c>
    </row>
    <row r="1853" spans="1:2" x14ac:dyDescent="0.25">
      <c r="A1853" t="s">
        <v>2188</v>
      </c>
      <c r="B1853" t="s">
        <v>361</v>
      </c>
    </row>
    <row r="1854" spans="1:2" x14ac:dyDescent="0.25">
      <c r="A1854" t="s">
        <v>2189</v>
      </c>
      <c r="B1854" t="s">
        <v>361</v>
      </c>
    </row>
    <row r="1855" spans="1:2" x14ac:dyDescent="0.25">
      <c r="A1855" t="s">
        <v>2190</v>
      </c>
      <c r="B1855" t="s">
        <v>361</v>
      </c>
    </row>
    <row r="1856" spans="1:2" x14ac:dyDescent="0.25">
      <c r="A1856" t="s">
        <v>2191</v>
      </c>
      <c r="B1856" t="s">
        <v>361</v>
      </c>
    </row>
    <row r="1857" spans="1:2" x14ac:dyDescent="0.25">
      <c r="A1857" t="s">
        <v>2192</v>
      </c>
      <c r="B1857" t="s">
        <v>361</v>
      </c>
    </row>
    <row r="1858" spans="1:2" x14ac:dyDescent="0.25">
      <c r="A1858" t="s">
        <v>2193</v>
      </c>
      <c r="B1858" t="s">
        <v>361</v>
      </c>
    </row>
    <row r="1859" spans="1:2" x14ac:dyDescent="0.25">
      <c r="A1859" t="s">
        <v>2194</v>
      </c>
      <c r="B1859" t="s">
        <v>361</v>
      </c>
    </row>
    <row r="1860" spans="1:2" x14ac:dyDescent="0.25">
      <c r="A1860" t="s">
        <v>2195</v>
      </c>
      <c r="B1860" t="s">
        <v>361</v>
      </c>
    </row>
    <row r="1861" spans="1:2" x14ac:dyDescent="0.25">
      <c r="A1861" t="s">
        <v>2196</v>
      </c>
      <c r="B1861" t="s">
        <v>361</v>
      </c>
    </row>
    <row r="1862" spans="1:2" x14ac:dyDescent="0.25">
      <c r="A1862" t="s">
        <v>2197</v>
      </c>
      <c r="B1862" t="s">
        <v>361</v>
      </c>
    </row>
    <row r="1863" spans="1:2" x14ac:dyDescent="0.25">
      <c r="A1863" t="s">
        <v>2199</v>
      </c>
      <c r="B1863" t="s">
        <v>361</v>
      </c>
    </row>
    <row r="1864" spans="1:2" x14ac:dyDescent="0.25">
      <c r="A1864" t="s">
        <v>2200</v>
      </c>
      <c r="B1864" t="s">
        <v>361</v>
      </c>
    </row>
    <row r="1865" spans="1:2" x14ac:dyDescent="0.25">
      <c r="A1865" t="s">
        <v>2201</v>
      </c>
      <c r="B1865" t="s">
        <v>361</v>
      </c>
    </row>
    <row r="1866" spans="1:2" x14ac:dyDescent="0.25">
      <c r="A1866" t="s">
        <v>2202</v>
      </c>
      <c r="B1866" t="s">
        <v>361</v>
      </c>
    </row>
    <row r="1867" spans="1:2" x14ac:dyDescent="0.25">
      <c r="A1867" t="s">
        <v>2203</v>
      </c>
      <c r="B1867" t="s">
        <v>361</v>
      </c>
    </row>
    <row r="1868" spans="1:2" x14ac:dyDescent="0.25">
      <c r="A1868" t="s">
        <v>2204</v>
      </c>
      <c r="B1868" t="s">
        <v>361</v>
      </c>
    </row>
    <row r="1869" spans="1:2" x14ac:dyDescent="0.25">
      <c r="A1869" t="s">
        <v>2205</v>
      </c>
      <c r="B1869" t="s">
        <v>361</v>
      </c>
    </row>
    <row r="1870" spans="1:2" x14ac:dyDescent="0.25">
      <c r="A1870" t="s">
        <v>2206</v>
      </c>
      <c r="B1870" t="s">
        <v>361</v>
      </c>
    </row>
    <row r="1871" spans="1:2" x14ac:dyDescent="0.25">
      <c r="A1871" t="s">
        <v>2207</v>
      </c>
      <c r="B1871" t="s">
        <v>361</v>
      </c>
    </row>
    <row r="1872" spans="1:2" x14ac:dyDescent="0.25">
      <c r="A1872" t="s">
        <v>2208</v>
      </c>
      <c r="B1872" t="s">
        <v>361</v>
      </c>
    </row>
    <row r="1873" spans="1:2" x14ac:dyDescent="0.25">
      <c r="A1873" t="s">
        <v>2209</v>
      </c>
      <c r="B1873" t="s">
        <v>361</v>
      </c>
    </row>
    <row r="1874" spans="1:2" x14ac:dyDescent="0.25">
      <c r="A1874" t="s">
        <v>2210</v>
      </c>
      <c r="B1874" t="s">
        <v>361</v>
      </c>
    </row>
    <row r="1875" spans="1:2" x14ac:dyDescent="0.25">
      <c r="A1875" t="s">
        <v>2211</v>
      </c>
      <c r="B1875" t="s">
        <v>361</v>
      </c>
    </row>
    <row r="1876" spans="1:2" x14ac:dyDescent="0.25">
      <c r="A1876" t="s">
        <v>2212</v>
      </c>
      <c r="B1876" t="s">
        <v>361</v>
      </c>
    </row>
    <row r="1877" spans="1:2" x14ac:dyDescent="0.25">
      <c r="A1877" t="s">
        <v>2213</v>
      </c>
      <c r="B1877" t="s">
        <v>361</v>
      </c>
    </row>
    <row r="1878" spans="1:2" x14ac:dyDescent="0.25">
      <c r="A1878" t="s">
        <v>2214</v>
      </c>
      <c r="B1878" t="s">
        <v>361</v>
      </c>
    </row>
    <row r="1879" spans="1:2" x14ac:dyDescent="0.25">
      <c r="A1879" t="s">
        <v>2215</v>
      </c>
      <c r="B1879" t="s">
        <v>361</v>
      </c>
    </row>
    <row r="1880" spans="1:2" x14ac:dyDescent="0.25">
      <c r="A1880" t="s">
        <v>2216</v>
      </c>
      <c r="B1880" t="s">
        <v>361</v>
      </c>
    </row>
    <row r="1881" spans="1:2" x14ac:dyDescent="0.25">
      <c r="A1881" t="s">
        <v>2217</v>
      </c>
      <c r="B1881" t="s">
        <v>361</v>
      </c>
    </row>
    <row r="1882" spans="1:2" x14ac:dyDescent="0.25">
      <c r="A1882" t="s">
        <v>2218</v>
      </c>
      <c r="B1882" t="s">
        <v>361</v>
      </c>
    </row>
    <row r="1883" spans="1:2" x14ac:dyDescent="0.25">
      <c r="A1883" t="s">
        <v>2219</v>
      </c>
      <c r="B1883" t="s">
        <v>361</v>
      </c>
    </row>
    <row r="1884" spans="1:2" x14ac:dyDescent="0.25">
      <c r="A1884" t="s">
        <v>2220</v>
      </c>
      <c r="B1884" t="s">
        <v>361</v>
      </c>
    </row>
    <row r="1885" spans="1:2" x14ac:dyDescent="0.25">
      <c r="A1885" t="s">
        <v>2221</v>
      </c>
      <c r="B1885" t="s">
        <v>361</v>
      </c>
    </row>
    <row r="1886" spans="1:2" x14ac:dyDescent="0.25">
      <c r="A1886" t="s">
        <v>2222</v>
      </c>
      <c r="B1886" t="s">
        <v>361</v>
      </c>
    </row>
    <row r="1887" spans="1:2" x14ac:dyDescent="0.25">
      <c r="A1887" t="s">
        <v>2223</v>
      </c>
      <c r="B1887" t="s">
        <v>361</v>
      </c>
    </row>
    <row r="1888" spans="1:2" x14ac:dyDescent="0.25">
      <c r="A1888" t="s">
        <v>2224</v>
      </c>
      <c r="B1888" t="s">
        <v>361</v>
      </c>
    </row>
    <row r="1889" spans="1:2" x14ac:dyDescent="0.25">
      <c r="A1889" t="s">
        <v>2225</v>
      </c>
      <c r="B1889" t="s">
        <v>361</v>
      </c>
    </row>
    <row r="1890" spans="1:2" x14ac:dyDescent="0.25">
      <c r="A1890" t="s">
        <v>2226</v>
      </c>
      <c r="B1890" t="s">
        <v>361</v>
      </c>
    </row>
    <row r="1891" spans="1:2" x14ac:dyDescent="0.25">
      <c r="A1891" t="s">
        <v>2227</v>
      </c>
      <c r="B1891" t="s">
        <v>361</v>
      </c>
    </row>
    <row r="1892" spans="1:2" x14ac:dyDescent="0.25">
      <c r="A1892" t="s">
        <v>2228</v>
      </c>
      <c r="B1892" t="s">
        <v>361</v>
      </c>
    </row>
    <row r="1893" spans="1:2" x14ac:dyDescent="0.25">
      <c r="A1893" t="s">
        <v>2229</v>
      </c>
      <c r="B1893" t="s">
        <v>361</v>
      </c>
    </row>
    <row r="1894" spans="1:2" x14ac:dyDescent="0.25">
      <c r="A1894" t="s">
        <v>2230</v>
      </c>
      <c r="B1894" t="s">
        <v>361</v>
      </c>
    </row>
    <row r="1895" spans="1:2" x14ac:dyDescent="0.25">
      <c r="A1895" t="s">
        <v>2231</v>
      </c>
      <c r="B1895" t="s">
        <v>361</v>
      </c>
    </row>
    <row r="1896" spans="1:2" x14ac:dyDescent="0.25">
      <c r="A1896" t="s">
        <v>2232</v>
      </c>
      <c r="B1896" t="s">
        <v>361</v>
      </c>
    </row>
    <row r="1897" spans="1:2" x14ac:dyDescent="0.25">
      <c r="A1897" t="s">
        <v>2233</v>
      </c>
      <c r="B1897" t="s">
        <v>361</v>
      </c>
    </row>
    <row r="1898" spans="1:2" x14ac:dyDescent="0.25">
      <c r="A1898" t="s">
        <v>2234</v>
      </c>
      <c r="B1898" t="s">
        <v>361</v>
      </c>
    </row>
    <row r="1899" spans="1:2" x14ac:dyDescent="0.25">
      <c r="A1899" t="s">
        <v>2235</v>
      </c>
      <c r="B1899" t="s">
        <v>361</v>
      </c>
    </row>
    <row r="1900" spans="1:2" x14ac:dyDescent="0.25">
      <c r="A1900" t="s">
        <v>2236</v>
      </c>
      <c r="B1900" t="s">
        <v>361</v>
      </c>
    </row>
    <row r="1901" spans="1:2" x14ac:dyDescent="0.25">
      <c r="A1901" t="s">
        <v>2237</v>
      </c>
      <c r="B1901" t="s">
        <v>361</v>
      </c>
    </row>
    <row r="1902" spans="1:2" x14ac:dyDescent="0.25">
      <c r="A1902" t="s">
        <v>2238</v>
      </c>
      <c r="B1902" t="s">
        <v>361</v>
      </c>
    </row>
    <row r="1903" spans="1:2" x14ac:dyDescent="0.25">
      <c r="A1903" t="s">
        <v>2239</v>
      </c>
      <c r="B1903" t="s">
        <v>361</v>
      </c>
    </row>
    <row r="1904" spans="1:2" x14ac:dyDescent="0.25">
      <c r="A1904" t="s">
        <v>2240</v>
      </c>
      <c r="B1904" t="s">
        <v>361</v>
      </c>
    </row>
    <row r="1905" spans="1:2" x14ac:dyDescent="0.25">
      <c r="A1905" t="s">
        <v>2241</v>
      </c>
      <c r="B1905" t="s">
        <v>361</v>
      </c>
    </row>
    <row r="1906" spans="1:2" x14ac:dyDescent="0.25">
      <c r="A1906" t="s">
        <v>2242</v>
      </c>
      <c r="B1906" t="s">
        <v>361</v>
      </c>
    </row>
    <row r="1907" spans="1:2" x14ac:dyDescent="0.25">
      <c r="A1907" t="s">
        <v>2243</v>
      </c>
      <c r="B1907" t="s">
        <v>361</v>
      </c>
    </row>
    <row r="1908" spans="1:2" x14ac:dyDescent="0.25">
      <c r="A1908" t="s">
        <v>2244</v>
      </c>
      <c r="B1908" t="s">
        <v>361</v>
      </c>
    </row>
    <row r="1909" spans="1:2" x14ac:dyDescent="0.25">
      <c r="A1909" t="s">
        <v>2245</v>
      </c>
      <c r="B1909" t="s">
        <v>361</v>
      </c>
    </row>
    <row r="1910" spans="1:2" x14ac:dyDescent="0.25">
      <c r="A1910" t="s">
        <v>2246</v>
      </c>
      <c r="B1910" t="s">
        <v>361</v>
      </c>
    </row>
    <row r="1911" spans="1:2" x14ac:dyDescent="0.25">
      <c r="A1911" t="s">
        <v>2247</v>
      </c>
      <c r="B1911" t="s">
        <v>361</v>
      </c>
    </row>
    <row r="1912" spans="1:2" x14ac:dyDescent="0.25">
      <c r="A1912" t="s">
        <v>2248</v>
      </c>
      <c r="B1912" t="s">
        <v>361</v>
      </c>
    </row>
    <row r="1913" spans="1:2" x14ac:dyDescent="0.25">
      <c r="A1913" t="s">
        <v>2249</v>
      </c>
      <c r="B1913" t="s">
        <v>361</v>
      </c>
    </row>
    <row r="1914" spans="1:2" x14ac:dyDescent="0.25">
      <c r="A1914" t="s">
        <v>2250</v>
      </c>
      <c r="B1914" t="s">
        <v>361</v>
      </c>
    </row>
    <row r="1915" spans="1:2" x14ac:dyDescent="0.25">
      <c r="A1915" t="s">
        <v>2251</v>
      </c>
      <c r="B1915" t="s">
        <v>361</v>
      </c>
    </row>
    <row r="1916" spans="1:2" x14ac:dyDescent="0.25">
      <c r="A1916" t="s">
        <v>2252</v>
      </c>
      <c r="B1916" t="s">
        <v>361</v>
      </c>
    </row>
    <row r="1917" spans="1:2" x14ac:dyDescent="0.25">
      <c r="A1917" t="s">
        <v>2253</v>
      </c>
      <c r="B1917" t="s">
        <v>361</v>
      </c>
    </row>
    <row r="1918" spans="1:2" x14ac:dyDescent="0.25">
      <c r="A1918" t="s">
        <v>2254</v>
      </c>
      <c r="B1918" t="s">
        <v>361</v>
      </c>
    </row>
    <row r="1919" spans="1:2" x14ac:dyDescent="0.25">
      <c r="A1919" t="s">
        <v>2255</v>
      </c>
      <c r="B1919" t="s">
        <v>361</v>
      </c>
    </row>
    <row r="1920" spans="1:2" x14ac:dyDescent="0.25">
      <c r="A1920" t="s">
        <v>2256</v>
      </c>
      <c r="B1920" t="s">
        <v>361</v>
      </c>
    </row>
    <row r="1921" spans="1:2" x14ac:dyDescent="0.25">
      <c r="A1921" t="s">
        <v>2257</v>
      </c>
      <c r="B1921" t="s">
        <v>361</v>
      </c>
    </row>
    <row r="1922" spans="1:2" x14ac:dyDescent="0.25">
      <c r="A1922" t="s">
        <v>2258</v>
      </c>
      <c r="B1922" t="s">
        <v>361</v>
      </c>
    </row>
    <row r="1923" spans="1:2" x14ac:dyDescent="0.25">
      <c r="A1923" t="s">
        <v>2259</v>
      </c>
      <c r="B1923" t="s">
        <v>361</v>
      </c>
    </row>
    <row r="1924" spans="1:2" x14ac:dyDescent="0.25">
      <c r="A1924" t="s">
        <v>2260</v>
      </c>
      <c r="B1924" t="s">
        <v>361</v>
      </c>
    </row>
    <row r="1925" spans="1:2" x14ac:dyDescent="0.25">
      <c r="A1925" t="s">
        <v>2261</v>
      </c>
      <c r="B1925" t="s">
        <v>361</v>
      </c>
    </row>
    <row r="1926" spans="1:2" x14ac:dyDescent="0.25">
      <c r="A1926" t="s">
        <v>2262</v>
      </c>
      <c r="B1926" t="s">
        <v>361</v>
      </c>
    </row>
    <row r="1927" spans="1:2" x14ac:dyDescent="0.25">
      <c r="A1927" t="s">
        <v>2263</v>
      </c>
      <c r="B1927" t="s">
        <v>361</v>
      </c>
    </row>
    <row r="1928" spans="1:2" x14ac:dyDescent="0.25">
      <c r="A1928" t="s">
        <v>2264</v>
      </c>
      <c r="B1928" t="s">
        <v>361</v>
      </c>
    </row>
    <row r="1929" spans="1:2" x14ac:dyDescent="0.25">
      <c r="A1929" t="s">
        <v>2265</v>
      </c>
      <c r="B1929" t="s">
        <v>361</v>
      </c>
    </row>
    <row r="1930" spans="1:2" x14ac:dyDescent="0.25">
      <c r="A1930" t="s">
        <v>2266</v>
      </c>
      <c r="B1930" t="s">
        <v>361</v>
      </c>
    </row>
    <row r="1931" spans="1:2" x14ac:dyDescent="0.25">
      <c r="A1931" t="s">
        <v>2267</v>
      </c>
      <c r="B1931" t="s">
        <v>361</v>
      </c>
    </row>
    <row r="1932" spans="1:2" x14ac:dyDescent="0.25">
      <c r="A1932" t="s">
        <v>2268</v>
      </c>
      <c r="B1932" t="s">
        <v>361</v>
      </c>
    </row>
    <row r="1933" spans="1:2" x14ac:dyDescent="0.25">
      <c r="A1933" t="s">
        <v>2269</v>
      </c>
      <c r="B1933" t="s">
        <v>361</v>
      </c>
    </row>
    <row r="1934" spans="1:2" x14ac:dyDescent="0.25">
      <c r="A1934" t="s">
        <v>2270</v>
      </c>
      <c r="B1934" t="s">
        <v>361</v>
      </c>
    </row>
    <row r="1935" spans="1:2" x14ac:dyDescent="0.25">
      <c r="A1935" t="s">
        <v>2271</v>
      </c>
      <c r="B1935" t="s">
        <v>361</v>
      </c>
    </row>
    <row r="1936" spans="1:2" x14ac:dyDescent="0.25">
      <c r="A1936" t="s">
        <v>2272</v>
      </c>
      <c r="B1936" t="s">
        <v>361</v>
      </c>
    </row>
    <row r="1937" spans="1:2" x14ac:dyDescent="0.25">
      <c r="A1937" t="s">
        <v>2273</v>
      </c>
      <c r="B1937" t="s">
        <v>361</v>
      </c>
    </row>
    <row r="1938" spans="1:2" x14ac:dyDescent="0.25">
      <c r="A1938" t="s">
        <v>2274</v>
      </c>
      <c r="B1938" t="s">
        <v>361</v>
      </c>
    </row>
    <row r="1939" spans="1:2" x14ac:dyDescent="0.25">
      <c r="A1939" t="s">
        <v>2275</v>
      </c>
      <c r="B1939" t="s">
        <v>361</v>
      </c>
    </row>
    <row r="1940" spans="1:2" x14ac:dyDescent="0.25">
      <c r="A1940" t="s">
        <v>2276</v>
      </c>
      <c r="B1940" t="s">
        <v>361</v>
      </c>
    </row>
    <row r="1941" spans="1:2" x14ac:dyDescent="0.25">
      <c r="A1941" t="s">
        <v>2277</v>
      </c>
      <c r="B1941" t="s">
        <v>361</v>
      </c>
    </row>
    <row r="1942" spans="1:2" x14ac:dyDescent="0.25">
      <c r="A1942" t="s">
        <v>2278</v>
      </c>
      <c r="B1942" t="s">
        <v>361</v>
      </c>
    </row>
    <row r="1943" spans="1:2" x14ac:dyDescent="0.25">
      <c r="A1943" t="s">
        <v>2279</v>
      </c>
      <c r="B1943" t="s">
        <v>361</v>
      </c>
    </row>
    <row r="1944" spans="1:2" x14ac:dyDescent="0.25">
      <c r="A1944" t="s">
        <v>2280</v>
      </c>
      <c r="B1944" t="s">
        <v>361</v>
      </c>
    </row>
    <row r="1945" spans="1:2" x14ac:dyDescent="0.25">
      <c r="A1945" t="s">
        <v>2281</v>
      </c>
      <c r="B1945" t="s">
        <v>361</v>
      </c>
    </row>
    <row r="1946" spans="1:2" x14ac:dyDescent="0.25">
      <c r="A1946" t="s">
        <v>2282</v>
      </c>
      <c r="B1946" t="s">
        <v>361</v>
      </c>
    </row>
    <row r="1947" spans="1:2" x14ac:dyDescent="0.25">
      <c r="A1947" t="s">
        <v>2283</v>
      </c>
      <c r="B1947" t="s">
        <v>361</v>
      </c>
    </row>
    <row r="1948" spans="1:2" x14ac:dyDescent="0.25">
      <c r="A1948" t="s">
        <v>2284</v>
      </c>
      <c r="B1948" t="s">
        <v>361</v>
      </c>
    </row>
    <row r="1949" spans="1:2" x14ac:dyDescent="0.25">
      <c r="A1949" t="s">
        <v>2285</v>
      </c>
      <c r="B1949" t="s">
        <v>361</v>
      </c>
    </row>
    <row r="1950" spans="1:2" x14ac:dyDescent="0.25">
      <c r="A1950" t="s">
        <v>2286</v>
      </c>
      <c r="B1950" t="s">
        <v>361</v>
      </c>
    </row>
    <row r="1951" spans="1:2" x14ac:dyDescent="0.25">
      <c r="A1951" t="s">
        <v>2287</v>
      </c>
      <c r="B1951" t="s">
        <v>361</v>
      </c>
    </row>
    <row r="1952" spans="1:2" x14ac:dyDescent="0.25">
      <c r="A1952" t="s">
        <v>2288</v>
      </c>
      <c r="B1952" t="s">
        <v>361</v>
      </c>
    </row>
    <row r="1953" spans="1:2" x14ac:dyDescent="0.25">
      <c r="A1953" t="s">
        <v>2289</v>
      </c>
      <c r="B1953" t="s">
        <v>361</v>
      </c>
    </row>
    <row r="1954" spans="1:2" x14ac:dyDescent="0.25">
      <c r="A1954" t="s">
        <v>2290</v>
      </c>
      <c r="B1954" t="s">
        <v>361</v>
      </c>
    </row>
    <row r="1955" spans="1:2" x14ac:dyDescent="0.25">
      <c r="A1955" t="s">
        <v>2291</v>
      </c>
      <c r="B1955" t="s">
        <v>361</v>
      </c>
    </row>
    <row r="1956" spans="1:2" x14ac:dyDescent="0.25">
      <c r="A1956" t="s">
        <v>2292</v>
      </c>
      <c r="B1956" t="s">
        <v>361</v>
      </c>
    </row>
    <row r="1957" spans="1:2" x14ac:dyDescent="0.25">
      <c r="A1957" t="s">
        <v>2293</v>
      </c>
      <c r="B1957" t="s">
        <v>361</v>
      </c>
    </row>
    <row r="1958" spans="1:2" x14ac:dyDescent="0.25">
      <c r="A1958" t="s">
        <v>2294</v>
      </c>
      <c r="B1958" t="s">
        <v>361</v>
      </c>
    </row>
    <row r="1959" spans="1:2" x14ac:dyDescent="0.25">
      <c r="A1959" t="s">
        <v>2295</v>
      </c>
      <c r="B1959" t="s">
        <v>361</v>
      </c>
    </row>
    <row r="1960" spans="1:2" x14ac:dyDescent="0.25">
      <c r="A1960" t="s">
        <v>2296</v>
      </c>
      <c r="B1960" t="s">
        <v>361</v>
      </c>
    </row>
    <row r="1961" spans="1:2" x14ac:dyDescent="0.25">
      <c r="A1961" t="s">
        <v>2297</v>
      </c>
      <c r="B1961" t="s">
        <v>361</v>
      </c>
    </row>
    <row r="1962" spans="1:2" x14ac:dyDescent="0.25">
      <c r="A1962" t="s">
        <v>2298</v>
      </c>
      <c r="B1962" t="s">
        <v>361</v>
      </c>
    </row>
    <row r="1963" spans="1:2" x14ac:dyDescent="0.25">
      <c r="A1963" t="s">
        <v>2299</v>
      </c>
      <c r="B1963" t="s">
        <v>361</v>
      </c>
    </row>
    <row r="1964" spans="1:2" x14ac:dyDescent="0.25">
      <c r="A1964" t="s">
        <v>2300</v>
      </c>
      <c r="B1964" t="s">
        <v>361</v>
      </c>
    </row>
    <row r="1965" spans="1:2" x14ac:dyDescent="0.25">
      <c r="A1965" t="s">
        <v>2301</v>
      </c>
      <c r="B1965" t="s">
        <v>361</v>
      </c>
    </row>
    <row r="1966" spans="1:2" x14ac:dyDescent="0.25">
      <c r="A1966" t="s">
        <v>2302</v>
      </c>
      <c r="B1966" t="s">
        <v>361</v>
      </c>
    </row>
    <row r="1967" spans="1:2" x14ac:dyDescent="0.25">
      <c r="A1967" t="s">
        <v>2303</v>
      </c>
      <c r="B1967" t="s">
        <v>361</v>
      </c>
    </row>
    <row r="1968" spans="1:2" x14ac:dyDescent="0.25">
      <c r="A1968" t="s">
        <v>2304</v>
      </c>
      <c r="B1968" t="s">
        <v>361</v>
      </c>
    </row>
    <row r="1969" spans="1:2" x14ac:dyDescent="0.25">
      <c r="A1969" t="s">
        <v>2305</v>
      </c>
      <c r="B1969" t="s">
        <v>361</v>
      </c>
    </row>
    <row r="1970" spans="1:2" x14ac:dyDescent="0.25">
      <c r="A1970" t="s">
        <v>2306</v>
      </c>
      <c r="B1970" t="s">
        <v>361</v>
      </c>
    </row>
    <row r="1971" spans="1:2" x14ac:dyDescent="0.25">
      <c r="A1971" t="s">
        <v>2307</v>
      </c>
      <c r="B1971" t="s">
        <v>361</v>
      </c>
    </row>
    <row r="1972" spans="1:2" x14ac:dyDescent="0.25">
      <c r="A1972" t="s">
        <v>2308</v>
      </c>
      <c r="B1972" t="s">
        <v>361</v>
      </c>
    </row>
    <row r="1973" spans="1:2" x14ac:dyDescent="0.25">
      <c r="A1973" t="s">
        <v>2309</v>
      </c>
      <c r="B1973" t="s">
        <v>361</v>
      </c>
    </row>
    <row r="1974" spans="1:2" x14ac:dyDescent="0.25">
      <c r="A1974" t="s">
        <v>2310</v>
      </c>
      <c r="B1974" t="s">
        <v>361</v>
      </c>
    </row>
    <row r="1975" spans="1:2" x14ac:dyDescent="0.25">
      <c r="A1975" t="s">
        <v>2311</v>
      </c>
      <c r="B1975" t="s">
        <v>361</v>
      </c>
    </row>
    <row r="1976" spans="1:2" x14ac:dyDescent="0.25">
      <c r="A1976" t="s">
        <v>2312</v>
      </c>
      <c r="B1976" t="s">
        <v>361</v>
      </c>
    </row>
    <row r="1977" spans="1:2" x14ac:dyDescent="0.25">
      <c r="A1977" t="s">
        <v>2313</v>
      </c>
      <c r="B1977" t="s">
        <v>361</v>
      </c>
    </row>
    <row r="1978" spans="1:2" x14ac:dyDescent="0.25">
      <c r="A1978" t="s">
        <v>2314</v>
      </c>
      <c r="B1978" t="s">
        <v>361</v>
      </c>
    </row>
    <row r="1979" spans="1:2" x14ac:dyDescent="0.25">
      <c r="A1979" t="s">
        <v>2315</v>
      </c>
      <c r="B1979" t="s">
        <v>361</v>
      </c>
    </row>
    <row r="1980" spans="1:2" x14ac:dyDescent="0.25">
      <c r="A1980" t="s">
        <v>2316</v>
      </c>
      <c r="B1980" t="s">
        <v>361</v>
      </c>
    </row>
    <row r="1981" spans="1:2" x14ac:dyDescent="0.25">
      <c r="A1981" t="s">
        <v>2317</v>
      </c>
      <c r="B1981" t="s">
        <v>361</v>
      </c>
    </row>
    <row r="1982" spans="1:2" x14ac:dyDescent="0.25">
      <c r="A1982" t="s">
        <v>2318</v>
      </c>
      <c r="B1982" t="s">
        <v>361</v>
      </c>
    </row>
    <row r="1983" spans="1:2" x14ac:dyDescent="0.25">
      <c r="A1983" t="s">
        <v>2319</v>
      </c>
      <c r="B1983" t="s">
        <v>361</v>
      </c>
    </row>
    <row r="1984" spans="1:2" x14ac:dyDescent="0.25">
      <c r="A1984" t="s">
        <v>2320</v>
      </c>
      <c r="B1984" t="s">
        <v>361</v>
      </c>
    </row>
    <row r="1985" spans="1:2" x14ac:dyDescent="0.25">
      <c r="A1985" t="s">
        <v>2321</v>
      </c>
      <c r="B1985" t="s">
        <v>361</v>
      </c>
    </row>
    <row r="1986" spans="1:2" x14ac:dyDescent="0.25">
      <c r="A1986" t="s">
        <v>2322</v>
      </c>
      <c r="B1986" t="s">
        <v>361</v>
      </c>
    </row>
    <row r="1987" spans="1:2" x14ac:dyDescent="0.25">
      <c r="A1987" t="s">
        <v>2323</v>
      </c>
      <c r="B1987" t="s">
        <v>361</v>
      </c>
    </row>
    <row r="1988" spans="1:2" x14ac:dyDescent="0.25">
      <c r="A1988" t="s">
        <v>2324</v>
      </c>
      <c r="B1988" t="s">
        <v>361</v>
      </c>
    </row>
    <row r="1989" spans="1:2" x14ac:dyDescent="0.25">
      <c r="A1989" t="s">
        <v>2325</v>
      </c>
      <c r="B1989" t="s">
        <v>361</v>
      </c>
    </row>
    <row r="1990" spans="1:2" x14ac:dyDescent="0.25">
      <c r="A1990" t="s">
        <v>2326</v>
      </c>
      <c r="B1990" t="s">
        <v>361</v>
      </c>
    </row>
    <row r="1991" spans="1:2" x14ac:dyDescent="0.25">
      <c r="A1991" t="s">
        <v>2327</v>
      </c>
      <c r="B1991" t="s">
        <v>361</v>
      </c>
    </row>
    <row r="1992" spans="1:2" x14ac:dyDescent="0.25">
      <c r="A1992" t="s">
        <v>2328</v>
      </c>
      <c r="B1992" t="s">
        <v>361</v>
      </c>
    </row>
    <row r="1993" spans="1:2" x14ac:dyDescent="0.25">
      <c r="A1993" t="s">
        <v>2329</v>
      </c>
      <c r="B1993" t="s">
        <v>361</v>
      </c>
    </row>
    <row r="1994" spans="1:2" x14ac:dyDescent="0.25">
      <c r="A1994" t="s">
        <v>2330</v>
      </c>
      <c r="B1994" t="s">
        <v>361</v>
      </c>
    </row>
    <row r="1995" spans="1:2" x14ac:dyDescent="0.25">
      <c r="A1995" t="s">
        <v>2331</v>
      </c>
      <c r="B1995" t="s">
        <v>361</v>
      </c>
    </row>
    <row r="1996" spans="1:2" x14ac:dyDescent="0.25">
      <c r="A1996" t="s">
        <v>2332</v>
      </c>
      <c r="B1996" t="s">
        <v>361</v>
      </c>
    </row>
    <row r="1997" spans="1:2" x14ac:dyDescent="0.25">
      <c r="A1997" t="s">
        <v>2333</v>
      </c>
      <c r="B1997" t="s">
        <v>361</v>
      </c>
    </row>
    <row r="1998" spans="1:2" x14ac:dyDescent="0.25">
      <c r="A1998" t="s">
        <v>2334</v>
      </c>
      <c r="B1998" t="s">
        <v>361</v>
      </c>
    </row>
    <row r="1999" spans="1:2" x14ac:dyDescent="0.25">
      <c r="A1999" t="s">
        <v>2335</v>
      </c>
      <c r="B1999" t="s">
        <v>361</v>
      </c>
    </row>
    <row r="2000" spans="1:2" x14ac:dyDescent="0.25">
      <c r="A2000" t="s">
        <v>2336</v>
      </c>
      <c r="B2000" t="s">
        <v>361</v>
      </c>
    </row>
    <row r="2001" spans="1:2" x14ac:dyDescent="0.25">
      <c r="A2001" t="s">
        <v>2337</v>
      </c>
      <c r="B2001" t="s">
        <v>361</v>
      </c>
    </row>
    <row r="2002" spans="1:2" x14ac:dyDescent="0.25">
      <c r="A2002" t="s">
        <v>2338</v>
      </c>
      <c r="B2002" t="s">
        <v>361</v>
      </c>
    </row>
    <row r="2003" spans="1:2" x14ac:dyDescent="0.25">
      <c r="A2003" t="s">
        <v>2339</v>
      </c>
      <c r="B2003" t="s">
        <v>361</v>
      </c>
    </row>
    <row r="2004" spans="1:2" x14ac:dyDescent="0.25">
      <c r="A2004" t="s">
        <v>2340</v>
      </c>
      <c r="B2004" t="s">
        <v>361</v>
      </c>
    </row>
    <row r="2005" spans="1:2" x14ac:dyDescent="0.25">
      <c r="A2005" t="s">
        <v>2341</v>
      </c>
      <c r="B2005" t="s">
        <v>361</v>
      </c>
    </row>
    <row r="2006" spans="1:2" x14ac:dyDescent="0.25">
      <c r="A2006" t="s">
        <v>2342</v>
      </c>
      <c r="B2006" t="s">
        <v>361</v>
      </c>
    </row>
    <row r="2007" spans="1:2" x14ac:dyDescent="0.25">
      <c r="A2007" t="s">
        <v>2343</v>
      </c>
      <c r="B2007" t="s">
        <v>361</v>
      </c>
    </row>
    <row r="2008" spans="1:2" x14ac:dyDescent="0.25">
      <c r="A2008" t="s">
        <v>2344</v>
      </c>
      <c r="B2008" t="s">
        <v>361</v>
      </c>
    </row>
    <row r="2009" spans="1:2" x14ac:dyDescent="0.25">
      <c r="A2009" t="s">
        <v>2345</v>
      </c>
      <c r="B2009" t="s">
        <v>361</v>
      </c>
    </row>
    <row r="2010" spans="1:2" x14ac:dyDescent="0.25">
      <c r="A2010" t="s">
        <v>2346</v>
      </c>
      <c r="B2010" t="s">
        <v>361</v>
      </c>
    </row>
    <row r="2011" spans="1:2" x14ac:dyDescent="0.25">
      <c r="A2011" t="s">
        <v>2347</v>
      </c>
      <c r="B2011" t="s">
        <v>361</v>
      </c>
    </row>
    <row r="2012" spans="1:2" x14ac:dyDescent="0.25">
      <c r="A2012" t="s">
        <v>2348</v>
      </c>
      <c r="B2012" t="s">
        <v>361</v>
      </c>
    </row>
    <row r="2013" spans="1:2" x14ac:dyDescent="0.25">
      <c r="A2013" t="s">
        <v>2349</v>
      </c>
      <c r="B2013" t="s">
        <v>361</v>
      </c>
    </row>
    <row r="2014" spans="1:2" x14ac:dyDescent="0.25">
      <c r="A2014" t="s">
        <v>2350</v>
      </c>
      <c r="B2014" t="s">
        <v>361</v>
      </c>
    </row>
    <row r="2015" spans="1:2" x14ac:dyDescent="0.25">
      <c r="A2015" t="s">
        <v>2351</v>
      </c>
      <c r="B2015" t="s">
        <v>361</v>
      </c>
    </row>
    <row r="2016" spans="1:2" x14ac:dyDescent="0.25">
      <c r="A2016" t="s">
        <v>2352</v>
      </c>
      <c r="B2016" t="s">
        <v>361</v>
      </c>
    </row>
    <row r="2017" spans="1:2" x14ac:dyDescent="0.25">
      <c r="A2017" t="s">
        <v>2353</v>
      </c>
      <c r="B2017" t="s">
        <v>361</v>
      </c>
    </row>
    <row r="2018" spans="1:2" x14ac:dyDescent="0.25">
      <c r="A2018" t="s">
        <v>2354</v>
      </c>
      <c r="B2018" t="s">
        <v>361</v>
      </c>
    </row>
    <row r="2019" spans="1:2" x14ac:dyDescent="0.25">
      <c r="A2019" t="s">
        <v>2355</v>
      </c>
      <c r="B2019" t="s">
        <v>361</v>
      </c>
    </row>
    <row r="2020" spans="1:2" x14ac:dyDescent="0.25">
      <c r="A2020" t="s">
        <v>2356</v>
      </c>
      <c r="B2020" t="s">
        <v>361</v>
      </c>
    </row>
    <row r="2021" spans="1:2" x14ac:dyDescent="0.25">
      <c r="A2021" t="s">
        <v>2357</v>
      </c>
      <c r="B2021" t="s">
        <v>361</v>
      </c>
    </row>
    <row r="2022" spans="1:2" x14ac:dyDescent="0.25">
      <c r="A2022" t="s">
        <v>2358</v>
      </c>
      <c r="B2022" t="s">
        <v>361</v>
      </c>
    </row>
    <row r="2023" spans="1:2" x14ac:dyDescent="0.25">
      <c r="A2023" t="s">
        <v>2359</v>
      </c>
      <c r="B2023" t="s">
        <v>361</v>
      </c>
    </row>
    <row r="2024" spans="1:2" x14ac:dyDescent="0.25">
      <c r="A2024" t="s">
        <v>2360</v>
      </c>
      <c r="B2024" t="s">
        <v>361</v>
      </c>
    </row>
    <row r="2025" spans="1:2" x14ac:dyDescent="0.25">
      <c r="A2025" t="s">
        <v>2361</v>
      </c>
      <c r="B2025" t="s">
        <v>361</v>
      </c>
    </row>
    <row r="2026" spans="1:2" x14ac:dyDescent="0.25">
      <c r="A2026" t="s">
        <v>2362</v>
      </c>
      <c r="B2026" t="s">
        <v>361</v>
      </c>
    </row>
    <row r="2027" spans="1:2" x14ac:dyDescent="0.25">
      <c r="A2027" t="s">
        <v>2363</v>
      </c>
      <c r="B2027" t="s">
        <v>361</v>
      </c>
    </row>
    <row r="2028" spans="1:2" x14ac:dyDescent="0.25">
      <c r="A2028" t="s">
        <v>2364</v>
      </c>
      <c r="B2028" t="s">
        <v>361</v>
      </c>
    </row>
    <row r="2029" spans="1:2" x14ac:dyDescent="0.25">
      <c r="A2029" t="s">
        <v>2365</v>
      </c>
      <c r="B2029" t="s">
        <v>361</v>
      </c>
    </row>
    <row r="2030" spans="1:2" x14ac:dyDescent="0.25">
      <c r="A2030" t="s">
        <v>2366</v>
      </c>
      <c r="B2030" t="s">
        <v>361</v>
      </c>
    </row>
    <row r="2031" spans="1:2" x14ac:dyDescent="0.25">
      <c r="A2031" t="s">
        <v>2367</v>
      </c>
      <c r="B2031" t="s">
        <v>361</v>
      </c>
    </row>
    <row r="2032" spans="1:2" x14ac:dyDescent="0.25">
      <c r="A2032" t="s">
        <v>2368</v>
      </c>
      <c r="B2032" t="s">
        <v>361</v>
      </c>
    </row>
    <row r="2033" spans="1:2" x14ac:dyDescent="0.25">
      <c r="A2033" t="s">
        <v>2369</v>
      </c>
      <c r="B2033" t="s">
        <v>361</v>
      </c>
    </row>
    <row r="2034" spans="1:2" x14ac:dyDescent="0.25">
      <c r="A2034" t="s">
        <v>2370</v>
      </c>
      <c r="B2034" t="s">
        <v>361</v>
      </c>
    </row>
    <row r="2035" spans="1:2" x14ac:dyDescent="0.25">
      <c r="A2035" t="s">
        <v>2371</v>
      </c>
      <c r="B2035" t="s">
        <v>361</v>
      </c>
    </row>
    <row r="2036" spans="1:2" x14ac:dyDescent="0.25">
      <c r="A2036" t="s">
        <v>2372</v>
      </c>
      <c r="B2036" t="s">
        <v>361</v>
      </c>
    </row>
    <row r="2037" spans="1:2" x14ac:dyDescent="0.25">
      <c r="A2037" t="s">
        <v>2373</v>
      </c>
      <c r="B2037" t="s">
        <v>361</v>
      </c>
    </row>
    <row r="2038" spans="1:2" x14ac:dyDescent="0.25">
      <c r="A2038" t="s">
        <v>2374</v>
      </c>
      <c r="B2038" t="s">
        <v>361</v>
      </c>
    </row>
    <row r="2039" spans="1:2" x14ac:dyDescent="0.25">
      <c r="A2039" t="s">
        <v>2375</v>
      </c>
      <c r="B2039" t="s">
        <v>361</v>
      </c>
    </row>
    <row r="2040" spans="1:2" x14ac:dyDescent="0.25">
      <c r="A2040" t="s">
        <v>2376</v>
      </c>
      <c r="B2040" t="s">
        <v>361</v>
      </c>
    </row>
    <row r="2041" spans="1:2" x14ac:dyDescent="0.25">
      <c r="A2041" t="s">
        <v>2377</v>
      </c>
      <c r="B2041" t="s">
        <v>361</v>
      </c>
    </row>
    <row r="2042" spans="1:2" x14ac:dyDescent="0.25">
      <c r="A2042" t="s">
        <v>2378</v>
      </c>
      <c r="B2042" t="s">
        <v>361</v>
      </c>
    </row>
    <row r="2043" spans="1:2" x14ac:dyDescent="0.25">
      <c r="A2043" t="s">
        <v>2379</v>
      </c>
      <c r="B2043" t="s">
        <v>361</v>
      </c>
    </row>
    <row r="2044" spans="1:2" x14ac:dyDescent="0.25">
      <c r="A2044" t="s">
        <v>2380</v>
      </c>
      <c r="B2044" t="s">
        <v>361</v>
      </c>
    </row>
    <row r="2045" spans="1:2" x14ac:dyDescent="0.25">
      <c r="A2045" t="s">
        <v>2381</v>
      </c>
      <c r="B2045" t="s">
        <v>361</v>
      </c>
    </row>
    <row r="2046" spans="1:2" x14ac:dyDescent="0.25">
      <c r="A2046" t="s">
        <v>2382</v>
      </c>
      <c r="B2046" t="s">
        <v>361</v>
      </c>
    </row>
    <row r="2047" spans="1:2" x14ac:dyDescent="0.25">
      <c r="A2047" t="s">
        <v>2383</v>
      </c>
      <c r="B2047" t="s">
        <v>361</v>
      </c>
    </row>
    <row r="2048" spans="1:2" x14ac:dyDescent="0.25">
      <c r="A2048" t="s">
        <v>2384</v>
      </c>
      <c r="B2048" t="s">
        <v>361</v>
      </c>
    </row>
    <row r="2049" spans="1:2" x14ac:dyDescent="0.25">
      <c r="A2049" t="s">
        <v>2385</v>
      </c>
      <c r="B2049" t="s">
        <v>361</v>
      </c>
    </row>
    <row r="2050" spans="1:2" x14ac:dyDescent="0.25">
      <c r="A2050" t="s">
        <v>2386</v>
      </c>
      <c r="B2050" t="s">
        <v>361</v>
      </c>
    </row>
    <row r="2051" spans="1:2" x14ac:dyDescent="0.25">
      <c r="A2051" t="s">
        <v>2387</v>
      </c>
      <c r="B2051" t="s">
        <v>361</v>
      </c>
    </row>
    <row r="2052" spans="1:2" x14ac:dyDescent="0.25">
      <c r="A2052" t="s">
        <v>2388</v>
      </c>
      <c r="B2052" t="s">
        <v>361</v>
      </c>
    </row>
    <row r="2053" spans="1:2" x14ac:dyDescent="0.25">
      <c r="A2053" t="s">
        <v>2389</v>
      </c>
      <c r="B2053" t="s">
        <v>361</v>
      </c>
    </row>
    <row r="2054" spans="1:2" x14ac:dyDescent="0.25">
      <c r="A2054" t="s">
        <v>2390</v>
      </c>
      <c r="B2054" t="s">
        <v>361</v>
      </c>
    </row>
    <row r="2055" spans="1:2" x14ac:dyDescent="0.25">
      <c r="A2055" t="s">
        <v>2391</v>
      </c>
      <c r="B2055" t="s">
        <v>361</v>
      </c>
    </row>
    <row r="2056" spans="1:2" x14ac:dyDescent="0.25">
      <c r="A2056" t="s">
        <v>2392</v>
      </c>
      <c r="B2056" t="s">
        <v>361</v>
      </c>
    </row>
    <row r="2057" spans="1:2" x14ac:dyDescent="0.25">
      <c r="A2057" t="s">
        <v>2393</v>
      </c>
      <c r="B2057" t="s">
        <v>361</v>
      </c>
    </row>
    <row r="2058" spans="1:2" x14ac:dyDescent="0.25">
      <c r="A2058" t="s">
        <v>2394</v>
      </c>
      <c r="B2058" t="s">
        <v>361</v>
      </c>
    </row>
    <row r="2059" spans="1:2" x14ac:dyDescent="0.25">
      <c r="A2059" t="s">
        <v>2395</v>
      </c>
      <c r="B2059" t="s">
        <v>361</v>
      </c>
    </row>
    <row r="2060" spans="1:2" x14ac:dyDescent="0.25">
      <c r="A2060" t="s">
        <v>2396</v>
      </c>
      <c r="B2060" t="s">
        <v>361</v>
      </c>
    </row>
    <row r="2061" spans="1:2" x14ac:dyDescent="0.25">
      <c r="A2061" t="s">
        <v>2397</v>
      </c>
      <c r="B2061" t="s">
        <v>361</v>
      </c>
    </row>
    <row r="2062" spans="1:2" x14ac:dyDescent="0.25">
      <c r="A2062" t="s">
        <v>2398</v>
      </c>
      <c r="B2062" t="s">
        <v>361</v>
      </c>
    </row>
    <row r="2063" spans="1:2" x14ac:dyDescent="0.25">
      <c r="A2063" t="s">
        <v>2399</v>
      </c>
      <c r="B2063" t="s">
        <v>361</v>
      </c>
    </row>
    <row r="2064" spans="1:2" x14ac:dyDescent="0.25">
      <c r="A2064" t="s">
        <v>2400</v>
      </c>
      <c r="B2064" t="s">
        <v>361</v>
      </c>
    </row>
    <row r="2065" spans="1:2" x14ac:dyDescent="0.25">
      <c r="A2065" t="s">
        <v>2401</v>
      </c>
      <c r="B2065" t="s">
        <v>361</v>
      </c>
    </row>
    <row r="2066" spans="1:2" x14ac:dyDescent="0.25">
      <c r="A2066" t="s">
        <v>2402</v>
      </c>
      <c r="B2066" t="s">
        <v>361</v>
      </c>
    </row>
    <row r="2067" spans="1:2" x14ac:dyDescent="0.25">
      <c r="A2067" t="s">
        <v>2403</v>
      </c>
      <c r="B2067" t="s">
        <v>361</v>
      </c>
    </row>
    <row r="2068" spans="1:2" x14ac:dyDescent="0.25">
      <c r="A2068" t="s">
        <v>2404</v>
      </c>
      <c r="B2068" t="s">
        <v>361</v>
      </c>
    </row>
    <row r="2069" spans="1:2" x14ac:dyDescent="0.25">
      <c r="A2069" t="s">
        <v>2405</v>
      </c>
      <c r="B2069" t="s">
        <v>361</v>
      </c>
    </row>
    <row r="2070" spans="1:2" x14ac:dyDescent="0.25">
      <c r="A2070" t="s">
        <v>2406</v>
      </c>
      <c r="B2070" t="s">
        <v>361</v>
      </c>
    </row>
    <row r="2071" spans="1:2" x14ac:dyDescent="0.25">
      <c r="A2071" t="s">
        <v>2407</v>
      </c>
      <c r="B2071" t="s">
        <v>361</v>
      </c>
    </row>
    <row r="2072" spans="1:2" x14ac:dyDescent="0.25">
      <c r="A2072" t="s">
        <v>2408</v>
      </c>
      <c r="B2072" t="s">
        <v>361</v>
      </c>
    </row>
    <row r="2073" spans="1:2" x14ac:dyDescent="0.25">
      <c r="A2073" t="s">
        <v>2409</v>
      </c>
      <c r="B2073" t="s">
        <v>361</v>
      </c>
    </row>
    <row r="2074" spans="1:2" x14ac:dyDescent="0.25">
      <c r="A2074" t="s">
        <v>2410</v>
      </c>
      <c r="B2074" t="s">
        <v>361</v>
      </c>
    </row>
    <row r="2075" spans="1:2" x14ac:dyDescent="0.25">
      <c r="A2075" t="s">
        <v>2411</v>
      </c>
      <c r="B2075" t="s">
        <v>361</v>
      </c>
    </row>
    <row r="2076" spans="1:2" x14ac:dyDescent="0.25">
      <c r="A2076" t="s">
        <v>2412</v>
      </c>
      <c r="B2076" t="s">
        <v>361</v>
      </c>
    </row>
    <row r="2077" spans="1:2" x14ac:dyDescent="0.25">
      <c r="A2077" t="s">
        <v>2413</v>
      </c>
      <c r="B2077" t="s">
        <v>361</v>
      </c>
    </row>
    <row r="2078" spans="1:2" x14ac:dyDescent="0.25">
      <c r="A2078" t="s">
        <v>2414</v>
      </c>
      <c r="B2078" t="s">
        <v>361</v>
      </c>
    </row>
    <row r="2079" spans="1:2" x14ac:dyDescent="0.25">
      <c r="A2079" t="s">
        <v>2415</v>
      </c>
      <c r="B2079" t="s">
        <v>361</v>
      </c>
    </row>
    <row r="2080" spans="1:2" x14ac:dyDescent="0.25">
      <c r="A2080" t="s">
        <v>2416</v>
      </c>
      <c r="B2080" t="s">
        <v>361</v>
      </c>
    </row>
    <row r="2081" spans="1:2" x14ac:dyDescent="0.25">
      <c r="A2081" t="s">
        <v>2417</v>
      </c>
      <c r="B2081" t="s">
        <v>361</v>
      </c>
    </row>
    <row r="2082" spans="1:2" x14ac:dyDescent="0.25">
      <c r="A2082" t="s">
        <v>2418</v>
      </c>
      <c r="B2082" t="s">
        <v>361</v>
      </c>
    </row>
    <row r="2083" spans="1:2" x14ac:dyDescent="0.25">
      <c r="A2083" t="s">
        <v>2419</v>
      </c>
      <c r="B2083" t="s">
        <v>361</v>
      </c>
    </row>
    <row r="2084" spans="1:2" x14ac:dyDescent="0.25">
      <c r="A2084" t="s">
        <v>2420</v>
      </c>
      <c r="B2084" t="s">
        <v>361</v>
      </c>
    </row>
    <row r="2085" spans="1:2" x14ac:dyDescent="0.25">
      <c r="A2085" t="s">
        <v>2421</v>
      </c>
      <c r="B2085" t="s">
        <v>361</v>
      </c>
    </row>
    <row r="2086" spans="1:2" x14ac:dyDescent="0.25">
      <c r="A2086" t="s">
        <v>2422</v>
      </c>
      <c r="B2086" t="s">
        <v>361</v>
      </c>
    </row>
    <row r="2087" spans="1:2" x14ac:dyDescent="0.25">
      <c r="A2087" t="s">
        <v>2423</v>
      </c>
      <c r="B2087" t="s">
        <v>361</v>
      </c>
    </row>
    <row r="2088" spans="1:2" x14ac:dyDescent="0.25">
      <c r="A2088" t="s">
        <v>2424</v>
      </c>
      <c r="B2088" t="s">
        <v>361</v>
      </c>
    </row>
    <row r="2089" spans="1:2" x14ac:dyDescent="0.25">
      <c r="A2089" t="s">
        <v>2425</v>
      </c>
      <c r="B2089" t="s">
        <v>361</v>
      </c>
    </row>
    <row r="2090" spans="1:2" x14ac:dyDescent="0.25">
      <c r="A2090" t="s">
        <v>2426</v>
      </c>
      <c r="B2090" t="s">
        <v>361</v>
      </c>
    </row>
    <row r="2091" spans="1:2" x14ac:dyDescent="0.25">
      <c r="A2091" t="s">
        <v>2427</v>
      </c>
      <c r="B2091" t="s">
        <v>361</v>
      </c>
    </row>
    <row r="2092" spans="1:2" x14ac:dyDescent="0.25">
      <c r="A2092" t="s">
        <v>2428</v>
      </c>
      <c r="B2092" t="s">
        <v>361</v>
      </c>
    </row>
    <row r="2093" spans="1:2" x14ac:dyDescent="0.25">
      <c r="A2093" t="s">
        <v>2429</v>
      </c>
      <c r="B2093" t="s">
        <v>361</v>
      </c>
    </row>
    <row r="2094" spans="1:2" x14ac:dyDescent="0.25">
      <c r="A2094" t="s">
        <v>2430</v>
      </c>
      <c r="B2094" t="s">
        <v>361</v>
      </c>
    </row>
    <row r="2095" spans="1:2" x14ac:dyDescent="0.25">
      <c r="A2095" t="s">
        <v>2431</v>
      </c>
      <c r="B2095" t="s">
        <v>361</v>
      </c>
    </row>
    <row r="2096" spans="1:2" x14ac:dyDescent="0.25">
      <c r="A2096" t="s">
        <v>2432</v>
      </c>
      <c r="B2096" t="s">
        <v>361</v>
      </c>
    </row>
    <row r="2097" spans="1:2" x14ac:dyDescent="0.25">
      <c r="A2097" t="s">
        <v>2433</v>
      </c>
      <c r="B2097" t="s">
        <v>361</v>
      </c>
    </row>
    <row r="2098" spans="1:2" x14ac:dyDescent="0.25">
      <c r="A2098" t="s">
        <v>2434</v>
      </c>
      <c r="B2098" t="s">
        <v>361</v>
      </c>
    </row>
    <row r="2099" spans="1:2" x14ac:dyDescent="0.25">
      <c r="A2099" t="s">
        <v>2435</v>
      </c>
      <c r="B2099" t="s">
        <v>361</v>
      </c>
    </row>
    <row r="2100" spans="1:2" x14ac:dyDescent="0.25">
      <c r="A2100" t="s">
        <v>2436</v>
      </c>
      <c r="B2100" t="s">
        <v>361</v>
      </c>
    </row>
    <row r="2101" spans="1:2" x14ac:dyDescent="0.25">
      <c r="A2101" t="s">
        <v>2437</v>
      </c>
      <c r="B2101" t="s">
        <v>361</v>
      </c>
    </row>
    <row r="2102" spans="1:2" x14ac:dyDescent="0.25">
      <c r="A2102" t="s">
        <v>2438</v>
      </c>
      <c r="B2102" t="s">
        <v>361</v>
      </c>
    </row>
    <row r="2103" spans="1:2" x14ac:dyDescent="0.25">
      <c r="A2103" t="s">
        <v>2439</v>
      </c>
      <c r="B2103" t="s">
        <v>361</v>
      </c>
    </row>
    <row r="2104" spans="1:2" x14ac:dyDescent="0.25">
      <c r="A2104" t="s">
        <v>2440</v>
      </c>
      <c r="B2104" t="s">
        <v>361</v>
      </c>
    </row>
    <row r="2105" spans="1:2" x14ac:dyDescent="0.25">
      <c r="A2105" t="s">
        <v>2441</v>
      </c>
      <c r="B2105" t="s">
        <v>361</v>
      </c>
    </row>
    <row r="2106" spans="1:2" x14ac:dyDescent="0.25">
      <c r="A2106" t="s">
        <v>2442</v>
      </c>
      <c r="B2106" t="s">
        <v>361</v>
      </c>
    </row>
    <row r="2107" spans="1:2" x14ac:dyDescent="0.25">
      <c r="A2107" t="s">
        <v>2443</v>
      </c>
      <c r="B2107" t="s">
        <v>361</v>
      </c>
    </row>
    <row r="2108" spans="1:2" x14ac:dyDescent="0.25">
      <c r="A2108" t="s">
        <v>2444</v>
      </c>
      <c r="B2108" t="s">
        <v>361</v>
      </c>
    </row>
    <row r="2109" spans="1:2" x14ac:dyDescent="0.25">
      <c r="A2109" t="s">
        <v>2445</v>
      </c>
      <c r="B2109" t="s">
        <v>361</v>
      </c>
    </row>
    <row r="2110" spans="1:2" x14ac:dyDescent="0.25">
      <c r="A2110" t="s">
        <v>2446</v>
      </c>
      <c r="B2110" t="s">
        <v>361</v>
      </c>
    </row>
    <row r="2111" spans="1:2" x14ac:dyDescent="0.25">
      <c r="A2111" t="s">
        <v>2447</v>
      </c>
      <c r="B2111" t="s">
        <v>361</v>
      </c>
    </row>
    <row r="2112" spans="1:2" x14ac:dyDescent="0.25">
      <c r="A2112" t="s">
        <v>2448</v>
      </c>
      <c r="B2112" t="s">
        <v>361</v>
      </c>
    </row>
    <row r="2113" spans="1:2" x14ac:dyDescent="0.25">
      <c r="A2113" t="s">
        <v>2449</v>
      </c>
      <c r="B2113" t="s">
        <v>361</v>
      </c>
    </row>
    <row r="2114" spans="1:2" x14ac:dyDescent="0.25">
      <c r="A2114" t="s">
        <v>2450</v>
      </c>
      <c r="B2114" t="s">
        <v>361</v>
      </c>
    </row>
    <row r="2115" spans="1:2" x14ac:dyDescent="0.25">
      <c r="A2115" t="s">
        <v>2451</v>
      </c>
      <c r="B2115" t="s">
        <v>361</v>
      </c>
    </row>
    <row r="2116" spans="1:2" x14ac:dyDescent="0.25">
      <c r="A2116" t="s">
        <v>2452</v>
      </c>
      <c r="B2116" t="s">
        <v>361</v>
      </c>
    </row>
    <row r="2117" spans="1:2" x14ac:dyDescent="0.25">
      <c r="A2117" t="s">
        <v>2453</v>
      </c>
      <c r="B2117" t="s">
        <v>361</v>
      </c>
    </row>
    <row r="2118" spans="1:2" x14ac:dyDescent="0.25">
      <c r="A2118" t="s">
        <v>2454</v>
      </c>
      <c r="B2118" t="s">
        <v>361</v>
      </c>
    </row>
    <row r="2119" spans="1:2" x14ac:dyDescent="0.25">
      <c r="A2119" t="s">
        <v>2455</v>
      </c>
      <c r="B2119" t="s">
        <v>361</v>
      </c>
    </row>
    <row r="2120" spans="1:2" x14ac:dyDescent="0.25">
      <c r="A2120" t="s">
        <v>2456</v>
      </c>
      <c r="B2120" t="s">
        <v>361</v>
      </c>
    </row>
    <row r="2121" spans="1:2" x14ac:dyDescent="0.25">
      <c r="A2121" t="s">
        <v>2457</v>
      </c>
      <c r="B2121" t="s">
        <v>361</v>
      </c>
    </row>
    <row r="2122" spans="1:2" x14ac:dyDescent="0.25">
      <c r="A2122" t="s">
        <v>2458</v>
      </c>
      <c r="B2122" t="s">
        <v>361</v>
      </c>
    </row>
    <row r="2123" spans="1:2" x14ac:dyDescent="0.25">
      <c r="A2123" t="s">
        <v>2459</v>
      </c>
      <c r="B2123" t="s">
        <v>361</v>
      </c>
    </row>
    <row r="2124" spans="1:2" x14ac:dyDescent="0.25">
      <c r="A2124" t="s">
        <v>2460</v>
      </c>
      <c r="B2124" t="s">
        <v>361</v>
      </c>
    </row>
    <row r="2125" spans="1:2" x14ac:dyDescent="0.25">
      <c r="A2125" t="s">
        <v>2461</v>
      </c>
      <c r="B2125" t="s">
        <v>361</v>
      </c>
    </row>
    <row r="2126" spans="1:2" x14ac:dyDescent="0.25">
      <c r="A2126" t="s">
        <v>2462</v>
      </c>
      <c r="B2126" t="s">
        <v>361</v>
      </c>
    </row>
    <row r="2127" spans="1:2" x14ac:dyDescent="0.25">
      <c r="A2127" t="s">
        <v>2463</v>
      </c>
      <c r="B2127" t="s">
        <v>361</v>
      </c>
    </row>
    <row r="2128" spans="1:2" x14ac:dyDescent="0.25">
      <c r="A2128" t="s">
        <v>2464</v>
      </c>
      <c r="B2128" t="s">
        <v>361</v>
      </c>
    </row>
    <row r="2129" spans="1:2" x14ac:dyDescent="0.25">
      <c r="A2129" t="s">
        <v>2465</v>
      </c>
      <c r="B2129" t="s">
        <v>361</v>
      </c>
    </row>
    <row r="2130" spans="1:2" x14ac:dyDescent="0.25">
      <c r="A2130" t="s">
        <v>2466</v>
      </c>
      <c r="B2130" t="s">
        <v>361</v>
      </c>
    </row>
    <row r="2131" spans="1:2" x14ac:dyDescent="0.25">
      <c r="A2131" t="s">
        <v>2467</v>
      </c>
      <c r="B2131" t="s">
        <v>361</v>
      </c>
    </row>
    <row r="2132" spans="1:2" x14ac:dyDescent="0.25">
      <c r="A2132" t="s">
        <v>2468</v>
      </c>
      <c r="B2132" t="s">
        <v>361</v>
      </c>
    </row>
    <row r="2133" spans="1:2" x14ac:dyDescent="0.25">
      <c r="A2133" t="s">
        <v>2469</v>
      </c>
      <c r="B2133" t="s">
        <v>361</v>
      </c>
    </row>
    <row r="2134" spans="1:2" x14ac:dyDescent="0.25">
      <c r="A2134" t="s">
        <v>2470</v>
      </c>
      <c r="B2134" t="s">
        <v>361</v>
      </c>
    </row>
    <row r="2135" spans="1:2" x14ac:dyDescent="0.25">
      <c r="A2135" t="s">
        <v>2471</v>
      </c>
      <c r="B2135" t="s">
        <v>361</v>
      </c>
    </row>
    <row r="2136" spans="1:2" x14ac:dyDescent="0.25">
      <c r="A2136" t="s">
        <v>2472</v>
      </c>
      <c r="B2136" t="s">
        <v>361</v>
      </c>
    </row>
    <row r="2137" spans="1:2" x14ac:dyDescent="0.25">
      <c r="A2137" t="s">
        <v>2473</v>
      </c>
      <c r="B2137" t="s">
        <v>361</v>
      </c>
    </row>
    <row r="2138" spans="1:2" x14ac:dyDescent="0.25">
      <c r="A2138" t="s">
        <v>2474</v>
      </c>
      <c r="B2138" t="s">
        <v>361</v>
      </c>
    </row>
    <row r="2139" spans="1:2" x14ac:dyDescent="0.25">
      <c r="A2139" t="s">
        <v>2475</v>
      </c>
      <c r="B2139" t="s">
        <v>361</v>
      </c>
    </row>
    <row r="2140" spans="1:2" x14ac:dyDescent="0.25">
      <c r="A2140" t="s">
        <v>2476</v>
      </c>
      <c r="B2140" t="s">
        <v>361</v>
      </c>
    </row>
    <row r="2141" spans="1:2" x14ac:dyDescent="0.25">
      <c r="A2141" t="s">
        <v>2477</v>
      </c>
      <c r="B2141" t="s">
        <v>361</v>
      </c>
    </row>
    <row r="2142" spans="1:2" x14ac:dyDescent="0.25">
      <c r="A2142" t="s">
        <v>2478</v>
      </c>
      <c r="B2142" t="s">
        <v>361</v>
      </c>
    </row>
    <row r="2143" spans="1:2" x14ac:dyDescent="0.25">
      <c r="A2143" t="s">
        <v>2479</v>
      </c>
      <c r="B2143" t="s">
        <v>361</v>
      </c>
    </row>
    <row r="2144" spans="1:2" x14ac:dyDescent="0.25">
      <c r="A2144" t="s">
        <v>2480</v>
      </c>
      <c r="B2144" t="s">
        <v>361</v>
      </c>
    </row>
    <row r="2145" spans="1:2" x14ac:dyDescent="0.25">
      <c r="A2145" t="s">
        <v>2481</v>
      </c>
      <c r="B2145" t="s">
        <v>361</v>
      </c>
    </row>
    <row r="2146" spans="1:2" x14ac:dyDescent="0.25">
      <c r="A2146" t="s">
        <v>2482</v>
      </c>
      <c r="B2146" t="s">
        <v>361</v>
      </c>
    </row>
    <row r="2147" spans="1:2" x14ac:dyDescent="0.25">
      <c r="A2147" t="s">
        <v>2483</v>
      </c>
      <c r="B2147" t="s">
        <v>361</v>
      </c>
    </row>
    <row r="2148" spans="1:2" x14ac:dyDescent="0.25">
      <c r="A2148" t="s">
        <v>2484</v>
      </c>
      <c r="B2148" t="s">
        <v>361</v>
      </c>
    </row>
    <row r="2149" spans="1:2" x14ac:dyDescent="0.25">
      <c r="A2149" t="s">
        <v>2485</v>
      </c>
      <c r="B2149" t="s">
        <v>361</v>
      </c>
    </row>
    <row r="2150" spans="1:2" x14ac:dyDescent="0.25">
      <c r="A2150" t="s">
        <v>2486</v>
      </c>
      <c r="B2150" t="s">
        <v>361</v>
      </c>
    </row>
    <row r="2151" spans="1:2" x14ac:dyDescent="0.25">
      <c r="A2151" t="s">
        <v>2487</v>
      </c>
      <c r="B2151" t="s">
        <v>361</v>
      </c>
    </row>
    <row r="2152" spans="1:2" x14ac:dyDescent="0.25">
      <c r="A2152" t="s">
        <v>2488</v>
      </c>
      <c r="B2152" t="s">
        <v>361</v>
      </c>
    </row>
    <row r="2153" spans="1:2" x14ac:dyDescent="0.25">
      <c r="A2153" t="s">
        <v>2489</v>
      </c>
      <c r="B2153" t="s">
        <v>361</v>
      </c>
    </row>
    <row r="2154" spans="1:2" x14ac:dyDescent="0.25">
      <c r="A2154" t="s">
        <v>2490</v>
      </c>
      <c r="B2154" t="s">
        <v>361</v>
      </c>
    </row>
    <row r="2155" spans="1:2" x14ac:dyDescent="0.25">
      <c r="A2155" t="s">
        <v>2491</v>
      </c>
      <c r="B2155" t="s">
        <v>361</v>
      </c>
    </row>
    <row r="2156" spans="1:2" x14ac:dyDescent="0.25">
      <c r="A2156" t="s">
        <v>2492</v>
      </c>
      <c r="B2156" t="s">
        <v>361</v>
      </c>
    </row>
    <row r="2157" spans="1:2" x14ac:dyDescent="0.25">
      <c r="A2157" t="s">
        <v>2493</v>
      </c>
      <c r="B2157" t="s">
        <v>361</v>
      </c>
    </row>
    <row r="2158" spans="1:2" x14ac:dyDescent="0.25">
      <c r="A2158" t="s">
        <v>2494</v>
      </c>
      <c r="B2158" t="s">
        <v>361</v>
      </c>
    </row>
    <row r="2159" spans="1:2" x14ac:dyDescent="0.25">
      <c r="A2159" t="s">
        <v>2495</v>
      </c>
      <c r="B2159" t="s">
        <v>361</v>
      </c>
    </row>
    <row r="2160" spans="1:2" x14ac:dyDescent="0.25">
      <c r="A2160" t="s">
        <v>2496</v>
      </c>
      <c r="B2160" t="s">
        <v>361</v>
      </c>
    </row>
    <row r="2161" spans="1:2" x14ac:dyDescent="0.25">
      <c r="A2161" t="s">
        <v>2497</v>
      </c>
      <c r="B2161" t="s">
        <v>361</v>
      </c>
    </row>
    <row r="2162" spans="1:2" x14ac:dyDescent="0.25">
      <c r="A2162" t="s">
        <v>2498</v>
      </c>
      <c r="B2162" t="s">
        <v>361</v>
      </c>
    </row>
    <row r="2163" spans="1:2" x14ac:dyDescent="0.25">
      <c r="A2163" t="s">
        <v>2499</v>
      </c>
      <c r="B2163" t="s">
        <v>361</v>
      </c>
    </row>
    <row r="2164" spans="1:2" x14ac:dyDescent="0.25">
      <c r="A2164" t="s">
        <v>2500</v>
      </c>
      <c r="B2164" t="s">
        <v>361</v>
      </c>
    </row>
    <row r="2165" spans="1:2" x14ac:dyDescent="0.25">
      <c r="A2165" t="s">
        <v>2501</v>
      </c>
      <c r="B2165" t="s">
        <v>361</v>
      </c>
    </row>
    <row r="2166" spans="1:2" x14ac:dyDescent="0.25">
      <c r="A2166" t="s">
        <v>2502</v>
      </c>
      <c r="B2166" t="s">
        <v>361</v>
      </c>
    </row>
    <row r="2167" spans="1:2" x14ac:dyDescent="0.25">
      <c r="A2167" t="s">
        <v>2503</v>
      </c>
      <c r="B2167" t="s">
        <v>361</v>
      </c>
    </row>
    <row r="2168" spans="1:2" x14ac:dyDescent="0.25">
      <c r="A2168" t="s">
        <v>2504</v>
      </c>
      <c r="B2168" t="s">
        <v>361</v>
      </c>
    </row>
    <row r="2169" spans="1:2" x14ac:dyDescent="0.25">
      <c r="A2169" t="s">
        <v>2505</v>
      </c>
      <c r="B2169" t="s">
        <v>361</v>
      </c>
    </row>
    <row r="2170" spans="1:2" x14ac:dyDescent="0.25">
      <c r="A2170" t="s">
        <v>2506</v>
      </c>
      <c r="B2170" t="s">
        <v>361</v>
      </c>
    </row>
    <row r="2171" spans="1:2" x14ac:dyDescent="0.25">
      <c r="A2171" t="s">
        <v>2507</v>
      </c>
      <c r="B2171" t="s">
        <v>361</v>
      </c>
    </row>
    <row r="2172" spans="1:2" x14ac:dyDescent="0.25">
      <c r="A2172" t="s">
        <v>2508</v>
      </c>
      <c r="B2172" t="s">
        <v>361</v>
      </c>
    </row>
    <row r="2173" spans="1:2" x14ac:dyDescent="0.25">
      <c r="A2173" t="s">
        <v>2509</v>
      </c>
      <c r="B2173" t="s">
        <v>361</v>
      </c>
    </row>
    <row r="2174" spans="1:2" x14ac:dyDescent="0.25">
      <c r="A2174" t="s">
        <v>2510</v>
      </c>
      <c r="B2174" t="s">
        <v>361</v>
      </c>
    </row>
    <row r="2175" spans="1:2" x14ac:dyDescent="0.25">
      <c r="A2175" t="s">
        <v>2511</v>
      </c>
      <c r="B2175" t="s">
        <v>361</v>
      </c>
    </row>
    <row r="2176" spans="1:2" x14ac:dyDescent="0.25">
      <c r="A2176" t="s">
        <v>2512</v>
      </c>
      <c r="B2176" t="s">
        <v>361</v>
      </c>
    </row>
    <row r="2177" spans="1:2" x14ac:dyDescent="0.25">
      <c r="A2177" t="s">
        <v>2513</v>
      </c>
      <c r="B2177" t="s">
        <v>361</v>
      </c>
    </row>
    <row r="2178" spans="1:2" x14ac:dyDescent="0.25">
      <c r="A2178" t="s">
        <v>2514</v>
      </c>
      <c r="B2178" t="s">
        <v>361</v>
      </c>
    </row>
    <row r="2179" spans="1:2" x14ac:dyDescent="0.25">
      <c r="A2179" t="s">
        <v>2515</v>
      </c>
      <c r="B2179" t="s">
        <v>361</v>
      </c>
    </row>
    <row r="2180" spans="1:2" x14ac:dyDescent="0.25">
      <c r="A2180" t="s">
        <v>2516</v>
      </c>
      <c r="B2180" t="s">
        <v>361</v>
      </c>
    </row>
    <row r="2181" spans="1:2" x14ac:dyDescent="0.25">
      <c r="A2181" t="s">
        <v>2517</v>
      </c>
      <c r="B2181" t="s">
        <v>361</v>
      </c>
    </row>
    <row r="2182" spans="1:2" x14ac:dyDescent="0.25">
      <c r="A2182" t="s">
        <v>2518</v>
      </c>
      <c r="B2182" t="s">
        <v>361</v>
      </c>
    </row>
    <row r="2183" spans="1:2" x14ac:dyDescent="0.25">
      <c r="A2183" t="s">
        <v>2519</v>
      </c>
      <c r="B2183" t="s">
        <v>361</v>
      </c>
    </row>
    <row r="2184" spans="1:2" x14ac:dyDescent="0.25">
      <c r="A2184" t="s">
        <v>2520</v>
      </c>
      <c r="B2184" t="s">
        <v>361</v>
      </c>
    </row>
    <row r="2185" spans="1:2" x14ac:dyDescent="0.25">
      <c r="A2185" t="s">
        <v>2521</v>
      </c>
      <c r="B2185" t="s">
        <v>361</v>
      </c>
    </row>
    <row r="2186" spans="1:2" x14ac:dyDescent="0.25">
      <c r="A2186" t="s">
        <v>2522</v>
      </c>
      <c r="B2186" t="s">
        <v>361</v>
      </c>
    </row>
    <row r="2187" spans="1:2" x14ac:dyDescent="0.25">
      <c r="A2187" t="s">
        <v>2523</v>
      </c>
      <c r="B2187" t="s">
        <v>361</v>
      </c>
    </row>
    <row r="2188" spans="1:2" x14ac:dyDescent="0.25">
      <c r="A2188" t="s">
        <v>2524</v>
      </c>
      <c r="B2188" t="s">
        <v>361</v>
      </c>
    </row>
    <row r="2189" spans="1:2" x14ac:dyDescent="0.25">
      <c r="A2189" t="s">
        <v>2525</v>
      </c>
      <c r="B2189" t="s">
        <v>361</v>
      </c>
    </row>
    <row r="2190" spans="1:2" x14ac:dyDescent="0.25">
      <c r="A2190" t="s">
        <v>2526</v>
      </c>
      <c r="B2190" t="s">
        <v>361</v>
      </c>
    </row>
    <row r="2191" spans="1:2" x14ac:dyDescent="0.25">
      <c r="A2191" t="s">
        <v>2527</v>
      </c>
      <c r="B2191" t="s">
        <v>361</v>
      </c>
    </row>
    <row r="2192" spans="1:2" x14ac:dyDescent="0.25">
      <c r="A2192" t="s">
        <v>2528</v>
      </c>
      <c r="B2192" t="s">
        <v>361</v>
      </c>
    </row>
    <row r="2193" spans="1:2" x14ac:dyDescent="0.25">
      <c r="A2193" t="s">
        <v>2529</v>
      </c>
      <c r="B2193" t="s">
        <v>361</v>
      </c>
    </row>
    <row r="2194" spans="1:2" x14ac:dyDescent="0.25">
      <c r="A2194" t="s">
        <v>2530</v>
      </c>
      <c r="B2194" t="s">
        <v>361</v>
      </c>
    </row>
    <row r="2195" spans="1:2" x14ac:dyDescent="0.25">
      <c r="A2195" t="s">
        <v>2531</v>
      </c>
      <c r="B2195" t="s">
        <v>361</v>
      </c>
    </row>
    <row r="2196" spans="1:2" x14ac:dyDescent="0.25">
      <c r="A2196" t="s">
        <v>2532</v>
      </c>
      <c r="B2196" t="s">
        <v>361</v>
      </c>
    </row>
    <row r="2197" spans="1:2" x14ac:dyDescent="0.25">
      <c r="A2197" t="s">
        <v>2533</v>
      </c>
      <c r="B2197" t="s">
        <v>361</v>
      </c>
    </row>
    <row r="2198" spans="1:2" x14ac:dyDescent="0.25">
      <c r="A2198" t="s">
        <v>2534</v>
      </c>
      <c r="B2198" t="s">
        <v>361</v>
      </c>
    </row>
    <row r="2199" spans="1:2" x14ac:dyDescent="0.25">
      <c r="A2199" t="s">
        <v>2535</v>
      </c>
      <c r="B2199" t="s">
        <v>361</v>
      </c>
    </row>
    <row r="2200" spans="1:2" x14ac:dyDescent="0.25">
      <c r="A2200" t="s">
        <v>2536</v>
      </c>
      <c r="B2200" t="s">
        <v>361</v>
      </c>
    </row>
    <row r="2201" spans="1:2" x14ac:dyDescent="0.25">
      <c r="A2201" t="s">
        <v>2537</v>
      </c>
      <c r="B2201" t="s">
        <v>361</v>
      </c>
    </row>
    <row r="2202" spans="1:2" x14ac:dyDescent="0.25">
      <c r="A2202" t="s">
        <v>2538</v>
      </c>
      <c r="B2202" t="s">
        <v>361</v>
      </c>
    </row>
    <row r="2203" spans="1:2" x14ac:dyDescent="0.25">
      <c r="A2203" t="s">
        <v>2539</v>
      </c>
      <c r="B2203" t="s">
        <v>361</v>
      </c>
    </row>
    <row r="2204" spans="1:2" x14ac:dyDescent="0.25">
      <c r="A2204" t="s">
        <v>2540</v>
      </c>
      <c r="B2204" t="s">
        <v>361</v>
      </c>
    </row>
    <row r="2205" spans="1:2" x14ac:dyDescent="0.25">
      <c r="A2205" t="s">
        <v>2541</v>
      </c>
      <c r="B2205" t="s">
        <v>361</v>
      </c>
    </row>
    <row r="2206" spans="1:2" x14ac:dyDescent="0.25">
      <c r="A2206" t="s">
        <v>2542</v>
      </c>
      <c r="B2206" t="s">
        <v>361</v>
      </c>
    </row>
    <row r="2207" spans="1:2" x14ac:dyDescent="0.25">
      <c r="A2207" t="s">
        <v>2543</v>
      </c>
      <c r="B2207" t="s">
        <v>361</v>
      </c>
    </row>
    <row r="2208" spans="1:2" x14ac:dyDescent="0.25">
      <c r="A2208" t="s">
        <v>2544</v>
      </c>
      <c r="B2208" t="s">
        <v>361</v>
      </c>
    </row>
    <row r="2209" spans="1:2" x14ac:dyDescent="0.25">
      <c r="A2209" t="s">
        <v>2545</v>
      </c>
      <c r="B2209" t="s">
        <v>361</v>
      </c>
    </row>
    <row r="2210" spans="1:2" x14ac:dyDescent="0.25">
      <c r="A2210" t="s">
        <v>2546</v>
      </c>
      <c r="B2210" t="s">
        <v>361</v>
      </c>
    </row>
    <row r="2211" spans="1:2" x14ac:dyDescent="0.25">
      <c r="A2211" t="s">
        <v>2547</v>
      </c>
      <c r="B2211" t="s">
        <v>361</v>
      </c>
    </row>
    <row r="2212" spans="1:2" x14ac:dyDescent="0.25">
      <c r="A2212" t="s">
        <v>2548</v>
      </c>
      <c r="B2212" t="s">
        <v>361</v>
      </c>
    </row>
    <row r="2213" spans="1:2" x14ac:dyDescent="0.25">
      <c r="A2213" t="s">
        <v>2549</v>
      </c>
      <c r="B2213" t="s">
        <v>361</v>
      </c>
    </row>
    <row r="2214" spans="1:2" x14ac:dyDescent="0.25">
      <c r="A2214" t="s">
        <v>2550</v>
      </c>
      <c r="B2214" t="s">
        <v>361</v>
      </c>
    </row>
    <row r="2215" spans="1:2" x14ac:dyDescent="0.25">
      <c r="A2215" t="s">
        <v>2551</v>
      </c>
      <c r="B2215" t="s">
        <v>361</v>
      </c>
    </row>
    <row r="2216" spans="1:2" x14ac:dyDescent="0.25">
      <c r="A2216" t="s">
        <v>2552</v>
      </c>
      <c r="B2216" t="s">
        <v>361</v>
      </c>
    </row>
    <row r="2217" spans="1:2" x14ac:dyDescent="0.25">
      <c r="A2217" t="s">
        <v>2553</v>
      </c>
      <c r="B2217" t="s">
        <v>361</v>
      </c>
    </row>
    <row r="2218" spans="1:2" x14ac:dyDescent="0.25">
      <c r="A2218" t="s">
        <v>2554</v>
      </c>
      <c r="B2218" t="s">
        <v>361</v>
      </c>
    </row>
    <row r="2219" spans="1:2" x14ac:dyDescent="0.25">
      <c r="A2219" t="s">
        <v>2555</v>
      </c>
      <c r="B2219" t="s">
        <v>361</v>
      </c>
    </row>
    <row r="2220" spans="1:2" x14ac:dyDescent="0.25">
      <c r="A2220" t="s">
        <v>2556</v>
      </c>
      <c r="B2220" t="s">
        <v>361</v>
      </c>
    </row>
    <row r="2221" spans="1:2" x14ac:dyDescent="0.25">
      <c r="A2221" t="s">
        <v>2557</v>
      </c>
      <c r="B2221" t="s">
        <v>361</v>
      </c>
    </row>
    <row r="2222" spans="1:2" x14ac:dyDescent="0.25">
      <c r="A2222" t="s">
        <v>2558</v>
      </c>
      <c r="B2222" t="s">
        <v>361</v>
      </c>
    </row>
    <row r="2223" spans="1:2" x14ac:dyDescent="0.25">
      <c r="A2223" t="s">
        <v>2559</v>
      </c>
      <c r="B2223" t="s">
        <v>361</v>
      </c>
    </row>
    <row r="2224" spans="1:2" x14ac:dyDescent="0.25">
      <c r="A2224" t="s">
        <v>2560</v>
      </c>
      <c r="B2224" t="s">
        <v>361</v>
      </c>
    </row>
    <row r="2225" spans="1:2" x14ac:dyDescent="0.25">
      <c r="A2225" t="s">
        <v>2561</v>
      </c>
      <c r="B2225" t="s">
        <v>361</v>
      </c>
    </row>
    <row r="2226" spans="1:2" x14ac:dyDescent="0.25">
      <c r="A2226" t="s">
        <v>2562</v>
      </c>
      <c r="B2226" t="s">
        <v>361</v>
      </c>
    </row>
    <row r="2227" spans="1:2" x14ac:dyDescent="0.25">
      <c r="A2227" t="s">
        <v>2563</v>
      </c>
      <c r="B2227" t="s">
        <v>361</v>
      </c>
    </row>
    <row r="2228" spans="1:2" x14ac:dyDescent="0.25">
      <c r="A2228" t="s">
        <v>2564</v>
      </c>
      <c r="B2228" t="s">
        <v>361</v>
      </c>
    </row>
    <row r="2229" spans="1:2" x14ac:dyDescent="0.25">
      <c r="A2229" t="s">
        <v>2565</v>
      </c>
      <c r="B2229" t="s">
        <v>361</v>
      </c>
    </row>
    <row r="2230" spans="1:2" x14ac:dyDescent="0.25">
      <c r="A2230" t="s">
        <v>2566</v>
      </c>
      <c r="B2230" t="s">
        <v>361</v>
      </c>
    </row>
    <row r="2231" spans="1:2" x14ac:dyDescent="0.25">
      <c r="A2231" t="s">
        <v>2567</v>
      </c>
      <c r="B2231" t="s">
        <v>361</v>
      </c>
    </row>
    <row r="2232" spans="1:2" x14ac:dyDescent="0.25">
      <c r="A2232" t="s">
        <v>2568</v>
      </c>
      <c r="B2232" t="s">
        <v>361</v>
      </c>
    </row>
    <row r="2233" spans="1:2" x14ac:dyDescent="0.25">
      <c r="A2233" t="s">
        <v>2569</v>
      </c>
      <c r="B2233" t="s">
        <v>361</v>
      </c>
    </row>
    <row r="2234" spans="1:2" x14ac:dyDescent="0.25">
      <c r="A2234" t="s">
        <v>2570</v>
      </c>
      <c r="B2234" t="s">
        <v>361</v>
      </c>
    </row>
    <row r="2235" spans="1:2" x14ac:dyDescent="0.25">
      <c r="A2235" t="s">
        <v>2571</v>
      </c>
      <c r="B2235" t="s">
        <v>361</v>
      </c>
    </row>
    <row r="2236" spans="1:2" x14ac:dyDescent="0.25">
      <c r="A2236" t="s">
        <v>2572</v>
      </c>
      <c r="B2236" t="s">
        <v>361</v>
      </c>
    </row>
    <row r="2237" spans="1:2" x14ac:dyDescent="0.25">
      <c r="A2237" t="s">
        <v>2573</v>
      </c>
      <c r="B2237" t="s">
        <v>361</v>
      </c>
    </row>
    <row r="2238" spans="1:2" x14ac:dyDescent="0.25">
      <c r="A2238" t="s">
        <v>2574</v>
      </c>
      <c r="B2238" t="s">
        <v>361</v>
      </c>
    </row>
    <row r="2239" spans="1:2" x14ac:dyDescent="0.25">
      <c r="A2239" t="s">
        <v>2575</v>
      </c>
      <c r="B2239" t="s">
        <v>361</v>
      </c>
    </row>
    <row r="2240" spans="1:2" x14ac:dyDescent="0.25">
      <c r="A2240" t="s">
        <v>2576</v>
      </c>
      <c r="B2240" t="s">
        <v>361</v>
      </c>
    </row>
    <row r="2241" spans="1:2" x14ac:dyDescent="0.25">
      <c r="A2241" t="s">
        <v>2577</v>
      </c>
      <c r="B2241" t="s">
        <v>361</v>
      </c>
    </row>
    <row r="2242" spans="1:2" x14ac:dyDescent="0.25">
      <c r="A2242" t="s">
        <v>2578</v>
      </c>
      <c r="B2242" t="s">
        <v>361</v>
      </c>
    </row>
    <row r="2243" spans="1:2" x14ac:dyDescent="0.25">
      <c r="A2243" t="s">
        <v>2579</v>
      </c>
      <c r="B2243" t="s">
        <v>361</v>
      </c>
    </row>
    <row r="2244" spans="1:2" x14ac:dyDescent="0.25">
      <c r="A2244" t="s">
        <v>2580</v>
      </c>
      <c r="B2244" t="s">
        <v>361</v>
      </c>
    </row>
    <row r="2245" spans="1:2" x14ac:dyDescent="0.25">
      <c r="A2245" t="s">
        <v>2581</v>
      </c>
      <c r="B2245" t="s">
        <v>361</v>
      </c>
    </row>
    <row r="2246" spans="1:2" x14ac:dyDescent="0.25">
      <c r="A2246" t="s">
        <v>2582</v>
      </c>
      <c r="B2246" t="s">
        <v>361</v>
      </c>
    </row>
    <row r="2247" spans="1:2" x14ac:dyDescent="0.25">
      <c r="A2247" t="s">
        <v>2583</v>
      </c>
      <c r="B2247" t="s">
        <v>361</v>
      </c>
    </row>
    <row r="2248" spans="1:2" x14ac:dyDescent="0.25">
      <c r="A2248" t="s">
        <v>2584</v>
      </c>
      <c r="B2248" t="s">
        <v>361</v>
      </c>
    </row>
    <row r="2249" spans="1:2" x14ac:dyDescent="0.25">
      <c r="A2249" t="s">
        <v>2585</v>
      </c>
      <c r="B2249" t="s">
        <v>361</v>
      </c>
    </row>
    <row r="2250" spans="1:2" x14ac:dyDescent="0.25">
      <c r="A2250" t="s">
        <v>2586</v>
      </c>
      <c r="B2250" t="s">
        <v>361</v>
      </c>
    </row>
    <row r="2251" spans="1:2" x14ac:dyDescent="0.25">
      <c r="A2251" t="s">
        <v>2587</v>
      </c>
      <c r="B2251" t="s">
        <v>361</v>
      </c>
    </row>
    <row r="2252" spans="1:2" x14ac:dyDescent="0.25">
      <c r="A2252" t="s">
        <v>2588</v>
      </c>
      <c r="B2252" t="s">
        <v>361</v>
      </c>
    </row>
    <row r="2253" spans="1:2" x14ac:dyDescent="0.25">
      <c r="A2253" t="s">
        <v>2589</v>
      </c>
      <c r="B2253" t="s">
        <v>361</v>
      </c>
    </row>
    <row r="2254" spans="1:2" x14ac:dyDescent="0.25">
      <c r="A2254" t="s">
        <v>2590</v>
      </c>
      <c r="B2254" t="s">
        <v>361</v>
      </c>
    </row>
    <row r="2255" spans="1:2" x14ac:dyDescent="0.25">
      <c r="A2255" t="s">
        <v>2591</v>
      </c>
      <c r="B2255" t="s">
        <v>361</v>
      </c>
    </row>
    <row r="2256" spans="1:2" x14ac:dyDescent="0.25">
      <c r="A2256" t="s">
        <v>2592</v>
      </c>
      <c r="B2256" t="s">
        <v>361</v>
      </c>
    </row>
    <row r="2257" spans="1:2" x14ac:dyDescent="0.25">
      <c r="A2257" t="s">
        <v>2593</v>
      </c>
      <c r="B2257" t="s">
        <v>361</v>
      </c>
    </row>
    <row r="2258" spans="1:2" x14ac:dyDescent="0.25">
      <c r="A2258" t="s">
        <v>2594</v>
      </c>
      <c r="B2258" t="s">
        <v>361</v>
      </c>
    </row>
    <row r="2259" spans="1:2" x14ac:dyDescent="0.25">
      <c r="A2259" t="s">
        <v>2595</v>
      </c>
      <c r="B2259" t="s">
        <v>361</v>
      </c>
    </row>
    <row r="2260" spans="1:2" x14ac:dyDescent="0.25">
      <c r="A2260" t="s">
        <v>2596</v>
      </c>
      <c r="B2260" t="s">
        <v>361</v>
      </c>
    </row>
    <row r="2261" spans="1:2" x14ac:dyDescent="0.25">
      <c r="A2261" t="s">
        <v>2597</v>
      </c>
      <c r="B2261" t="s">
        <v>361</v>
      </c>
    </row>
    <row r="2262" spans="1:2" x14ac:dyDescent="0.25">
      <c r="A2262" t="s">
        <v>2598</v>
      </c>
      <c r="B2262" t="s">
        <v>361</v>
      </c>
    </row>
    <row r="2263" spans="1:2" x14ac:dyDescent="0.25">
      <c r="A2263" t="s">
        <v>2599</v>
      </c>
      <c r="B2263" t="s">
        <v>361</v>
      </c>
    </row>
    <row r="2264" spans="1:2" x14ac:dyDescent="0.25">
      <c r="A2264" t="s">
        <v>2600</v>
      </c>
      <c r="B2264" t="s">
        <v>361</v>
      </c>
    </row>
    <row r="2265" spans="1:2" x14ac:dyDescent="0.25">
      <c r="A2265" t="s">
        <v>2601</v>
      </c>
      <c r="B2265" t="s">
        <v>361</v>
      </c>
    </row>
    <row r="2266" spans="1:2" x14ac:dyDescent="0.25">
      <c r="A2266" t="s">
        <v>2602</v>
      </c>
      <c r="B2266" t="s">
        <v>361</v>
      </c>
    </row>
    <row r="2267" spans="1:2" x14ac:dyDescent="0.25">
      <c r="A2267" t="s">
        <v>2603</v>
      </c>
      <c r="B2267" t="s">
        <v>361</v>
      </c>
    </row>
    <row r="2268" spans="1:2" x14ac:dyDescent="0.25">
      <c r="A2268" t="s">
        <v>2604</v>
      </c>
      <c r="B2268" t="s">
        <v>361</v>
      </c>
    </row>
    <row r="2269" spans="1:2" x14ac:dyDescent="0.25">
      <c r="A2269" t="s">
        <v>2605</v>
      </c>
      <c r="B2269" t="s">
        <v>361</v>
      </c>
    </row>
    <row r="2270" spans="1:2" x14ac:dyDescent="0.25">
      <c r="A2270" t="s">
        <v>2606</v>
      </c>
      <c r="B2270" t="s">
        <v>361</v>
      </c>
    </row>
    <row r="2271" spans="1:2" x14ac:dyDescent="0.25">
      <c r="A2271" t="s">
        <v>2607</v>
      </c>
      <c r="B2271" t="s">
        <v>361</v>
      </c>
    </row>
    <row r="2272" spans="1:2" x14ac:dyDescent="0.25">
      <c r="A2272" t="s">
        <v>2608</v>
      </c>
      <c r="B2272" t="s">
        <v>361</v>
      </c>
    </row>
    <row r="2273" spans="1:2" x14ac:dyDescent="0.25">
      <c r="A2273" t="s">
        <v>2609</v>
      </c>
      <c r="B2273" t="s">
        <v>361</v>
      </c>
    </row>
    <row r="2274" spans="1:2" x14ac:dyDescent="0.25">
      <c r="A2274" t="s">
        <v>2610</v>
      </c>
      <c r="B2274" t="s">
        <v>361</v>
      </c>
    </row>
    <row r="2275" spans="1:2" x14ac:dyDescent="0.25">
      <c r="A2275" t="s">
        <v>2611</v>
      </c>
      <c r="B2275" t="s">
        <v>361</v>
      </c>
    </row>
    <row r="2276" spans="1:2" x14ac:dyDescent="0.25">
      <c r="A2276" t="s">
        <v>2612</v>
      </c>
      <c r="B2276" t="s">
        <v>361</v>
      </c>
    </row>
    <row r="2277" spans="1:2" x14ac:dyDescent="0.25">
      <c r="A2277" t="s">
        <v>2613</v>
      </c>
      <c r="B2277" t="s">
        <v>361</v>
      </c>
    </row>
    <row r="2278" spans="1:2" x14ac:dyDescent="0.25">
      <c r="A2278" t="s">
        <v>2614</v>
      </c>
      <c r="B2278" t="s">
        <v>361</v>
      </c>
    </row>
    <row r="2279" spans="1:2" x14ac:dyDescent="0.25">
      <c r="A2279" t="s">
        <v>2615</v>
      </c>
      <c r="B2279" t="s">
        <v>361</v>
      </c>
    </row>
    <row r="2280" spans="1:2" x14ac:dyDescent="0.25">
      <c r="A2280" t="s">
        <v>2616</v>
      </c>
      <c r="B2280" t="s">
        <v>361</v>
      </c>
    </row>
    <row r="2281" spans="1:2" x14ac:dyDescent="0.25">
      <c r="A2281" t="s">
        <v>2617</v>
      </c>
      <c r="B2281" t="s">
        <v>361</v>
      </c>
    </row>
    <row r="2282" spans="1:2" x14ac:dyDescent="0.25">
      <c r="A2282" t="s">
        <v>2618</v>
      </c>
      <c r="B2282" t="s">
        <v>361</v>
      </c>
    </row>
    <row r="2283" spans="1:2" x14ac:dyDescent="0.25">
      <c r="A2283" t="s">
        <v>2619</v>
      </c>
      <c r="B2283" t="s">
        <v>361</v>
      </c>
    </row>
    <row r="2284" spans="1:2" x14ac:dyDescent="0.25">
      <c r="A2284" t="s">
        <v>2620</v>
      </c>
      <c r="B2284" t="s">
        <v>361</v>
      </c>
    </row>
    <row r="2285" spans="1:2" x14ac:dyDescent="0.25">
      <c r="A2285" t="s">
        <v>2621</v>
      </c>
      <c r="B2285" t="s">
        <v>361</v>
      </c>
    </row>
    <row r="2286" spans="1:2" x14ac:dyDescent="0.25">
      <c r="A2286" t="s">
        <v>2622</v>
      </c>
      <c r="B2286" t="s">
        <v>361</v>
      </c>
    </row>
    <row r="2287" spans="1:2" x14ac:dyDescent="0.25">
      <c r="A2287" t="s">
        <v>2623</v>
      </c>
      <c r="B2287" t="s">
        <v>361</v>
      </c>
    </row>
    <row r="2288" spans="1:2" x14ac:dyDescent="0.25">
      <c r="A2288" t="s">
        <v>2624</v>
      </c>
      <c r="B2288" t="s">
        <v>361</v>
      </c>
    </row>
    <row r="2289" spans="1:2" x14ac:dyDescent="0.25">
      <c r="A2289" t="s">
        <v>2625</v>
      </c>
      <c r="B2289" t="s">
        <v>361</v>
      </c>
    </row>
    <row r="2290" spans="1:2" x14ac:dyDescent="0.25">
      <c r="A2290" t="s">
        <v>2626</v>
      </c>
      <c r="B2290" t="s">
        <v>361</v>
      </c>
    </row>
    <row r="2291" spans="1:2" x14ac:dyDescent="0.25">
      <c r="A2291" t="s">
        <v>2627</v>
      </c>
      <c r="B2291" t="s">
        <v>361</v>
      </c>
    </row>
    <row r="2292" spans="1:2" x14ac:dyDescent="0.25">
      <c r="A2292" t="s">
        <v>2628</v>
      </c>
      <c r="B2292" t="s">
        <v>361</v>
      </c>
    </row>
    <row r="2293" spans="1:2" x14ac:dyDescent="0.25">
      <c r="A2293" t="s">
        <v>2629</v>
      </c>
      <c r="B2293" t="s">
        <v>361</v>
      </c>
    </row>
    <row r="2294" spans="1:2" x14ac:dyDescent="0.25">
      <c r="A2294" t="s">
        <v>2630</v>
      </c>
      <c r="B2294" t="s">
        <v>361</v>
      </c>
    </row>
    <row r="2295" spans="1:2" x14ac:dyDescent="0.25">
      <c r="A2295" t="s">
        <v>2631</v>
      </c>
      <c r="B2295" t="s">
        <v>361</v>
      </c>
    </row>
    <row r="2296" spans="1:2" x14ac:dyDescent="0.25">
      <c r="A2296" t="s">
        <v>2632</v>
      </c>
      <c r="B2296" t="s">
        <v>361</v>
      </c>
    </row>
    <row r="2297" spans="1:2" x14ac:dyDescent="0.25">
      <c r="A2297" t="s">
        <v>2633</v>
      </c>
      <c r="B2297" t="s">
        <v>361</v>
      </c>
    </row>
    <row r="2298" spans="1:2" x14ac:dyDescent="0.25">
      <c r="A2298" t="s">
        <v>2634</v>
      </c>
      <c r="B2298" t="s">
        <v>361</v>
      </c>
    </row>
    <row r="2299" spans="1:2" x14ac:dyDescent="0.25">
      <c r="A2299" t="s">
        <v>2635</v>
      </c>
      <c r="B2299" t="s">
        <v>361</v>
      </c>
    </row>
    <row r="2300" spans="1:2" x14ac:dyDescent="0.25">
      <c r="A2300" t="s">
        <v>2636</v>
      </c>
      <c r="B2300" t="s">
        <v>361</v>
      </c>
    </row>
    <row r="2301" spans="1:2" x14ac:dyDescent="0.25">
      <c r="A2301" t="s">
        <v>2637</v>
      </c>
      <c r="B2301" t="s">
        <v>361</v>
      </c>
    </row>
    <row r="2302" spans="1:2" x14ac:dyDescent="0.25">
      <c r="A2302" t="s">
        <v>2638</v>
      </c>
      <c r="B2302" t="s">
        <v>361</v>
      </c>
    </row>
    <row r="2303" spans="1:2" x14ac:dyDescent="0.25">
      <c r="A2303" t="s">
        <v>2639</v>
      </c>
      <c r="B2303" t="s">
        <v>361</v>
      </c>
    </row>
    <row r="2304" spans="1:2" x14ac:dyDescent="0.25">
      <c r="A2304" t="s">
        <v>2640</v>
      </c>
      <c r="B2304" t="s">
        <v>361</v>
      </c>
    </row>
    <row r="2305" spans="1:2" x14ac:dyDescent="0.25">
      <c r="A2305" t="s">
        <v>2641</v>
      </c>
      <c r="B2305" t="s">
        <v>361</v>
      </c>
    </row>
    <row r="2306" spans="1:2" x14ac:dyDescent="0.25">
      <c r="A2306" t="s">
        <v>2642</v>
      </c>
      <c r="B2306" t="s">
        <v>361</v>
      </c>
    </row>
    <row r="2307" spans="1:2" x14ac:dyDescent="0.25">
      <c r="A2307" t="s">
        <v>2643</v>
      </c>
      <c r="B2307" t="s">
        <v>361</v>
      </c>
    </row>
    <row r="2308" spans="1:2" x14ac:dyDescent="0.25">
      <c r="A2308" t="s">
        <v>2644</v>
      </c>
      <c r="B2308" t="s">
        <v>361</v>
      </c>
    </row>
    <row r="2309" spans="1:2" x14ac:dyDescent="0.25">
      <c r="A2309" t="s">
        <v>2645</v>
      </c>
      <c r="B2309" t="s">
        <v>361</v>
      </c>
    </row>
    <row r="2310" spans="1:2" x14ac:dyDescent="0.25">
      <c r="A2310" t="s">
        <v>2646</v>
      </c>
      <c r="B2310" t="s">
        <v>361</v>
      </c>
    </row>
    <row r="2311" spans="1:2" x14ac:dyDescent="0.25">
      <c r="A2311" t="s">
        <v>2647</v>
      </c>
      <c r="B2311" t="s">
        <v>361</v>
      </c>
    </row>
    <row r="2312" spans="1:2" x14ac:dyDescent="0.25">
      <c r="A2312" t="s">
        <v>2648</v>
      </c>
      <c r="B2312" t="s">
        <v>361</v>
      </c>
    </row>
    <row r="2313" spans="1:2" x14ac:dyDescent="0.25">
      <c r="A2313" t="s">
        <v>2649</v>
      </c>
      <c r="B2313" t="s">
        <v>361</v>
      </c>
    </row>
    <row r="2314" spans="1:2" x14ac:dyDescent="0.25">
      <c r="A2314" t="s">
        <v>2650</v>
      </c>
      <c r="B2314" t="s">
        <v>361</v>
      </c>
    </row>
    <row r="2315" spans="1:2" x14ac:dyDescent="0.25">
      <c r="A2315" t="s">
        <v>2651</v>
      </c>
      <c r="B2315" t="s">
        <v>361</v>
      </c>
    </row>
    <row r="2316" spans="1:2" x14ac:dyDescent="0.25">
      <c r="A2316" t="s">
        <v>2652</v>
      </c>
      <c r="B2316" t="s">
        <v>361</v>
      </c>
    </row>
    <row r="2317" spans="1:2" x14ac:dyDescent="0.25">
      <c r="A2317" t="s">
        <v>2653</v>
      </c>
      <c r="B2317" t="s">
        <v>361</v>
      </c>
    </row>
    <row r="2318" spans="1:2" x14ac:dyDescent="0.25">
      <c r="A2318" t="s">
        <v>2654</v>
      </c>
      <c r="B2318" t="s">
        <v>361</v>
      </c>
    </row>
    <row r="2319" spans="1:2" x14ac:dyDescent="0.25">
      <c r="A2319" t="s">
        <v>2655</v>
      </c>
      <c r="B2319" t="s">
        <v>361</v>
      </c>
    </row>
    <row r="2320" spans="1:2" x14ac:dyDescent="0.25">
      <c r="A2320" t="s">
        <v>2656</v>
      </c>
      <c r="B2320" t="s">
        <v>361</v>
      </c>
    </row>
    <row r="2321" spans="1:2" x14ac:dyDescent="0.25">
      <c r="A2321" t="s">
        <v>2657</v>
      </c>
      <c r="B2321" t="s">
        <v>361</v>
      </c>
    </row>
    <row r="2322" spans="1:2" x14ac:dyDescent="0.25">
      <c r="A2322" t="s">
        <v>2658</v>
      </c>
      <c r="B2322" t="s">
        <v>361</v>
      </c>
    </row>
    <row r="2323" spans="1:2" x14ac:dyDescent="0.25">
      <c r="A2323" t="s">
        <v>2659</v>
      </c>
      <c r="B2323" t="s">
        <v>361</v>
      </c>
    </row>
    <row r="2324" spans="1:2" x14ac:dyDescent="0.25">
      <c r="A2324" t="s">
        <v>2660</v>
      </c>
      <c r="B2324" t="s">
        <v>361</v>
      </c>
    </row>
    <row r="2325" spans="1:2" x14ac:dyDescent="0.25">
      <c r="A2325" t="s">
        <v>2661</v>
      </c>
      <c r="B2325" t="s">
        <v>361</v>
      </c>
    </row>
    <row r="2326" spans="1:2" x14ac:dyDescent="0.25">
      <c r="A2326" t="s">
        <v>2662</v>
      </c>
      <c r="B2326" t="s">
        <v>361</v>
      </c>
    </row>
    <row r="2327" spans="1:2" x14ac:dyDescent="0.25">
      <c r="A2327" t="s">
        <v>2663</v>
      </c>
      <c r="B2327" t="s">
        <v>361</v>
      </c>
    </row>
    <row r="2328" spans="1:2" x14ac:dyDescent="0.25">
      <c r="A2328" t="s">
        <v>2664</v>
      </c>
      <c r="B2328" t="s">
        <v>361</v>
      </c>
    </row>
    <row r="2329" spans="1:2" x14ac:dyDescent="0.25">
      <c r="A2329" t="s">
        <v>2665</v>
      </c>
      <c r="B2329" t="s">
        <v>361</v>
      </c>
    </row>
    <row r="2330" spans="1:2" x14ac:dyDescent="0.25">
      <c r="A2330" t="s">
        <v>2666</v>
      </c>
      <c r="B2330" t="s">
        <v>361</v>
      </c>
    </row>
    <row r="2331" spans="1:2" x14ac:dyDescent="0.25">
      <c r="A2331" t="s">
        <v>2667</v>
      </c>
      <c r="B2331" t="s">
        <v>361</v>
      </c>
    </row>
    <row r="2332" spans="1:2" x14ac:dyDescent="0.25">
      <c r="A2332" t="s">
        <v>2668</v>
      </c>
      <c r="B2332" t="s">
        <v>361</v>
      </c>
    </row>
    <row r="2333" spans="1:2" x14ac:dyDescent="0.25">
      <c r="A2333" t="s">
        <v>2669</v>
      </c>
      <c r="B2333" t="s">
        <v>361</v>
      </c>
    </row>
    <row r="2334" spans="1:2" x14ac:dyDescent="0.25">
      <c r="A2334" t="s">
        <v>2670</v>
      </c>
      <c r="B2334" t="s">
        <v>361</v>
      </c>
    </row>
    <row r="2335" spans="1:2" x14ac:dyDescent="0.25">
      <c r="A2335" t="s">
        <v>2671</v>
      </c>
      <c r="B2335" t="s">
        <v>361</v>
      </c>
    </row>
    <row r="2336" spans="1:2" x14ac:dyDescent="0.25">
      <c r="A2336" t="s">
        <v>2672</v>
      </c>
      <c r="B2336" t="s">
        <v>361</v>
      </c>
    </row>
    <row r="2337" spans="1:2" x14ac:dyDescent="0.25">
      <c r="A2337" t="s">
        <v>2673</v>
      </c>
      <c r="B2337" t="s">
        <v>361</v>
      </c>
    </row>
    <row r="2338" spans="1:2" x14ac:dyDescent="0.25">
      <c r="A2338" t="s">
        <v>2674</v>
      </c>
      <c r="B2338" t="s">
        <v>361</v>
      </c>
    </row>
    <row r="2339" spans="1:2" x14ac:dyDescent="0.25">
      <c r="A2339" t="s">
        <v>2675</v>
      </c>
      <c r="B2339" t="s">
        <v>361</v>
      </c>
    </row>
    <row r="2340" spans="1:2" x14ac:dyDescent="0.25">
      <c r="A2340" t="s">
        <v>2676</v>
      </c>
      <c r="B2340" t="s">
        <v>361</v>
      </c>
    </row>
    <row r="2341" spans="1:2" x14ac:dyDescent="0.25">
      <c r="A2341" t="s">
        <v>2677</v>
      </c>
      <c r="B2341" t="s">
        <v>361</v>
      </c>
    </row>
    <row r="2342" spans="1:2" x14ac:dyDescent="0.25">
      <c r="A2342" t="s">
        <v>2678</v>
      </c>
      <c r="B2342" t="s">
        <v>361</v>
      </c>
    </row>
    <row r="2343" spans="1:2" x14ac:dyDescent="0.25">
      <c r="A2343" t="s">
        <v>2679</v>
      </c>
      <c r="B2343" t="s">
        <v>361</v>
      </c>
    </row>
    <row r="2344" spans="1:2" x14ac:dyDescent="0.25">
      <c r="A2344" t="s">
        <v>2680</v>
      </c>
      <c r="B2344" t="s">
        <v>361</v>
      </c>
    </row>
    <row r="2345" spans="1:2" x14ac:dyDescent="0.25">
      <c r="A2345" t="s">
        <v>2681</v>
      </c>
      <c r="B2345" t="s">
        <v>361</v>
      </c>
    </row>
    <row r="2346" spans="1:2" x14ac:dyDescent="0.25">
      <c r="A2346" t="s">
        <v>2682</v>
      </c>
      <c r="B2346" t="s">
        <v>361</v>
      </c>
    </row>
    <row r="2347" spans="1:2" x14ac:dyDescent="0.25">
      <c r="A2347" t="s">
        <v>2683</v>
      </c>
      <c r="B2347" t="s">
        <v>361</v>
      </c>
    </row>
    <row r="2348" spans="1:2" x14ac:dyDescent="0.25">
      <c r="A2348" t="s">
        <v>2684</v>
      </c>
      <c r="B2348" t="s">
        <v>361</v>
      </c>
    </row>
    <row r="2349" spans="1:2" x14ac:dyDescent="0.25">
      <c r="A2349" t="s">
        <v>2685</v>
      </c>
      <c r="B2349" t="s">
        <v>361</v>
      </c>
    </row>
    <row r="2350" spans="1:2" x14ac:dyDescent="0.25">
      <c r="A2350" t="s">
        <v>2686</v>
      </c>
      <c r="B2350" t="s">
        <v>361</v>
      </c>
    </row>
    <row r="2351" spans="1:2" x14ac:dyDescent="0.25">
      <c r="A2351" t="s">
        <v>2687</v>
      </c>
      <c r="B2351" t="s">
        <v>361</v>
      </c>
    </row>
    <row r="2352" spans="1:2" x14ac:dyDescent="0.25">
      <c r="A2352" t="s">
        <v>2688</v>
      </c>
      <c r="B2352" t="s">
        <v>361</v>
      </c>
    </row>
    <row r="2353" spans="1:2" x14ac:dyDescent="0.25">
      <c r="A2353" t="s">
        <v>2689</v>
      </c>
      <c r="B2353" t="s">
        <v>361</v>
      </c>
    </row>
    <row r="2354" spans="1:2" x14ac:dyDescent="0.25">
      <c r="A2354" t="s">
        <v>2690</v>
      </c>
      <c r="B2354" t="s">
        <v>361</v>
      </c>
    </row>
    <row r="2355" spans="1:2" x14ac:dyDescent="0.25">
      <c r="A2355" t="s">
        <v>2691</v>
      </c>
      <c r="B2355" t="s">
        <v>361</v>
      </c>
    </row>
    <row r="2356" spans="1:2" x14ac:dyDescent="0.25">
      <c r="A2356" t="s">
        <v>2692</v>
      </c>
      <c r="B2356" t="s">
        <v>361</v>
      </c>
    </row>
    <row r="2357" spans="1:2" x14ac:dyDescent="0.25">
      <c r="A2357" t="s">
        <v>2693</v>
      </c>
      <c r="B2357" t="s">
        <v>361</v>
      </c>
    </row>
    <row r="2358" spans="1:2" x14ac:dyDescent="0.25">
      <c r="A2358" t="s">
        <v>2694</v>
      </c>
      <c r="B2358" t="s">
        <v>361</v>
      </c>
    </row>
    <row r="2359" spans="1:2" x14ac:dyDescent="0.25">
      <c r="A2359" t="s">
        <v>2695</v>
      </c>
      <c r="B2359" t="s">
        <v>361</v>
      </c>
    </row>
    <row r="2360" spans="1:2" x14ac:dyDescent="0.25">
      <c r="A2360" t="s">
        <v>2696</v>
      </c>
      <c r="B2360" t="s">
        <v>361</v>
      </c>
    </row>
    <row r="2361" spans="1:2" x14ac:dyDescent="0.25">
      <c r="A2361" t="s">
        <v>2697</v>
      </c>
      <c r="B2361" t="s">
        <v>361</v>
      </c>
    </row>
    <row r="2362" spans="1:2" x14ac:dyDescent="0.25">
      <c r="A2362" t="s">
        <v>2698</v>
      </c>
      <c r="B2362" t="s">
        <v>361</v>
      </c>
    </row>
    <row r="2363" spans="1:2" x14ac:dyDescent="0.25">
      <c r="A2363" t="s">
        <v>2699</v>
      </c>
      <c r="B2363" t="s">
        <v>361</v>
      </c>
    </row>
    <row r="2364" spans="1:2" x14ac:dyDescent="0.25">
      <c r="A2364" t="s">
        <v>2700</v>
      </c>
      <c r="B2364" t="s">
        <v>361</v>
      </c>
    </row>
    <row r="2365" spans="1:2" x14ac:dyDescent="0.25">
      <c r="A2365" t="s">
        <v>2701</v>
      </c>
      <c r="B2365" t="s">
        <v>361</v>
      </c>
    </row>
    <row r="2366" spans="1:2" x14ac:dyDescent="0.25">
      <c r="A2366" t="s">
        <v>2702</v>
      </c>
      <c r="B2366" t="s">
        <v>361</v>
      </c>
    </row>
    <row r="2367" spans="1:2" x14ac:dyDescent="0.25">
      <c r="A2367" t="s">
        <v>2703</v>
      </c>
      <c r="B2367" t="s">
        <v>361</v>
      </c>
    </row>
    <row r="2368" spans="1:2" x14ac:dyDescent="0.25">
      <c r="A2368" t="s">
        <v>2704</v>
      </c>
      <c r="B2368" t="s">
        <v>361</v>
      </c>
    </row>
    <row r="2369" spans="1:2" x14ac:dyDescent="0.25">
      <c r="A2369" t="s">
        <v>2705</v>
      </c>
      <c r="B2369" t="s">
        <v>361</v>
      </c>
    </row>
    <row r="2370" spans="1:2" x14ac:dyDescent="0.25">
      <c r="A2370" t="s">
        <v>2706</v>
      </c>
      <c r="B2370" t="s">
        <v>361</v>
      </c>
    </row>
    <row r="2371" spans="1:2" x14ac:dyDescent="0.25">
      <c r="A2371" t="s">
        <v>2707</v>
      </c>
      <c r="B2371" t="s">
        <v>361</v>
      </c>
    </row>
    <row r="2372" spans="1:2" x14ac:dyDescent="0.25">
      <c r="A2372" t="s">
        <v>2708</v>
      </c>
      <c r="B2372" t="s">
        <v>361</v>
      </c>
    </row>
    <row r="2373" spans="1:2" x14ac:dyDescent="0.25">
      <c r="A2373" t="s">
        <v>2709</v>
      </c>
      <c r="B2373" t="s">
        <v>361</v>
      </c>
    </row>
    <row r="2374" spans="1:2" x14ac:dyDescent="0.25">
      <c r="A2374" t="s">
        <v>2710</v>
      </c>
      <c r="B2374" t="s">
        <v>361</v>
      </c>
    </row>
    <row r="2375" spans="1:2" x14ac:dyDescent="0.25">
      <c r="A2375" t="s">
        <v>2711</v>
      </c>
      <c r="B2375" t="s">
        <v>361</v>
      </c>
    </row>
    <row r="2376" spans="1:2" x14ac:dyDescent="0.25">
      <c r="A2376" t="s">
        <v>2712</v>
      </c>
      <c r="B2376" t="s">
        <v>361</v>
      </c>
    </row>
    <row r="2377" spans="1:2" x14ac:dyDescent="0.25">
      <c r="A2377" t="s">
        <v>2713</v>
      </c>
      <c r="B2377" t="s">
        <v>361</v>
      </c>
    </row>
    <row r="2378" spans="1:2" x14ac:dyDescent="0.25">
      <c r="A2378" t="s">
        <v>2714</v>
      </c>
      <c r="B2378" t="s">
        <v>361</v>
      </c>
    </row>
    <row r="2379" spans="1:2" x14ac:dyDescent="0.25">
      <c r="A2379" t="s">
        <v>2715</v>
      </c>
      <c r="B2379" t="s">
        <v>361</v>
      </c>
    </row>
    <row r="2380" spans="1:2" x14ac:dyDescent="0.25">
      <c r="A2380" t="s">
        <v>2716</v>
      </c>
      <c r="B2380" t="s">
        <v>361</v>
      </c>
    </row>
    <row r="2381" spans="1:2" x14ac:dyDescent="0.25">
      <c r="A2381" t="s">
        <v>2717</v>
      </c>
      <c r="B2381" t="s">
        <v>361</v>
      </c>
    </row>
    <row r="2382" spans="1:2" x14ac:dyDescent="0.25">
      <c r="A2382" t="s">
        <v>2718</v>
      </c>
      <c r="B2382" t="s">
        <v>361</v>
      </c>
    </row>
    <row r="2383" spans="1:2" x14ac:dyDescent="0.25">
      <c r="A2383" t="s">
        <v>2719</v>
      </c>
      <c r="B2383" t="s">
        <v>361</v>
      </c>
    </row>
    <row r="2384" spans="1:2" x14ac:dyDescent="0.25">
      <c r="A2384" t="s">
        <v>2720</v>
      </c>
      <c r="B2384" t="s">
        <v>361</v>
      </c>
    </row>
    <row r="2385" spans="1:2" x14ac:dyDescent="0.25">
      <c r="A2385" t="s">
        <v>2721</v>
      </c>
      <c r="B2385" t="s">
        <v>361</v>
      </c>
    </row>
    <row r="2386" spans="1:2" x14ac:dyDescent="0.25">
      <c r="A2386" t="s">
        <v>2722</v>
      </c>
      <c r="B2386" t="s">
        <v>361</v>
      </c>
    </row>
    <row r="2387" spans="1:2" x14ac:dyDescent="0.25">
      <c r="A2387" t="s">
        <v>2723</v>
      </c>
      <c r="B2387" t="s">
        <v>361</v>
      </c>
    </row>
    <row r="2388" spans="1:2" x14ac:dyDescent="0.25">
      <c r="A2388" t="s">
        <v>2724</v>
      </c>
      <c r="B2388" t="s">
        <v>361</v>
      </c>
    </row>
    <row r="2389" spans="1:2" x14ac:dyDescent="0.25">
      <c r="A2389" t="s">
        <v>2725</v>
      </c>
      <c r="B2389" t="s">
        <v>361</v>
      </c>
    </row>
    <row r="2390" spans="1:2" x14ac:dyDescent="0.25">
      <c r="A2390" t="s">
        <v>2726</v>
      </c>
      <c r="B2390" t="s">
        <v>361</v>
      </c>
    </row>
    <row r="2391" spans="1:2" x14ac:dyDescent="0.25">
      <c r="A2391" t="s">
        <v>2727</v>
      </c>
      <c r="B2391" t="s">
        <v>361</v>
      </c>
    </row>
    <row r="2392" spans="1:2" x14ac:dyDescent="0.25">
      <c r="A2392" t="s">
        <v>2728</v>
      </c>
      <c r="B2392" t="s">
        <v>361</v>
      </c>
    </row>
    <row r="2393" spans="1:2" x14ac:dyDescent="0.25">
      <c r="A2393" t="s">
        <v>2729</v>
      </c>
      <c r="B2393" t="s">
        <v>361</v>
      </c>
    </row>
    <row r="2394" spans="1:2" x14ac:dyDescent="0.25">
      <c r="A2394" t="s">
        <v>2730</v>
      </c>
      <c r="B2394" t="s">
        <v>361</v>
      </c>
    </row>
    <row r="2395" spans="1:2" x14ac:dyDescent="0.25">
      <c r="A2395" t="s">
        <v>2731</v>
      </c>
      <c r="B2395" t="s">
        <v>361</v>
      </c>
    </row>
    <row r="2396" spans="1:2" x14ac:dyDescent="0.25">
      <c r="A2396" t="s">
        <v>2732</v>
      </c>
      <c r="B2396" t="s">
        <v>361</v>
      </c>
    </row>
    <row r="2397" spans="1:2" x14ac:dyDescent="0.25">
      <c r="A2397" t="s">
        <v>2733</v>
      </c>
      <c r="B2397" t="s">
        <v>361</v>
      </c>
    </row>
    <row r="2398" spans="1:2" x14ac:dyDescent="0.25">
      <c r="A2398" t="s">
        <v>2734</v>
      </c>
      <c r="B2398" t="s">
        <v>361</v>
      </c>
    </row>
    <row r="2399" spans="1:2" x14ac:dyDescent="0.25">
      <c r="A2399" t="s">
        <v>2735</v>
      </c>
      <c r="B2399" t="s">
        <v>361</v>
      </c>
    </row>
    <row r="2400" spans="1:2" x14ac:dyDescent="0.25">
      <c r="A2400" t="s">
        <v>2736</v>
      </c>
      <c r="B2400" t="s">
        <v>361</v>
      </c>
    </row>
    <row r="2401" spans="1:2" x14ac:dyDescent="0.25">
      <c r="A2401" t="s">
        <v>2737</v>
      </c>
      <c r="B2401" t="s">
        <v>361</v>
      </c>
    </row>
    <row r="2402" spans="1:2" x14ac:dyDescent="0.25">
      <c r="A2402" t="s">
        <v>2738</v>
      </c>
      <c r="B2402" t="s">
        <v>361</v>
      </c>
    </row>
    <row r="2403" spans="1:2" x14ac:dyDescent="0.25">
      <c r="A2403" t="s">
        <v>2739</v>
      </c>
      <c r="B2403" t="s">
        <v>361</v>
      </c>
    </row>
    <row r="2404" spans="1:2" x14ac:dyDescent="0.25">
      <c r="A2404" t="s">
        <v>2740</v>
      </c>
      <c r="B2404" t="s">
        <v>361</v>
      </c>
    </row>
    <row r="2405" spans="1:2" x14ac:dyDescent="0.25">
      <c r="A2405" t="s">
        <v>2741</v>
      </c>
      <c r="B2405" t="s">
        <v>361</v>
      </c>
    </row>
    <row r="2406" spans="1:2" x14ac:dyDescent="0.25">
      <c r="A2406" t="s">
        <v>2742</v>
      </c>
      <c r="B2406" t="s">
        <v>361</v>
      </c>
    </row>
    <row r="2407" spans="1:2" x14ac:dyDescent="0.25">
      <c r="A2407" t="s">
        <v>2743</v>
      </c>
      <c r="B2407" t="s">
        <v>361</v>
      </c>
    </row>
    <row r="2408" spans="1:2" x14ac:dyDescent="0.25">
      <c r="A2408" t="s">
        <v>2744</v>
      </c>
      <c r="B2408" t="s">
        <v>361</v>
      </c>
    </row>
    <row r="2409" spans="1:2" x14ac:dyDescent="0.25">
      <c r="A2409" t="s">
        <v>2745</v>
      </c>
      <c r="B2409" t="s">
        <v>361</v>
      </c>
    </row>
    <row r="2410" spans="1:2" x14ac:dyDescent="0.25">
      <c r="A2410" t="s">
        <v>2746</v>
      </c>
      <c r="B2410" t="s">
        <v>361</v>
      </c>
    </row>
    <row r="2411" spans="1:2" x14ac:dyDescent="0.25">
      <c r="A2411" t="s">
        <v>2747</v>
      </c>
      <c r="B2411" t="s">
        <v>361</v>
      </c>
    </row>
    <row r="2412" spans="1:2" x14ac:dyDescent="0.25">
      <c r="A2412" t="s">
        <v>2748</v>
      </c>
      <c r="B2412" t="s">
        <v>361</v>
      </c>
    </row>
    <row r="2413" spans="1:2" x14ac:dyDescent="0.25">
      <c r="A2413" t="s">
        <v>2749</v>
      </c>
      <c r="B2413" t="s">
        <v>361</v>
      </c>
    </row>
    <row r="2414" spans="1:2" x14ac:dyDescent="0.25">
      <c r="A2414" t="s">
        <v>2750</v>
      </c>
      <c r="B2414" t="s">
        <v>361</v>
      </c>
    </row>
    <row r="2415" spans="1:2" x14ac:dyDescent="0.25">
      <c r="A2415" t="s">
        <v>2751</v>
      </c>
      <c r="B2415" t="s">
        <v>361</v>
      </c>
    </row>
    <row r="2416" spans="1:2" x14ac:dyDescent="0.25">
      <c r="A2416" t="s">
        <v>2752</v>
      </c>
      <c r="B2416" t="s">
        <v>361</v>
      </c>
    </row>
    <row r="2417" spans="1:2" x14ac:dyDescent="0.25">
      <c r="A2417" t="s">
        <v>2753</v>
      </c>
      <c r="B2417" t="s">
        <v>361</v>
      </c>
    </row>
    <row r="2418" spans="1:2" x14ac:dyDescent="0.25">
      <c r="A2418" t="s">
        <v>2754</v>
      </c>
      <c r="B2418" t="s">
        <v>361</v>
      </c>
    </row>
    <row r="2419" spans="1:2" x14ac:dyDescent="0.25">
      <c r="A2419" t="s">
        <v>2755</v>
      </c>
      <c r="B2419" t="s">
        <v>361</v>
      </c>
    </row>
    <row r="2420" spans="1:2" x14ac:dyDescent="0.25">
      <c r="A2420" t="s">
        <v>2756</v>
      </c>
      <c r="B2420" t="s">
        <v>361</v>
      </c>
    </row>
    <row r="2421" spans="1:2" x14ac:dyDescent="0.25">
      <c r="A2421" t="s">
        <v>2757</v>
      </c>
      <c r="B2421" t="s">
        <v>361</v>
      </c>
    </row>
    <row r="2422" spans="1:2" x14ac:dyDescent="0.25">
      <c r="A2422" t="s">
        <v>2758</v>
      </c>
      <c r="B2422" t="s">
        <v>361</v>
      </c>
    </row>
    <row r="2423" spans="1:2" x14ac:dyDescent="0.25">
      <c r="A2423" t="s">
        <v>2761</v>
      </c>
      <c r="B2423" t="s">
        <v>361</v>
      </c>
    </row>
    <row r="2424" spans="1:2" x14ac:dyDescent="0.25">
      <c r="A2424" t="s">
        <v>2762</v>
      </c>
      <c r="B2424" t="s">
        <v>361</v>
      </c>
    </row>
    <row r="2425" spans="1:2" x14ac:dyDescent="0.25">
      <c r="A2425" t="s">
        <v>2763</v>
      </c>
      <c r="B2425" t="s">
        <v>361</v>
      </c>
    </row>
    <row r="2426" spans="1:2" x14ac:dyDescent="0.25">
      <c r="A2426" t="s">
        <v>2764</v>
      </c>
      <c r="B2426" t="s">
        <v>361</v>
      </c>
    </row>
    <row r="2427" spans="1:2" x14ac:dyDescent="0.25">
      <c r="A2427" t="s">
        <v>2765</v>
      </c>
      <c r="B2427" t="s">
        <v>361</v>
      </c>
    </row>
    <row r="2428" spans="1:2" x14ac:dyDescent="0.25">
      <c r="A2428" t="s">
        <v>2766</v>
      </c>
      <c r="B2428" t="s">
        <v>361</v>
      </c>
    </row>
    <row r="2429" spans="1:2" x14ac:dyDescent="0.25">
      <c r="A2429" t="s">
        <v>2767</v>
      </c>
      <c r="B2429" t="s">
        <v>361</v>
      </c>
    </row>
    <row r="2430" spans="1:2" x14ac:dyDescent="0.25">
      <c r="A2430" t="s">
        <v>2768</v>
      </c>
      <c r="B2430" t="s">
        <v>361</v>
      </c>
    </row>
    <row r="2431" spans="1:2" x14ac:dyDescent="0.25">
      <c r="A2431" t="s">
        <v>2769</v>
      </c>
      <c r="B2431" t="s">
        <v>361</v>
      </c>
    </row>
    <row r="2432" spans="1:2" x14ac:dyDescent="0.25">
      <c r="A2432" t="s">
        <v>2770</v>
      </c>
      <c r="B2432" t="s">
        <v>361</v>
      </c>
    </row>
    <row r="2433" spans="1:2" x14ac:dyDescent="0.25">
      <c r="A2433" t="s">
        <v>2771</v>
      </c>
      <c r="B2433" t="s">
        <v>361</v>
      </c>
    </row>
    <row r="2434" spans="1:2" x14ac:dyDescent="0.25">
      <c r="A2434" t="s">
        <v>2772</v>
      </c>
      <c r="B2434" t="s">
        <v>361</v>
      </c>
    </row>
    <row r="2435" spans="1:2" x14ac:dyDescent="0.25">
      <c r="A2435" t="s">
        <v>2773</v>
      </c>
      <c r="B2435" t="s">
        <v>361</v>
      </c>
    </row>
    <row r="2436" spans="1:2" x14ac:dyDescent="0.25">
      <c r="A2436" t="s">
        <v>2774</v>
      </c>
      <c r="B2436" t="s">
        <v>361</v>
      </c>
    </row>
    <row r="2437" spans="1:2" x14ac:dyDescent="0.25">
      <c r="A2437" t="s">
        <v>2775</v>
      </c>
      <c r="B2437" t="s">
        <v>361</v>
      </c>
    </row>
    <row r="2438" spans="1:2" x14ac:dyDescent="0.25">
      <c r="A2438" t="s">
        <v>2776</v>
      </c>
      <c r="B2438" t="s">
        <v>361</v>
      </c>
    </row>
    <row r="2439" spans="1:2" x14ac:dyDescent="0.25">
      <c r="A2439" t="s">
        <v>2777</v>
      </c>
      <c r="B2439" t="s">
        <v>361</v>
      </c>
    </row>
    <row r="2440" spans="1:2" x14ac:dyDescent="0.25">
      <c r="A2440" t="s">
        <v>2778</v>
      </c>
      <c r="B2440" t="s">
        <v>361</v>
      </c>
    </row>
    <row r="2441" spans="1:2" x14ac:dyDescent="0.25">
      <c r="A2441" t="s">
        <v>2779</v>
      </c>
      <c r="B2441" t="s">
        <v>361</v>
      </c>
    </row>
    <row r="2442" spans="1:2" x14ac:dyDescent="0.25">
      <c r="A2442" t="s">
        <v>2780</v>
      </c>
      <c r="B2442" t="s">
        <v>361</v>
      </c>
    </row>
    <row r="2443" spans="1:2" x14ac:dyDescent="0.25">
      <c r="A2443" t="s">
        <v>2781</v>
      </c>
      <c r="B2443" t="s">
        <v>361</v>
      </c>
    </row>
    <row r="2444" spans="1:2" x14ac:dyDescent="0.25">
      <c r="A2444" t="s">
        <v>2782</v>
      </c>
      <c r="B2444" t="s">
        <v>361</v>
      </c>
    </row>
    <row r="2445" spans="1:2" x14ac:dyDescent="0.25">
      <c r="A2445" t="s">
        <v>2783</v>
      </c>
      <c r="B2445" t="s">
        <v>361</v>
      </c>
    </row>
    <row r="2446" spans="1:2" x14ac:dyDescent="0.25">
      <c r="A2446" t="s">
        <v>2784</v>
      </c>
      <c r="B2446" t="s">
        <v>361</v>
      </c>
    </row>
    <row r="2447" spans="1:2" x14ac:dyDescent="0.25">
      <c r="A2447" t="s">
        <v>2785</v>
      </c>
      <c r="B2447" t="s">
        <v>361</v>
      </c>
    </row>
    <row r="2448" spans="1:2" x14ac:dyDescent="0.25">
      <c r="A2448" t="s">
        <v>2786</v>
      </c>
      <c r="B2448" t="s">
        <v>361</v>
      </c>
    </row>
    <row r="2449" spans="1:2" x14ac:dyDescent="0.25">
      <c r="A2449" t="s">
        <v>2787</v>
      </c>
      <c r="B2449" t="s">
        <v>361</v>
      </c>
    </row>
    <row r="2450" spans="1:2" x14ac:dyDescent="0.25">
      <c r="A2450" t="s">
        <v>2788</v>
      </c>
      <c r="B2450" t="s">
        <v>361</v>
      </c>
    </row>
    <row r="2451" spans="1:2" x14ac:dyDescent="0.25">
      <c r="A2451" t="s">
        <v>2789</v>
      </c>
      <c r="B2451" t="s">
        <v>361</v>
      </c>
    </row>
    <row r="2452" spans="1:2" x14ac:dyDescent="0.25">
      <c r="A2452" t="s">
        <v>2790</v>
      </c>
      <c r="B2452" t="s">
        <v>361</v>
      </c>
    </row>
    <row r="2453" spans="1:2" x14ac:dyDescent="0.25">
      <c r="A2453" t="s">
        <v>2791</v>
      </c>
      <c r="B2453" t="s">
        <v>361</v>
      </c>
    </row>
    <row r="2454" spans="1:2" x14ac:dyDescent="0.25">
      <c r="A2454" t="s">
        <v>2792</v>
      </c>
      <c r="B2454" t="s">
        <v>361</v>
      </c>
    </row>
    <row r="2455" spans="1:2" x14ac:dyDescent="0.25">
      <c r="A2455" t="s">
        <v>2793</v>
      </c>
      <c r="B2455" t="s">
        <v>361</v>
      </c>
    </row>
    <row r="2456" spans="1:2" x14ac:dyDescent="0.25">
      <c r="A2456" t="s">
        <v>2794</v>
      </c>
      <c r="B2456" t="s">
        <v>361</v>
      </c>
    </row>
    <row r="2457" spans="1:2" x14ac:dyDescent="0.25">
      <c r="A2457" t="s">
        <v>2795</v>
      </c>
      <c r="B2457" t="s">
        <v>361</v>
      </c>
    </row>
    <row r="2458" spans="1:2" x14ac:dyDescent="0.25">
      <c r="A2458" t="s">
        <v>2796</v>
      </c>
      <c r="B2458" t="s">
        <v>361</v>
      </c>
    </row>
    <row r="2459" spans="1:2" x14ac:dyDescent="0.25">
      <c r="A2459" t="s">
        <v>2797</v>
      </c>
      <c r="B2459" t="s">
        <v>361</v>
      </c>
    </row>
    <row r="2460" spans="1:2" x14ac:dyDescent="0.25">
      <c r="A2460" t="s">
        <v>2798</v>
      </c>
      <c r="B2460" t="s">
        <v>361</v>
      </c>
    </row>
    <row r="2461" spans="1:2" x14ac:dyDescent="0.25">
      <c r="A2461" t="s">
        <v>2799</v>
      </c>
      <c r="B2461" t="s">
        <v>361</v>
      </c>
    </row>
    <row r="2462" spans="1:2" x14ac:dyDescent="0.25">
      <c r="A2462" t="s">
        <v>2800</v>
      </c>
      <c r="B2462" t="s">
        <v>361</v>
      </c>
    </row>
    <row r="2463" spans="1:2" x14ac:dyDescent="0.25">
      <c r="A2463" t="s">
        <v>2801</v>
      </c>
      <c r="B2463" t="s">
        <v>361</v>
      </c>
    </row>
    <row r="2464" spans="1:2" x14ac:dyDescent="0.25">
      <c r="A2464" t="s">
        <v>2802</v>
      </c>
      <c r="B2464" t="s">
        <v>361</v>
      </c>
    </row>
    <row r="2465" spans="1:2" x14ac:dyDescent="0.25">
      <c r="A2465" t="s">
        <v>2803</v>
      </c>
      <c r="B2465" t="s">
        <v>361</v>
      </c>
    </row>
    <row r="2466" spans="1:2" x14ac:dyDescent="0.25">
      <c r="A2466" t="s">
        <v>2804</v>
      </c>
      <c r="B2466" t="s">
        <v>361</v>
      </c>
    </row>
    <row r="2467" spans="1:2" x14ac:dyDescent="0.25">
      <c r="A2467" t="s">
        <v>2805</v>
      </c>
      <c r="B2467" t="s">
        <v>361</v>
      </c>
    </row>
    <row r="2468" spans="1:2" x14ac:dyDescent="0.25">
      <c r="A2468" t="s">
        <v>2806</v>
      </c>
      <c r="B2468" t="s">
        <v>361</v>
      </c>
    </row>
    <row r="2469" spans="1:2" x14ac:dyDescent="0.25">
      <c r="A2469" t="s">
        <v>2807</v>
      </c>
      <c r="B2469" t="s">
        <v>361</v>
      </c>
    </row>
    <row r="2470" spans="1:2" x14ac:dyDescent="0.25">
      <c r="A2470" t="s">
        <v>2808</v>
      </c>
      <c r="B2470" t="s">
        <v>361</v>
      </c>
    </row>
    <row r="2471" spans="1:2" x14ac:dyDescent="0.25">
      <c r="A2471" t="s">
        <v>2809</v>
      </c>
      <c r="B2471" t="s">
        <v>361</v>
      </c>
    </row>
    <row r="2472" spans="1:2" x14ac:dyDescent="0.25">
      <c r="A2472" t="s">
        <v>2810</v>
      </c>
      <c r="B2472" t="s">
        <v>361</v>
      </c>
    </row>
    <row r="2473" spans="1:2" x14ac:dyDescent="0.25">
      <c r="A2473" t="s">
        <v>2811</v>
      </c>
      <c r="B2473" t="s">
        <v>361</v>
      </c>
    </row>
    <row r="2474" spans="1:2" x14ac:dyDescent="0.25">
      <c r="A2474" t="s">
        <v>2812</v>
      </c>
      <c r="B2474" t="s">
        <v>361</v>
      </c>
    </row>
    <row r="2475" spans="1:2" x14ac:dyDescent="0.25">
      <c r="A2475" t="s">
        <v>2813</v>
      </c>
      <c r="B2475" t="s">
        <v>361</v>
      </c>
    </row>
    <row r="2476" spans="1:2" x14ac:dyDescent="0.25">
      <c r="A2476" t="s">
        <v>2814</v>
      </c>
      <c r="B2476" t="s">
        <v>361</v>
      </c>
    </row>
    <row r="2477" spans="1:2" x14ac:dyDescent="0.25">
      <c r="A2477" t="s">
        <v>2815</v>
      </c>
      <c r="B2477" t="s">
        <v>361</v>
      </c>
    </row>
    <row r="2478" spans="1:2" x14ac:dyDescent="0.25">
      <c r="A2478" t="s">
        <v>2816</v>
      </c>
      <c r="B2478" t="s">
        <v>361</v>
      </c>
    </row>
    <row r="2479" spans="1:2" x14ac:dyDescent="0.25">
      <c r="A2479" t="s">
        <v>2817</v>
      </c>
      <c r="B2479" t="s">
        <v>361</v>
      </c>
    </row>
    <row r="2480" spans="1:2" x14ac:dyDescent="0.25">
      <c r="A2480" t="s">
        <v>2818</v>
      </c>
      <c r="B2480" t="s">
        <v>361</v>
      </c>
    </row>
    <row r="2481" spans="1:2" x14ac:dyDescent="0.25">
      <c r="A2481" t="s">
        <v>2819</v>
      </c>
      <c r="B2481" t="s">
        <v>361</v>
      </c>
    </row>
    <row r="2482" spans="1:2" x14ac:dyDescent="0.25">
      <c r="A2482" t="s">
        <v>2820</v>
      </c>
      <c r="B2482" t="s">
        <v>361</v>
      </c>
    </row>
    <row r="2483" spans="1:2" x14ac:dyDescent="0.25">
      <c r="A2483" t="s">
        <v>2821</v>
      </c>
      <c r="B2483" t="s">
        <v>361</v>
      </c>
    </row>
    <row r="2484" spans="1:2" x14ac:dyDescent="0.25">
      <c r="A2484" t="s">
        <v>2822</v>
      </c>
      <c r="B2484" t="s">
        <v>361</v>
      </c>
    </row>
    <row r="2485" spans="1:2" x14ac:dyDescent="0.25">
      <c r="A2485" t="s">
        <v>2823</v>
      </c>
      <c r="B2485" t="s">
        <v>361</v>
      </c>
    </row>
    <row r="2486" spans="1:2" x14ac:dyDescent="0.25">
      <c r="A2486" t="s">
        <v>2824</v>
      </c>
      <c r="B2486" t="s">
        <v>361</v>
      </c>
    </row>
    <row r="2487" spans="1:2" x14ac:dyDescent="0.25">
      <c r="A2487" t="s">
        <v>2825</v>
      </c>
      <c r="B2487" t="s">
        <v>361</v>
      </c>
    </row>
    <row r="2488" spans="1:2" x14ac:dyDescent="0.25">
      <c r="A2488" t="s">
        <v>2826</v>
      </c>
      <c r="B2488" t="s">
        <v>361</v>
      </c>
    </row>
    <row r="2489" spans="1:2" x14ac:dyDescent="0.25">
      <c r="A2489" t="s">
        <v>2827</v>
      </c>
      <c r="B2489" t="s">
        <v>361</v>
      </c>
    </row>
    <row r="2490" spans="1:2" x14ac:dyDescent="0.25">
      <c r="A2490" t="s">
        <v>2828</v>
      </c>
      <c r="B2490" t="s">
        <v>361</v>
      </c>
    </row>
    <row r="2491" spans="1:2" x14ac:dyDescent="0.25">
      <c r="A2491" t="s">
        <v>2829</v>
      </c>
      <c r="B2491" t="s">
        <v>361</v>
      </c>
    </row>
    <row r="2492" spans="1:2" x14ac:dyDescent="0.25">
      <c r="A2492" t="s">
        <v>2830</v>
      </c>
      <c r="B2492" t="s">
        <v>361</v>
      </c>
    </row>
    <row r="2493" spans="1:2" x14ac:dyDescent="0.25">
      <c r="A2493" t="s">
        <v>2831</v>
      </c>
      <c r="B2493" t="s">
        <v>361</v>
      </c>
    </row>
    <row r="2494" spans="1:2" x14ac:dyDescent="0.25">
      <c r="A2494" t="s">
        <v>2832</v>
      </c>
      <c r="B2494" t="s">
        <v>361</v>
      </c>
    </row>
    <row r="2495" spans="1:2" x14ac:dyDescent="0.25">
      <c r="A2495" t="s">
        <v>2833</v>
      </c>
      <c r="B2495" t="s">
        <v>361</v>
      </c>
    </row>
    <row r="2496" spans="1:2" x14ac:dyDescent="0.25">
      <c r="A2496" t="s">
        <v>2834</v>
      </c>
      <c r="B2496" t="s">
        <v>361</v>
      </c>
    </row>
    <row r="2497" spans="1:2" x14ac:dyDescent="0.25">
      <c r="A2497" t="s">
        <v>2835</v>
      </c>
      <c r="B2497" t="s">
        <v>361</v>
      </c>
    </row>
    <row r="2498" spans="1:2" x14ac:dyDescent="0.25">
      <c r="A2498" t="s">
        <v>2836</v>
      </c>
      <c r="B2498" t="s">
        <v>361</v>
      </c>
    </row>
    <row r="2499" spans="1:2" x14ac:dyDescent="0.25">
      <c r="A2499" t="s">
        <v>2837</v>
      </c>
      <c r="B2499" t="s">
        <v>361</v>
      </c>
    </row>
    <row r="2500" spans="1:2" x14ac:dyDescent="0.25">
      <c r="A2500" t="s">
        <v>2838</v>
      </c>
      <c r="B2500" t="s">
        <v>361</v>
      </c>
    </row>
    <row r="2501" spans="1:2" x14ac:dyDescent="0.25">
      <c r="A2501" t="s">
        <v>2839</v>
      </c>
      <c r="B2501" t="s">
        <v>361</v>
      </c>
    </row>
    <row r="2502" spans="1:2" x14ac:dyDescent="0.25">
      <c r="A2502" t="s">
        <v>2840</v>
      </c>
      <c r="B2502" t="s">
        <v>361</v>
      </c>
    </row>
    <row r="2503" spans="1:2" x14ac:dyDescent="0.25">
      <c r="A2503" t="s">
        <v>2841</v>
      </c>
      <c r="B2503" t="s">
        <v>361</v>
      </c>
    </row>
    <row r="2504" spans="1:2" x14ac:dyDescent="0.25">
      <c r="A2504" t="s">
        <v>2842</v>
      </c>
      <c r="B2504" t="s">
        <v>361</v>
      </c>
    </row>
    <row r="2505" spans="1:2" x14ac:dyDescent="0.25">
      <c r="A2505" t="s">
        <v>2843</v>
      </c>
      <c r="B2505" t="s">
        <v>361</v>
      </c>
    </row>
    <row r="2506" spans="1:2" x14ac:dyDescent="0.25">
      <c r="A2506" t="s">
        <v>2844</v>
      </c>
      <c r="B2506" t="s">
        <v>361</v>
      </c>
    </row>
    <row r="2507" spans="1:2" x14ac:dyDescent="0.25">
      <c r="A2507" t="s">
        <v>2845</v>
      </c>
      <c r="B2507" t="s">
        <v>361</v>
      </c>
    </row>
    <row r="2508" spans="1:2" x14ac:dyDescent="0.25">
      <c r="A2508" t="s">
        <v>2846</v>
      </c>
      <c r="B2508" t="s">
        <v>361</v>
      </c>
    </row>
    <row r="2509" spans="1:2" x14ac:dyDescent="0.25">
      <c r="A2509" t="s">
        <v>2847</v>
      </c>
      <c r="B2509" t="s">
        <v>361</v>
      </c>
    </row>
    <row r="2510" spans="1:2" x14ac:dyDescent="0.25">
      <c r="A2510" t="s">
        <v>2848</v>
      </c>
      <c r="B2510" t="s">
        <v>361</v>
      </c>
    </row>
    <row r="2511" spans="1:2" x14ac:dyDescent="0.25">
      <c r="A2511" t="s">
        <v>2849</v>
      </c>
      <c r="B2511" t="s">
        <v>361</v>
      </c>
    </row>
    <row r="2512" spans="1:2" x14ac:dyDescent="0.25">
      <c r="A2512" t="s">
        <v>2850</v>
      </c>
      <c r="B2512" t="s">
        <v>361</v>
      </c>
    </row>
    <row r="2513" spans="1:2" x14ac:dyDescent="0.25">
      <c r="A2513" t="s">
        <v>2851</v>
      </c>
      <c r="B2513" t="s">
        <v>361</v>
      </c>
    </row>
    <row r="2514" spans="1:2" x14ac:dyDescent="0.25">
      <c r="A2514" t="s">
        <v>2852</v>
      </c>
      <c r="B2514" t="s">
        <v>361</v>
      </c>
    </row>
    <row r="2515" spans="1:2" x14ac:dyDescent="0.25">
      <c r="A2515" t="s">
        <v>2853</v>
      </c>
      <c r="B2515" t="s">
        <v>361</v>
      </c>
    </row>
    <row r="2516" spans="1:2" x14ac:dyDescent="0.25">
      <c r="A2516" t="s">
        <v>2854</v>
      </c>
      <c r="B2516" t="s">
        <v>361</v>
      </c>
    </row>
    <row r="2517" spans="1:2" x14ac:dyDescent="0.25">
      <c r="A2517" t="s">
        <v>2855</v>
      </c>
      <c r="B2517" t="s">
        <v>361</v>
      </c>
    </row>
    <row r="2518" spans="1:2" x14ac:dyDescent="0.25">
      <c r="A2518" t="s">
        <v>2856</v>
      </c>
      <c r="B2518" t="s">
        <v>361</v>
      </c>
    </row>
    <row r="2519" spans="1:2" x14ac:dyDescent="0.25">
      <c r="A2519" t="s">
        <v>2857</v>
      </c>
      <c r="B2519" t="s">
        <v>361</v>
      </c>
    </row>
    <row r="2520" spans="1:2" x14ac:dyDescent="0.25">
      <c r="A2520" t="s">
        <v>2858</v>
      </c>
      <c r="B2520" t="s">
        <v>361</v>
      </c>
    </row>
    <row r="2521" spans="1:2" x14ac:dyDescent="0.25">
      <c r="A2521" t="s">
        <v>2859</v>
      </c>
      <c r="B2521" t="s">
        <v>361</v>
      </c>
    </row>
    <row r="2522" spans="1:2" x14ac:dyDescent="0.25">
      <c r="A2522" t="s">
        <v>2860</v>
      </c>
      <c r="B2522" t="s">
        <v>361</v>
      </c>
    </row>
    <row r="2523" spans="1:2" x14ac:dyDescent="0.25">
      <c r="A2523" t="s">
        <v>2861</v>
      </c>
      <c r="B2523" t="s">
        <v>361</v>
      </c>
    </row>
    <row r="2524" spans="1:2" x14ac:dyDescent="0.25">
      <c r="A2524" t="s">
        <v>2862</v>
      </c>
      <c r="B2524" t="s">
        <v>361</v>
      </c>
    </row>
    <row r="2525" spans="1:2" x14ac:dyDescent="0.25">
      <c r="A2525" t="s">
        <v>2863</v>
      </c>
      <c r="B2525" t="s">
        <v>361</v>
      </c>
    </row>
    <row r="2526" spans="1:2" x14ac:dyDescent="0.25">
      <c r="A2526" t="s">
        <v>2864</v>
      </c>
      <c r="B2526" t="s">
        <v>361</v>
      </c>
    </row>
    <row r="2527" spans="1:2" x14ac:dyDescent="0.25">
      <c r="A2527" t="s">
        <v>2865</v>
      </c>
      <c r="B2527" t="s">
        <v>361</v>
      </c>
    </row>
    <row r="2528" spans="1:2" x14ac:dyDescent="0.25">
      <c r="A2528" t="s">
        <v>2866</v>
      </c>
      <c r="B2528" t="s">
        <v>361</v>
      </c>
    </row>
    <row r="2529" spans="1:2" x14ac:dyDescent="0.25">
      <c r="A2529" t="s">
        <v>2867</v>
      </c>
      <c r="B2529" t="s">
        <v>361</v>
      </c>
    </row>
    <row r="2530" spans="1:2" x14ac:dyDescent="0.25">
      <c r="A2530" t="s">
        <v>2868</v>
      </c>
      <c r="B2530" t="s">
        <v>361</v>
      </c>
    </row>
    <row r="2531" spans="1:2" x14ac:dyDescent="0.25">
      <c r="A2531" t="s">
        <v>2869</v>
      </c>
      <c r="B2531" t="s">
        <v>361</v>
      </c>
    </row>
    <row r="2532" spans="1:2" x14ac:dyDescent="0.25">
      <c r="A2532" t="s">
        <v>2870</v>
      </c>
      <c r="B2532" t="s">
        <v>361</v>
      </c>
    </row>
    <row r="2533" spans="1:2" x14ac:dyDescent="0.25">
      <c r="A2533" t="s">
        <v>2871</v>
      </c>
      <c r="B2533" t="s">
        <v>361</v>
      </c>
    </row>
    <row r="2534" spans="1:2" x14ac:dyDescent="0.25">
      <c r="A2534" t="s">
        <v>2872</v>
      </c>
      <c r="B2534" t="s">
        <v>361</v>
      </c>
    </row>
    <row r="2535" spans="1:2" x14ac:dyDescent="0.25">
      <c r="A2535" t="s">
        <v>2873</v>
      </c>
      <c r="B2535" t="s">
        <v>361</v>
      </c>
    </row>
    <row r="2536" spans="1:2" x14ac:dyDescent="0.25">
      <c r="A2536" t="s">
        <v>2874</v>
      </c>
      <c r="B2536" t="s">
        <v>361</v>
      </c>
    </row>
    <row r="2537" spans="1:2" x14ac:dyDescent="0.25">
      <c r="A2537" t="s">
        <v>2875</v>
      </c>
      <c r="B2537" t="s">
        <v>361</v>
      </c>
    </row>
    <row r="2538" spans="1:2" x14ac:dyDescent="0.25">
      <c r="A2538" t="s">
        <v>2876</v>
      </c>
      <c r="B2538" t="s">
        <v>361</v>
      </c>
    </row>
    <row r="2539" spans="1:2" x14ac:dyDescent="0.25">
      <c r="A2539" t="s">
        <v>2877</v>
      </c>
      <c r="B2539" t="s">
        <v>361</v>
      </c>
    </row>
    <row r="2540" spans="1:2" x14ac:dyDescent="0.25">
      <c r="A2540" t="s">
        <v>2878</v>
      </c>
      <c r="B2540" t="s">
        <v>361</v>
      </c>
    </row>
    <row r="2541" spans="1:2" x14ac:dyDescent="0.25">
      <c r="A2541" t="s">
        <v>2879</v>
      </c>
      <c r="B2541" t="s">
        <v>361</v>
      </c>
    </row>
    <row r="2542" spans="1:2" x14ac:dyDescent="0.25">
      <c r="A2542" t="s">
        <v>2880</v>
      </c>
      <c r="B2542" t="s">
        <v>361</v>
      </c>
    </row>
    <row r="2543" spans="1:2" x14ac:dyDescent="0.25">
      <c r="A2543" t="s">
        <v>2881</v>
      </c>
      <c r="B2543" t="s">
        <v>361</v>
      </c>
    </row>
    <row r="2544" spans="1:2" x14ac:dyDescent="0.25">
      <c r="A2544" t="s">
        <v>2882</v>
      </c>
      <c r="B2544" t="s">
        <v>361</v>
      </c>
    </row>
    <row r="2545" spans="1:2" x14ac:dyDescent="0.25">
      <c r="A2545" t="s">
        <v>2883</v>
      </c>
      <c r="B2545" t="s">
        <v>361</v>
      </c>
    </row>
    <row r="2546" spans="1:2" x14ac:dyDescent="0.25">
      <c r="A2546" t="s">
        <v>2884</v>
      </c>
      <c r="B2546" t="s">
        <v>361</v>
      </c>
    </row>
    <row r="2547" spans="1:2" x14ac:dyDescent="0.25">
      <c r="A2547" t="s">
        <v>2885</v>
      </c>
      <c r="B2547" t="s">
        <v>361</v>
      </c>
    </row>
    <row r="2548" spans="1:2" x14ac:dyDescent="0.25">
      <c r="A2548" t="s">
        <v>2886</v>
      </c>
      <c r="B2548" t="s">
        <v>361</v>
      </c>
    </row>
    <row r="2549" spans="1:2" x14ac:dyDescent="0.25">
      <c r="A2549" t="s">
        <v>2887</v>
      </c>
      <c r="B2549" t="s">
        <v>361</v>
      </c>
    </row>
    <row r="2550" spans="1:2" x14ac:dyDescent="0.25">
      <c r="A2550" t="s">
        <v>2888</v>
      </c>
      <c r="B2550" t="s">
        <v>361</v>
      </c>
    </row>
    <row r="2551" spans="1:2" x14ac:dyDescent="0.25">
      <c r="A2551" t="s">
        <v>2889</v>
      </c>
      <c r="B2551" t="s">
        <v>361</v>
      </c>
    </row>
    <row r="2552" spans="1:2" x14ac:dyDescent="0.25">
      <c r="A2552" t="s">
        <v>2890</v>
      </c>
      <c r="B2552" t="s">
        <v>361</v>
      </c>
    </row>
    <row r="2553" spans="1:2" x14ac:dyDescent="0.25">
      <c r="A2553" t="s">
        <v>2891</v>
      </c>
      <c r="B2553" t="s">
        <v>361</v>
      </c>
    </row>
    <row r="2554" spans="1:2" x14ac:dyDescent="0.25">
      <c r="A2554" t="s">
        <v>2892</v>
      </c>
      <c r="B2554" t="s">
        <v>361</v>
      </c>
    </row>
    <row r="2555" spans="1:2" x14ac:dyDescent="0.25">
      <c r="A2555" t="s">
        <v>2893</v>
      </c>
      <c r="B2555" t="s">
        <v>361</v>
      </c>
    </row>
    <row r="2556" spans="1:2" x14ac:dyDescent="0.25">
      <c r="A2556" t="s">
        <v>2894</v>
      </c>
      <c r="B2556" t="s">
        <v>361</v>
      </c>
    </row>
    <row r="2557" spans="1:2" x14ac:dyDescent="0.25">
      <c r="A2557" t="s">
        <v>2895</v>
      </c>
      <c r="B2557" t="s">
        <v>361</v>
      </c>
    </row>
    <row r="2558" spans="1:2" x14ac:dyDescent="0.25">
      <c r="A2558" t="s">
        <v>2896</v>
      </c>
      <c r="B2558" t="s">
        <v>361</v>
      </c>
    </row>
    <row r="2559" spans="1:2" x14ac:dyDescent="0.25">
      <c r="A2559" t="s">
        <v>2897</v>
      </c>
      <c r="B2559" t="s">
        <v>361</v>
      </c>
    </row>
    <row r="2560" spans="1:2" x14ac:dyDescent="0.25">
      <c r="A2560" t="s">
        <v>2898</v>
      </c>
      <c r="B2560" t="s">
        <v>361</v>
      </c>
    </row>
    <row r="2561" spans="1:2" x14ac:dyDescent="0.25">
      <c r="A2561" t="s">
        <v>2899</v>
      </c>
      <c r="B2561" t="s">
        <v>361</v>
      </c>
    </row>
    <row r="2562" spans="1:2" x14ac:dyDescent="0.25">
      <c r="A2562" t="s">
        <v>2900</v>
      </c>
      <c r="B2562" t="s">
        <v>361</v>
      </c>
    </row>
    <row r="2563" spans="1:2" x14ac:dyDescent="0.25">
      <c r="A2563" t="s">
        <v>2901</v>
      </c>
      <c r="B2563" t="s">
        <v>361</v>
      </c>
    </row>
    <row r="2564" spans="1:2" x14ac:dyDescent="0.25">
      <c r="A2564" t="s">
        <v>2902</v>
      </c>
      <c r="B2564" t="s">
        <v>361</v>
      </c>
    </row>
    <row r="2565" spans="1:2" x14ac:dyDescent="0.25">
      <c r="A2565" t="s">
        <v>2903</v>
      </c>
      <c r="B2565" t="s">
        <v>361</v>
      </c>
    </row>
    <row r="2566" spans="1:2" x14ac:dyDescent="0.25">
      <c r="A2566" t="s">
        <v>2904</v>
      </c>
      <c r="B2566" t="s">
        <v>361</v>
      </c>
    </row>
    <row r="2567" spans="1:2" x14ac:dyDescent="0.25">
      <c r="A2567" t="s">
        <v>2905</v>
      </c>
      <c r="B2567" t="s">
        <v>361</v>
      </c>
    </row>
    <row r="2568" spans="1:2" x14ac:dyDescent="0.25">
      <c r="A2568" t="s">
        <v>2906</v>
      </c>
      <c r="B2568" t="s">
        <v>361</v>
      </c>
    </row>
    <row r="2569" spans="1:2" x14ac:dyDescent="0.25">
      <c r="A2569" t="s">
        <v>2907</v>
      </c>
      <c r="B2569" t="s">
        <v>361</v>
      </c>
    </row>
    <row r="2570" spans="1:2" x14ac:dyDescent="0.25">
      <c r="A2570" t="s">
        <v>2908</v>
      </c>
      <c r="B2570" t="s">
        <v>361</v>
      </c>
    </row>
    <row r="2571" spans="1:2" x14ac:dyDescent="0.25">
      <c r="A2571" t="s">
        <v>2909</v>
      </c>
      <c r="B2571" t="s">
        <v>361</v>
      </c>
    </row>
    <row r="2572" spans="1:2" x14ac:dyDescent="0.25">
      <c r="A2572" t="s">
        <v>2910</v>
      </c>
      <c r="B2572" t="s">
        <v>361</v>
      </c>
    </row>
    <row r="2573" spans="1:2" x14ac:dyDescent="0.25">
      <c r="A2573" t="s">
        <v>2911</v>
      </c>
      <c r="B2573" t="s">
        <v>361</v>
      </c>
    </row>
    <row r="2574" spans="1:2" x14ac:dyDescent="0.25">
      <c r="A2574" t="s">
        <v>2912</v>
      </c>
      <c r="B2574" t="s">
        <v>361</v>
      </c>
    </row>
    <row r="2575" spans="1:2" x14ac:dyDescent="0.25">
      <c r="A2575" t="s">
        <v>2913</v>
      </c>
      <c r="B2575" t="s">
        <v>361</v>
      </c>
    </row>
    <row r="2576" spans="1:2" x14ac:dyDescent="0.25">
      <c r="A2576" t="s">
        <v>2914</v>
      </c>
      <c r="B2576" t="s">
        <v>361</v>
      </c>
    </row>
    <row r="2577" spans="1:2" x14ac:dyDescent="0.25">
      <c r="A2577" t="s">
        <v>2915</v>
      </c>
      <c r="B2577" t="s">
        <v>361</v>
      </c>
    </row>
    <row r="2578" spans="1:2" x14ac:dyDescent="0.25">
      <c r="A2578" t="s">
        <v>2916</v>
      </c>
      <c r="B2578" t="s">
        <v>361</v>
      </c>
    </row>
    <row r="2579" spans="1:2" x14ac:dyDescent="0.25">
      <c r="A2579" t="s">
        <v>2917</v>
      </c>
      <c r="B2579" t="s">
        <v>361</v>
      </c>
    </row>
    <row r="2580" spans="1:2" x14ac:dyDescent="0.25">
      <c r="A2580" t="s">
        <v>2918</v>
      </c>
      <c r="B2580" t="s">
        <v>361</v>
      </c>
    </row>
    <row r="2581" spans="1:2" x14ac:dyDescent="0.25">
      <c r="A2581" t="s">
        <v>2919</v>
      </c>
      <c r="B2581" t="s">
        <v>361</v>
      </c>
    </row>
    <row r="2582" spans="1:2" x14ac:dyDescent="0.25">
      <c r="A2582" t="s">
        <v>2920</v>
      </c>
      <c r="B2582" t="s">
        <v>361</v>
      </c>
    </row>
    <row r="2583" spans="1:2" x14ac:dyDescent="0.25">
      <c r="A2583" t="s">
        <v>2921</v>
      </c>
      <c r="B2583" t="s">
        <v>361</v>
      </c>
    </row>
    <row r="2584" spans="1:2" x14ac:dyDescent="0.25">
      <c r="A2584" t="s">
        <v>2922</v>
      </c>
      <c r="B2584" t="s">
        <v>361</v>
      </c>
    </row>
    <row r="2585" spans="1:2" x14ac:dyDescent="0.25">
      <c r="A2585" t="s">
        <v>2923</v>
      </c>
      <c r="B2585" t="s">
        <v>361</v>
      </c>
    </row>
    <row r="2586" spans="1:2" x14ac:dyDescent="0.25">
      <c r="A2586" t="s">
        <v>2924</v>
      </c>
      <c r="B2586" t="s">
        <v>361</v>
      </c>
    </row>
    <row r="2587" spans="1:2" x14ac:dyDescent="0.25">
      <c r="A2587" t="s">
        <v>2925</v>
      </c>
      <c r="B2587" t="s">
        <v>361</v>
      </c>
    </row>
    <row r="2588" spans="1:2" x14ac:dyDescent="0.25">
      <c r="A2588" t="s">
        <v>2926</v>
      </c>
      <c r="B2588" t="s">
        <v>361</v>
      </c>
    </row>
    <row r="2589" spans="1:2" x14ac:dyDescent="0.25">
      <c r="A2589" t="s">
        <v>2927</v>
      </c>
      <c r="B2589" t="s">
        <v>361</v>
      </c>
    </row>
    <row r="2590" spans="1:2" x14ac:dyDescent="0.25">
      <c r="A2590" t="s">
        <v>2928</v>
      </c>
      <c r="B2590" t="s">
        <v>361</v>
      </c>
    </row>
    <row r="2591" spans="1:2" x14ac:dyDescent="0.25">
      <c r="A2591" t="s">
        <v>2929</v>
      </c>
      <c r="B2591" t="s">
        <v>361</v>
      </c>
    </row>
    <row r="2592" spans="1:2" x14ac:dyDescent="0.25">
      <c r="A2592" t="s">
        <v>2930</v>
      </c>
      <c r="B2592" t="s">
        <v>361</v>
      </c>
    </row>
    <row r="2593" spans="1:2" x14ac:dyDescent="0.25">
      <c r="A2593" t="s">
        <v>2931</v>
      </c>
      <c r="B2593" t="s">
        <v>361</v>
      </c>
    </row>
    <row r="2594" spans="1:2" x14ac:dyDescent="0.25">
      <c r="A2594" t="s">
        <v>2932</v>
      </c>
      <c r="B2594" t="s">
        <v>361</v>
      </c>
    </row>
    <row r="2595" spans="1:2" x14ac:dyDescent="0.25">
      <c r="A2595" t="s">
        <v>2933</v>
      </c>
      <c r="B2595" t="s">
        <v>361</v>
      </c>
    </row>
    <row r="2596" spans="1:2" x14ac:dyDescent="0.25">
      <c r="A2596" t="s">
        <v>2934</v>
      </c>
      <c r="B2596" t="s">
        <v>361</v>
      </c>
    </row>
    <row r="2597" spans="1:2" x14ac:dyDescent="0.25">
      <c r="A2597" t="s">
        <v>2935</v>
      </c>
      <c r="B2597" t="s">
        <v>361</v>
      </c>
    </row>
    <row r="2598" spans="1:2" x14ac:dyDescent="0.25">
      <c r="A2598" t="s">
        <v>2936</v>
      </c>
      <c r="B2598" t="s">
        <v>361</v>
      </c>
    </row>
    <row r="2599" spans="1:2" x14ac:dyDescent="0.25">
      <c r="A2599" t="s">
        <v>2937</v>
      </c>
      <c r="B2599" t="s">
        <v>361</v>
      </c>
    </row>
    <row r="2600" spans="1:2" x14ac:dyDescent="0.25">
      <c r="A2600" t="s">
        <v>2938</v>
      </c>
      <c r="B2600" t="s">
        <v>361</v>
      </c>
    </row>
    <row r="2601" spans="1:2" x14ac:dyDescent="0.25">
      <c r="A2601" t="s">
        <v>2939</v>
      </c>
      <c r="B2601" t="s">
        <v>361</v>
      </c>
    </row>
    <row r="2602" spans="1:2" x14ac:dyDescent="0.25">
      <c r="A2602" t="s">
        <v>2940</v>
      </c>
      <c r="B2602" t="s">
        <v>361</v>
      </c>
    </row>
    <row r="2603" spans="1:2" x14ac:dyDescent="0.25">
      <c r="A2603" t="s">
        <v>2941</v>
      </c>
      <c r="B2603" t="s">
        <v>361</v>
      </c>
    </row>
    <row r="2604" spans="1:2" x14ac:dyDescent="0.25">
      <c r="A2604" t="s">
        <v>2942</v>
      </c>
      <c r="B2604" t="s">
        <v>361</v>
      </c>
    </row>
    <row r="2605" spans="1:2" x14ac:dyDescent="0.25">
      <c r="A2605" t="s">
        <v>2943</v>
      </c>
      <c r="B2605" t="s">
        <v>361</v>
      </c>
    </row>
    <row r="2606" spans="1:2" x14ac:dyDescent="0.25">
      <c r="A2606" t="s">
        <v>2944</v>
      </c>
      <c r="B2606" t="s">
        <v>361</v>
      </c>
    </row>
    <row r="2607" spans="1:2" x14ac:dyDescent="0.25">
      <c r="A2607" t="s">
        <v>2945</v>
      </c>
      <c r="B2607" t="s">
        <v>361</v>
      </c>
    </row>
    <row r="2608" spans="1:2" x14ac:dyDescent="0.25">
      <c r="A2608" t="s">
        <v>2946</v>
      </c>
      <c r="B2608" t="s">
        <v>361</v>
      </c>
    </row>
    <row r="2609" spans="1:2" x14ac:dyDescent="0.25">
      <c r="A2609" t="s">
        <v>2947</v>
      </c>
      <c r="B2609" t="s">
        <v>361</v>
      </c>
    </row>
    <row r="2610" spans="1:2" x14ac:dyDescent="0.25">
      <c r="A2610" t="s">
        <v>2948</v>
      </c>
      <c r="B2610" t="s">
        <v>361</v>
      </c>
    </row>
    <row r="2611" spans="1:2" x14ac:dyDescent="0.25">
      <c r="A2611" t="s">
        <v>2949</v>
      </c>
      <c r="B2611" t="s">
        <v>361</v>
      </c>
    </row>
    <row r="2612" spans="1:2" x14ac:dyDescent="0.25">
      <c r="A2612" t="s">
        <v>2950</v>
      </c>
      <c r="B2612" t="s">
        <v>361</v>
      </c>
    </row>
    <row r="2613" spans="1:2" x14ac:dyDescent="0.25">
      <c r="A2613" t="s">
        <v>2951</v>
      </c>
      <c r="B2613" t="s">
        <v>361</v>
      </c>
    </row>
    <row r="2614" spans="1:2" x14ac:dyDescent="0.25">
      <c r="A2614" t="s">
        <v>2952</v>
      </c>
      <c r="B2614" t="s">
        <v>361</v>
      </c>
    </row>
    <row r="2615" spans="1:2" x14ac:dyDescent="0.25">
      <c r="A2615" t="s">
        <v>2953</v>
      </c>
      <c r="B2615" t="s">
        <v>361</v>
      </c>
    </row>
    <row r="2616" spans="1:2" x14ac:dyDescent="0.25">
      <c r="A2616" t="s">
        <v>2954</v>
      </c>
      <c r="B2616" t="s">
        <v>361</v>
      </c>
    </row>
    <row r="2617" spans="1:2" x14ac:dyDescent="0.25">
      <c r="A2617" t="s">
        <v>2955</v>
      </c>
      <c r="B2617" t="s">
        <v>361</v>
      </c>
    </row>
    <row r="2618" spans="1:2" x14ac:dyDescent="0.25">
      <c r="A2618" t="s">
        <v>2956</v>
      </c>
      <c r="B2618" t="s">
        <v>361</v>
      </c>
    </row>
    <row r="2619" spans="1:2" x14ac:dyDescent="0.25">
      <c r="A2619" t="s">
        <v>2957</v>
      </c>
      <c r="B2619" t="s">
        <v>361</v>
      </c>
    </row>
    <row r="2620" spans="1:2" x14ac:dyDescent="0.25">
      <c r="A2620" t="s">
        <v>2958</v>
      </c>
      <c r="B2620" t="s">
        <v>361</v>
      </c>
    </row>
    <row r="2621" spans="1:2" x14ac:dyDescent="0.25">
      <c r="A2621" t="s">
        <v>2959</v>
      </c>
      <c r="B2621" t="s">
        <v>361</v>
      </c>
    </row>
    <row r="2622" spans="1:2" x14ac:dyDescent="0.25">
      <c r="A2622" t="s">
        <v>2960</v>
      </c>
      <c r="B2622" t="s">
        <v>361</v>
      </c>
    </row>
    <row r="2623" spans="1:2" x14ac:dyDescent="0.25">
      <c r="A2623" t="s">
        <v>2963</v>
      </c>
      <c r="B2623" t="s">
        <v>361</v>
      </c>
    </row>
    <row r="2624" spans="1:2" x14ac:dyDescent="0.25">
      <c r="A2624" t="s">
        <v>2964</v>
      </c>
      <c r="B2624" t="s">
        <v>361</v>
      </c>
    </row>
    <row r="2625" spans="1:2" x14ac:dyDescent="0.25">
      <c r="A2625" s="33" t="s">
        <v>3034</v>
      </c>
      <c r="B2625" t="s">
        <v>361</v>
      </c>
    </row>
    <row r="2626" spans="1:2" x14ac:dyDescent="0.25">
      <c r="A2626" t="s">
        <v>3035</v>
      </c>
      <c r="B2626" t="s">
        <v>361</v>
      </c>
    </row>
    <row r="2627" spans="1:2" x14ac:dyDescent="0.25">
      <c r="A2627" s="33" t="s">
        <v>3036</v>
      </c>
      <c r="B2627" t="s">
        <v>361</v>
      </c>
    </row>
    <row r="2628" spans="1:2" x14ac:dyDescent="0.25">
      <c r="A2628" t="s">
        <v>3037</v>
      </c>
      <c r="B2628" t="s">
        <v>361</v>
      </c>
    </row>
    <row r="2629" spans="1:2" x14ac:dyDescent="0.25">
      <c r="A2629" s="33" t="s">
        <v>3038</v>
      </c>
      <c r="B2629" t="s">
        <v>361</v>
      </c>
    </row>
    <row r="2630" spans="1:2" x14ac:dyDescent="0.25">
      <c r="A2630" t="s">
        <v>3039</v>
      </c>
      <c r="B2630" t="s">
        <v>361</v>
      </c>
    </row>
    <row r="2631" spans="1:2" x14ac:dyDescent="0.25">
      <c r="A2631" s="33" t="s">
        <v>3040</v>
      </c>
      <c r="B2631" t="s">
        <v>361</v>
      </c>
    </row>
    <row r="2632" spans="1:2" x14ac:dyDescent="0.25">
      <c r="A2632" s="33" t="s">
        <v>3041</v>
      </c>
      <c r="B2632" t="s">
        <v>361</v>
      </c>
    </row>
    <row r="2633" spans="1:2" x14ac:dyDescent="0.25">
      <c r="A2633" s="33" t="s">
        <v>3042</v>
      </c>
      <c r="B2633" t="s">
        <v>361</v>
      </c>
    </row>
    <row r="2634" spans="1:2" x14ac:dyDescent="0.25">
      <c r="A2634" s="33" t="s">
        <v>3043</v>
      </c>
      <c r="B2634" t="s">
        <v>361</v>
      </c>
    </row>
    <row r="2635" spans="1:2" x14ac:dyDescent="0.25">
      <c r="A2635" t="s">
        <v>3044</v>
      </c>
      <c r="B2635" t="s">
        <v>361</v>
      </c>
    </row>
    <row r="2636" spans="1:2" x14ac:dyDescent="0.25">
      <c r="A2636" s="33" t="s">
        <v>3045</v>
      </c>
      <c r="B2636" t="s">
        <v>361</v>
      </c>
    </row>
    <row r="2637" spans="1:2" x14ac:dyDescent="0.25">
      <c r="A2637" t="s">
        <v>3046</v>
      </c>
      <c r="B2637" t="s">
        <v>361</v>
      </c>
    </row>
    <row r="2638" spans="1:2" x14ac:dyDescent="0.25">
      <c r="A2638" s="33" t="s">
        <v>3047</v>
      </c>
      <c r="B2638" t="s">
        <v>361</v>
      </c>
    </row>
    <row r="2639" spans="1:2" x14ac:dyDescent="0.25">
      <c r="A2639" t="s">
        <v>3048</v>
      </c>
      <c r="B2639" t="s">
        <v>361</v>
      </c>
    </row>
    <row r="2640" spans="1:2" x14ac:dyDescent="0.25">
      <c r="A2640" s="33" t="s">
        <v>3049</v>
      </c>
      <c r="B2640" t="s">
        <v>361</v>
      </c>
    </row>
    <row r="2641" spans="1:2" x14ac:dyDescent="0.25">
      <c r="A2641" t="s">
        <v>3050</v>
      </c>
      <c r="B2641" t="s">
        <v>361</v>
      </c>
    </row>
    <row r="2642" spans="1:2" x14ac:dyDescent="0.25">
      <c r="A2642" s="33" t="s">
        <v>3051</v>
      </c>
      <c r="B2642" t="s">
        <v>361</v>
      </c>
    </row>
    <row r="2643" spans="1:2" x14ac:dyDescent="0.25">
      <c r="A2643" s="33" t="s">
        <v>3052</v>
      </c>
      <c r="B2643" t="s">
        <v>361</v>
      </c>
    </row>
    <row r="2644" spans="1:2" x14ac:dyDescent="0.25">
      <c r="A2644" s="33" t="s">
        <v>3053</v>
      </c>
      <c r="B2644" t="s">
        <v>361</v>
      </c>
    </row>
    <row r="2645" spans="1:2" x14ac:dyDescent="0.25">
      <c r="A2645" t="s">
        <v>3054</v>
      </c>
      <c r="B2645" t="s">
        <v>361</v>
      </c>
    </row>
    <row r="2646" spans="1:2" x14ac:dyDescent="0.25">
      <c r="A2646" s="33" t="s">
        <v>3055</v>
      </c>
      <c r="B2646" t="s">
        <v>361</v>
      </c>
    </row>
    <row r="2647" spans="1:2" x14ac:dyDescent="0.25">
      <c r="A2647" t="s">
        <v>3056</v>
      </c>
      <c r="B2647" t="s">
        <v>361</v>
      </c>
    </row>
    <row r="2648" spans="1:2" x14ac:dyDescent="0.25">
      <c r="A2648" s="33" t="s">
        <v>3057</v>
      </c>
      <c r="B2648" t="s">
        <v>361</v>
      </c>
    </row>
    <row r="2649" spans="1:2" x14ac:dyDescent="0.25">
      <c r="A2649" t="s">
        <v>3058</v>
      </c>
      <c r="B2649" t="s">
        <v>361</v>
      </c>
    </row>
    <row r="2650" spans="1:2" x14ac:dyDescent="0.25">
      <c r="A2650" s="33" t="s">
        <v>3059</v>
      </c>
      <c r="B2650" t="s">
        <v>361</v>
      </c>
    </row>
    <row r="2651" spans="1:2" x14ac:dyDescent="0.25">
      <c r="A2651" s="33" t="s">
        <v>3060</v>
      </c>
      <c r="B2651" t="s">
        <v>361</v>
      </c>
    </row>
    <row r="2652" spans="1:2" x14ac:dyDescent="0.25">
      <c r="A2652" t="s">
        <v>3061</v>
      </c>
      <c r="B2652" t="s">
        <v>361</v>
      </c>
    </row>
    <row r="2653" spans="1:2" x14ac:dyDescent="0.25">
      <c r="A2653" s="33" t="s">
        <v>3062</v>
      </c>
      <c r="B2653" t="s">
        <v>361</v>
      </c>
    </row>
    <row r="2654" spans="1:2" x14ac:dyDescent="0.25">
      <c r="A2654" t="s">
        <v>3063</v>
      </c>
      <c r="B2654" t="s">
        <v>361</v>
      </c>
    </row>
    <row r="2655" spans="1:2" x14ac:dyDescent="0.25">
      <c r="A2655" s="33" t="s">
        <v>3064</v>
      </c>
      <c r="B2655" t="s">
        <v>361</v>
      </c>
    </row>
    <row r="2656" spans="1:2" x14ac:dyDescent="0.25">
      <c r="A2656" t="s">
        <v>3065</v>
      </c>
      <c r="B2656" t="s">
        <v>361</v>
      </c>
    </row>
    <row r="2657" spans="1:2" x14ac:dyDescent="0.25">
      <c r="A2657" s="33" t="s">
        <v>3066</v>
      </c>
      <c r="B2657" t="s">
        <v>361</v>
      </c>
    </row>
    <row r="2658" spans="1:2" x14ac:dyDescent="0.25">
      <c r="A2658" t="s">
        <v>3067</v>
      </c>
      <c r="B2658" t="s">
        <v>361</v>
      </c>
    </row>
    <row r="2659" spans="1:2" x14ac:dyDescent="0.25">
      <c r="A2659" s="33" t="s">
        <v>3068</v>
      </c>
      <c r="B2659" t="s">
        <v>361</v>
      </c>
    </row>
    <row r="2660" spans="1:2" x14ac:dyDescent="0.25">
      <c r="A2660" t="s">
        <v>3069</v>
      </c>
      <c r="B2660" t="s">
        <v>361</v>
      </c>
    </row>
    <row r="2661" spans="1:2" x14ac:dyDescent="0.25">
      <c r="A2661" s="33" t="s">
        <v>3070</v>
      </c>
      <c r="B2661" t="s">
        <v>361</v>
      </c>
    </row>
    <row r="2662" spans="1:2" x14ac:dyDescent="0.25">
      <c r="A2662" s="33" t="s">
        <v>3071</v>
      </c>
      <c r="B2662" t="s">
        <v>361</v>
      </c>
    </row>
    <row r="2663" spans="1:2" x14ac:dyDescent="0.25">
      <c r="A2663" s="33" t="s">
        <v>3072</v>
      </c>
      <c r="B2663" t="s">
        <v>361</v>
      </c>
    </row>
    <row r="2664" spans="1:2" x14ac:dyDescent="0.25">
      <c r="A2664" s="33" t="s">
        <v>3073</v>
      </c>
      <c r="B2664" t="s">
        <v>361</v>
      </c>
    </row>
    <row r="2665" spans="1:2" x14ac:dyDescent="0.25">
      <c r="A2665" t="s">
        <v>3074</v>
      </c>
      <c r="B2665" t="s">
        <v>361</v>
      </c>
    </row>
    <row r="2666" spans="1:2" x14ac:dyDescent="0.25">
      <c r="A2666" s="33" t="s">
        <v>3075</v>
      </c>
      <c r="B2666" t="s">
        <v>361</v>
      </c>
    </row>
    <row r="2667" spans="1:2" x14ac:dyDescent="0.25">
      <c r="A2667" t="s">
        <v>3076</v>
      </c>
      <c r="B2667" t="s">
        <v>361</v>
      </c>
    </row>
    <row r="2668" spans="1:2" x14ac:dyDescent="0.25">
      <c r="A2668" s="33" t="s">
        <v>3077</v>
      </c>
      <c r="B2668" t="s">
        <v>361</v>
      </c>
    </row>
    <row r="2669" spans="1:2" x14ac:dyDescent="0.25">
      <c r="A2669" s="33" t="s">
        <v>3078</v>
      </c>
      <c r="B2669" t="s">
        <v>361</v>
      </c>
    </row>
    <row r="2670" spans="1:2" x14ac:dyDescent="0.25">
      <c r="A2670" t="s">
        <v>3079</v>
      </c>
      <c r="B2670" t="s">
        <v>361</v>
      </c>
    </row>
    <row r="2671" spans="1:2" x14ac:dyDescent="0.25">
      <c r="A2671" s="33" t="s">
        <v>3080</v>
      </c>
      <c r="B2671" t="s">
        <v>361</v>
      </c>
    </row>
    <row r="2672" spans="1:2" x14ac:dyDescent="0.25">
      <c r="A2672" t="s">
        <v>3082</v>
      </c>
      <c r="B2672" t="s">
        <v>361</v>
      </c>
    </row>
    <row r="2673" spans="1:2" x14ac:dyDescent="0.25">
      <c r="A2673" s="33" t="s">
        <v>3081</v>
      </c>
      <c r="B2673" t="s">
        <v>361</v>
      </c>
    </row>
    <row r="2674" spans="1:2" x14ac:dyDescent="0.25">
      <c r="A2674" s="33" t="s">
        <v>3083</v>
      </c>
      <c r="B2674" t="s">
        <v>361</v>
      </c>
    </row>
    <row r="2675" spans="1:2" x14ac:dyDescent="0.25">
      <c r="A2675" s="33" t="s">
        <v>3084</v>
      </c>
      <c r="B2675" t="s">
        <v>361</v>
      </c>
    </row>
    <row r="2676" spans="1:2" x14ac:dyDescent="0.25">
      <c r="A2676" t="s">
        <v>3085</v>
      </c>
      <c r="B2676" t="s">
        <v>361</v>
      </c>
    </row>
    <row r="2677" spans="1:2" x14ac:dyDescent="0.25">
      <c r="A2677" s="33" t="s">
        <v>3086</v>
      </c>
      <c r="B2677" t="s">
        <v>361</v>
      </c>
    </row>
    <row r="2678" spans="1:2" x14ac:dyDescent="0.25">
      <c r="A2678" t="s">
        <v>3087</v>
      </c>
      <c r="B2678" t="s">
        <v>361</v>
      </c>
    </row>
    <row r="2679" spans="1:2" x14ac:dyDescent="0.25">
      <c r="A2679" s="33" t="s">
        <v>3088</v>
      </c>
      <c r="B2679" t="s">
        <v>361</v>
      </c>
    </row>
    <row r="2680" spans="1:2" x14ac:dyDescent="0.25">
      <c r="A2680" s="33" t="s">
        <v>3089</v>
      </c>
      <c r="B2680" t="s">
        <v>361</v>
      </c>
    </row>
    <row r="2681" spans="1:2" x14ac:dyDescent="0.25">
      <c r="A2681" s="33" t="s">
        <v>3090</v>
      </c>
      <c r="B2681" t="s">
        <v>361</v>
      </c>
    </row>
    <row r="2682" spans="1:2" x14ac:dyDescent="0.25">
      <c r="A2682" t="s">
        <v>3091</v>
      </c>
      <c r="B2682" t="s">
        <v>361</v>
      </c>
    </row>
    <row r="2683" spans="1:2" x14ac:dyDescent="0.25">
      <c r="A2683" s="33" t="s">
        <v>3097</v>
      </c>
      <c r="B2683" t="s">
        <v>361</v>
      </c>
    </row>
    <row r="2684" spans="1:2" x14ac:dyDescent="0.25">
      <c r="A2684" s="33" t="s">
        <v>3098</v>
      </c>
      <c r="B2684" t="s">
        <v>361</v>
      </c>
    </row>
    <row r="2685" spans="1:2" x14ac:dyDescent="0.25">
      <c r="A2685" t="s">
        <v>3099</v>
      </c>
      <c r="B2685" t="s">
        <v>361</v>
      </c>
    </row>
    <row r="2686" spans="1:2" x14ac:dyDescent="0.25">
      <c r="A2686" s="33" t="s">
        <v>3100</v>
      </c>
      <c r="B2686" t="s">
        <v>361</v>
      </c>
    </row>
    <row r="2687" spans="1:2" x14ac:dyDescent="0.25">
      <c r="A2687" s="33" t="s">
        <v>3101</v>
      </c>
      <c r="B2687" t="s">
        <v>361</v>
      </c>
    </row>
    <row r="2688" spans="1:2" x14ac:dyDescent="0.25">
      <c r="A2688" s="33" t="s">
        <v>3102</v>
      </c>
      <c r="B2688" t="s">
        <v>361</v>
      </c>
    </row>
    <row r="2689" spans="1:2" x14ac:dyDescent="0.25">
      <c r="A2689" t="s">
        <v>3103</v>
      </c>
      <c r="B2689" t="s">
        <v>361</v>
      </c>
    </row>
    <row r="2690" spans="1:2" x14ac:dyDescent="0.25">
      <c r="A2690" s="33" t="s">
        <v>3104</v>
      </c>
      <c r="B2690" t="s">
        <v>361</v>
      </c>
    </row>
    <row r="2691" spans="1:2" x14ac:dyDescent="0.25">
      <c r="A2691" t="s">
        <v>3105</v>
      </c>
      <c r="B2691" t="s">
        <v>361</v>
      </c>
    </row>
    <row r="2692" spans="1:2" x14ac:dyDescent="0.25">
      <c r="A2692" s="33" t="s">
        <v>3106</v>
      </c>
      <c r="B2692" t="s">
        <v>361</v>
      </c>
    </row>
    <row r="2693" spans="1:2" x14ac:dyDescent="0.25">
      <c r="A2693" t="s">
        <v>3107</v>
      </c>
      <c r="B2693" t="s">
        <v>361</v>
      </c>
    </row>
    <row r="2694" spans="1:2" x14ac:dyDescent="0.25">
      <c r="A2694" s="33" t="s">
        <v>3108</v>
      </c>
      <c r="B2694" t="s">
        <v>361</v>
      </c>
    </row>
    <row r="2695" spans="1:2" x14ac:dyDescent="0.25">
      <c r="A2695" t="s">
        <v>3109</v>
      </c>
      <c r="B2695" t="s">
        <v>361</v>
      </c>
    </row>
    <row r="2696" spans="1:2" x14ac:dyDescent="0.25">
      <c r="A2696" s="33" t="s">
        <v>3110</v>
      </c>
      <c r="B2696" t="s">
        <v>361</v>
      </c>
    </row>
    <row r="2697" spans="1:2" x14ac:dyDescent="0.25">
      <c r="A2697" t="s">
        <v>3111</v>
      </c>
      <c r="B2697" t="s">
        <v>361</v>
      </c>
    </row>
    <row r="2698" spans="1:2" x14ac:dyDescent="0.25">
      <c r="A2698" s="33" t="s">
        <v>3112</v>
      </c>
      <c r="B2698" t="s">
        <v>361</v>
      </c>
    </row>
    <row r="2699" spans="1:2" x14ac:dyDescent="0.25">
      <c r="A2699" t="s">
        <v>3113</v>
      </c>
      <c r="B2699" t="s">
        <v>361</v>
      </c>
    </row>
    <row r="2700" spans="1:2" x14ac:dyDescent="0.25">
      <c r="A2700" s="33" t="s">
        <v>3114</v>
      </c>
      <c r="B2700" t="s">
        <v>361</v>
      </c>
    </row>
    <row r="2701" spans="1:2" x14ac:dyDescent="0.25">
      <c r="A2701" s="33" t="s">
        <v>3115</v>
      </c>
      <c r="B2701" t="s">
        <v>361</v>
      </c>
    </row>
    <row r="2702" spans="1:2" x14ac:dyDescent="0.25">
      <c r="A2702" s="33" t="s">
        <v>3116</v>
      </c>
      <c r="B2702" t="s">
        <v>361</v>
      </c>
    </row>
    <row r="2703" spans="1:2" x14ac:dyDescent="0.25">
      <c r="A2703" t="s">
        <v>3117</v>
      </c>
      <c r="B2703" t="s">
        <v>361</v>
      </c>
    </row>
    <row r="2704" spans="1:2" x14ac:dyDescent="0.25">
      <c r="A2704" s="33" t="s">
        <v>3118</v>
      </c>
      <c r="B2704" t="s">
        <v>361</v>
      </c>
    </row>
    <row r="2705" spans="1:2" x14ac:dyDescent="0.25">
      <c r="A2705" t="s">
        <v>3119</v>
      </c>
      <c r="B2705" t="s">
        <v>361</v>
      </c>
    </row>
    <row r="2706" spans="1:2" x14ac:dyDescent="0.25">
      <c r="A2706" s="33" t="s">
        <v>3120</v>
      </c>
      <c r="B2706" t="s">
        <v>361</v>
      </c>
    </row>
    <row r="2707" spans="1:2" x14ac:dyDescent="0.25">
      <c r="A2707" t="s">
        <v>3121</v>
      </c>
      <c r="B2707" t="s">
        <v>361</v>
      </c>
    </row>
    <row r="2708" spans="1:2" x14ac:dyDescent="0.25">
      <c r="A2708" s="33" t="s">
        <v>3122</v>
      </c>
      <c r="B2708" t="s">
        <v>361</v>
      </c>
    </row>
    <row r="2709" spans="1:2" x14ac:dyDescent="0.25">
      <c r="A2709" t="s">
        <v>3123</v>
      </c>
      <c r="B2709" t="s">
        <v>361</v>
      </c>
    </row>
    <row r="2710" spans="1:2" x14ac:dyDescent="0.25">
      <c r="A2710" s="33" t="s">
        <v>3124</v>
      </c>
      <c r="B2710" t="s">
        <v>361</v>
      </c>
    </row>
    <row r="2711" spans="1:2" x14ac:dyDescent="0.25">
      <c r="A2711" t="s">
        <v>3125</v>
      </c>
      <c r="B2711" t="s">
        <v>361</v>
      </c>
    </row>
    <row r="2712" spans="1:2" x14ac:dyDescent="0.25">
      <c r="A2712" s="33" t="s">
        <v>3126</v>
      </c>
      <c r="B2712" t="s">
        <v>361</v>
      </c>
    </row>
    <row r="2713" spans="1:2" x14ac:dyDescent="0.25">
      <c r="A2713" t="s">
        <v>3127</v>
      </c>
      <c r="B2713" t="s">
        <v>361</v>
      </c>
    </row>
    <row r="2714" spans="1:2" x14ac:dyDescent="0.25">
      <c r="A2714" s="33" t="s">
        <v>3128</v>
      </c>
      <c r="B2714" t="s">
        <v>361</v>
      </c>
    </row>
    <row r="2715" spans="1:2" x14ac:dyDescent="0.25">
      <c r="A2715" s="33" t="s">
        <v>3129</v>
      </c>
      <c r="B2715" t="s">
        <v>361</v>
      </c>
    </row>
    <row r="2716" spans="1:2" x14ac:dyDescent="0.25">
      <c r="A2716" s="33" t="s">
        <v>3130</v>
      </c>
      <c r="B2716" t="s">
        <v>361</v>
      </c>
    </row>
    <row r="2717" spans="1:2" x14ac:dyDescent="0.25">
      <c r="A2717" s="33" t="s">
        <v>3131</v>
      </c>
      <c r="B2717" t="s">
        <v>361</v>
      </c>
    </row>
    <row r="2718" spans="1:2" x14ac:dyDescent="0.25">
      <c r="A2718" t="s">
        <v>3132</v>
      </c>
      <c r="B2718" t="s">
        <v>361</v>
      </c>
    </row>
    <row r="2719" spans="1:2" x14ac:dyDescent="0.25">
      <c r="A2719" s="33" t="s">
        <v>3133</v>
      </c>
      <c r="B2719" t="s">
        <v>361</v>
      </c>
    </row>
    <row r="2720" spans="1:2" x14ac:dyDescent="0.25">
      <c r="A2720" t="s">
        <v>3134</v>
      </c>
      <c r="B2720" t="s">
        <v>361</v>
      </c>
    </row>
    <row r="2721" spans="1:2" x14ac:dyDescent="0.25">
      <c r="A2721" s="33" t="s">
        <v>3135</v>
      </c>
      <c r="B2721" t="s">
        <v>361</v>
      </c>
    </row>
    <row r="2722" spans="1:2" x14ac:dyDescent="0.25">
      <c r="A2722" s="33" t="s">
        <v>3136</v>
      </c>
      <c r="B2722" t="s">
        <v>361</v>
      </c>
    </row>
    <row r="2723" spans="1:2" x14ac:dyDescent="0.25">
      <c r="A2723" s="33" t="s">
        <v>3137</v>
      </c>
      <c r="B2723" t="s">
        <v>361</v>
      </c>
    </row>
    <row r="2724" spans="1:2" x14ac:dyDescent="0.25">
      <c r="A2724" s="33" t="s">
        <v>3138</v>
      </c>
      <c r="B2724" t="s">
        <v>361</v>
      </c>
    </row>
    <row r="2725" spans="1:2" x14ac:dyDescent="0.25">
      <c r="A2725" s="33" t="s">
        <v>3139</v>
      </c>
      <c r="B2725" t="s">
        <v>361</v>
      </c>
    </row>
    <row r="2726" spans="1:2" x14ac:dyDescent="0.25">
      <c r="A2726" s="33" t="s">
        <v>3140</v>
      </c>
      <c r="B2726" t="s">
        <v>361</v>
      </c>
    </row>
    <row r="2727" spans="1:2" x14ac:dyDescent="0.25">
      <c r="A2727" s="33" t="s">
        <v>3141</v>
      </c>
      <c r="B2727" t="s">
        <v>361</v>
      </c>
    </row>
    <row r="2728" spans="1:2" x14ac:dyDescent="0.25">
      <c r="A2728" s="33" t="s">
        <v>3142</v>
      </c>
      <c r="B2728" t="s">
        <v>361</v>
      </c>
    </row>
    <row r="2729" spans="1:2" x14ac:dyDescent="0.25">
      <c r="A2729" t="s">
        <v>3143</v>
      </c>
      <c r="B2729" t="s">
        <v>361</v>
      </c>
    </row>
    <row r="2730" spans="1:2" x14ac:dyDescent="0.25">
      <c r="A2730" t="s">
        <v>3144</v>
      </c>
      <c r="B2730" t="s">
        <v>361</v>
      </c>
    </row>
    <row r="2731" spans="1:2" x14ac:dyDescent="0.25">
      <c r="A2731" t="s">
        <v>3145</v>
      </c>
      <c r="B2731" t="s">
        <v>361</v>
      </c>
    </row>
    <row r="2732" spans="1:2" x14ac:dyDescent="0.25">
      <c r="A2732" t="s">
        <v>3146</v>
      </c>
      <c r="B2732" t="s">
        <v>361</v>
      </c>
    </row>
    <row r="2733" spans="1:2" x14ac:dyDescent="0.25">
      <c r="A2733" s="33" t="s">
        <v>3147</v>
      </c>
      <c r="B2733" t="s">
        <v>361</v>
      </c>
    </row>
    <row r="2734" spans="1:2" x14ac:dyDescent="0.25">
      <c r="A2734" t="s">
        <v>3148</v>
      </c>
      <c r="B2734" t="s">
        <v>361</v>
      </c>
    </row>
    <row r="2735" spans="1:2" x14ac:dyDescent="0.25">
      <c r="A2735" s="33" t="s">
        <v>3149</v>
      </c>
      <c r="B2735" t="s">
        <v>361</v>
      </c>
    </row>
    <row r="2736" spans="1:2" x14ac:dyDescent="0.25">
      <c r="A2736" s="33" t="s">
        <v>3150</v>
      </c>
      <c r="B2736" t="s">
        <v>361</v>
      </c>
    </row>
    <row r="2737" spans="1:2" x14ac:dyDescent="0.25">
      <c r="A2737" t="s">
        <v>3151</v>
      </c>
      <c r="B2737" t="s">
        <v>361</v>
      </c>
    </row>
    <row r="2738" spans="1:2" x14ac:dyDescent="0.25">
      <c r="A2738" s="33" t="s">
        <v>3152</v>
      </c>
      <c r="B2738" t="s">
        <v>361</v>
      </c>
    </row>
    <row r="2739" spans="1:2" x14ac:dyDescent="0.25">
      <c r="A2739" s="33" t="s">
        <v>3153</v>
      </c>
      <c r="B2739" t="s">
        <v>361</v>
      </c>
    </row>
    <row r="2740" spans="1:2" x14ac:dyDescent="0.25">
      <c r="A2740" s="33" t="s">
        <v>3154</v>
      </c>
      <c r="B2740" t="s">
        <v>361</v>
      </c>
    </row>
    <row r="2741" spans="1:2" x14ac:dyDescent="0.25">
      <c r="A2741" s="33" t="s">
        <v>3155</v>
      </c>
      <c r="B2741" t="s">
        <v>361</v>
      </c>
    </row>
    <row r="2742" spans="1:2" x14ac:dyDescent="0.25">
      <c r="A2742" t="s">
        <v>3156</v>
      </c>
      <c r="B2742" t="s">
        <v>361</v>
      </c>
    </row>
    <row r="2743" spans="1:2" x14ac:dyDescent="0.25">
      <c r="A2743" s="33" t="s">
        <v>3157</v>
      </c>
      <c r="B2743" t="s">
        <v>361</v>
      </c>
    </row>
    <row r="2744" spans="1:2" x14ac:dyDescent="0.25">
      <c r="A2744" t="s">
        <v>3158</v>
      </c>
      <c r="B2744" t="s">
        <v>361</v>
      </c>
    </row>
    <row r="2745" spans="1:2" x14ac:dyDescent="0.25">
      <c r="A2745" s="33" t="s">
        <v>3159</v>
      </c>
      <c r="B2745" t="s">
        <v>361</v>
      </c>
    </row>
    <row r="2746" spans="1:2" x14ac:dyDescent="0.25">
      <c r="A2746" s="33" t="s">
        <v>3160</v>
      </c>
      <c r="B2746" t="s">
        <v>361</v>
      </c>
    </row>
    <row r="2747" spans="1:2" x14ac:dyDescent="0.25">
      <c r="A2747" t="s">
        <v>3161</v>
      </c>
      <c r="B2747" t="s">
        <v>361</v>
      </c>
    </row>
    <row r="2748" spans="1:2" x14ac:dyDescent="0.25">
      <c r="A2748" s="33" t="s">
        <v>3162</v>
      </c>
      <c r="B2748" t="s">
        <v>361</v>
      </c>
    </row>
    <row r="2749" spans="1:2" x14ac:dyDescent="0.25">
      <c r="A2749" t="s">
        <v>3163</v>
      </c>
      <c r="B2749" t="s">
        <v>361</v>
      </c>
    </row>
    <row r="2750" spans="1:2" x14ac:dyDescent="0.25">
      <c r="A2750" s="33" t="s">
        <v>3164</v>
      </c>
      <c r="B2750" t="s">
        <v>361</v>
      </c>
    </row>
    <row r="2751" spans="1:2" x14ac:dyDescent="0.25">
      <c r="A2751" t="s">
        <v>3165</v>
      </c>
      <c r="B2751" t="s">
        <v>361</v>
      </c>
    </row>
    <row r="2752" spans="1:2" x14ac:dyDescent="0.25">
      <c r="A2752" s="33" t="s">
        <v>3166</v>
      </c>
      <c r="B2752" t="s">
        <v>361</v>
      </c>
    </row>
    <row r="2753" spans="1:2" x14ac:dyDescent="0.25">
      <c r="A2753" t="s">
        <v>3167</v>
      </c>
      <c r="B2753" t="s">
        <v>361</v>
      </c>
    </row>
    <row r="2754" spans="1:2" x14ac:dyDescent="0.25">
      <c r="A2754" s="33" t="s">
        <v>3168</v>
      </c>
      <c r="B2754" t="s">
        <v>361</v>
      </c>
    </row>
    <row r="2755" spans="1:2" x14ac:dyDescent="0.25">
      <c r="A2755" t="s">
        <v>3169</v>
      </c>
      <c r="B2755" t="s">
        <v>361</v>
      </c>
    </row>
    <row r="2756" spans="1:2" x14ac:dyDescent="0.25">
      <c r="A2756" s="33" t="s">
        <v>3170</v>
      </c>
      <c r="B2756" t="s">
        <v>361</v>
      </c>
    </row>
    <row r="2757" spans="1:2" x14ac:dyDescent="0.25">
      <c r="A2757" s="33" t="s">
        <v>3171</v>
      </c>
      <c r="B2757" t="s">
        <v>361</v>
      </c>
    </row>
    <row r="2758" spans="1:2" x14ac:dyDescent="0.25">
      <c r="A2758" s="33" t="s">
        <v>3172</v>
      </c>
      <c r="B2758" t="s">
        <v>361</v>
      </c>
    </row>
    <row r="2759" spans="1:2" x14ac:dyDescent="0.25">
      <c r="A2759" t="s">
        <v>3173</v>
      </c>
      <c r="B2759" t="s">
        <v>361</v>
      </c>
    </row>
    <row r="2760" spans="1:2" x14ac:dyDescent="0.25">
      <c r="A2760" s="33" t="s">
        <v>3174</v>
      </c>
      <c r="B2760" t="s">
        <v>361</v>
      </c>
    </row>
    <row r="2761" spans="1:2" x14ac:dyDescent="0.25">
      <c r="A2761" t="s">
        <v>3175</v>
      </c>
      <c r="B2761" t="s">
        <v>361</v>
      </c>
    </row>
    <row r="2762" spans="1:2" x14ac:dyDescent="0.25">
      <c r="A2762" s="33" t="s">
        <v>3176</v>
      </c>
      <c r="B2762" t="s">
        <v>361</v>
      </c>
    </row>
    <row r="2763" spans="1:2" x14ac:dyDescent="0.25">
      <c r="A2763" t="s">
        <v>3177</v>
      </c>
      <c r="B2763" t="s">
        <v>361</v>
      </c>
    </row>
    <row r="2764" spans="1:2" x14ac:dyDescent="0.25">
      <c r="A2764" s="33" t="s">
        <v>3178</v>
      </c>
      <c r="B2764" t="s">
        <v>361</v>
      </c>
    </row>
    <row r="2765" spans="1:2" x14ac:dyDescent="0.25">
      <c r="A2765" t="s">
        <v>3179</v>
      </c>
      <c r="B2765" t="s">
        <v>361</v>
      </c>
    </row>
    <row r="2766" spans="1:2" x14ac:dyDescent="0.25">
      <c r="A2766" s="33" t="s">
        <v>3180</v>
      </c>
      <c r="B2766" t="s">
        <v>361</v>
      </c>
    </row>
    <row r="2767" spans="1:2" x14ac:dyDescent="0.25">
      <c r="A2767" t="s">
        <v>3181</v>
      </c>
      <c r="B2767" t="s">
        <v>361</v>
      </c>
    </row>
    <row r="2768" spans="1:2" x14ac:dyDescent="0.25">
      <c r="A2768" s="33" t="s">
        <v>3182</v>
      </c>
      <c r="B2768" t="s">
        <v>361</v>
      </c>
    </row>
    <row r="2769" spans="1:2" x14ac:dyDescent="0.25">
      <c r="A2769" s="33" t="s">
        <v>3183</v>
      </c>
      <c r="B2769" t="s">
        <v>361</v>
      </c>
    </row>
    <row r="2770" spans="1:2" x14ac:dyDescent="0.25">
      <c r="A2770" s="33" t="s">
        <v>3184</v>
      </c>
      <c r="B2770" t="s">
        <v>361</v>
      </c>
    </row>
    <row r="2771" spans="1:2" x14ac:dyDescent="0.25">
      <c r="A2771" s="33" t="s">
        <v>3185</v>
      </c>
      <c r="B2771" t="s">
        <v>361</v>
      </c>
    </row>
    <row r="2772" spans="1:2" x14ac:dyDescent="0.25">
      <c r="A2772" s="33" t="s">
        <v>3186</v>
      </c>
      <c r="B2772" t="s">
        <v>361</v>
      </c>
    </row>
    <row r="2773" spans="1:2" x14ac:dyDescent="0.25">
      <c r="A2773" t="s">
        <v>3187</v>
      </c>
      <c r="B2773" t="s">
        <v>361</v>
      </c>
    </row>
    <row r="2774" spans="1:2" x14ac:dyDescent="0.25">
      <c r="A2774" s="33" t="s">
        <v>3188</v>
      </c>
      <c r="B2774" t="s">
        <v>361</v>
      </c>
    </row>
    <row r="2775" spans="1:2" x14ac:dyDescent="0.25">
      <c r="A2775" s="33" t="s">
        <v>3189</v>
      </c>
      <c r="B2775" t="s">
        <v>361</v>
      </c>
    </row>
    <row r="2776" spans="1:2" x14ac:dyDescent="0.25">
      <c r="A2776" s="33" t="s">
        <v>3190</v>
      </c>
      <c r="B2776" t="s">
        <v>361</v>
      </c>
    </row>
    <row r="2777" spans="1:2" x14ac:dyDescent="0.25">
      <c r="A2777" s="33" t="s">
        <v>3191</v>
      </c>
      <c r="B2777" t="s">
        <v>361</v>
      </c>
    </row>
    <row r="2778" spans="1:2" x14ac:dyDescent="0.25">
      <c r="A2778" s="33" t="s">
        <v>3192</v>
      </c>
      <c r="B2778" t="s">
        <v>361</v>
      </c>
    </row>
    <row r="2779" spans="1:2" x14ac:dyDescent="0.25">
      <c r="A2779" t="s">
        <v>3193</v>
      </c>
      <c r="B2779" t="s">
        <v>361</v>
      </c>
    </row>
    <row r="2780" spans="1:2" x14ac:dyDescent="0.25">
      <c r="A2780" s="33" t="s">
        <v>3194</v>
      </c>
      <c r="B2780" t="s">
        <v>361</v>
      </c>
    </row>
    <row r="2781" spans="1:2" x14ac:dyDescent="0.25">
      <c r="A2781" s="33" t="s">
        <v>3195</v>
      </c>
      <c r="B2781" t="s">
        <v>361</v>
      </c>
    </row>
    <row r="2782" spans="1:2" x14ac:dyDescent="0.25">
      <c r="A2782" s="33" t="s">
        <v>3196</v>
      </c>
      <c r="B2782" t="s">
        <v>361</v>
      </c>
    </row>
    <row r="2783" spans="1:2" x14ac:dyDescent="0.25">
      <c r="A2783" t="s">
        <v>3197</v>
      </c>
      <c r="B2783" t="s">
        <v>361</v>
      </c>
    </row>
    <row r="2784" spans="1:2" x14ac:dyDescent="0.25">
      <c r="A2784" s="33" t="s">
        <v>3198</v>
      </c>
      <c r="B2784" t="s">
        <v>361</v>
      </c>
    </row>
    <row r="2785" spans="1:2" x14ac:dyDescent="0.25">
      <c r="A2785" s="33" t="s">
        <v>3199</v>
      </c>
      <c r="B2785" t="s">
        <v>361</v>
      </c>
    </row>
    <row r="2786" spans="1:2" x14ac:dyDescent="0.25">
      <c r="A2786" s="33" t="s">
        <v>3200</v>
      </c>
      <c r="B2786" t="s">
        <v>361</v>
      </c>
    </row>
    <row r="2787" spans="1:2" x14ac:dyDescent="0.25">
      <c r="A2787" s="33" t="s">
        <v>3201</v>
      </c>
      <c r="B2787" t="s">
        <v>361</v>
      </c>
    </row>
    <row r="2788" spans="1:2" x14ac:dyDescent="0.25">
      <c r="A2788" t="s">
        <v>3202</v>
      </c>
      <c r="B2788" t="s">
        <v>361</v>
      </c>
    </row>
    <row r="2789" spans="1:2" x14ac:dyDescent="0.25">
      <c r="A2789" s="33" t="s">
        <v>3203</v>
      </c>
      <c r="B2789" t="s">
        <v>361</v>
      </c>
    </row>
    <row r="2790" spans="1:2" x14ac:dyDescent="0.25">
      <c r="A2790" t="s">
        <v>3204</v>
      </c>
      <c r="B2790" t="s">
        <v>361</v>
      </c>
    </row>
    <row r="2791" spans="1:2" x14ac:dyDescent="0.25">
      <c r="A2791" s="33" t="s">
        <v>3205</v>
      </c>
      <c r="B2791" t="s">
        <v>361</v>
      </c>
    </row>
    <row r="2792" spans="1:2" x14ac:dyDescent="0.25">
      <c r="A2792" t="s">
        <v>3206</v>
      </c>
      <c r="B2792" t="s">
        <v>361</v>
      </c>
    </row>
    <row r="2793" spans="1:2" x14ac:dyDescent="0.25">
      <c r="A2793" s="33" t="s">
        <v>3207</v>
      </c>
      <c r="B2793" t="s">
        <v>361</v>
      </c>
    </row>
    <row r="2794" spans="1:2" x14ac:dyDescent="0.25">
      <c r="A2794" t="s">
        <v>3208</v>
      </c>
      <c r="B2794" t="s">
        <v>361</v>
      </c>
    </row>
    <row r="2795" spans="1:2" x14ac:dyDescent="0.25">
      <c r="A2795" s="33" t="s">
        <v>3209</v>
      </c>
      <c r="B2795" t="s">
        <v>361</v>
      </c>
    </row>
    <row r="2796" spans="1:2" x14ac:dyDescent="0.25">
      <c r="A2796" t="s">
        <v>3210</v>
      </c>
      <c r="B2796" t="s">
        <v>361</v>
      </c>
    </row>
    <row r="2797" spans="1:2" x14ac:dyDescent="0.25">
      <c r="A2797" s="33" t="s">
        <v>3211</v>
      </c>
      <c r="B2797" t="s">
        <v>361</v>
      </c>
    </row>
    <row r="2798" spans="1:2" x14ac:dyDescent="0.25">
      <c r="A2798" t="s">
        <v>3212</v>
      </c>
      <c r="B2798" t="s">
        <v>361</v>
      </c>
    </row>
    <row r="2799" spans="1:2" x14ac:dyDescent="0.25">
      <c r="A2799" s="33" t="s">
        <v>3213</v>
      </c>
      <c r="B2799" t="s">
        <v>361</v>
      </c>
    </row>
    <row r="2800" spans="1:2" x14ac:dyDescent="0.25">
      <c r="A2800" s="33" t="s">
        <v>3214</v>
      </c>
      <c r="B2800" t="s">
        <v>361</v>
      </c>
    </row>
    <row r="2801" spans="1:2" x14ac:dyDescent="0.25">
      <c r="A2801" s="33" t="s">
        <v>3215</v>
      </c>
      <c r="B2801" t="s">
        <v>361</v>
      </c>
    </row>
    <row r="2802" spans="1:2" x14ac:dyDescent="0.25">
      <c r="A2802" s="33" t="s">
        <v>3216</v>
      </c>
      <c r="B2802" t="s">
        <v>361</v>
      </c>
    </row>
    <row r="2803" spans="1:2" x14ac:dyDescent="0.25">
      <c r="A2803" s="33" t="s">
        <v>3217</v>
      </c>
      <c r="B2803" t="s">
        <v>361</v>
      </c>
    </row>
    <row r="2804" spans="1:2" x14ac:dyDescent="0.25">
      <c r="A2804" s="33" t="s">
        <v>3218</v>
      </c>
      <c r="B2804" t="s">
        <v>361</v>
      </c>
    </row>
    <row r="2805" spans="1:2" x14ac:dyDescent="0.25">
      <c r="A2805" s="33" t="s">
        <v>3219</v>
      </c>
      <c r="B2805" t="s">
        <v>361</v>
      </c>
    </row>
    <row r="2806" spans="1:2" x14ac:dyDescent="0.25">
      <c r="A2806" s="33" t="s">
        <v>3220</v>
      </c>
      <c r="B2806" t="s">
        <v>361</v>
      </c>
    </row>
    <row r="2807" spans="1:2" x14ac:dyDescent="0.25">
      <c r="A2807" s="33" t="s">
        <v>3221</v>
      </c>
      <c r="B2807" t="s">
        <v>361</v>
      </c>
    </row>
    <row r="2808" spans="1:2" x14ac:dyDescent="0.25">
      <c r="A2808" t="s">
        <v>3222</v>
      </c>
      <c r="B2808" t="s">
        <v>361</v>
      </c>
    </row>
    <row r="2809" spans="1:2" x14ac:dyDescent="0.25">
      <c r="A2809" t="s">
        <v>3223</v>
      </c>
      <c r="B2809" t="s">
        <v>361</v>
      </c>
    </row>
    <row r="2810" spans="1:2" x14ac:dyDescent="0.25">
      <c r="A2810" t="s">
        <v>3224</v>
      </c>
      <c r="B2810" t="s">
        <v>361</v>
      </c>
    </row>
    <row r="2811" spans="1:2" x14ac:dyDescent="0.25">
      <c r="A2811" s="33" t="s">
        <v>3225</v>
      </c>
      <c r="B2811" t="s">
        <v>361</v>
      </c>
    </row>
    <row r="2812" spans="1:2" x14ac:dyDescent="0.25">
      <c r="A2812" t="s">
        <v>3226</v>
      </c>
      <c r="B2812" t="s">
        <v>361</v>
      </c>
    </row>
    <row r="2813" spans="1:2" x14ac:dyDescent="0.25">
      <c r="A2813" s="33" t="s">
        <v>3227</v>
      </c>
      <c r="B2813" t="s">
        <v>361</v>
      </c>
    </row>
    <row r="2814" spans="1:2" x14ac:dyDescent="0.25">
      <c r="A2814" s="33" t="s">
        <v>3228</v>
      </c>
      <c r="B2814" t="s">
        <v>361</v>
      </c>
    </row>
    <row r="2815" spans="1:2" x14ac:dyDescent="0.25">
      <c r="A2815" t="s">
        <v>3229</v>
      </c>
      <c r="B2815" t="s">
        <v>361</v>
      </c>
    </row>
    <row r="2816" spans="1:2" x14ac:dyDescent="0.25">
      <c r="A2816" s="33" t="s">
        <v>3230</v>
      </c>
      <c r="B2816" t="s">
        <v>361</v>
      </c>
    </row>
    <row r="2817" spans="1:2" x14ac:dyDescent="0.25">
      <c r="A2817" s="33" t="s">
        <v>3231</v>
      </c>
      <c r="B2817" t="s">
        <v>361</v>
      </c>
    </row>
    <row r="2818" spans="1:2" x14ac:dyDescent="0.25">
      <c r="A2818" s="33" t="s">
        <v>3232</v>
      </c>
      <c r="B2818" t="s">
        <v>361</v>
      </c>
    </row>
    <row r="2819" spans="1:2" x14ac:dyDescent="0.25">
      <c r="A2819" s="33" t="s">
        <v>3233</v>
      </c>
      <c r="B2819" t="s">
        <v>361</v>
      </c>
    </row>
    <row r="2820" spans="1:2" x14ac:dyDescent="0.25">
      <c r="A2820" s="33" t="s">
        <v>3234</v>
      </c>
      <c r="B2820" t="s">
        <v>361</v>
      </c>
    </row>
    <row r="2821" spans="1:2" x14ac:dyDescent="0.25">
      <c r="A2821" s="33" t="s">
        <v>3235</v>
      </c>
      <c r="B2821" t="s">
        <v>361</v>
      </c>
    </row>
    <row r="2822" spans="1:2" x14ac:dyDescent="0.25">
      <c r="A2822" t="s">
        <v>3236</v>
      </c>
      <c r="B2822" t="s">
        <v>361</v>
      </c>
    </row>
    <row r="2823" spans="1:2" x14ac:dyDescent="0.25">
      <c r="A2823" s="33" t="s">
        <v>3237</v>
      </c>
      <c r="B2823" t="s">
        <v>361</v>
      </c>
    </row>
    <row r="2824" spans="1:2" x14ac:dyDescent="0.25">
      <c r="A2824" s="33" t="s">
        <v>3238</v>
      </c>
      <c r="B2824" t="s">
        <v>361</v>
      </c>
    </row>
    <row r="2825" spans="1:2" x14ac:dyDescent="0.25">
      <c r="A2825" s="33" t="s">
        <v>3239</v>
      </c>
      <c r="B2825" t="s">
        <v>361</v>
      </c>
    </row>
    <row r="2826" spans="1:2" x14ac:dyDescent="0.25">
      <c r="A2826" s="33" t="s">
        <v>3240</v>
      </c>
      <c r="B2826" t="s">
        <v>361</v>
      </c>
    </row>
    <row r="2827" spans="1:2" x14ac:dyDescent="0.25">
      <c r="A2827" t="s">
        <v>3241</v>
      </c>
      <c r="B2827" t="s">
        <v>361</v>
      </c>
    </row>
    <row r="2828" spans="1:2" x14ac:dyDescent="0.25">
      <c r="A2828" t="s">
        <v>3094</v>
      </c>
      <c r="B2828" t="s">
        <v>361</v>
      </c>
    </row>
    <row r="2829" spans="1:2" x14ac:dyDescent="0.25">
      <c r="A2829" t="s">
        <v>3095</v>
      </c>
      <c r="B2829" t="s">
        <v>361</v>
      </c>
    </row>
    <row r="2830" spans="1:2" x14ac:dyDescent="0.25">
      <c r="A2830" t="s">
        <v>3096</v>
      </c>
      <c r="B2830" t="s">
        <v>361</v>
      </c>
    </row>
    <row r="2831" spans="1:2" x14ac:dyDescent="0.25">
      <c r="A2831" s="33" t="s">
        <v>3242</v>
      </c>
      <c r="B2831" t="s">
        <v>309</v>
      </c>
    </row>
    <row r="2832" spans="1:2" x14ac:dyDescent="0.25">
      <c r="A2832" s="33" t="s">
        <v>3243</v>
      </c>
      <c r="B2832" t="s">
        <v>361</v>
      </c>
    </row>
    <row r="2833" spans="1:2" x14ac:dyDescent="0.25">
      <c r="A2833" t="s">
        <v>3244</v>
      </c>
      <c r="B2833" t="s">
        <v>361</v>
      </c>
    </row>
    <row r="2834" spans="1:2" x14ac:dyDescent="0.25">
      <c r="A2834" s="33" t="s">
        <v>3245</v>
      </c>
      <c r="B2834" t="s">
        <v>361</v>
      </c>
    </row>
    <row r="2835" spans="1:2" x14ac:dyDescent="0.25">
      <c r="A2835" s="33" t="s">
        <v>3246</v>
      </c>
      <c r="B2835" t="s">
        <v>361</v>
      </c>
    </row>
    <row r="2836" spans="1:2" x14ac:dyDescent="0.25">
      <c r="A2836" s="33" t="s">
        <v>3247</v>
      </c>
      <c r="B2836" t="s">
        <v>361</v>
      </c>
    </row>
    <row r="2837" spans="1:2" x14ac:dyDescent="0.25">
      <c r="A2837" s="33" t="s">
        <v>3248</v>
      </c>
      <c r="B2837" t="s">
        <v>361</v>
      </c>
    </row>
    <row r="2838" spans="1:2" x14ac:dyDescent="0.25">
      <c r="A2838" t="s">
        <v>3249</v>
      </c>
      <c r="B2838" t="s">
        <v>361</v>
      </c>
    </row>
    <row r="2839" spans="1:2" x14ac:dyDescent="0.25">
      <c r="A2839" s="33" t="s">
        <v>3250</v>
      </c>
      <c r="B2839" t="s">
        <v>361</v>
      </c>
    </row>
    <row r="2840" spans="1:2" x14ac:dyDescent="0.25">
      <c r="A2840" t="s">
        <v>3251</v>
      </c>
      <c r="B2840" t="s">
        <v>361</v>
      </c>
    </row>
    <row r="2841" spans="1:2" x14ac:dyDescent="0.25">
      <c r="A2841" s="33" t="s">
        <v>3252</v>
      </c>
      <c r="B2841" t="s">
        <v>361</v>
      </c>
    </row>
    <row r="2842" spans="1:2" x14ac:dyDescent="0.25">
      <c r="A2842" s="33" t="s">
        <v>3253</v>
      </c>
      <c r="B2842" t="s">
        <v>361</v>
      </c>
    </row>
    <row r="2843" spans="1:2" x14ac:dyDescent="0.25">
      <c r="A2843" s="33" t="s">
        <v>3254</v>
      </c>
      <c r="B2843" t="s">
        <v>361</v>
      </c>
    </row>
    <row r="2844" spans="1:2" x14ac:dyDescent="0.25">
      <c r="A2844" s="33" t="s">
        <v>3255</v>
      </c>
      <c r="B2844" t="s">
        <v>361</v>
      </c>
    </row>
    <row r="2845" spans="1:2" x14ac:dyDescent="0.25">
      <c r="A2845" s="33" t="s">
        <v>3256</v>
      </c>
      <c r="B2845" t="s">
        <v>361</v>
      </c>
    </row>
    <row r="2846" spans="1:2" x14ac:dyDescent="0.25">
      <c r="A2846" t="s">
        <v>3257</v>
      </c>
      <c r="B2846" t="s">
        <v>361</v>
      </c>
    </row>
    <row r="2847" spans="1:2" x14ac:dyDescent="0.25">
      <c r="A2847" s="33" t="s">
        <v>3258</v>
      </c>
      <c r="B2847" t="s">
        <v>361</v>
      </c>
    </row>
    <row r="2848" spans="1:2" x14ac:dyDescent="0.25">
      <c r="A2848" s="33" t="s">
        <v>3259</v>
      </c>
      <c r="B2848" t="s">
        <v>361</v>
      </c>
    </row>
    <row r="2849" spans="1:2" x14ac:dyDescent="0.25">
      <c r="A2849" t="s">
        <v>3260</v>
      </c>
      <c r="B2849" t="s">
        <v>361</v>
      </c>
    </row>
    <row r="2850" spans="1:2" x14ac:dyDescent="0.25">
      <c r="A2850" s="33" t="s">
        <v>3261</v>
      </c>
      <c r="B2850" t="s">
        <v>361</v>
      </c>
    </row>
    <row r="2851" spans="1:2" x14ac:dyDescent="0.25">
      <c r="A2851" s="33" t="s">
        <v>3262</v>
      </c>
      <c r="B2851" t="s">
        <v>361</v>
      </c>
    </row>
    <row r="2852" spans="1:2" x14ac:dyDescent="0.25">
      <c r="A2852" t="s">
        <v>3263</v>
      </c>
      <c r="B2852" t="s">
        <v>361</v>
      </c>
    </row>
    <row r="2853" spans="1:2" x14ac:dyDescent="0.25">
      <c r="A2853" s="33" t="s">
        <v>3264</v>
      </c>
      <c r="B2853" t="s">
        <v>361</v>
      </c>
    </row>
    <row r="2854" spans="1:2" x14ac:dyDescent="0.25">
      <c r="A2854" s="33" t="s">
        <v>3265</v>
      </c>
      <c r="B2854" t="s">
        <v>361</v>
      </c>
    </row>
    <row r="2855" spans="1:2" x14ac:dyDescent="0.25">
      <c r="A2855" t="s">
        <v>3266</v>
      </c>
      <c r="B2855" t="s">
        <v>361</v>
      </c>
    </row>
    <row r="2856" spans="1:2" x14ac:dyDescent="0.25">
      <c r="A2856" s="33" t="s">
        <v>3267</v>
      </c>
      <c r="B2856" t="s">
        <v>361</v>
      </c>
    </row>
    <row r="2857" spans="1:2" x14ac:dyDescent="0.25">
      <c r="A2857" s="33" t="s">
        <v>3268</v>
      </c>
      <c r="B2857" t="s">
        <v>361</v>
      </c>
    </row>
    <row r="2858" spans="1:2" x14ac:dyDescent="0.25">
      <c r="A2858" s="33" t="s">
        <v>3269</v>
      </c>
      <c r="B2858" t="s">
        <v>361</v>
      </c>
    </row>
    <row r="2859" spans="1:2" x14ac:dyDescent="0.25">
      <c r="A2859" s="33" t="s">
        <v>3270</v>
      </c>
      <c r="B2859" t="s">
        <v>361</v>
      </c>
    </row>
    <row r="2860" spans="1:2" x14ac:dyDescent="0.25">
      <c r="A2860" t="s">
        <v>3271</v>
      </c>
      <c r="B2860" t="s">
        <v>361</v>
      </c>
    </row>
    <row r="2861" spans="1:2" x14ac:dyDescent="0.25">
      <c r="A2861" s="33" t="s">
        <v>3272</v>
      </c>
      <c r="B2861" t="s">
        <v>361</v>
      </c>
    </row>
    <row r="2862" spans="1:2" x14ac:dyDescent="0.25">
      <c r="A2862" s="33" t="s">
        <v>3273</v>
      </c>
      <c r="B2862" t="s">
        <v>361</v>
      </c>
    </row>
    <row r="2863" spans="1:2" x14ac:dyDescent="0.25">
      <c r="A2863" t="s">
        <v>3274</v>
      </c>
      <c r="B2863" t="s">
        <v>361</v>
      </c>
    </row>
    <row r="2864" spans="1:2" x14ac:dyDescent="0.25">
      <c r="A2864" s="33" t="s">
        <v>3275</v>
      </c>
      <c r="B2864" t="s">
        <v>361</v>
      </c>
    </row>
    <row r="2865" spans="1:2" x14ac:dyDescent="0.25">
      <c r="A2865" s="33" t="s">
        <v>3276</v>
      </c>
      <c r="B2865" t="s">
        <v>361</v>
      </c>
    </row>
    <row r="2866" spans="1:2" x14ac:dyDescent="0.25">
      <c r="A2866" t="s">
        <v>3277</v>
      </c>
      <c r="B2866" t="s">
        <v>361</v>
      </c>
    </row>
    <row r="2867" spans="1:2" x14ac:dyDescent="0.25">
      <c r="A2867" s="33" t="s">
        <v>3278</v>
      </c>
      <c r="B2867" t="s">
        <v>361</v>
      </c>
    </row>
    <row r="2868" spans="1:2" x14ac:dyDescent="0.25">
      <c r="A2868" s="33" t="s">
        <v>3279</v>
      </c>
      <c r="B2868" t="s">
        <v>361</v>
      </c>
    </row>
    <row r="2869" spans="1:2" x14ac:dyDescent="0.25">
      <c r="A2869" s="33" t="s">
        <v>3280</v>
      </c>
      <c r="B2869" t="s">
        <v>361</v>
      </c>
    </row>
    <row r="2870" spans="1:2" x14ac:dyDescent="0.25">
      <c r="A2870" s="33" t="s">
        <v>3281</v>
      </c>
      <c r="B2870" t="s">
        <v>361</v>
      </c>
    </row>
    <row r="2871" spans="1:2" x14ac:dyDescent="0.25">
      <c r="A2871" t="s">
        <v>3282</v>
      </c>
      <c r="B2871" t="s">
        <v>361</v>
      </c>
    </row>
    <row r="2872" spans="1:2" x14ac:dyDescent="0.25">
      <c r="A2872" s="33" t="s">
        <v>3283</v>
      </c>
      <c r="B2872" t="s">
        <v>361</v>
      </c>
    </row>
    <row r="2873" spans="1:2" x14ac:dyDescent="0.25">
      <c r="A2873" t="s">
        <v>3284</v>
      </c>
      <c r="B2873" t="s">
        <v>361</v>
      </c>
    </row>
    <row r="2874" spans="1:2" x14ac:dyDescent="0.25">
      <c r="A2874" s="33" t="s">
        <v>3285</v>
      </c>
      <c r="B2874" t="s">
        <v>361</v>
      </c>
    </row>
    <row r="2875" spans="1:2" x14ac:dyDescent="0.25">
      <c r="A2875" t="s">
        <v>3286</v>
      </c>
      <c r="B2875" t="s">
        <v>361</v>
      </c>
    </row>
    <row r="2876" spans="1:2" x14ac:dyDescent="0.25">
      <c r="A2876" s="33" t="s">
        <v>3287</v>
      </c>
      <c r="B2876" t="s">
        <v>361</v>
      </c>
    </row>
    <row r="2877" spans="1:2" x14ac:dyDescent="0.25">
      <c r="A2877" t="s">
        <v>3288</v>
      </c>
      <c r="B2877" t="s">
        <v>361</v>
      </c>
    </row>
    <row r="2878" spans="1:2" x14ac:dyDescent="0.25">
      <c r="A2878" s="33" t="s">
        <v>3289</v>
      </c>
      <c r="B2878" t="s">
        <v>361</v>
      </c>
    </row>
    <row r="2879" spans="1:2" x14ac:dyDescent="0.25">
      <c r="A2879" t="s">
        <v>3290</v>
      </c>
      <c r="B2879" t="s">
        <v>361</v>
      </c>
    </row>
    <row r="2880" spans="1:2" x14ac:dyDescent="0.25">
      <c r="A2880" t="s">
        <v>3291</v>
      </c>
      <c r="B2880" t="s">
        <v>361</v>
      </c>
    </row>
    <row r="2881" spans="1:2" x14ac:dyDescent="0.25">
      <c r="A2881" t="s">
        <v>3292</v>
      </c>
      <c r="B2881" t="s">
        <v>361</v>
      </c>
    </row>
    <row r="2882" spans="1:2" x14ac:dyDescent="0.25">
      <c r="A2882" t="s">
        <v>3293</v>
      </c>
      <c r="B2882" t="s">
        <v>361</v>
      </c>
    </row>
    <row r="2883" spans="1:2" x14ac:dyDescent="0.25">
      <c r="A2883" t="s">
        <v>3294</v>
      </c>
      <c r="B2883" t="s">
        <v>361</v>
      </c>
    </row>
    <row r="2884" spans="1:2" x14ac:dyDescent="0.25">
      <c r="A2884" t="s">
        <v>3295</v>
      </c>
      <c r="B2884" t="s">
        <v>361</v>
      </c>
    </row>
    <row r="2885" spans="1:2" x14ac:dyDescent="0.25">
      <c r="A2885" t="s">
        <v>3296</v>
      </c>
      <c r="B2885" t="s">
        <v>361</v>
      </c>
    </row>
    <row r="2886" spans="1:2" x14ac:dyDescent="0.25">
      <c r="A2886" t="s">
        <v>3297</v>
      </c>
      <c r="B2886" t="s">
        <v>361</v>
      </c>
    </row>
    <row r="2887" spans="1:2" x14ac:dyDescent="0.25">
      <c r="A2887" t="s">
        <v>3298</v>
      </c>
      <c r="B2887" t="s">
        <v>361</v>
      </c>
    </row>
    <row r="2888" spans="1:2" x14ac:dyDescent="0.25">
      <c r="A2888" t="s">
        <v>3299</v>
      </c>
      <c r="B2888" t="s">
        <v>361</v>
      </c>
    </row>
    <row r="2889" spans="1:2" x14ac:dyDescent="0.25">
      <c r="A2889" t="s">
        <v>3300</v>
      </c>
      <c r="B2889" t="s">
        <v>361</v>
      </c>
    </row>
    <row r="2890" spans="1:2" x14ac:dyDescent="0.25">
      <c r="A2890" t="s">
        <v>3301</v>
      </c>
      <c r="B2890" t="s">
        <v>361</v>
      </c>
    </row>
    <row r="2891" spans="1:2" x14ac:dyDescent="0.25">
      <c r="A2891" t="s">
        <v>3302</v>
      </c>
      <c r="B2891" t="s">
        <v>361</v>
      </c>
    </row>
    <row r="2892" spans="1:2" x14ac:dyDescent="0.25">
      <c r="A2892" t="s">
        <v>3303</v>
      </c>
      <c r="B2892" t="s">
        <v>361</v>
      </c>
    </row>
    <row r="2893" spans="1:2" x14ac:dyDescent="0.25">
      <c r="A2893" t="s">
        <v>3304</v>
      </c>
      <c r="B2893" t="s">
        <v>361</v>
      </c>
    </row>
    <row r="2894" spans="1:2" x14ac:dyDescent="0.25">
      <c r="A2894" t="s">
        <v>3305</v>
      </c>
      <c r="B2894" t="s">
        <v>361</v>
      </c>
    </row>
    <row r="2895" spans="1:2" x14ac:dyDescent="0.25">
      <c r="A2895" t="s">
        <v>3306</v>
      </c>
      <c r="B2895" t="s">
        <v>361</v>
      </c>
    </row>
    <row r="2896" spans="1:2" x14ac:dyDescent="0.25">
      <c r="A2896" t="s">
        <v>3307</v>
      </c>
      <c r="B2896" t="s">
        <v>361</v>
      </c>
    </row>
    <row r="2897" spans="1:2" x14ac:dyDescent="0.25">
      <c r="A2897" t="s">
        <v>3308</v>
      </c>
      <c r="B2897" t="s">
        <v>361</v>
      </c>
    </row>
    <row r="2898" spans="1:2" x14ac:dyDescent="0.25">
      <c r="A2898" t="s">
        <v>3309</v>
      </c>
      <c r="B2898" t="s">
        <v>361</v>
      </c>
    </row>
    <row r="2899" spans="1:2" x14ac:dyDescent="0.25">
      <c r="A2899" t="s">
        <v>3310</v>
      </c>
      <c r="B2899" t="s">
        <v>361</v>
      </c>
    </row>
    <row r="2900" spans="1:2" x14ac:dyDescent="0.25">
      <c r="A2900" t="s">
        <v>3311</v>
      </c>
      <c r="B2900" t="s">
        <v>361</v>
      </c>
    </row>
    <row r="2901" spans="1:2" x14ac:dyDescent="0.25">
      <c r="A2901" t="s">
        <v>3312</v>
      </c>
      <c r="B2901" t="s">
        <v>361</v>
      </c>
    </row>
    <row r="2902" spans="1:2" x14ac:dyDescent="0.25">
      <c r="A2902" t="s">
        <v>3313</v>
      </c>
      <c r="B2902" t="s">
        <v>361</v>
      </c>
    </row>
    <row r="2903" spans="1:2" x14ac:dyDescent="0.25">
      <c r="A2903" t="s">
        <v>3314</v>
      </c>
      <c r="B2903" t="s">
        <v>361</v>
      </c>
    </row>
    <row r="2904" spans="1:2" x14ac:dyDescent="0.25">
      <c r="A2904" t="s">
        <v>3315</v>
      </c>
      <c r="B2904" t="s">
        <v>361</v>
      </c>
    </row>
    <row r="2905" spans="1:2" x14ac:dyDescent="0.25">
      <c r="A2905" t="s">
        <v>3316</v>
      </c>
      <c r="B2905" t="s">
        <v>361</v>
      </c>
    </row>
    <row r="2906" spans="1:2" x14ac:dyDescent="0.25">
      <c r="A2906" t="s">
        <v>3317</v>
      </c>
      <c r="B2906" t="s">
        <v>361</v>
      </c>
    </row>
    <row r="2907" spans="1:2" x14ac:dyDescent="0.25">
      <c r="A2907" t="s">
        <v>3318</v>
      </c>
      <c r="B2907" t="s">
        <v>361</v>
      </c>
    </row>
    <row r="2908" spans="1:2" x14ac:dyDescent="0.25">
      <c r="A2908" t="s">
        <v>3319</v>
      </c>
      <c r="B2908" t="s">
        <v>361</v>
      </c>
    </row>
    <row r="2909" spans="1:2" x14ac:dyDescent="0.25">
      <c r="A2909" t="s">
        <v>3320</v>
      </c>
      <c r="B2909" t="s">
        <v>361</v>
      </c>
    </row>
    <row r="2910" spans="1:2" x14ac:dyDescent="0.25">
      <c r="A2910" t="s">
        <v>3321</v>
      </c>
      <c r="B2910" t="s">
        <v>361</v>
      </c>
    </row>
    <row r="2911" spans="1:2" x14ac:dyDescent="0.25">
      <c r="A2911" t="s">
        <v>3322</v>
      </c>
      <c r="B2911" t="s">
        <v>361</v>
      </c>
    </row>
    <row r="2912" spans="1:2" x14ac:dyDescent="0.25">
      <c r="A2912" t="s">
        <v>3323</v>
      </c>
      <c r="B2912" t="s">
        <v>361</v>
      </c>
    </row>
    <row r="2913" spans="1:2" x14ac:dyDescent="0.25">
      <c r="A2913" t="s">
        <v>3324</v>
      </c>
      <c r="B2913" t="s">
        <v>361</v>
      </c>
    </row>
    <row r="2914" spans="1:2" x14ac:dyDescent="0.25">
      <c r="A2914" t="s">
        <v>3325</v>
      </c>
      <c r="B2914" t="s">
        <v>361</v>
      </c>
    </row>
    <row r="2915" spans="1:2" x14ac:dyDescent="0.25">
      <c r="A2915" t="s">
        <v>3326</v>
      </c>
      <c r="B2915" t="s">
        <v>361</v>
      </c>
    </row>
    <row r="2916" spans="1:2" x14ac:dyDescent="0.25">
      <c r="A2916" t="s">
        <v>3327</v>
      </c>
      <c r="B2916" t="s">
        <v>361</v>
      </c>
    </row>
    <row r="2917" spans="1:2" x14ac:dyDescent="0.25">
      <c r="A2917" t="s">
        <v>3328</v>
      </c>
      <c r="B2917" t="s">
        <v>361</v>
      </c>
    </row>
    <row r="2918" spans="1:2" x14ac:dyDescent="0.25">
      <c r="A2918" t="s">
        <v>3329</v>
      </c>
      <c r="B2918" t="s">
        <v>361</v>
      </c>
    </row>
    <row r="2919" spans="1:2" x14ac:dyDescent="0.25">
      <c r="A2919" t="s">
        <v>3330</v>
      </c>
      <c r="B2919" t="s">
        <v>361</v>
      </c>
    </row>
    <row r="2920" spans="1:2" x14ac:dyDescent="0.25">
      <c r="A2920" t="s">
        <v>3331</v>
      </c>
      <c r="B2920" t="s">
        <v>361</v>
      </c>
    </row>
    <row r="2921" spans="1:2" x14ac:dyDescent="0.25">
      <c r="A2921" t="s">
        <v>3332</v>
      </c>
      <c r="B2921" t="s">
        <v>361</v>
      </c>
    </row>
    <row r="2922" spans="1:2" x14ac:dyDescent="0.25">
      <c r="A2922" t="s">
        <v>3333</v>
      </c>
      <c r="B2922" t="s">
        <v>361</v>
      </c>
    </row>
    <row r="2923" spans="1:2" x14ac:dyDescent="0.25">
      <c r="A2923" t="s">
        <v>3334</v>
      </c>
      <c r="B2923" t="s">
        <v>361</v>
      </c>
    </row>
    <row r="2924" spans="1:2" x14ac:dyDescent="0.25">
      <c r="A2924" t="s">
        <v>3335</v>
      </c>
      <c r="B2924" t="s">
        <v>361</v>
      </c>
    </row>
    <row r="2925" spans="1:2" x14ac:dyDescent="0.25">
      <c r="A2925" t="s">
        <v>3336</v>
      </c>
      <c r="B2925" t="s">
        <v>361</v>
      </c>
    </row>
    <row r="2926" spans="1:2" x14ac:dyDescent="0.25">
      <c r="A2926" t="s">
        <v>3337</v>
      </c>
      <c r="B2926" t="s">
        <v>361</v>
      </c>
    </row>
    <row r="2927" spans="1:2" x14ac:dyDescent="0.25">
      <c r="A2927" t="s">
        <v>3338</v>
      </c>
      <c r="B2927" t="s">
        <v>361</v>
      </c>
    </row>
    <row r="2928" spans="1:2" x14ac:dyDescent="0.25">
      <c r="A2928" t="s">
        <v>3339</v>
      </c>
      <c r="B2928" t="s">
        <v>361</v>
      </c>
    </row>
    <row r="2929" spans="1:2" x14ac:dyDescent="0.25">
      <c r="A2929" t="s">
        <v>3340</v>
      </c>
      <c r="B2929" t="s">
        <v>361</v>
      </c>
    </row>
    <row r="2930" spans="1:2" x14ac:dyDescent="0.25">
      <c r="A2930" t="s">
        <v>3341</v>
      </c>
      <c r="B2930" t="s">
        <v>361</v>
      </c>
    </row>
    <row r="2931" spans="1:2" x14ac:dyDescent="0.25">
      <c r="A2931" t="s">
        <v>3342</v>
      </c>
      <c r="B2931" t="s">
        <v>361</v>
      </c>
    </row>
    <row r="2932" spans="1:2" x14ac:dyDescent="0.25">
      <c r="A2932" t="s">
        <v>3343</v>
      </c>
      <c r="B2932" t="s">
        <v>361</v>
      </c>
    </row>
    <row r="2933" spans="1:2" x14ac:dyDescent="0.25">
      <c r="A2933" t="s">
        <v>3344</v>
      </c>
      <c r="B2933" t="s">
        <v>361</v>
      </c>
    </row>
    <row r="2934" spans="1:2" x14ac:dyDescent="0.25">
      <c r="A2934" t="s">
        <v>3345</v>
      </c>
      <c r="B2934" t="s">
        <v>361</v>
      </c>
    </row>
    <row r="2935" spans="1:2" x14ac:dyDescent="0.25">
      <c r="A2935" t="s">
        <v>3346</v>
      </c>
      <c r="B2935" t="s">
        <v>361</v>
      </c>
    </row>
    <row r="2936" spans="1:2" x14ac:dyDescent="0.25">
      <c r="A2936" t="s">
        <v>3347</v>
      </c>
      <c r="B2936" t="s">
        <v>361</v>
      </c>
    </row>
    <row r="2937" spans="1:2" x14ac:dyDescent="0.25">
      <c r="A2937" t="s">
        <v>3348</v>
      </c>
      <c r="B2937" t="s">
        <v>361</v>
      </c>
    </row>
    <row r="2938" spans="1:2" x14ac:dyDescent="0.25">
      <c r="A2938" t="s">
        <v>3349</v>
      </c>
      <c r="B2938" t="s">
        <v>361</v>
      </c>
    </row>
    <row r="2939" spans="1:2" x14ac:dyDescent="0.25">
      <c r="A2939" s="33" t="s">
        <v>3350</v>
      </c>
      <c r="B2939" t="s">
        <v>361</v>
      </c>
    </row>
    <row r="2940" spans="1:2" x14ac:dyDescent="0.25">
      <c r="A2940" t="s">
        <v>208</v>
      </c>
      <c r="B2940" t="s">
        <v>361</v>
      </c>
    </row>
    <row r="2941" spans="1:2" x14ac:dyDescent="0.25">
      <c r="A2941" t="s">
        <v>3351</v>
      </c>
      <c r="B2941" t="s">
        <v>361</v>
      </c>
    </row>
    <row r="2942" spans="1:2" x14ac:dyDescent="0.25">
      <c r="A2942" t="s">
        <v>3352</v>
      </c>
      <c r="B2942" t="s">
        <v>361</v>
      </c>
    </row>
    <row r="2943" spans="1:2" x14ac:dyDescent="0.25">
      <c r="A2943" t="s">
        <v>3353</v>
      </c>
      <c r="B2943" t="s">
        <v>361</v>
      </c>
    </row>
    <row r="2944" spans="1:2" x14ac:dyDescent="0.25">
      <c r="A2944" t="s">
        <v>3354</v>
      </c>
      <c r="B2944" t="s">
        <v>361</v>
      </c>
    </row>
    <row r="2945" spans="1:2" x14ac:dyDescent="0.25">
      <c r="A2945" t="s">
        <v>3355</v>
      </c>
      <c r="B2945" t="s">
        <v>361</v>
      </c>
    </row>
    <row r="2946" spans="1:2" x14ac:dyDescent="0.25">
      <c r="A2946" t="s">
        <v>3356</v>
      </c>
      <c r="B2946" t="s">
        <v>361</v>
      </c>
    </row>
    <row r="2947" spans="1:2" x14ac:dyDescent="0.25">
      <c r="A2947" t="s">
        <v>3357</v>
      </c>
      <c r="B2947" t="s">
        <v>361</v>
      </c>
    </row>
    <row r="2948" spans="1:2" x14ac:dyDescent="0.25">
      <c r="A2948" t="s">
        <v>3358</v>
      </c>
      <c r="B2948" t="s">
        <v>361</v>
      </c>
    </row>
    <row r="2949" spans="1:2" x14ac:dyDescent="0.25">
      <c r="A2949" s="34" t="s">
        <v>6252</v>
      </c>
      <c r="B2949" t="s">
        <v>361</v>
      </c>
    </row>
    <row r="2950" spans="1:2" x14ac:dyDescent="0.25">
      <c r="A2950" s="35" t="s">
        <v>6251</v>
      </c>
      <c r="B2950" t="s">
        <v>361</v>
      </c>
    </row>
    <row r="2951" spans="1:2" x14ac:dyDescent="0.25">
      <c r="A2951" s="34" t="s">
        <v>6253</v>
      </c>
      <c r="B2951" t="s">
        <v>361</v>
      </c>
    </row>
    <row r="2952" spans="1:2" x14ac:dyDescent="0.25">
      <c r="A2952" s="34" t="s">
        <v>6254</v>
      </c>
      <c r="B2952" t="s">
        <v>361</v>
      </c>
    </row>
    <row r="2953" spans="1:2" x14ac:dyDescent="0.25">
      <c r="A2953" s="34" t="s">
        <v>6255</v>
      </c>
      <c r="B2953" t="s">
        <v>361</v>
      </c>
    </row>
    <row r="2954" spans="1:2" x14ac:dyDescent="0.25">
      <c r="A2954" t="s">
        <v>6256</v>
      </c>
      <c r="B2954" t="s">
        <v>361</v>
      </c>
    </row>
    <row r="2955" spans="1:2" x14ac:dyDescent="0.25">
      <c r="A2955" t="s">
        <v>6257</v>
      </c>
      <c r="B2955" t="s">
        <v>361</v>
      </c>
    </row>
    <row r="2956" spans="1:2" x14ac:dyDescent="0.25">
      <c r="A2956" t="s">
        <v>6258</v>
      </c>
      <c r="B2956" t="s">
        <v>361</v>
      </c>
    </row>
    <row r="2957" spans="1:2" x14ac:dyDescent="0.25">
      <c r="A2957" t="s">
        <v>6259</v>
      </c>
      <c r="B2957" t="s">
        <v>361</v>
      </c>
    </row>
    <row r="2958" spans="1:2" x14ac:dyDescent="0.25">
      <c r="A2958" t="s">
        <v>6260</v>
      </c>
      <c r="B2958" t="s">
        <v>361</v>
      </c>
    </row>
    <row r="2959" spans="1:2" x14ac:dyDescent="0.25">
      <c r="A2959" t="s">
        <v>6261</v>
      </c>
      <c r="B2959" t="s">
        <v>361</v>
      </c>
    </row>
    <row r="2960" spans="1:2" x14ac:dyDescent="0.25">
      <c r="A2960" t="s">
        <v>6262</v>
      </c>
      <c r="B2960" t="s">
        <v>361</v>
      </c>
    </row>
    <row r="2961" spans="1:2" x14ac:dyDescent="0.25">
      <c r="A2961" t="s">
        <v>6263</v>
      </c>
      <c r="B2961" t="s">
        <v>361</v>
      </c>
    </row>
    <row r="2962" spans="1:2" x14ac:dyDescent="0.25">
      <c r="A2962" s="34" t="s">
        <v>6264</v>
      </c>
      <c r="B2962" t="s">
        <v>361</v>
      </c>
    </row>
    <row r="2963" spans="1:2" x14ac:dyDescent="0.25">
      <c r="A2963" s="35" t="s">
        <v>6265</v>
      </c>
      <c r="B2963" t="s">
        <v>361</v>
      </c>
    </row>
    <row r="2964" spans="1:2" x14ac:dyDescent="0.25">
      <c r="A2964" s="34" t="s">
        <v>6266</v>
      </c>
      <c r="B2964" t="s">
        <v>361</v>
      </c>
    </row>
    <row r="2965" spans="1:2" x14ac:dyDescent="0.25">
      <c r="A2965" t="s">
        <v>6267</v>
      </c>
      <c r="B2965" t="s">
        <v>361</v>
      </c>
    </row>
    <row r="2966" spans="1:2" x14ac:dyDescent="0.25">
      <c r="A2966" t="s">
        <v>6268</v>
      </c>
      <c r="B2966" t="s">
        <v>361</v>
      </c>
    </row>
    <row r="2967" spans="1:2" x14ac:dyDescent="0.25">
      <c r="A2967" t="s">
        <v>6269</v>
      </c>
      <c r="B2967" t="s">
        <v>361</v>
      </c>
    </row>
    <row r="2968" spans="1:2" x14ac:dyDescent="0.25">
      <c r="A2968" t="s">
        <v>6270</v>
      </c>
      <c r="B2968" t="s">
        <v>361</v>
      </c>
    </row>
    <row r="2969" spans="1:2" x14ac:dyDescent="0.25">
      <c r="A2969" t="s">
        <v>6271</v>
      </c>
      <c r="B2969" t="s">
        <v>361</v>
      </c>
    </row>
    <row r="2970" spans="1:2" x14ac:dyDescent="0.25">
      <c r="A2970" t="s">
        <v>6272</v>
      </c>
      <c r="B2970" t="s">
        <v>361</v>
      </c>
    </row>
    <row r="2971" spans="1:2" x14ac:dyDescent="0.25">
      <c r="A2971" t="s">
        <v>6273</v>
      </c>
      <c r="B2971" t="s">
        <v>361</v>
      </c>
    </row>
    <row r="2972" spans="1:2" x14ac:dyDescent="0.25">
      <c r="A2972" t="s">
        <v>6274</v>
      </c>
      <c r="B2972" t="s">
        <v>361</v>
      </c>
    </row>
    <row r="2973" spans="1:2" x14ac:dyDescent="0.25">
      <c r="A2973" t="s">
        <v>6275</v>
      </c>
      <c r="B2973" t="s">
        <v>361</v>
      </c>
    </row>
    <row r="2974" spans="1:2" x14ac:dyDescent="0.25">
      <c r="A2974" t="s">
        <v>6276</v>
      </c>
      <c r="B2974" t="s">
        <v>361</v>
      </c>
    </row>
    <row r="2975" spans="1:2" x14ac:dyDescent="0.25">
      <c r="A2975" t="s">
        <v>6277</v>
      </c>
      <c r="B2975" t="s">
        <v>361</v>
      </c>
    </row>
    <row r="2976" spans="1:2" x14ac:dyDescent="0.25">
      <c r="A2976" t="s">
        <v>6278</v>
      </c>
      <c r="B2976" t="s">
        <v>361</v>
      </c>
    </row>
    <row r="2977" spans="1:2" x14ac:dyDescent="0.25">
      <c r="A2977" t="s">
        <v>6279</v>
      </c>
      <c r="B2977" t="s">
        <v>361</v>
      </c>
    </row>
    <row r="2978" spans="1:2" x14ac:dyDescent="0.25">
      <c r="A2978" t="s">
        <v>6380</v>
      </c>
      <c r="B2978" t="s">
        <v>361</v>
      </c>
    </row>
    <row r="2979" spans="1:2" x14ac:dyDescent="0.25">
      <c r="A2979" t="s">
        <v>6381</v>
      </c>
      <c r="B2979" t="s">
        <v>361</v>
      </c>
    </row>
    <row r="2980" spans="1:2" x14ac:dyDescent="0.25">
      <c r="A2980" t="s">
        <v>3094</v>
      </c>
      <c r="B2980" t="s">
        <v>361</v>
      </c>
    </row>
    <row r="2981" spans="1:2" x14ac:dyDescent="0.25">
      <c r="A2981" t="s">
        <v>6860</v>
      </c>
      <c r="B2981" t="s">
        <v>361</v>
      </c>
    </row>
    <row r="2982" spans="1:2" x14ac:dyDescent="0.25">
      <c r="A2982" t="s">
        <v>6861</v>
      </c>
      <c r="B2982" t="s">
        <v>361</v>
      </c>
    </row>
    <row r="2983" spans="1:2" x14ac:dyDescent="0.25">
      <c r="A2983" t="s">
        <v>6862</v>
      </c>
      <c r="B2983" t="s">
        <v>361</v>
      </c>
    </row>
    <row r="2984" spans="1:2" x14ac:dyDescent="0.25">
      <c r="A2984" t="s">
        <v>6863</v>
      </c>
      <c r="B2984" t="s">
        <v>361</v>
      </c>
    </row>
    <row r="2985" spans="1:2" x14ac:dyDescent="0.25">
      <c r="A2985" t="s">
        <v>6864</v>
      </c>
      <c r="B2985" t="s">
        <v>361</v>
      </c>
    </row>
    <row r="2986" spans="1:2" x14ac:dyDescent="0.25">
      <c r="A2986" t="s">
        <v>6865</v>
      </c>
      <c r="B2986" t="s">
        <v>361</v>
      </c>
    </row>
    <row r="2987" spans="1:2" x14ac:dyDescent="0.25">
      <c r="A2987" t="s">
        <v>6866</v>
      </c>
      <c r="B2987" t="s">
        <v>361</v>
      </c>
    </row>
    <row r="2988" spans="1:2" x14ac:dyDescent="0.25">
      <c r="A2988" t="s">
        <v>6867</v>
      </c>
      <c r="B2988" t="s">
        <v>361</v>
      </c>
    </row>
    <row r="2989" spans="1:2" x14ac:dyDescent="0.25">
      <c r="A2989" t="s">
        <v>6868</v>
      </c>
      <c r="B2989" t="s">
        <v>361</v>
      </c>
    </row>
    <row r="2990" spans="1:2" x14ac:dyDescent="0.25">
      <c r="A2990" t="s">
        <v>6869</v>
      </c>
      <c r="B2990" t="s">
        <v>361</v>
      </c>
    </row>
    <row r="2991" spans="1:2" x14ac:dyDescent="0.25">
      <c r="A2991" t="s">
        <v>6870</v>
      </c>
      <c r="B2991" t="s">
        <v>361</v>
      </c>
    </row>
    <row r="2992" spans="1:2" x14ac:dyDescent="0.25">
      <c r="A2992" t="s">
        <v>6871</v>
      </c>
      <c r="B2992" t="s">
        <v>361</v>
      </c>
    </row>
    <row r="2993" spans="1:2" x14ac:dyDescent="0.25">
      <c r="A2993" t="s">
        <v>6872</v>
      </c>
      <c r="B2993" t="s">
        <v>361</v>
      </c>
    </row>
    <row r="2994" spans="1:2" x14ac:dyDescent="0.25">
      <c r="A2994" t="s">
        <v>6873</v>
      </c>
      <c r="B2994" t="s">
        <v>361</v>
      </c>
    </row>
    <row r="2995" spans="1:2" x14ac:dyDescent="0.25">
      <c r="A2995" t="s">
        <v>6874</v>
      </c>
      <c r="B2995" t="s">
        <v>361</v>
      </c>
    </row>
    <row r="2996" spans="1:2" x14ac:dyDescent="0.25">
      <c r="A2996" t="s">
        <v>6875</v>
      </c>
      <c r="B2996" t="s">
        <v>361</v>
      </c>
    </row>
    <row r="2997" spans="1:2" x14ac:dyDescent="0.25">
      <c r="A2997" t="s">
        <v>6876</v>
      </c>
      <c r="B2997" t="s">
        <v>361</v>
      </c>
    </row>
    <row r="2998" spans="1:2" x14ac:dyDescent="0.25">
      <c r="A2998" t="s">
        <v>6877</v>
      </c>
      <c r="B2998" t="s">
        <v>361</v>
      </c>
    </row>
    <row r="2999" spans="1:2" x14ac:dyDescent="0.25">
      <c r="A2999" t="s">
        <v>6878</v>
      </c>
      <c r="B2999" t="s">
        <v>361</v>
      </c>
    </row>
    <row r="3000" spans="1:2" x14ac:dyDescent="0.25">
      <c r="A3000" t="s">
        <v>6879</v>
      </c>
      <c r="B3000" t="s">
        <v>361</v>
      </c>
    </row>
    <row r="3001" spans="1:2" x14ac:dyDescent="0.25">
      <c r="A3001" t="s">
        <v>6880</v>
      </c>
      <c r="B3001" t="s">
        <v>361</v>
      </c>
    </row>
    <row r="3002" spans="1:2" x14ac:dyDescent="0.25">
      <c r="A3002" t="s">
        <v>6881</v>
      </c>
      <c r="B3002" t="s">
        <v>361</v>
      </c>
    </row>
    <row r="3003" spans="1:2" x14ac:dyDescent="0.25">
      <c r="A3003" t="s">
        <v>6882</v>
      </c>
      <c r="B3003" t="s">
        <v>361</v>
      </c>
    </row>
    <row r="3004" spans="1:2" x14ac:dyDescent="0.25">
      <c r="A3004" t="s">
        <v>6883</v>
      </c>
      <c r="B3004" t="s">
        <v>361</v>
      </c>
    </row>
    <row r="3005" spans="1:2" x14ac:dyDescent="0.25">
      <c r="A3005" t="s">
        <v>6884</v>
      </c>
      <c r="B3005" t="s">
        <v>361</v>
      </c>
    </row>
    <row r="3006" spans="1:2" x14ac:dyDescent="0.25">
      <c r="A3006" t="s">
        <v>6885</v>
      </c>
      <c r="B3006" t="s">
        <v>361</v>
      </c>
    </row>
    <row r="3007" spans="1:2" x14ac:dyDescent="0.25">
      <c r="A3007" t="s">
        <v>6886</v>
      </c>
      <c r="B3007" t="s">
        <v>361</v>
      </c>
    </row>
  </sheetData>
  <autoFilter ref="A1:B2980" xr:uid="{A5CC7CB4-9460-4287-B6C9-B7DB0ABFD800}"/>
  <conditionalFormatting sqref="A2:A26">
    <cfRule type="duplicateValues" dxfId="1" priority="3"/>
  </conditionalFormatting>
  <conditionalFormatting sqref="A3:A26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0F6F-1055-40BE-B4E9-79665DE4052F}">
  <dimension ref="A1:M759"/>
  <sheetViews>
    <sheetView zoomScale="70" zoomScaleNormal="70" workbookViewId="0">
      <pane ySplit="7" topLeftCell="A677" activePane="bottomLeft" state="frozen"/>
      <selection activeCell="D1" sqref="D1"/>
      <selection pane="bottomLeft" activeCell="A4" sqref="A4"/>
    </sheetView>
  </sheetViews>
  <sheetFormatPr baseColWidth="10" defaultRowHeight="15" x14ac:dyDescent="0.25"/>
  <cols>
    <col min="1" max="1" width="50.5703125" customWidth="1"/>
    <col min="2" max="2" width="13.140625" bestFit="1" customWidth="1"/>
    <col min="3" max="3" width="13.5703125" style="2" bestFit="1" customWidth="1"/>
    <col min="4" max="4" width="12.42578125" style="42" bestFit="1" customWidth="1"/>
    <col min="5" max="8" width="18" style="4" bestFit="1" customWidth="1"/>
    <col min="9" max="9" width="17.85546875" style="4" bestFit="1" customWidth="1"/>
    <col min="10" max="10" width="15.42578125" style="4" customWidth="1"/>
    <col min="11" max="11" width="10" style="4" customWidth="1"/>
    <col min="12" max="12" width="14.85546875" style="3" customWidth="1"/>
    <col min="13" max="13" width="15.140625" bestFit="1" customWidth="1"/>
  </cols>
  <sheetData>
    <row r="1" spans="1:12" ht="27.75" customHeight="1" thickTop="1" thickBot="1" x14ac:dyDescent="0.3">
      <c r="A1" s="76"/>
      <c r="B1" s="88" t="s">
        <v>6912</v>
      </c>
      <c r="C1" s="89"/>
      <c r="D1" s="89"/>
      <c r="E1" s="89"/>
      <c r="F1" s="89"/>
      <c r="G1" s="89"/>
      <c r="H1" s="89"/>
      <c r="I1" s="90"/>
      <c r="J1" s="83" t="s">
        <v>6887</v>
      </c>
      <c r="K1" s="84"/>
      <c r="L1" s="73">
        <v>45611</v>
      </c>
    </row>
    <row r="2" spans="1:12" ht="17.25" thickTop="1" thickBot="1" x14ac:dyDescent="0.3">
      <c r="A2" s="76"/>
      <c r="B2" s="91"/>
      <c r="C2" s="92"/>
      <c r="D2" s="92"/>
      <c r="E2" s="92"/>
      <c r="F2" s="92"/>
      <c r="G2" s="92"/>
      <c r="H2" s="92"/>
      <c r="I2" s="93"/>
      <c r="J2" s="83" t="s">
        <v>6888</v>
      </c>
      <c r="K2" s="84"/>
      <c r="L2" s="74" t="s">
        <v>6891</v>
      </c>
    </row>
    <row r="3" spans="1:12" ht="27" customHeight="1" thickTop="1" thickBot="1" x14ac:dyDescent="0.3">
      <c r="A3" s="76"/>
      <c r="B3" s="91"/>
      <c r="C3" s="92"/>
      <c r="D3" s="92"/>
      <c r="E3" s="92"/>
      <c r="F3" s="92"/>
      <c r="G3" s="92"/>
      <c r="H3" s="92"/>
      <c r="I3" s="93"/>
      <c r="J3" s="83" t="s">
        <v>6889</v>
      </c>
      <c r="K3" s="84"/>
      <c r="L3" s="73"/>
    </row>
    <row r="4" spans="1:12" ht="24" customHeight="1" thickTop="1" thickBot="1" x14ac:dyDescent="0.3">
      <c r="A4" s="72" t="s">
        <v>6927</v>
      </c>
      <c r="B4" s="94"/>
      <c r="C4" s="95"/>
      <c r="D4" s="95"/>
      <c r="E4" s="95"/>
      <c r="F4" s="95"/>
      <c r="G4" s="95"/>
      <c r="H4" s="95"/>
      <c r="I4" s="96"/>
      <c r="J4" s="85" t="s">
        <v>6890</v>
      </c>
      <c r="K4" s="86"/>
      <c r="L4" s="87"/>
    </row>
    <row r="5" spans="1:12" ht="15.75" thickTop="1" x14ac:dyDescent="0.25">
      <c r="B5" s="14"/>
    </row>
    <row r="6" spans="1:12" ht="15.75" x14ac:dyDescent="0.25">
      <c r="C6" s="48"/>
      <c r="D6" s="49">
        <v>45473</v>
      </c>
    </row>
    <row r="7" spans="1:12" x14ac:dyDescent="0.25">
      <c r="A7" s="41" t="s">
        <v>3</v>
      </c>
      <c r="B7" s="41" t="s">
        <v>6249</v>
      </c>
      <c r="C7" s="41" t="s">
        <v>298</v>
      </c>
      <c r="D7" s="45" t="s">
        <v>308</v>
      </c>
      <c r="E7" s="46" t="s">
        <v>22</v>
      </c>
      <c r="F7" s="46" t="s">
        <v>35</v>
      </c>
      <c r="G7" s="46" t="s">
        <v>31</v>
      </c>
      <c r="H7" s="46" t="s">
        <v>52</v>
      </c>
      <c r="I7" s="46" t="s">
        <v>25</v>
      </c>
      <c r="J7" s="46" t="s">
        <v>45</v>
      </c>
      <c r="K7" s="46" t="s">
        <v>20</v>
      </c>
      <c r="L7" s="47" t="s">
        <v>299</v>
      </c>
    </row>
    <row r="8" spans="1:12" x14ac:dyDescent="0.25">
      <c r="A8" t="s">
        <v>160</v>
      </c>
      <c r="B8" s="13">
        <v>800007202</v>
      </c>
      <c r="C8" s="2">
        <v>45369</v>
      </c>
      <c r="D8" s="43">
        <f>+_xlfn.DAYS($D$6,C8)</f>
        <v>104</v>
      </c>
      <c r="E8" s="36">
        <f>+IF(AND(D8&gt;=0,D8&lt;=30),L8,0)</f>
        <v>0</v>
      </c>
      <c r="F8" s="36">
        <f t="shared" ref="F8" si="0">+IF(AND(D8&gt;=31,D8&lt;=60),L8,0)</f>
        <v>0</v>
      </c>
      <c r="G8" s="36">
        <f t="shared" ref="G8" si="1">+IF(AND(D8&gt;=61,D8&lt;=90),L8,0)</f>
        <v>0</v>
      </c>
      <c r="H8" s="36">
        <f t="shared" ref="H8" si="2">+IF(AND(D8&gt;=91,D8&lt;=120),L8,0)</f>
        <v>60811380</v>
      </c>
      <c r="I8" s="36">
        <f t="shared" ref="I8" si="3">+IF(AND(D8&gt;=121,D8&lt;=180),L8,0)</f>
        <v>0</v>
      </c>
      <c r="J8" s="36">
        <f t="shared" ref="J8" si="4">+IF(AND(D8&gt;=181,D8&lt;=360),L8,0)</f>
        <v>0</v>
      </c>
      <c r="K8" s="36">
        <f>+IF(AND(D8&gt;360),L8,0)</f>
        <v>0</v>
      </c>
      <c r="L8" s="3">
        <v>60811380</v>
      </c>
    </row>
    <row r="9" spans="1:12" x14ac:dyDescent="0.25">
      <c r="A9" t="s">
        <v>160</v>
      </c>
      <c r="B9" s="13">
        <v>800007202</v>
      </c>
      <c r="C9" s="2">
        <v>45405</v>
      </c>
      <c r="D9" s="43">
        <f t="shared" ref="D9:D208" si="5">+_xlfn.DAYS($D$6,C9)</f>
        <v>68</v>
      </c>
      <c r="E9" s="36">
        <f t="shared" ref="E9:E208" si="6">+IF(AND(D9&gt;=0,D9&lt;=30),L9,0)</f>
        <v>0</v>
      </c>
      <c r="F9" s="36">
        <f t="shared" ref="F9:F208" si="7">+IF(AND(D9&gt;=31,D9&lt;=60),L9,0)</f>
        <v>0</v>
      </c>
      <c r="G9" s="36">
        <f t="shared" ref="G9:G208" si="8">+IF(AND(D9&gt;=61,D9&lt;=90),L9,0)</f>
        <v>100944725</v>
      </c>
      <c r="H9" s="36">
        <f t="shared" ref="H9:H208" si="9">+IF(AND(D9&gt;=91,D9&lt;=120),L9,0)</f>
        <v>0</v>
      </c>
      <c r="I9" s="36">
        <f t="shared" ref="I9:I208" si="10">+IF(AND(D9&gt;=121,D9&lt;=180),L9,0)</f>
        <v>0</v>
      </c>
      <c r="J9" s="36">
        <f t="shared" ref="J9:J208" si="11">+IF(AND(D9&gt;=181,D9&lt;=360),L9,0)</f>
        <v>0</v>
      </c>
      <c r="K9" s="36">
        <f t="shared" ref="K9:K208" si="12">+IF(AND(D9&gt;360),L9,0)</f>
        <v>0</v>
      </c>
      <c r="L9" s="3">
        <v>100944725</v>
      </c>
    </row>
    <row r="10" spans="1:12" x14ac:dyDescent="0.25">
      <c r="A10" t="s">
        <v>160</v>
      </c>
      <c r="B10" s="13">
        <v>800007202</v>
      </c>
      <c r="C10" s="2">
        <v>45407</v>
      </c>
      <c r="D10" s="43">
        <f t="shared" ref="D10:D33" si="13">+_xlfn.DAYS($D$6,C10)</f>
        <v>66</v>
      </c>
      <c r="E10" s="36">
        <f t="shared" ref="E10:E33" si="14">+IF(AND(D10&gt;=0,D10&lt;=30),L10,0)</f>
        <v>0</v>
      </c>
      <c r="F10" s="36">
        <f t="shared" ref="F10:F33" si="15">+IF(AND(D10&gt;=31,D10&lt;=60),L10,0)</f>
        <v>0</v>
      </c>
      <c r="G10" s="36">
        <f t="shared" ref="G10:G33" si="16">+IF(AND(D10&gt;=61,D10&lt;=90),L10,0)</f>
        <v>1190000</v>
      </c>
      <c r="H10" s="36">
        <f t="shared" ref="H10:H33" si="17">+IF(AND(D10&gt;=91,D10&lt;=120),L10,0)</f>
        <v>0</v>
      </c>
      <c r="I10" s="36">
        <f t="shared" ref="I10:I33" si="18">+IF(AND(D10&gt;=121,D10&lt;=180),L10,0)</f>
        <v>0</v>
      </c>
      <c r="J10" s="36">
        <f t="shared" ref="J10:J33" si="19">+IF(AND(D10&gt;=181,D10&lt;=360),L10,0)</f>
        <v>0</v>
      </c>
      <c r="K10" s="36">
        <f t="shared" ref="K10:K33" si="20">+IF(AND(D10&gt;360),L10,0)</f>
        <v>0</v>
      </c>
      <c r="L10" s="3">
        <v>1190000</v>
      </c>
    </row>
    <row r="11" spans="1:12" x14ac:dyDescent="0.25">
      <c r="A11" t="s">
        <v>160</v>
      </c>
      <c r="B11" s="13">
        <v>800007202</v>
      </c>
      <c r="C11" s="2">
        <v>45390</v>
      </c>
      <c r="D11" s="43">
        <f t="shared" si="13"/>
        <v>83</v>
      </c>
      <c r="E11" s="36">
        <f t="shared" si="14"/>
        <v>0</v>
      </c>
      <c r="F11" s="36">
        <f t="shared" si="15"/>
        <v>0</v>
      </c>
      <c r="G11" s="36">
        <f t="shared" si="16"/>
        <v>7091210</v>
      </c>
      <c r="H11" s="36">
        <f t="shared" si="17"/>
        <v>0</v>
      </c>
      <c r="I11" s="36">
        <f t="shared" si="18"/>
        <v>0</v>
      </c>
      <c r="J11" s="36">
        <f t="shared" si="19"/>
        <v>0</v>
      </c>
      <c r="K11" s="36">
        <f t="shared" si="20"/>
        <v>0</v>
      </c>
      <c r="L11" s="3">
        <v>7091210</v>
      </c>
    </row>
    <row r="12" spans="1:12" x14ac:dyDescent="0.25">
      <c r="A12" t="s">
        <v>160</v>
      </c>
      <c r="B12" s="13">
        <v>800007202</v>
      </c>
      <c r="C12" s="2">
        <v>45357</v>
      </c>
      <c r="D12" s="43">
        <f t="shared" si="13"/>
        <v>116</v>
      </c>
      <c r="E12" s="36">
        <f t="shared" si="14"/>
        <v>0</v>
      </c>
      <c r="F12" s="36">
        <f t="shared" si="15"/>
        <v>0</v>
      </c>
      <c r="G12" s="36">
        <f t="shared" si="16"/>
        <v>0</v>
      </c>
      <c r="H12" s="36">
        <f t="shared" si="17"/>
        <v>42947100</v>
      </c>
      <c r="I12" s="36">
        <f t="shared" si="18"/>
        <v>0</v>
      </c>
      <c r="J12" s="36">
        <f t="shared" si="19"/>
        <v>0</v>
      </c>
      <c r="K12" s="36">
        <f t="shared" si="20"/>
        <v>0</v>
      </c>
      <c r="L12" s="3">
        <v>42947100</v>
      </c>
    </row>
    <row r="13" spans="1:12" x14ac:dyDescent="0.25">
      <c r="A13" t="s">
        <v>158</v>
      </c>
      <c r="B13" s="13">
        <v>805008909</v>
      </c>
      <c r="C13" s="2">
        <v>45369</v>
      </c>
      <c r="D13" s="43">
        <f t="shared" si="13"/>
        <v>104</v>
      </c>
      <c r="E13" s="36">
        <f t="shared" si="14"/>
        <v>0</v>
      </c>
      <c r="F13" s="36">
        <f t="shared" si="15"/>
        <v>0</v>
      </c>
      <c r="G13" s="36">
        <f t="shared" si="16"/>
        <v>0</v>
      </c>
      <c r="H13" s="36">
        <f t="shared" si="17"/>
        <v>39210189</v>
      </c>
      <c r="I13" s="36">
        <f t="shared" si="18"/>
        <v>0</v>
      </c>
      <c r="J13" s="36">
        <f t="shared" si="19"/>
        <v>0</v>
      </c>
      <c r="K13" s="36">
        <f t="shared" si="20"/>
        <v>0</v>
      </c>
      <c r="L13" s="3">
        <v>39210189</v>
      </c>
    </row>
    <row r="14" spans="1:12" x14ac:dyDescent="0.25">
      <c r="A14" t="s">
        <v>158</v>
      </c>
      <c r="B14" s="13">
        <v>805008909</v>
      </c>
      <c r="C14" s="2">
        <v>45372</v>
      </c>
      <c r="D14" s="43">
        <f t="shared" si="13"/>
        <v>101</v>
      </c>
      <c r="E14" s="36">
        <f t="shared" si="14"/>
        <v>0</v>
      </c>
      <c r="F14" s="36">
        <f t="shared" si="15"/>
        <v>0</v>
      </c>
      <c r="G14" s="36">
        <f t="shared" si="16"/>
        <v>0</v>
      </c>
      <c r="H14" s="36">
        <f t="shared" si="17"/>
        <v>37049519</v>
      </c>
      <c r="I14" s="36">
        <f t="shared" si="18"/>
        <v>0</v>
      </c>
      <c r="J14" s="36">
        <f t="shared" si="19"/>
        <v>0</v>
      </c>
      <c r="K14" s="36">
        <f t="shared" si="20"/>
        <v>0</v>
      </c>
      <c r="L14" s="3">
        <v>37049519</v>
      </c>
    </row>
    <row r="15" spans="1:12" x14ac:dyDescent="0.25">
      <c r="A15" t="s">
        <v>158</v>
      </c>
      <c r="B15" s="13">
        <v>805008909</v>
      </c>
      <c r="C15" s="2">
        <v>45377</v>
      </c>
      <c r="D15" s="43">
        <f t="shared" si="13"/>
        <v>96</v>
      </c>
      <c r="E15" s="36">
        <f t="shared" si="14"/>
        <v>0</v>
      </c>
      <c r="F15" s="36">
        <f t="shared" si="15"/>
        <v>0</v>
      </c>
      <c r="G15" s="36">
        <f t="shared" si="16"/>
        <v>0</v>
      </c>
      <c r="H15" s="36">
        <f t="shared" si="17"/>
        <v>21921925</v>
      </c>
      <c r="I15" s="36">
        <f t="shared" si="18"/>
        <v>0</v>
      </c>
      <c r="J15" s="36">
        <f t="shared" si="19"/>
        <v>0</v>
      </c>
      <c r="K15" s="36">
        <f t="shared" si="20"/>
        <v>0</v>
      </c>
      <c r="L15" s="3">
        <v>21921925</v>
      </c>
    </row>
    <row r="16" spans="1:12" x14ac:dyDescent="0.25">
      <c r="A16" t="s">
        <v>158</v>
      </c>
      <c r="B16" s="13">
        <v>805008909</v>
      </c>
      <c r="C16" s="2">
        <v>45384</v>
      </c>
      <c r="D16" s="43">
        <f t="shared" si="13"/>
        <v>89</v>
      </c>
      <c r="E16" s="36">
        <f t="shared" si="14"/>
        <v>0</v>
      </c>
      <c r="F16" s="36">
        <f t="shared" si="15"/>
        <v>0</v>
      </c>
      <c r="G16" s="36">
        <f t="shared" si="16"/>
        <v>18524759</v>
      </c>
      <c r="H16" s="36">
        <f t="shared" si="17"/>
        <v>0</v>
      </c>
      <c r="I16" s="36">
        <f t="shared" si="18"/>
        <v>0</v>
      </c>
      <c r="J16" s="36">
        <f t="shared" si="19"/>
        <v>0</v>
      </c>
      <c r="K16" s="36">
        <f t="shared" si="20"/>
        <v>0</v>
      </c>
      <c r="L16" s="3">
        <v>18524759</v>
      </c>
    </row>
    <row r="17" spans="1:12" x14ac:dyDescent="0.25">
      <c r="A17" t="s">
        <v>158</v>
      </c>
      <c r="B17" s="13">
        <v>805008909</v>
      </c>
      <c r="C17" s="2">
        <v>45400</v>
      </c>
      <c r="D17" s="43">
        <f t="shared" si="13"/>
        <v>73</v>
      </c>
      <c r="E17" s="36">
        <f t="shared" si="14"/>
        <v>0</v>
      </c>
      <c r="F17" s="36">
        <f t="shared" si="15"/>
        <v>0</v>
      </c>
      <c r="G17" s="36">
        <f t="shared" si="16"/>
        <v>12349836</v>
      </c>
      <c r="H17" s="36">
        <f t="shared" si="17"/>
        <v>0</v>
      </c>
      <c r="I17" s="36">
        <f t="shared" si="18"/>
        <v>0</v>
      </c>
      <c r="J17" s="36">
        <f t="shared" si="19"/>
        <v>0</v>
      </c>
      <c r="K17" s="36">
        <f t="shared" si="20"/>
        <v>0</v>
      </c>
      <c r="L17" s="3">
        <v>12349836</v>
      </c>
    </row>
    <row r="18" spans="1:12" x14ac:dyDescent="0.25">
      <c r="A18" t="s">
        <v>158</v>
      </c>
      <c r="B18" s="13">
        <v>805008909</v>
      </c>
      <c r="C18" s="2">
        <v>45405</v>
      </c>
      <c r="D18" s="43">
        <f t="shared" si="13"/>
        <v>68</v>
      </c>
      <c r="E18" s="36">
        <f t="shared" si="14"/>
        <v>0</v>
      </c>
      <c r="F18" s="36">
        <f t="shared" si="15"/>
        <v>0</v>
      </c>
      <c r="G18" s="36">
        <f t="shared" si="16"/>
        <v>8768770</v>
      </c>
      <c r="H18" s="36">
        <f t="shared" si="17"/>
        <v>0</v>
      </c>
      <c r="I18" s="36">
        <f t="shared" si="18"/>
        <v>0</v>
      </c>
      <c r="J18" s="36">
        <f t="shared" si="19"/>
        <v>0</v>
      </c>
      <c r="K18" s="36">
        <f t="shared" si="20"/>
        <v>0</v>
      </c>
      <c r="L18" s="3">
        <v>8768770</v>
      </c>
    </row>
    <row r="19" spans="1:12" x14ac:dyDescent="0.25">
      <c r="A19" t="s">
        <v>158</v>
      </c>
      <c r="B19" s="13">
        <v>805008909</v>
      </c>
      <c r="C19" s="2">
        <v>45408</v>
      </c>
      <c r="D19" s="43">
        <f t="shared" si="13"/>
        <v>65</v>
      </c>
      <c r="E19" s="36">
        <f t="shared" si="14"/>
        <v>0</v>
      </c>
      <c r="F19" s="36">
        <f t="shared" si="15"/>
        <v>0</v>
      </c>
      <c r="G19" s="36">
        <f t="shared" si="16"/>
        <v>6576576</v>
      </c>
      <c r="H19" s="36">
        <f t="shared" si="17"/>
        <v>0</v>
      </c>
      <c r="I19" s="36">
        <f t="shared" si="18"/>
        <v>0</v>
      </c>
      <c r="J19" s="36">
        <f t="shared" si="19"/>
        <v>0</v>
      </c>
      <c r="K19" s="36">
        <f t="shared" si="20"/>
        <v>0</v>
      </c>
      <c r="L19" s="3">
        <v>6576576</v>
      </c>
    </row>
    <row r="20" spans="1:12" x14ac:dyDescent="0.25">
      <c r="A20" t="s">
        <v>158</v>
      </c>
      <c r="B20" s="13">
        <v>805008909</v>
      </c>
      <c r="C20" s="2">
        <v>45397</v>
      </c>
      <c r="D20" s="43">
        <f t="shared" si="13"/>
        <v>76</v>
      </c>
      <c r="E20" s="36">
        <f t="shared" si="14"/>
        <v>0</v>
      </c>
      <c r="F20" s="36">
        <f t="shared" si="15"/>
        <v>0</v>
      </c>
      <c r="G20" s="36">
        <f t="shared" si="16"/>
        <v>8768770</v>
      </c>
      <c r="H20" s="36">
        <f t="shared" si="17"/>
        <v>0</v>
      </c>
      <c r="I20" s="36">
        <f t="shared" si="18"/>
        <v>0</v>
      </c>
      <c r="J20" s="36">
        <f t="shared" si="19"/>
        <v>0</v>
      </c>
      <c r="K20" s="36">
        <f t="shared" si="20"/>
        <v>0</v>
      </c>
      <c r="L20" s="3">
        <v>8768770</v>
      </c>
    </row>
    <row r="21" spans="1:12" x14ac:dyDescent="0.25">
      <c r="A21" t="s">
        <v>158</v>
      </c>
      <c r="B21" s="13">
        <v>805008909</v>
      </c>
      <c r="C21" s="2">
        <v>45443</v>
      </c>
      <c r="D21" s="43">
        <f t="shared" si="13"/>
        <v>30</v>
      </c>
      <c r="E21" s="36">
        <f t="shared" si="14"/>
        <v>65765760</v>
      </c>
      <c r="F21" s="36">
        <f t="shared" si="15"/>
        <v>0</v>
      </c>
      <c r="G21" s="36">
        <f t="shared" si="16"/>
        <v>0</v>
      </c>
      <c r="H21" s="36">
        <f t="shared" si="17"/>
        <v>0</v>
      </c>
      <c r="I21" s="36">
        <f t="shared" si="18"/>
        <v>0</v>
      </c>
      <c r="J21" s="36">
        <f t="shared" si="19"/>
        <v>0</v>
      </c>
      <c r="K21" s="36">
        <f t="shared" si="20"/>
        <v>0</v>
      </c>
      <c r="L21" s="3">
        <v>65765760</v>
      </c>
    </row>
    <row r="22" spans="1:12" x14ac:dyDescent="0.25">
      <c r="A22" t="s">
        <v>137</v>
      </c>
      <c r="B22" s="13">
        <v>805004875</v>
      </c>
      <c r="C22" s="2">
        <v>45400</v>
      </c>
      <c r="D22" s="43">
        <f t="shared" si="13"/>
        <v>73</v>
      </c>
      <c r="E22" s="36">
        <f t="shared" si="14"/>
        <v>0</v>
      </c>
      <c r="F22" s="36">
        <f t="shared" si="15"/>
        <v>0</v>
      </c>
      <c r="G22" s="36">
        <f t="shared" si="16"/>
        <v>1350000</v>
      </c>
      <c r="H22" s="36">
        <f t="shared" si="17"/>
        <v>0</v>
      </c>
      <c r="I22" s="36">
        <f t="shared" si="18"/>
        <v>0</v>
      </c>
      <c r="J22" s="36">
        <f t="shared" si="19"/>
        <v>0</v>
      </c>
      <c r="K22" s="36">
        <f t="shared" si="20"/>
        <v>0</v>
      </c>
      <c r="L22" s="3">
        <v>1350000</v>
      </c>
    </row>
    <row r="23" spans="1:12" x14ac:dyDescent="0.25">
      <c r="A23" t="s">
        <v>137</v>
      </c>
      <c r="B23" s="13">
        <v>805004875</v>
      </c>
      <c r="C23" s="2">
        <v>45427</v>
      </c>
      <c r="D23" s="43">
        <f t="shared" si="13"/>
        <v>46</v>
      </c>
      <c r="E23" s="36">
        <f t="shared" si="14"/>
        <v>0</v>
      </c>
      <c r="F23" s="36">
        <f t="shared" si="15"/>
        <v>721687</v>
      </c>
      <c r="G23" s="36">
        <f t="shared" si="16"/>
        <v>0</v>
      </c>
      <c r="H23" s="36">
        <f t="shared" si="17"/>
        <v>0</v>
      </c>
      <c r="I23" s="36">
        <f t="shared" si="18"/>
        <v>0</v>
      </c>
      <c r="J23" s="36">
        <f t="shared" si="19"/>
        <v>0</v>
      </c>
      <c r="K23" s="36">
        <f t="shared" si="20"/>
        <v>0</v>
      </c>
      <c r="L23" s="3">
        <v>721687</v>
      </c>
    </row>
    <row r="24" spans="1:12" x14ac:dyDescent="0.25">
      <c r="A24" t="s">
        <v>137</v>
      </c>
      <c r="B24" s="13">
        <v>805004875</v>
      </c>
      <c r="C24" s="2">
        <v>45392</v>
      </c>
      <c r="D24" s="43">
        <f t="shared" si="13"/>
        <v>81</v>
      </c>
      <c r="E24" s="36">
        <f t="shared" si="14"/>
        <v>0</v>
      </c>
      <c r="F24" s="36">
        <f t="shared" si="15"/>
        <v>0</v>
      </c>
      <c r="G24" s="36">
        <f t="shared" si="16"/>
        <v>6289057</v>
      </c>
      <c r="H24" s="36">
        <f t="shared" si="17"/>
        <v>0</v>
      </c>
      <c r="I24" s="36">
        <f t="shared" si="18"/>
        <v>0</v>
      </c>
      <c r="J24" s="36">
        <f t="shared" si="19"/>
        <v>0</v>
      </c>
      <c r="K24" s="36">
        <f t="shared" si="20"/>
        <v>0</v>
      </c>
      <c r="L24" s="3">
        <v>6289057</v>
      </c>
    </row>
    <row r="25" spans="1:12" x14ac:dyDescent="0.25">
      <c r="A25" t="s">
        <v>70</v>
      </c>
      <c r="B25" s="13">
        <v>890903024</v>
      </c>
      <c r="C25" s="2">
        <v>45356</v>
      </c>
      <c r="D25" s="43">
        <f t="shared" si="13"/>
        <v>117</v>
      </c>
      <c r="E25" s="36">
        <f t="shared" si="14"/>
        <v>0</v>
      </c>
      <c r="F25" s="36">
        <f t="shared" si="15"/>
        <v>0</v>
      </c>
      <c r="G25" s="36">
        <f t="shared" si="16"/>
        <v>0</v>
      </c>
      <c r="H25" s="36">
        <f t="shared" si="17"/>
        <v>5383852</v>
      </c>
      <c r="I25" s="36">
        <f t="shared" si="18"/>
        <v>0</v>
      </c>
      <c r="J25" s="36">
        <f t="shared" si="19"/>
        <v>0</v>
      </c>
      <c r="K25" s="36">
        <f t="shared" si="20"/>
        <v>0</v>
      </c>
      <c r="L25" s="3">
        <v>5383852</v>
      </c>
    </row>
    <row r="26" spans="1:12" x14ac:dyDescent="0.25">
      <c r="A26" t="s">
        <v>70</v>
      </c>
      <c r="B26" s="13">
        <v>890903024</v>
      </c>
      <c r="C26" s="2">
        <v>45364</v>
      </c>
      <c r="D26" s="43">
        <f t="shared" si="13"/>
        <v>109</v>
      </c>
      <c r="E26" s="36">
        <f t="shared" si="14"/>
        <v>0</v>
      </c>
      <c r="F26" s="36">
        <f t="shared" si="15"/>
        <v>0</v>
      </c>
      <c r="G26" s="36">
        <f t="shared" si="16"/>
        <v>0</v>
      </c>
      <c r="H26" s="36">
        <f t="shared" si="17"/>
        <v>6330729</v>
      </c>
      <c r="I26" s="36">
        <f t="shared" si="18"/>
        <v>0</v>
      </c>
      <c r="J26" s="36">
        <f t="shared" si="19"/>
        <v>0</v>
      </c>
      <c r="K26" s="36">
        <f t="shared" si="20"/>
        <v>0</v>
      </c>
      <c r="L26" s="3">
        <v>6330729</v>
      </c>
    </row>
    <row r="27" spans="1:12" x14ac:dyDescent="0.25">
      <c r="A27" t="s">
        <v>70</v>
      </c>
      <c r="B27" s="13">
        <v>890903024</v>
      </c>
      <c r="C27" s="2">
        <v>45366</v>
      </c>
      <c r="D27" s="43">
        <f t="shared" si="13"/>
        <v>107</v>
      </c>
      <c r="E27" s="36">
        <f t="shared" si="14"/>
        <v>0</v>
      </c>
      <c r="F27" s="36">
        <f t="shared" si="15"/>
        <v>0</v>
      </c>
      <c r="G27" s="36">
        <f t="shared" si="16"/>
        <v>0</v>
      </c>
      <c r="H27" s="36">
        <f t="shared" si="17"/>
        <v>400038</v>
      </c>
      <c r="I27" s="36">
        <f t="shared" si="18"/>
        <v>0</v>
      </c>
      <c r="J27" s="36">
        <f t="shared" si="19"/>
        <v>0</v>
      </c>
      <c r="K27" s="36">
        <f t="shared" si="20"/>
        <v>0</v>
      </c>
      <c r="L27" s="3">
        <v>400038</v>
      </c>
    </row>
    <row r="28" spans="1:12" x14ac:dyDescent="0.25">
      <c r="A28" t="s">
        <v>70</v>
      </c>
      <c r="B28" s="13">
        <v>890903024</v>
      </c>
      <c r="C28" s="2">
        <v>45369</v>
      </c>
      <c r="D28" s="43">
        <f t="shared" si="13"/>
        <v>104</v>
      </c>
      <c r="E28" s="36">
        <f t="shared" si="14"/>
        <v>0</v>
      </c>
      <c r="F28" s="36">
        <f t="shared" si="15"/>
        <v>0</v>
      </c>
      <c r="G28" s="36">
        <f t="shared" si="16"/>
        <v>0</v>
      </c>
      <c r="H28" s="36">
        <f t="shared" si="17"/>
        <v>4098665</v>
      </c>
      <c r="I28" s="36">
        <f t="shared" si="18"/>
        <v>0</v>
      </c>
      <c r="J28" s="36">
        <f t="shared" si="19"/>
        <v>0</v>
      </c>
      <c r="K28" s="36">
        <f t="shared" si="20"/>
        <v>0</v>
      </c>
      <c r="L28" s="3">
        <v>4098665</v>
      </c>
    </row>
    <row r="29" spans="1:12" x14ac:dyDescent="0.25">
      <c r="A29" t="s">
        <v>70</v>
      </c>
      <c r="B29" s="13">
        <v>890903024</v>
      </c>
      <c r="C29" s="2">
        <v>45370</v>
      </c>
      <c r="D29" s="43">
        <f t="shared" si="13"/>
        <v>103</v>
      </c>
      <c r="E29" s="36">
        <f t="shared" si="14"/>
        <v>0</v>
      </c>
      <c r="F29" s="36">
        <f t="shared" si="15"/>
        <v>0</v>
      </c>
      <c r="G29" s="36">
        <f t="shared" si="16"/>
        <v>0</v>
      </c>
      <c r="H29" s="36">
        <f t="shared" si="17"/>
        <v>60083712</v>
      </c>
      <c r="I29" s="36">
        <f t="shared" si="18"/>
        <v>0</v>
      </c>
      <c r="J29" s="36">
        <f t="shared" si="19"/>
        <v>0</v>
      </c>
      <c r="K29" s="36">
        <f t="shared" si="20"/>
        <v>0</v>
      </c>
      <c r="L29" s="3">
        <v>60083712</v>
      </c>
    </row>
    <row r="30" spans="1:12" x14ac:dyDescent="0.25">
      <c r="A30" t="s">
        <v>70</v>
      </c>
      <c r="B30" s="13">
        <v>890903024</v>
      </c>
      <c r="C30" s="2">
        <v>45372</v>
      </c>
      <c r="D30" s="43">
        <f t="shared" si="13"/>
        <v>101</v>
      </c>
      <c r="E30" s="36">
        <f t="shared" si="14"/>
        <v>0</v>
      </c>
      <c r="F30" s="36">
        <f t="shared" si="15"/>
        <v>0</v>
      </c>
      <c r="G30" s="36">
        <f t="shared" si="16"/>
        <v>0</v>
      </c>
      <c r="H30" s="36">
        <f t="shared" si="17"/>
        <v>52641226</v>
      </c>
      <c r="I30" s="36">
        <f t="shared" si="18"/>
        <v>0</v>
      </c>
      <c r="J30" s="36">
        <f t="shared" si="19"/>
        <v>0</v>
      </c>
      <c r="K30" s="36">
        <f t="shared" si="20"/>
        <v>0</v>
      </c>
      <c r="L30" s="3">
        <v>52641226</v>
      </c>
    </row>
    <row r="31" spans="1:12" x14ac:dyDescent="0.25">
      <c r="A31" t="s">
        <v>70</v>
      </c>
      <c r="B31" s="13">
        <v>890903024</v>
      </c>
      <c r="C31" s="2">
        <v>45378</v>
      </c>
      <c r="D31" s="43">
        <f t="shared" si="13"/>
        <v>95</v>
      </c>
      <c r="E31" s="36">
        <f t="shared" si="14"/>
        <v>0</v>
      </c>
      <c r="F31" s="36">
        <f t="shared" si="15"/>
        <v>0</v>
      </c>
      <c r="G31" s="36">
        <f t="shared" si="16"/>
        <v>0</v>
      </c>
      <c r="H31" s="36">
        <f t="shared" si="17"/>
        <v>141050648</v>
      </c>
      <c r="I31" s="36">
        <f t="shared" si="18"/>
        <v>0</v>
      </c>
      <c r="J31" s="36">
        <f t="shared" si="19"/>
        <v>0</v>
      </c>
      <c r="K31" s="36">
        <f t="shared" si="20"/>
        <v>0</v>
      </c>
      <c r="L31" s="3">
        <v>141050648</v>
      </c>
    </row>
    <row r="32" spans="1:12" x14ac:dyDescent="0.25">
      <c r="A32" t="s">
        <v>70</v>
      </c>
      <c r="B32" s="13">
        <v>890903024</v>
      </c>
      <c r="C32" s="2">
        <v>45394</v>
      </c>
      <c r="D32" s="43">
        <f t="shared" si="13"/>
        <v>79</v>
      </c>
      <c r="E32" s="36">
        <f t="shared" si="14"/>
        <v>0</v>
      </c>
      <c r="F32" s="36">
        <f t="shared" si="15"/>
        <v>0</v>
      </c>
      <c r="G32" s="36">
        <f t="shared" si="16"/>
        <v>74842816</v>
      </c>
      <c r="H32" s="36">
        <f t="shared" si="17"/>
        <v>0</v>
      </c>
      <c r="I32" s="36">
        <f t="shared" si="18"/>
        <v>0</v>
      </c>
      <c r="J32" s="36">
        <f t="shared" si="19"/>
        <v>0</v>
      </c>
      <c r="K32" s="36">
        <f t="shared" si="20"/>
        <v>0</v>
      </c>
      <c r="L32" s="3">
        <v>74842816</v>
      </c>
    </row>
    <row r="33" spans="1:12" x14ac:dyDescent="0.25">
      <c r="A33" t="s">
        <v>70</v>
      </c>
      <c r="B33" s="13">
        <v>890903024</v>
      </c>
      <c r="C33" s="2">
        <v>45408</v>
      </c>
      <c r="D33" s="43">
        <f t="shared" si="13"/>
        <v>65</v>
      </c>
      <c r="E33" s="36">
        <f t="shared" si="14"/>
        <v>0</v>
      </c>
      <c r="F33" s="36">
        <f t="shared" si="15"/>
        <v>0</v>
      </c>
      <c r="G33" s="36">
        <f t="shared" si="16"/>
        <v>110360850</v>
      </c>
      <c r="H33" s="36">
        <f t="shared" si="17"/>
        <v>0</v>
      </c>
      <c r="I33" s="36">
        <f t="shared" si="18"/>
        <v>0</v>
      </c>
      <c r="J33" s="36">
        <f t="shared" si="19"/>
        <v>0</v>
      </c>
      <c r="K33" s="36">
        <f t="shared" si="20"/>
        <v>0</v>
      </c>
      <c r="L33" s="3">
        <v>110360850</v>
      </c>
    </row>
    <row r="34" spans="1:12" x14ac:dyDescent="0.25">
      <c r="A34" t="s">
        <v>70</v>
      </c>
      <c r="B34" s="13">
        <v>890903024</v>
      </c>
      <c r="C34" s="2">
        <v>45411</v>
      </c>
      <c r="D34" s="43">
        <f t="shared" si="5"/>
        <v>62</v>
      </c>
      <c r="E34" s="36">
        <f t="shared" ref="E34:E63" si="21">+IF(AND(D34&gt;=0,D34&lt;=30),L34,0)</f>
        <v>0</v>
      </c>
      <c r="F34" s="36">
        <f t="shared" ref="F34:F63" si="22">+IF(AND(D34&gt;=31,D34&lt;=60),L34,0)</f>
        <v>0</v>
      </c>
      <c r="G34" s="36">
        <f t="shared" ref="G34:G63" si="23">+IF(AND(D34&gt;=61,D34&lt;=90),L34,0)</f>
        <v>16179676</v>
      </c>
      <c r="H34" s="36">
        <f t="shared" ref="H34:H63" si="24">+IF(AND(D34&gt;=91,D34&lt;=120),L34,0)</f>
        <v>0</v>
      </c>
      <c r="I34" s="36">
        <f t="shared" ref="I34:I63" si="25">+IF(AND(D34&gt;=121,D34&lt;=180),L34,0)</f>
        <v>0</v>
      </c>
      <c r="J34" s="36">
        <f t="shared" ref="J34:J63" si="26">+IF(AND(D34&gt;=181,D34&lt;=360),L34,0)</f>
        <v>0</v>
      </c>
      <c r="K34" s="36">
        <f t="shared" ref="K34:K63" si="27">+IF(AND(D34&gt;360),L34,0)</f>
        <v>0</v>
      </c>
      <c r="L34" s="3">
        <v>16179676</v>
      </c>
    </row>
    <row r="35" spans="1:12" x14ac:dyDescent="0.25">
      <c r="A35" t="s">
        <v>70</v>
      </c>
      <c r="B35" s="13">
        <v>890903024</v>
      </c>
      <c r="C35" s="2">
        <v>45418</v>
      </c>
      <c r="D35" s="43">
        <f t="shared" si="5"/>
        <v>55</v>
      </c>
      <c r="E35" s="36">
        <f t="shared" si="21"/>
        <v>0</v>
      </c>
      <c r="F35" s="36">
        <f t="shared" si="22"/>
        <v>4452596</v>
      </c>
      <c r="G35" s="36">
        <f t="shared" si="23"/>
        <v>0</v>
      </c>
      <c r="H35" s="36">
        <f t="shared" si="24"/>
        <v>0</v>
      </c>
      <c r="I35" s="36">
        <f t="shared" si="25"/>
        <v>0</v>
      </c>
      <c r="J35" s="36">
        <f t="shared" si="26"/>
        <v>0</v>
      </c>
      <c r="K35" s="36">
        <f t="shared" si="27"/>
        <v>0</v>
      </c>
      <c r="L35" s="3">
        <v>4452596</v>
      </c>
    </row>
    <row r="36" spans="1:12" x14ac:dyDescent="0.25">
      <c r="A36" t="s">
        <v>70</v>
      </c>
      <c r="B36" s="13">
        <v>890903024</v>
      </c>
      <c r="C36" s="2">
        <v>45420</v>
      </c>
      <c r="D36" s="43">
        <f t="shared" si="5"/>
        <v>53</v>
      </c>
      <c r="E36" s="36">
        <f t="shared" si="21"/>
        <v>0</v>
      </c>
      <c r="F36" s="36">
        <f t="shared" si="22"/>
        <v>14915270</v>
      </c>
      <c r="G36" s="36">
        <f t="shared" si="23"/>
        <v>0</v>
      </c>
      <c r="H36" s="36">
        <f t="shared" si="24"/>
        <v>0</v>
      </c>
      <c r="I36" s="36">
        <f t="shared" si="25"/>
        <v>0</v>
      </c>
      <c r="J36" s="36">
        <f t="shared" si="26"/>
        <v>0</v>
      </c>
      <c r="K36" s="36">
        <f t="shared" si="27"/>
        <v>0</v>
      </c>
      <c r="L36" s="3">
        <v>14915270</v>
      </c>
    </row>
    <row r="37" spans="1:12" x14ac:dyDescent="0.25">
      <c r="A37" t="s">
        <v>70</v>
      </c>
      <c r="B37" s="13">
        <v>890903024</v>
      </c>
      <c r="C37" s="2">
        <v>45421</v>
      </c>
      <c r="D37" s="43">
        <f t="shared" si="5"/>
        <v>52</v>
      </c>
      <c r="E37" s="36">
        <f t="shared" si="21"/>
        <v>0</v>
      </c>
      <c r="F37" s="36">
        <f t="shared" si="22"/>
        <v>1852881</v>
      </c>
      <c r="G37" s="36">
        <f t="shared" si="23"/>
        <v>0</v>
      </c>
      <c r="H37" s="36">
        <f t="shared" si="24"/>
        <v>0</v>
      </c>
      <c r="I37" s="36">
        <f t="shared" si="25"/>
        <v>0</v>
      </c>
      <c r="J37" s="36">
        <f t="shared" si="26"/>
        <v>0</v>
      </c>
      <c r="K37" s="36">
        <f t="shared" si="27"/>
        <v>0</v>
      </c>
      <c r="L37" s="3">
        <v>1852881</v>
      </c>
    </row>
    <row r="38" spans="1:12" x14ac:dyDescent="0.25">
      <c r="A38" t="s">
        <v>70</v>
      </c>
      <c r="B38" s="13">
        <v>890903024</v>
      </c>
      <c r="C38" s="2">
        <v>45426</v>
      </c>
      <c r="D38" s="43">
        <f t="shared" si="5"/>
        <v>47</v>
      </c>
      <c r="E38" s="36">
        <f t="shared" si="21"/>
        <v>0</v>
      </c>
      <c r="F38" s="36">
        <f t="shared" si="22"/>
        <v>807900</v>
      </c>
      <c r="G38" s="36">
        <f t="shared" si="23"/>
        <v>0</v>
      </c>
      <c r="H38" s="36">
        <f t="shared" si="24"/>
        <v>0</v>
      </c>
      <c r="I38" s="36">
        <f t="shared" si="25"/>
        <v>0</v>
      </c>
      <c r="J38" s="36">
        <f t="shared" si="26"/>
        <v>0</v>
      </c>
      <c r="K38" s="36">
        <f t="shared" si="27"/>
        <v>0</v>
      </c>
      <c r="L38" s="3">
        <v>807900</v>
      </c>
    </row>
    <row r="39" spans="1:12" x14ac:dyDescent="0.25">
      <c r="A39" t="s">
        <v>70</v>
      </c>
      <c r="B39" s="13">
        <v>890903024</v>
      </c>
      <c r="C39" s="2">
        <v>45397</v>
      </c>
      <c r="D39" s="43">
        <f t="shared" si="5"/>
        <v>76</v>
      </c>
      <c r="E39" s="36">
        <f t="shared" si="21"/>
        <v>0</v>
      </c>
      <c r="F39" s="36">
        <f t="shared" si="22"/>
        <v>0</v>
      </c>
      <c r="G39" s="36">
        <f t="shared" si="23"/>
        <v>3265694</v>
      </c>
      <c r="H39" s="36">
        <f t="shared" si="24"/>
        <v>0</v>
      </c>
      <c r="I39" s="36">
        <f t="shared" si="25"/>
        <v>0</v>
      </c>
      <c r="J39" s="36">
        <f t="shared" si="26"/>
        <v>0</v>
      </c>
      <c r="K39" s="36">
        <f t="shared" si="27"/>
        <v>0</v>
      </c>
      <c r="L39" s="3">
        <v>3265694</v>
      </c>
    </row>
    <row r="40" spans="1:12" x14ac:dyDescent="0.25">
      <c r="A40" t="s">
        <v>70</v>
      </c>
      <c r="B40" s="13">
        <v>890903024</v>
      </c>
      <c r="C40" s="2">
        <v>45357</v>
      </c>
      <c r="D40" s="43">
        <f t="shared" si="5"/>
        <v>116</v>
      </c>
      <c r="E40" s="36">
        <f t="shared" si="21"/>
        <v>0</v>
      </c>
      <c r="F40" s="36">
        <f t="shared" si="22"/>
        <v>0</v>
      </c>
      <c r="G40" s="36">
        <f t="shared" si="23"/>
        <v>0</v>
      </c>
      <c r="H40" s="36">
        <f t="shared" si="24"/>
        <v>9119027</v>
      </c>
      <c r="I40" s="36">
        <f t="shared" si="25"/>
        <v>0</v>
      </c>
      <c r="J40" s="36">
        <f t="shared" si="26"/>
        <v>0</v>
      </c>
      <c r="K40" s="36">
        <f t="shared" si="27"/>
        <v>0</v>
      </c>
      <c r="L40" s="3">
        <v>9119027</v>
      </c>
    </row>
    <row r="41" spans="1:12" x14ac:dyDescent="0.25">
      <c r="A41" t="s">
        <v>70</v>
      </c>
      <c r="B41" s="13">
        <v>890903024</v>
      </c>
      <c r="C41" s="2">
        <v>45362</v>
      </c>
      <c r="D41" s="43">
        <f t="shared" si="5"/>
        <v>111</v>
      </c>
      <c r="E41" s="36">
        <f t="shared" si="21"/>
        <v>0</v>
      </c>
      <c r="F41" s="36">
        <f t="shared" si="22"/>
        <v>0</v>
      </c>
      <c r="G41" s="36">
        <f t="shared" si="23"/>
        <v>0</v>
      </c>
      <c r="H41" s="36">
        <f t="shared" si="24"/>
        <v>4423630</v>
      </c>
      <c r="I41" s="36">
        <f t="shared" si="25"/>
        <v>0</v>
      </c>
      <c r="J41" s="36">
        <f t="shared" si="26"/>
        <v>0</v>
      </c>
      <c r="K41" s="36">
        <f t="shared" si="27"/>
        <v>0</v>
      </c>
      <c r="L41" s="3">
        <v>4423630</v>
      </c>
    </row>
    <row r="42" spans="1:12" x14ac:dyDescent="0.25">
      <c r="A42" t="s">
        <v>70</v>
      </c>
      <c r="B42" s="13">
        <v>890903024</v>
      </c>
      <c r="C42" s="2">
        <v>45415</v>
      </c>
      <c r="D42" s="43">
        <f t="shared" si="5"/>
        <v>58</v>
      </c>
      <c r="E42" s="36">
        <f t="shared" si="21"/>
        <v>0</v>
      </c>
      <c r="F42" s="36">
        <f t="shared" si="22"/>
        <v>2789436</v>
      </c>
      <c r="G42" s="36">
        <f t="shared" si="23"/>
        <v>0</v>
      </c>
      <c r="H42" s="36">
        <f t="shared" si="24"/>
        <v>0</v>
      </c>
      <c r="I42" s="36">
        <f t="shared" si="25"/>
        <v>0</v>
      </c>
      <c r="J42" s="36">
        <f t="shared" si="26"/>
        <v>0</v>
      </c>
      <c r="K42" s="36">
        <f t="shared" si="27"/>
        <v>0</v>
      </c>
      <c r="L42" s="3">
        <v>2789436</v>
      </c>
    </row>
    <row r="43" spans="1:12" x14ac:dyDescent="0.25">
      <c r="A43" t="s">
        <v>70</v>
      </c>
      <c r="B43" s="13">
        <v>890903024</v>
      </c>
      <c r="C43" s="2">
        <v>45432</v>
      </c>
      <c r="D43" s="43">
        <f t="shared" si="5"/>
        <v>41</v>
      </c>
      <c r="E43" s="36">
        <f t="shared" si="21"/>
        <v>0</v>
      </c>
      <c r="F43" s="36">
        <f t="shared" si="22"/>
        <v>4876343</v>
      </c>
      <c r="G43" s="36">
        <f t="shared" si="23"/>
        <v>0</v>
      </c>
      <c r="H43" s="36">
        <f t="shared" si="24"/>
        <v>0</v>
      </c>
      <c r="I43" s="36">
        <f t="shared" si="25"/>
        <v>0</v>
      </c>
      <c r="J43" s="36">
        <f t="shared" si="26"/>
        <v>0</v>
      </c>
      <c r="K43" s="36">
        <f t="shared" si="27"/>
        <v>0</v>
      </c>
      <c r="L43" s="3">
        <v>4876343</v>
      </c>
    </row>
    <row r="44" spans="1:12" x14ac:dyDescent="0.25">
      <c r="A44" t="s">
        <v>70</v>
      </c>
      <c r="B44" s="13">
        <v>890903024</v>
      </c>
      <c r="C44" s="2">
        <v>45428</v>
      </c>
      <c r="D44" s="43">
        <f t="shared" si="5"/>
        <v>45</v>
      </c>
      <c r="E44" s="36">
        <f t="shared" si="21"/>
        <v>0</v>
      </c>
      <c r="F44" s="36">
        <f t="shared" si="22"/>
        <v>51747228</v>
      </c>
      <c r="G44" s="36">
        <f t="shared" si="23"/>
        <v>0</v>
      </c>
      <c r="H44" s="36">
        <f t="shared" si="24"/>
        <v>0</v>
      </c>
      <c r="I44" s="36">
        <f t="shared" si="25"/>
        <v>0</v>
      </c>
      <c r="J44" s="36">
        <f t="shared" si="26"/>
        <v>0</v>
      </c>
      <c r="K44" s="36">
        <f t="shared" si="27"/>
        <v>0</v>
      </c>
      <c r="L44" s="3">
        <v>51747228</v>
      </c>
    </row>
    <row r="45" spans="1:12" x14ac:dyDescent="0.25">
      <c r="A45" t="s">
        <v>70</v>
      </c>
      <c r="B45" s="13">
        <v>890903024</v>
      </c>
      <c r="C45" s="2">
        <v>45433</v>
      </c>
      <c r="D45" s="43">
        <f t="shared" si="5"/>
        <v>40</v>
      </c>
      <c r="E45" s="36">
        <f t="shared" si="21"/>
        <v>0</v>
      </c>
      <c r="F45" s="36">
        <f t="shared" si="22"/>
        <v>1134289</v>
      </c>
      <c r="G45" s="36">
        <f t="shared" si="23"/>
        <v>0</v>
      </c>
      <c r="H45" s="36">
        <f t="shared" si="24"/>
        <v>0</v>
      </c>
      <c r="I45" s="36">
        <f t="shared" si="25"/>
        <v>0</v>
      </c>
      <c r="J45" s="36">
        <f t="shared" si="26"/>
        <v>0</v>
      </c>
      <c r="K45" s="36">
        <f t="shared" si="27"/>
        <v>0</v>
      </c>
      <c r="L45" s="3">
        <v>1134289</v>
      </c>
    </row>
    <row r="46" spans="1:12" x14ac:dyDescent="0.25">
      <c r="A46" t="s">
        <v>70</v>
      </c>
      <c r="B46" s="13">
        <v>890903024</v>
      </c>
      <c r="C46" s="2">
        <v>45429</v>
      </c>
      <c r="D46" s="43">
        <f t="shared" si="5"/>
        <v>44</v>
      </c>
      <c r="E46" s="36">
        <f t="shared" si="21"/>
        <v>0</v>
      </c>
      <c r="F46" s="36">
        <f t="shared" si="22"/>
        <v>16659480</v>
      </c>
      <c r="G46" s="36">
        <f t="shared" si="23"/>
        <v>0</v>
      </c>
      <c r="H46" s="36">
        <f t="shared" si="24"/>
        <v>0</v>
      </c>
      <c r="I46" s="36">
        <f t="shared" si="25"/>
        <v>0</v>
      </c>
      <c r="J46" s="36">
        <f t="shared" si="26"/>
        <v>0</v>
      </c>
      <c r="K46" s="36">
        <f t="shared" si="27"/>
        <v>0</v>
      </c>
      <c r="L46" s="3">
        <v>16659480</v>
      </c>
    </row>
    <row r="47" spans="1:12" x14ac:dyDescent="0.25">
      <c r="A47" t="s">
        <v>70</v>
      </c>
      <c r="B47" s="13">
        <v>890903024</v>
      </c>
      <c r="C47" s="2">
        <v>45435</v>
      </c>
      <c r="D47" s="43">
        <f t="shared" si="5"/>
        <v>38</v>
      </c>
      <c r="E47" s="36">
        <f t="shared" si="21"/>
        <v>0</v>
      </c>
      <c r="F47" s="36">
        <f t="shared" si="22"/>
        <v>6495485</v>
      </c>
      <c r="G47" s="36">
        <f t="shared" si="23"/>
        <v>0</v>
      </c>
      <c r="H47" s="36">
        <f t="shared" si="24"/>
        <v>0</v>
      </c>
      <c r="I47" s="36">
        <f t="shared" si="25"/>
        <v>0</v>
      </c>
      <c r="J47" s="36">
        <f t="shared" si="26"/>
        <v>0</v>
      </c>
      <c r="K47" s="36">
        <f t="shared" si="27"/>
        <v>0</v>
      </c>
      <c r="L47" s="3">
        <v>6495485</v>
      </c>
    </row>
    <row r="48" spans="1:12" x14ac:dyDescent="0.25">
      <c r="A48" t="s">
        <v>70</v>
      </c>
      <c r="B48" s="13">
        <v>890903024</v>
      </c>
      <c r="C48" s="2">
        <v>45439</v>
      </c>
      <c r="D48" s="43">
        <f t="shared" si="5"/>
        <v>34</v>
      </c>
      <c r="E48" s="36">
        <f t="shared" si="21"/>
        <v>0</v>
      </c>
      <c r="F48" s="36">
        <f t="shared" si="22"/>
        <v>3397093</v>
      </c>
      <c r="G48" s="36">
        <f t="shared" si="23"/>
        <v>0</v>
      </c>
      <c r="H48" s="36">
        <f t="shared" si="24"/>
        <v>0</v>
      </c>
      <c r="I48" s="36">
        <f t="shared" si="25"/>
        <v>0</v>
      </c>
      <c r="J48" s="36">
        <f t="shared" si="26"/>
        <v>0</v>
      </c>
      <c r="K48" s="36">
        <f t="shared" si="27"/>
        <v>0</v>
      </c>
      <c r="L48" s="3">
        <v>3397093</v>
      </c>
    </row>
    <row r="49" spans="1:12" x14ac:dyDescent="0.25">
      <c r="A49" t="s">
        <v>70</v>
      </c>
      <c r="B49" s="13">
        <v>890903024</v>
      </c>
      <c r="C49" s="2">
        <v>45440</v>
      </c>
      <c r="D49" s="43">
        <f t="shared" si="5"/>
        <v>33</v>
      </c>
      <c r="E49" s="36">
        <f t="shared" si="21"/>
        <v>0</v>
      </c>
      <c r="F49" s="36">
        <f t="shared" si="22"/>
        <v>2117724</v>
      </c>
      <c r="G49" s="36">
        <f t="shared" si="23"/>
        <v>0</v>
      </c>
      <c r="H49" s="36">
        <f t="shared" si="24"/>
        <v>0</v>
      </c>
      <c r="I49" s="36">
        <f t="shared" si="25"/>
        <v>0</v>
      </c>
      <c r="J49" s="36">
        <f t="shared" si="26"/>
        <v>0</v>
      </c>
      <c r="K49" s="36">
        <f t="shared" si="27"/>
        <v>0</v>
      </c>
      <c r="L49" s="3">
        <v>2117724</v>
      </c>
    </row>
    <row r="50" spans="1:12" x14ac:dyDescent="0.25">
      <c r="A50" t="s">
        <v>70</v>
      </c>
      <c r="B50" s="13">
        <v>890903024</v>
      </c>
      <c r="C50" s="2">
        <v>45441</v>
      </c>
      <c r="D50" s="43">
        <f t="shared" si="5"/>
        <v>32</v>
      </c>
      <c r="E50" s="36">
        <f t="shared" si="21"/>
        <v>0</v>
      </c>
      <c r="F50" s="36">
        <f t="shared" si="22"/>
        <v>107762499</v>
      </c>
      <c r="G50" s="36">
        <f t="shared" si="23"/>
        <v>0</v>
      </c>
      <c r="H50" s="36">
        <f t="shared" si="24"/>
        <v>0</v>
      </c>
      <c r="I50" s="36">
        <f t="shared" si="25"/>
        <v>0</v>
      </c>
      <c r="J50" s="36">
        <f t="shared" si="26"/>
        <v>0</v>
      </c>
      <c r="K50" s="36">
        <f t="shared" si="27"/>
        <v>0</v>
      </c>
      <c r="L50" s="3">
        <v>107762499</v>
      </c>
    </row>
    <row r="51" spans="1:12" x14ac:dyDescent="0.25">
      <c r="A51" t="s">
        <v>104</v>
      </c>
      <c r="B51" s="13">
        <v>900375456</v>
      </c>
      <c r="C51" s="2">
        <v>45358</v>
      </c>
      <c r="D51" s="43">
        <f t="shared" si="5"/>
        <v>115</v>
      </c>
      <c r="E51" s="36">
        <f t="shared" si="21"/>
        <v>0</v>
      </c>
      <c r="F51" s="36">
        <f t="shared" si="22"/>
        <v>0</v>
      </c>
      <c r="G51" s="36">
        <f t="shared" si="23"/>
        <v>0</v>
      </c>
      <c r="H51" s="36">
        <f t="shared" si="24"/>
        <v>472693</v>
      </c>
      <c r="I51" s="36">
        <f t="shared" si="25"/>
        <v>0</v>
      </c>
      <c r="J51" s="36">
        <f t="shared" si="26"/>
        <v>0</v>
      </c>
      <c r="K51" s="36">
        <f t="shared" si="27"/>
        <v>0</v>
      </c>
      <c r="L51" s="3">
        <v>472693</v>
      </c>
    </row>
    <row r="52" spans="1:12" x14ac:dyDescent="0.25">
      <c r="A52" t="s">
        <v>104</v>
      </c>
      <c r="B52" s="13">
        <v>900375456</v>
      </c>
      <c r="C52" s="2">
        <v>45363</v>
      </c>
      <c r="D52" s="43">
        <f t="shared" si="5"/>
        <v>110</v>
      </c>
      <c r="E52" s="36">
        <f t="shared" si="21"/>
        <v>0</v>
      </c>
      <c r="F52" s="36">
        <f t="shared" si="22"/>
        <v>0</v>
      </c>
      <c r="G52" s="36">
        <f t="shared" si="23"/>
        <v>0</v>
      </c>
      <c r="H52" s="36">
        <f t="shared" si="24"/>
        <v>12739837</v>
      </c>
      <c r="I52" s="36">
        <f t="shared" si="25"/>
        <v>0</v>
      </c>
      <c r="J52" s="36">
        <f t="shared" si="26"/>
        <v>0</v>
      </c>
      <c r="K52" s="36">
        <f t="shared" si="27"/>
        <v>0</v>
      </c>
      <c r="L52" s="3">
        <v>12739837</v>
      </c>
    </row>
    <row r="53" spans="1:12" x14ac:dyDescent="0.25">
      <c r="A53" t="s">
        <v>104</v>
      </c>
      <c r="B53" s="13">
        <v>900375456</v>
      </c>
      <c r="C53" s="2">
        <v>45366</v>
      </c>
      <c r="D53" s="43">
        <f t="shared" si="5"/>
        <v>107</v>
      </c>
      <c r="E53" s="36">
        <f t="shared" si="21"/>
        <v>0</v>
      </c>
      <c r="F53" s="36">
        <f t="shared" si="22"/>
        <v>0</v>
      </c>
      <c r="G53" s="36">
        <f t="shared" si="23"/>
        <v>0</v>
      </c>
      <c r="H53" s="36">
        <f t="shared" si="24"/>
        <v>1344924</v>
      </c>
      <c r="I53" s="36">
        <f t="shared" si="25"/>
        <v>0</v>
      </c>
      <c r="J53" s="36">
        <f t="shared" si="26"/>
        <v>0</v>
      </c>
      <c r="K53" s="36">
        <f t="shared" si="27"/>
        <v>0</v>
      </c>
      <c r="L53" s="3">
        <v>1344924</v>
      </c>
    </row>
    <row r="54" spans="1:12" x14ac:dyDescent="0.25">
      <c r="A54" t="s">
        <v>104</v>
      </c>
      <c r="B54" s="13">
        <v>900375456</v>
      </c>
      <c r="C54" s="2">
        <v>45372</v>
      </c>
      <c r="D54" s="43">
        <f t="shared" si="5"/>
        <v>101</v>
      </c>
      <c r="E54" s="36">
        <f t="shared" si="21"/>
        <v>0</v>
      </c>
      <c r="F54" s="36">
        <f t="shared" si="22"/>
        <v>0</v>
      </c>
      <c r="G54" s="36">
        <f t="shared" si="23"/>
        <v>0</v>
      </c>
      <c r="H54" s="36">
        <f t="shared" si="24"/>
        <v>34390988</v>
      </c>
      <c r="I54" s="36">
        <f t="shared" si="25"/>
        <v>0</v>
      </c>
      <c r="J54" s="36">
        <f t="shared" si="26"/>
        <v>0</v>
      </c>
      <c r="K54" s="36">
        <f t="shared" si="27"/>
        <v>0</v>
      </c>
      <c r="L54" s="3">
        <v>34390988</v>
      </c>
    </row>
    <row r="55" spans="1:12" x14ac:dyDescent="0.25">
      <c r="A55" t="s">
        <v>104</v>
      </c>
      <c r="B55" s="13">
        <v>900375456</v>
      </c>
      <c r="C55" s="2">
        <v>45373</v>
      </c>
      <c r="D55" s="43">
        <f t="shared" si="5"/>
        <v>100</v>
      </c>
      <c r="E55" s="36">
        <f t="shared" si="21"/>
        <v>0</v>
      </c>
      <c r="F55" s="36">
        <f t="shared" si="22"/>
        <v>0</v>
      </c>
      <c r="G55" s="36">
        <f t="shared" si="23"/>
        <v>0</v>
      </c>
      <c r="H55" s="36">
        <f t="shared" si="24"/>
        <v>13500082</v>
      </c>
      <c r="I55" s="36">
        <f t="shared" si="25"/>
        <v>0</v>
      </c>
      <c r="J55" s="36">
        <f t="shared" si="26"/>
        <v>0</v>
      </c>
      <c r="K55" s="36">
        <f t="shared" si="27"/>
        <v>0</v>
      </c>
      <c r="L55" s="3">
        <v>13500082</v>
      </c>
    </row>
    <row r="56" spans="1:12" x14ac:dyDescent="0.25">
      <c r="A56" t="s">
        <v>104</v>
      </c>
      <c r="B56" s="13">
        <v>900375456</v>
      </c>
      <c r="C56" s="2">
        <v>45377</v>
      </c>
      <c r="D56" s="43">
        <f t="shared" si="5"/>
        <v>96</v>
      </c>
      <c r="E56" s="36">
        <f t="shared" si="21"/>
        <v>0</v>
      </c>
      <c r="F56" s="36">
        <f t="shared" si="22"/>
        <v>0</v>
      </c>
      <c r="G56" s="36">
        <f t="shared" si="23"/>
        <v>0</v>
      </c>
      <c r="H56" s="36">
        <f t="shared" si="24"/>
        <v>20953407</v>
      </c>
      <c r="I56" s="36">
        <f t="shared" si="25"/>
        <v>0</v>
      </c>
      <c r="J56" s="36">
        <f t="shared" si="26"/>
        <v>0</v>
      </c>
      <c r="K56" s="36">
        <f t="shared" si="27"/>
        <v>0</v>
      </c>
      <c r="L56" s="3">
        <v>20953407</v>
      </c>
    </row>
    <row r="57" spans="1:12" x14ac:dyDescent="0.25">
      <c r="A57" t="s">
        <v>104</v>
      </c>
      <c r="B57" s="13">
        <v>900375456</v>
      </c>
      <c r="C57" s="2">
        <v>45386</v>
      </c>
      <c r="D57" s="43">
        <f t="shared" si="5"/>
        <v>87</v>
      </c>
      <c r="E57" s="36">
        <f t="shared" si="21"/>
        <v>0</v>
      </c>
      <c r="F57" s="36">
        <f t="shared" si="22"/>
        <v>0</v>
      </c>
      <c r="G57" s="36">
        <f t="shared" si="23"/>
        <v>4939194</v>
      </c>
      <c r="H57" s="36">
        <f t="shared" si="24"/>
        <v>0</v>
      </c>
      <c r="I57" s="36">
        <f t="shared" si="25"/>
        <v>0</v>
      </c>
      <c r="J57" s="36">
        <f t="shared" si="26"/>
        <v>0</v>
      </c>
      <c r="K57" s="36">
        <f t="shared" si="27"/>
        <v>0</v>
      </c>
      <c r="L57" s="3">
        <v>4939194</v>
      </c>
    </row>
    <row r="58" spans="1:12" x14ac:dyDescent="0.25">
      <c r="A58" t="s">
        <v>104</v>
      </c>
      <c r="B58" s="13">
        <v>900375456</v>
      </c>
      <c r="C58" s="2">
        <v>45393</v>
      </c>
      <c r="D58" s="43">
        <f t="shared" si="5"/>
        <v>80</v>
      </c>
      <c r="E58" s="36">
        <f t="shared" si="21"/>
        <v>0</v>
      </c>
      <c r="F58" s="36">
        <f t="shared" si="22"/>
        <v>0</v>
      </c>
      <c r="G58" s="36">
        <f t="shared" si="23"/>
        <v>33764</v>
      </c>
      <c r="H58" s="36">
        <f t="shared" si="24"/>
        <v>0</v>
      </c>
      <c r="I58" s="36">
        <f t="shared" si="25"/>
        <v>0</v>
      </c>
      <c r="J58" s="36">
        <f t="shared" si="26"/>
        <v>0</v>
      </c>
      <c r="K58" s="36">
        <f t="shared" si="27"/>
        <v>0</v>
      </c>
      <c r="L58" s="3">
        <v>33764</v>
      </c>
    </row>
    <row r="59" spans="1:12" x14ac:dyDescent="0.25">
      <c r="A59" t="s">
        <v>104</v>
      </c>
      <c r="B59" s="13">
        <v>900375456</v>
      </c>
      <c r="C59" s="2">
        <v>45394</v>
      </c>
      <c r="D59" s="43">
        <f t="shared" si="5"/>
        <v>79</v>
      </c>
      <c r="E59" s="36">
        <f t="shared" si="21"/>
        <v>0</v>
      </c>
      <c r="F59" s="36">
        <f t="shared" si="22"/>
        <v>0</v>
      </c>
      <c r="G59" s="36">
        <f t="shared" si="23"/>
        <v>4014515</v>
      </c>
      <c r="H59" s="36">
        <f t="shared" si="24"/>
        <v>0</v>
      </c>
      <c r="I59" s="36">
        <f t="shared" si="25"/>
        <v>0</v>
      </c>
      <c r="J59" s="36">
        <f t="shared" si="26"/>
        <v>0</v>
      </c>
      <c r="K59" s="36">
        <f t="shared" si="27"/>
        <v>0</v>
      </c>
      <c r="L59" s="3">
        <v>4014515</v>
      </c>
    </row>
    <row r="60" spans="1:12" x14ac:dyDescent="0.25">
      <c r="A60" t="s">
        <v>104</v>
      </c>
      <c r="B60" s="13">
        <v>900375456</v>
      </c>
      <c r="C60" s="2">
        <v>45398</v>
      </c>
      <c r="D60" s="43">
        <f t="shared" si="5"/>
        <v>75</v>
      </c>
      <c r="E60" s="36">
        <f t="shared" si="21"/>
        <v>0</v>
      </c>
      <c r="F60" s="36">
        <f t="shared" si="22"/>
        <v>0</v>
      </c>
      <c r="G60" s="36">
        <f t="shared" si="23"/>
        <v>135055</v>
      </c>
      <c r="H60" s="36">
        <f t="shared" si="24"/>
        <v>0</v>
      </c>
      <c r="I60" s="36">
        <f t="shared" si="25"/>
        <v>0</v>
      </c>
      <c r="J60" s="36">
        <f t="shared" si="26"/>
        <v>0</v>
      </c>
      <c r="K60" s="36">
        <f t="shared" si="27"/>
        <v>0</v>
      </c>
      <c r="L60" s="3">
        <v>135055</v>
      </c>
    </row>
    <row r="61" spans="1:12" x14ac:dyDescent="0.25">
      <c r="A61" t="s">
        <v>104</v>
      </c>
      <c r="B61" s="13">
        <v>900375456</v>
      </c>
      <c r="C61" s="2">
        <v>45401</v>
      </c>
      <c r="D61" s="43">
        <f t="shared" si="5"/>
        <v>72</v>
      </c>
      <c r="E61" s="36">
        <f t="shared" si="21"/>
        <v>0</v>
      </c>
      <c r="F61" s="36">
        <f t="shared" si="22"/>
        <v>0</v>
      </c>
      <c r="G61" s="36">
        <f t="shared" si="23"/>
        <v>48797198</v>
      </c>
      <c r="H61" s="36">
        <f t="shared" si="24"/>
        <v>0</v>
      </c>
      <c r="I61" s="36">
        <f t="shared" si="25"/>
        <v>0</v>
      </c>
      <c r="J61" s="36">
        <f t="shared" si="26"/>
        <v>0</v>
      </c>
      <c r="K61" s="36">
        <f t="shared" si="27"/>
        <v>0</v>
      </c>
      <c r="L61" s="3">
        <v>48797198</v>
      </c>
    </row>
    <row r="62" spans="1:12" x14ac:dyDescent="0.25">
      <c r="A62" t="s">
        <v>104</v>
      </c>
      <c r="B62" s="13">
        <v>900375456</v>
      </c>
      <c r="C62" s="2">
        <v>45404</v>
      </c>
      <c r="D62" s="43">
        <f t="shared" si="5"/>
        <v>69</v>
      </c>
      <c r="E62" s="36">
        <f t="shared" si="21"/>
        <v>0</v>
      </c>
      <c r="F62" s="36">
        <f t="shared" si="22"/>
        <v>0</v>
      </c>
      <c r="G62" s="36">
        <f t="shared" si="23"/>
        <v>6662414</v>
      </c>
      <c r="H62" s="36">
        <f t="shared" si="24"/>
        <v>0</v>
      </c>
      <c r="I62" s="36">
        <f t="shared" si="25"/>
        <v>0</v>
      </c>
      <c r="J62" s="36">
        <f t="shared" si="26"/>
        <v>0</v>
      </c>
      <c r="K62" s="36">
        <f t="shared" si="27"/>
        <v>0</v>
      </c>
      <c r="L62" s="3">
        <v>6662414</v>
      </c>
    </row>
    <row r="63" spans="1:12" x14ac:dyDescent="0.25">
      <c r="A63" t="s">
        <v>104</v>
      </c>
      <c r="B63" s="13">
        <v>900375456</v>
      </c>
      <c r="C63" s="2">
        <v>45405</v>
      </c>
      <c r="D63" s="43">
        <f t="shared" si="5"/>
        <v>68</v>
      </c>
      <c r="E63" s="36">
        <f t="shared" si="21"/>
        <v>0</v>
      </c>
      <c r="F63" s="36">
        <f t="shared" si="22"/>
        <v>0</v>
      </c>
      <c r="G63" s="36">
        <f t="shared" si="23"/>
        <v>8492571</v>
      </c>
      <c r="H63" s="36">
        <f t="shared" si="24"/>
        <v>0</v>
      </c>
      <c r="I63" s="36">
        <f t="shared" si="25"/>
        <v>0</v>
      </c>
      <c r="J63" s="36">
        <f t="shared" si="26"/>
        <v>0</v>
      </c>
      <c r="K63" s="36">
        <f t="shared" si="27"/>
        <v>0</v>
      </c>
      <c r="L63" s="3">
        <v>8492571</v>
      </c>
    </row>
    <row r="64" spans="1:12" x14ac:dyDescent="0.25">
      <c r="A64" t="s">
        <v>104</v>
      </c>
      <c r="B64" s="13">
        <v>900375456</v>
      </c>
      <c r="C64" s="2">
        <v>45406</v>
      </c>
      <c r="D64" s="43">
        <f t="shared" si="5"/>
        <v>67</v>
      </c>
      <c r="E64" s="36">
        <f t="shared" ref="E64:E120" si="28">+IF(AND(D64&gt;=0,D64&lt;=30),L64,0)</f>
        <v>0</v>
      </c>
      <c r="F64" s="36">
        <f t="shared" ref="F64:F120" si="29">+IF(AND(D64&gt;=31,D64&lt;=60),L64,0)</f>
        <v>0</v>
      </c>
      <c r="G64" s="36">
        <f t="shared" ref="G64:G120" si="30">+IF(AND(D64&gt;=61,D64&lt;=90),L64,0)</f>
        <v>252963</v>
      </c>
      <c r="H64" s="36">
        <f t="shared" ref="H64:H120" si="31">+IF(AND(D64&gt;=91,D64&lt;=120),L64,0)</f>
        <v>0</v>
      </c>
      <c r="I64" s="36">
        <f t="shared" ref="I64:I120" si="32">+IF(AND(D64&gt;=121,D64&lt;=180),L64,0)</f>
        <v>0</v>
      </c>
      <c r="J64" s="36">
        <f t="shared" ref="J64:J120" si="33">+IF(AND(D64&gt;=181,D64&lt;=360),L64,0)</f>
        <v>0</v>
      </c>
      <c r="K64" s="36">
        <f t="shared" ref="K64:K120" si="34">+IF(AND(D64&gt;360),L64,0)</f>
        <v>0</v>
      </c>
      <c r="L64" s="3">
        <v>252963</v>
      </c>
    </row>
    <row r="65" spans="1:12" x14ac:dyDescent="0.25">
      <c r="A65" t="s">
        <v>104</v>
      </c>
      <c r="B65" s="13">
        <v>900375456</v>
      </c>
      <c r="C65" s="2">
        <v>45407</v>
      </c>
      <c r="D65" s="43">
        <f t="shared" si="5"/>
        <v>66</v>
      </c>
      <c r="E65" s="36">
        <f t="shared" si="28"/>
        <v>0</v>
      </c>
      <c r="F65" s="36">
        <f t="shared" si="29"/>
        <v>0</v>
      </c>
      <c r="G65" s="36">
        <f t="shared" si="30"/>
        <v>36152482</v>
      </c>
      <c r="H65" s="36">
        <f t="shared" si="31"/>
        <v>0</v>
      </c>
      <c r="I65" s="36">
        <f t="shared" si="32"/>
        <v>0</v>
      </c>
      <c r="J65" s="36">
        <f t="shared" si="33"/>
        <v>0</v>
      </c>
      <c r="K65" s="36">
        <f t="shared" si="34"/>
        <v>0</v>
      </c>
      <c r="L65" s="3">
        <v>36152482</v>
      </c>
    </row>
    <row r="66" spans="1:12" x14ac:dyDescent="0.25">
      <c r="A66" t="s">
        <v>104</v>
      </c>
      <c r="B66" s="13">
        <v>900375456</v>
      </c>
      <c r="C66" s="2">
        <v>45408</v>
      </c>
      <c r="D66" s="43">
        <f t="shared" si="5"/>
        <v>65</v>
      </c>
      <c r="E66" s="36">
        <f t="shared" si="28"/>
        <v>0</v>
      </c>
      <c r="F66" s="36">
        <f t="shared" si="29"/>
        <v>0</v>
      </c>
      <c r="G66" s="36">
        <f t="shared" si="30"/>
        <v>517712</v>
      </c>
      <c r="H66" s="36">
        <f t="shared" si="31"/>
        <v>0</v>
      </c>
      <c r="I66" s="36">
        <f t="shared" si="32"/>
        <v>0</v>
      </c>
      <c r="J66" s="36">
        <f t="shared" si="33"/>
        <v>0</v>
      </c>
      <c r="K66" s="36">
        <f t="shared" si="34"/>
        <v>0</v>
      </c>
      <c r="L66" s="3">
        <v>517712</v>
      </c>
    </row>
    <row r="67" spans="1:12" x14ac:dyDescent="0.25">
      <c r="A67" t="s">
        <v>104</v>
      </c>
      <c r="B67" s="13">
        <v>900375456</v>
      </c>
      <c r="C67" s="2">
        <v>45411</v>
      </c>
      <c r="D67" s="43">
        <f t="shared" si="5"/>
        <v>62</v>
      </c>
      <c r="E67" s="36">
        <f t="shared" si="28"/>
        <v>0</v>
      </c>
      <c r="F67" s="36">
        <f t="shared" si="29"/>
        <v>0</v>
      </c>
      <c r="G67" s="36">
        <f t="shared" si="30"/>
        <v>8063500</v>
      </c>
      <c r="H67" s="36">
        <f t="shared" si="31"/>
        <v>0</v>
      </c>
      <c r="I67" s="36">
        <f t="shared" si="32"/>
        <v>0</v>
      </c>
      <c r="J67" s="36">
        <f t="shared" si="33"/>
        <v>0</v>
      </c>
      <c r="K67" s="36">
        <f t="shared" si="34"/>
        <v>0</v>
      </c>
      <c r="L67" s="3">
        <v>8063500</v>
      </c>
    </row>
    <row r="68" spans="1:12" x14ac:dyDescent="0.25">
      <c r="A68" t="s">
        <v>104</v>
      </c>
      <c r="B68" s="13">
        <v>900375456</v>
      </c>
      <c r="C68" s="2">
        <v>45412</v>
      </c>
      <c r="D68" s="43">
        <f t="shared" si="5"/>
        <v>61</v>
      </c>
      <c r="E68" s="36">
        <f t="shared" si="28"/>
        <v>0</v>
      </c>
      <c r="F68" s="36">
        <f t="shared" si="29"/>
        <v>0</v>
      </c>
      <c r="G68" s="36">
        <f t="shared" si="30"/>
        <v>7511929</v>
      </c>
      <c r="H68" s="36">
        <f t="shared" si="31"/>
        <v>0</v>
      </c>
      <c r="I68" s="36">
        <f t="shared" si="32"/>
        <v>0</v>
      </c>
      <c r="J68" s="36">
        <f t="shared" si="33"/>
        <v>0</v>
      </c>
      <c r="K68" s="36">
        <f t="shared" si="34"/>
        <v>0</v>
      </c>
      <c r="L68" s="3">
        <v>7511929</v>
      </c>
    </row>
    <row r="69" spans="1:12" x14ac:dyDescent="0.25">
      <c r="A69" t="s">
        <v>104</v>
      </c>
      <c r="B69" s="13">
        <v>900375456</v>
      </c>
      <c r="C69" s="2">
        <v>45421</v>
      </c>
      <c r="D69" s="43">
        <f t="shared" si="5"/>
        <v>52</v>
      </c>
      <c r="E69" s="36">
        <f t="shared" si="28"/>
        <v>0</v>
      </c>
      <c r="F69" s="36">
        <f t="shared" si="29"/>
        <v>1577894</v>
      </c>
      <c r="G69" s="36">
        <f t="shared" si="30"/>
        <v>0</v>
      </c>
      <c r="H69" s="36">
        <f t="shared" si="31"/>
        <v>0</v>
      </c>
      <c r="I69" s="36">
        <f t="shared" si="32"/>
        <v>0</v>
      </c>
      <c r="J69" s="36">
        <f t="shared" si="33"/>
        <v>0</v>
      </c>
      <c r="K69" s="36">
        <f t="shared" si="34"/>
        <v>0</v>
      </c>
      <c r="L69" s="3">
        <v>1577894</v>
      </c>
    </row>
    <row r="70" spans="1:12" x14ac:dyDescent="0.25">
      <c r="A70" t="s">
        <v>104</v>
      </c>
      <c r="B70" s="13">
        <v>900375456</v>
      </c>
      <c r="C70" s="2">
        <v>45426</v>
      </c>
      <c r="D70" s="43">
        <f t="shared" si="5"/>
        <v>47</v>
      </c>
      <c r="E70" s="36">
        <f t="shared" si="28"/>
        <v>0</v>
      </c>
      <c r="F70" s="36">
        <f t="shared" si="29"/>
        <v>16251465</v>
      </c>
      <c r="G70" s="36">
        <f t="shared" si="30"/>
        <v>0</v>
      </c>
      <c r="H70" s="36">
        <f t="shared" si="31"/>
        <v>0</v>
      </c>
      <c r="I70" s="36">
        <f t="shared" si="32"/>
        <v>0</v>
      </c>
      <c r="J70" s="36">
        <f t="shared" si="33"/>
        <v>0</v>
      </c>
      <c r="K70" s="36">
        <f t="shared" si="34"/>
        <v>0</v>
      </c>
      <c r="L70" s="3">
        <v>16251465</v>
      </c>
    </row>
    <row r="71" spans="1:12" x14ac:dyDescent="0.25">
      <c r="A71" t="s">
        <v>104</v>
      </c>
      <c r="B71" s="13">
        <v>900375456</v>
      </c>
      <c r="C71" s="2">
        <v>45390</v>
      </c>
      <c r="D71" s="43">
        <f t="shared" si="5"/>
        <v>83</v>
      </c>
      <c r="E71" s="36">
        <f t="shared" si="28"/>
        <v>0</v>
      </c>
      <c r="F71" s="36">
        <f t="shared" si="29"/>
        <v>0</v>
      </c>
      <c r="G71" s="36">
        <f t="shared" si="30"/>
        <v>441180</v>
      </c>
      <c r="H71" s="36">
        <f t="shared" si="31"/>
        <v>0</v>
      </c>
      <c r="I71" s="36">
        <f t="shared" si="32"/>
        <v>0</v>
      </c>
      <c r="J71" s="36">
        <f t="shared" si="33"/>
        <v>0</v>
      </c>
      <c r="K71" s="36">
        <f t="shared" si="34"/>
        <v>0</v>
      </c>
      <c r="L71" s="3">
        <v>441180</v>
      </c>
    </row>
    <row r="72" spans="1:12" x14ac:dyDescent="0.25">
      <c r="A72" t="s">
        <v>104</v>
      </c>
      <c r="B72" s="13">
        <v>900375456</v>
      </c>
      <c r="C72" s="2">
        <v>45391</v>
      </c>
      <c r="D72" s="43">
        <f t="shared" si="5"/>
        <v>82</v>
      </c>
      <c r="E72" s="36">
        <f t="shared" si="28"/>
        <v>0</v>
      </c>
      <c r="F72" s="36">
        <f t="shared" si="29"/>
        <v>0</v>
      </c>
      <c r="G72" s="36">
        <f t="shared" si="30"/>
        <v>2881178</v>
      </c>
      <c r="H72" s="36">
        <f t="shared" si="31"/>
        <v>0</v>
      </c>
      <c r="I72" s="36">
        <f t="shared" si="32"/>
        <v>0</v>
      </c>
      <c r="J72" s="36">
        <f t="shared" si="33"/>
        <v>0</v>
      </c>
      <c r="K72" s="36">
        <f t="shared" si="34"/>
        <v>0</v>
      </c>
      <c r="L72" s="3">
        <v>2881178</v>
      </c>
    </row>
    <row r="73" spans="1:12" x14ac:dyDescent="0.25">
      <c r="A73" t="s">
        <v>104</v>
      </c>
      <c r="B73" s="13">
        <v>900375456</v>
      </c>
      <c r="C73" s="2">
        <v>45357</v>
      </c>
      <c r="D73" s="43">
        <f t="shared" si="5"/>
        <v>116</v>
      </c>
      <c r="E73" s="36">
        <f t="shared" si="28"/>
        <v>0</v>
      </c>
      <c r="F73" s="36">
        <f t="shared" si="29"/>
        <v>0</v>
      </c>
      <c r="G73" s="36">
        <f t="shared" si="30"/>
        <v>0</v>
      </c>
      <c r="H73" s="36">
        <f t="shared" si="31"/>
        <v>8031893</v>
      </c>
      <c r="I73" s="36">
        <f t="shared" si="32"/>
        <v>0</v>
      </c>
      <c r="J73" s="36">
        <f t="shared" si="33"/>
        <v>0</v>
      </c>
      <c r="K73" s="36">
        <f t="shared" si="34"/>
        <v>0</v>
      </c>
      <c r="L73" s="3">
        <v>8031893</v>
      </c>
    </row>
    <row r="74" spans="1:12" x14ac:dyDescent="0.25">
      <c r="A74" t="s">
        <v>104</v>
      </c>
      <c r="B74" s="13">
        <v>900375456</v>
      </c>
      <c r="C74" s="2">
        <v>45432</v>
      </c>
      <c r="D74" s="43">
        <f t="shared" si="5"/>
        <v>41</v>
      </c>
      <c r="E74" s="36">
        <f t="shared" si="28"/>
        <v>0</v>
      </c>
      <c r="F74" s="36">
        <f t="shared" si="29"/>
        <v>1100701</v>
      </c>
      <c r="G74" s="36">
        <f t="shared" si="30"/>
        <v>0</v>
      </c>
      <c r="H74" s="36">
        <f t="shared" si="31"/>
        <v>0</v>
      </c>
      <c r="I74" s="36">
        <f t="shared" si="32"/>
        <v>0</v>
      </c>
      <c r="J74" s="36">
        <f t="shared" si="33"/>
        <v>0</v>
      </c>
      <c r="K74" s="36">
        <f t="shared" si="34"/>
        <v>0</v>
      </c>
      <c r="L74" s="3">
        <v>1100701</v>
      </c>
    </row>
    <row r="75" spans="1:12" x14ac:dyDescent="0.25">
      <c r="A75" t="s">
        <v>104</v>
      </c>
      <c r="B75" s="13">
        <v>900375456</v>
      </c>
      <c r="C75" s="2">
        <v>45433</v>
      </c>
      <c r="D75" s="43">
        <f t="shared" si="5"/>
        <v>40</v>
      </c>
      <c r="E75" s="36">
        <f t="shared" si="28"/>
        <v>0</v>
      </c>
      <c r="F75" s="36">
        <f t="shared" si="29"/>
        <v>770659</v>
      </c>
      <c r="G75" s="36">
        <f t="shared" si="30"/>
        <v>0</v>
      </c>
      <c r="H75" s="36">
        <f t="shared" si="31"/>
        <v>0</v>
      </c>
      <c r="I75" s="36">
        <f t="shared" si="32"/>
        <v>0</v>
      </c>
      <c r="J75" s="36">
        <f t="shared" si="33"/>
        <v>0</v>
      </c>
      <c r="K75" s="36">
        <f t="shared" si="34"/>
        <v>0</v>
      </c>
      <c r="L75" s="3">
        <v>770659</v>
      </c>
    </row>
    <row r="76" spans="1:12" x14ac:dyDescent="0.25">
      <c r="A76" t="s">
        <v>104</v>
      </c>
      <c r="B76" s="13">
        <v>900375456</v>
      </c>
      <c r="C76" s="2">
        <v>45429</v>
      </c>
      <c r="D76" s="43">
        <f t="shared" si="5"/>
        <v>44</v>
      </c>
      <c r="E76" s="36">
        <f t="shared" si="28"/>
        <v>0</v>
      </c>
      <c r="F76" s="36">
        <f t="shared" si="29"/>
        <v>40660238</v>
      </c>
      <c r="G76" s="36">
        <f t="shared" si="30"/>
        <v>0</v>
      </c>
      <c r="H76" s="36">
        <f t="shared" si="31"/>
        <v>0</v>
      </c>
      <c r="I76" s="36">
        <f t="shared" si="32"/>
        <v>0</v>
      </c>
      <c r="J76" s="36">
        <f t="shared" si="33"/>
        <v>0</v>
      </c>
      <c r="K76" s="36">
        <f t="shared" si="34"/>
        <v>0</v>
      </c>
      <c r="L76" s="3">
        <v>40660238</v>
      </c>
    </row>
    <row r="77" spans="1:12" x14ac:dyDescent="0.25">
      <c r="A77" t="s">
        <v>104</v>
      </c>
      <c r="B77" s="13">
        <v>900375456</v>
      </c>
      <c r="C77" s="2">
        <v>45435</v>
      </c>
      <c r="D77" s="43">
        <f t="shared" si="5"/>
        <v>38</v>
      </c>
      <c r="E77" s="36">
        <f t="shared" si="28"/>
        <v>0</v>
      </c>
      <c r="F77" s="36">
        <f t="shared" si="29"/>
        <v>5976193</v>
      </c>
      <c r="G77" s="36">
        <f t="shared" si="30"/>
        <v>0</v>
      </c>
      <c r="H77" s="36">
        <f t="shared" si="31"/>
        <v>0</v>
      </c>
      <c r="I77" s="36">
        <f t="shared" si="32"/>
        <v>0</v>
      </c>
      <c r="J77" s="36">
        <f t="shared" si="33"/>
        <v>0</v>
      </c>
      <c r="K77" s="36">
        <f t="shared" si="34"/>
        <v>0</v>
      </c>
      <c r="L77" s="3">
        <v>5976193</v>
      </c>
    </row>
    <row r="78" spans="1:12" x14ac:dyDescent="0.25">
      <c r="A78" t="s">
        <v>104</v>
      </c>
      <c r="B78" s="13">
        <v>900375456</v>
      </c>
      <c r="C78" s="2">
        <v>45439</v>
      </c>
      <c r="D78" s="43">
        <f t="shared" si="5"/>
        <v>34</v>
      </c>
      <c r="E78" s="36">
        <f t="shared" si="28"/>
        <v>0</v>
      </c>
      <c r="F78" s="36">
        <f t="shared" si="29"/>
        <v>13225033</v>
      </c>
      <c r="G78" s="36">
        <f t="shared" si="30"/>
        <v>0</v>
      </c>
      <c r="H78" s="36">
        <f t="shared" si="31"/>
        <v>0</v>
      </c>
      <c r="I78" s="36">
        <f t="shared" si="32"/>
        <v>0</v>
      </c>
      <c r="J78" s="36">
        <f t="shared" si="33"/>
        <v>0</v>
      </c>
      <c r="K78" s="36">
        <f t="shared" si="34"/>
        <v>0</v>
      </c>
      <c r="L78" s="3">
        <v>13225033</v>
      </c>
    </row>
    <row r="79" spans="1:12" x14ac:dyDescent="0.25">
      <c r="A79" t="s">
        <v>104</v>
      </c>
      <c r="B79" s="13">
        <v>900375456</v>
      </c>
      <c r="C79" s="2">
        <v>45441</v>
      </c>
      <c r="D79" s="43">
        <f t="shared" si="5"/>
        <v>32</v>
      </c>
      <c r="E79" s="36">
        <f t="shared" si="28"/>
        <v>0</v>
      </c>
      <c r="F79" s="36">
        <f t="shared" si="29"/>
        <v>44892176</v>
      </c>
      <c r="G79" s="36">
        <f t="shared" si="30"/>
        <v>0</v>
      </c>
      <c r="H79" s="36">
        <f t="shared" si="31"/>
        <v>0</v>
      </c>
      <c r="I79" s="36">
        <f t="shared" si="32"/>
        <v>0</v>
      </c>
      <c r="J79" s="36">
        <f t="shared" si="33"/>
        <v>0</v>
      </c>
      <c r="K79" s="36">
        <f t="shared" si="34"/>
        <v>0</v>
      </c>
      <c r="L79" s="3">
        <v>44892176</v>
      </c>
    </row>
    <row r="80" spans="1:12" x14ac:dyDescent="0.25">
      <c r="A80" t="s">
        <v>86</v>
      </c>
      <c r="B80" s="13">
        <v>800192811</v>
      </c>
      <c r="C80" s="2">
        <v>45408</v>
      </c>
      <c r="D80" s="43">
        <f t="shared" si="5"/>
        <v>65</v>
      </c>
      <c r="E80" s="36">
        <f t="shared" si="28"/>
        <v>0</v>
      </c>
      <c r="F80" s="36">
        <f t="shared" si="29"/>
        <v>0</v>
      </c>
      <c r="G80" s="36">
        <f t="shared" si="30"/>
        <v>835830</v>
      </c>
      <c r="H80" s="36">
        <f t="shared" si="31"/>
        <v>0</v>
      </c>
      <c r="I80" s="36">
        <f t="shared" si="32"/>
        <v>0</v>
      </c>
      <c r="J80" s="36">
        <f t="shared" si="33"/>
        <v>0</v>
      </c>
      <c r="K80" s="36">
        <f t="shared" si="34"/>
        <v>0</v>
      </c>
      <c r="L80" s="3">
        <v>835830</v>
      </c>
    </row>
    <row r="81" spans="1:12" x14ac:dyDescent="0.25">
      <c r="A81" t="s">
        <v>86</v>
      </c>
      <c r="B81" s="13">
        <v>800192811</v>
      </c>
      <c r="C81" s="2">
        <v>45412</v>
      </c>
      <c r="D81" s="43">
        <f t="shared" si="5"/>
        <v>61</v>
      </c>
      <c r="E81" s="36">
        <f t="shared" si="28"/>
        <v>0</v>
      </c>
      <c r="F81" s="36">
        <f t="shared" si="29"/>
        <v>0</v>
      </c>
      <c r="G81" s="36">
        <f t="shared" si="30"/>
        <v>1881161</v>
      </c>
      <c r="H81" s="36">
        <f t="shared" si="31"/>
        <v>0</v>
      </c>
      <c r="I81" s="36">
        <f t="shared" si="32"/>
        <v>0</v>
      </c>
      <c r="J81" s="36">
        <f t="shared" si="33"/>
        <v>0</v>
      </c>
      <c r="K81" s="36">
        <f t="shared" si="34"/>
        <v>0</v>
      </c>
      <c r="L81" s="3">
        <v>1881161</v>
      </c>
    </row>
    <row r="82" spans="1:12" x14ac:dyDescent="0.25">
      <c r="A82" t="s">
        <v>86</v>
      </c>
      <c r="B82" s="13">
        <v>800192811</v>
      </c>
      <c r="C82" s="2">
        <v>45418</v>
      </c>
      <c r="D82" s="43">
        <f t="shared" si="5"/>
        <v>55</v>
      </c>
      <c r="E82" s="36">
        <f t="shared" si="28"/>
        <v>0</v>
      </c>
      <c r="F82" s="36">
        <f t="shared" si="29"/>
        <v>21436</v>
      </c>
      <c r="G82" s="36">
        <f t="shared" si="30"/>
        <v>0</v>
      </c>
      <c r="H82" s="36">
        <f t="shared" si="31"/>
        <v>0</v>
      </c>
      <c r="I82" s="36">
        <f t="shared" si="32"/>
        <v>0</v>
      </c>
      <c r="J82" s="36">
        <f t="shared" si="33"/>
        <v>0</v>
      </c>
      <c r="K82" s="36">
        <f t="shared" si="34"/>
        <v>0</v>
      </c>
      <c r="L82" s="3">
        <v>21436</v>
      </c>
    </row>
    <row r="83" spans="1:12" x14ac:dyDescent="0.25">
      <c r="A83" t="s">
        <v>86</v>
      </c>
      <c r="B83" s="13">
        <v>800192811</v>
      </c>
      <c r="C83" s="2">
        <v>45422</v>
      </c>
      <c r="D83" s="43">
        <f t="shared" si="5"/>
        <v>51</v>
      </c>
      <c r="E83" s="36">
        <f t="shared" si="28"/>
        <v>0</v>
      </c>
      <c r="F83" s="36">
        <f t="shared" si="29"/>
        <v>869521</v>
      </c>
      <c r="G83" s="36">
        <f t="shared" si="30"/>
        <v>0</v>
      </c>
      <c r="H83" s="36">
        <f t="shared" si="31"/>
        <v>0</v>
      </c>
      <c r="I83" s="36">
        <f t="shared" si="32"/>
        <v>0</v>
      </c>
      <c r="J83" s="36">
        <f t="shared" si="33"/>
        <v>0</v>
      </c>
      <c r="K83" s="36">
        <f t="shared" si="34"/>
        <v>0</v>
      </c>
      <c r="L83" s="3">
        <v>869521</v>
      </c>
    </row>
    <row r="84" spans="1:12" x14ac:dyDescent="0.25">
      <c r="A84" t="s">
        <v>86</v>
      </c>
      <c r="B84" s="13">
        <v>800192811</v>
      </c>
      <c r="C84" s="2">
        <v>45426</v>
      </c>
      <c r="D84" s="43">
        <f t="shared" si="5"/>
        <v>47</v>
      </c>
      <c r="E84" s="36">
        <f t="shared" si="28"/>
        <v>0</v>
      </c>
      <c r="F84" s="36">
        <f t="shared" si="29"/>
        <v>2271400</v>
      </c>
      <c r="G84" s="36">
        <f t="shared" si="30"/>
        <v>0</v>
      </c>
      <c r="H84" s="36">
        <f t="shared" si="31"/>
        <v>0</v>
      </c>
      <c r="I84" s="36">
        <f t="shared" si="32"/>
        <v>0</v>
      </c>
      <c r="J84" s="36">
        <f t="shared" si="33"/>
        <v>0</v>
      </c>
      <c r="K84" s="36">
        <f t="shared" si="34"/>
        <v>0</v>
      </c>
      <c r="L84" s="3">
        <v>2271400</v>
      </c>
    </row>
    <row r="85" spans="1:12" x14ac:dyDescent="0.25">
      <c r="A85" t="s">
        <v>86</v>
      </c>
      <c r="B85" s="13">
        <v>800192811</v>
      </c>
      <c r="C85" s="2">
        <v>45427</v>
      </c>
      <c r="D85" s="43">
        <f t="shared" si="5"/>
        <v>46</v>
      </c>
      <c r="E85" s="36">
        <f t="shared" si="28"/>
        <v>0</v>
      </c>
      <c r="F85" s="36">
        <f t="shared" si="29"/>
        <v>627352</v>
      </c>
      <c r="G85" s="36">
        <f t="shared" si="30"/>
        <v>0</v>
      </c>
      <c r="H85" s="36">
        <f t="shared" si="31"/>
        <v>0</v>
      </c>
      <c r="I85" s="36">
        <f t="shared" si="32"/>
        <v>0</v>
      </c>
      <c r="J85" s="36">
        <f t="shared" si="33"/>
        <v>0</v>
      </c>
      <c r="K85" s="36">
        <f t="shared" si="34"/>
        <v>0</v>
      </c>
      <c r="L85" s="3">
        <v>627352</v>
      </c>
    </row>
    <row r="86" spans="1:12" x14ac:dyDescent="0.25">
      <c r="A86" t="s">
        <v>86</v>
      </c>
      <c r="B86" s="13">
        <v>800192811</v>
      </c>
      <c r="C86" s="2">
        <v>45432</v>
      </c>
      <c r="D86" s="43">
        <f t="shared" si="5"/>
        <v>41</v>
      </c>
      <c r="E86" s="36">
        <f t="shared" si="28"/>
        <v>0</v>
      </c>
      <c r="F86" s="36">
        <f t="shared" si="29"/>
        <v>593683</v>
      </c>
      <c r="G86" s="36">
        <f t="shared" si="30"/>
        <v>0</v>
      </c>
      <c r="H86" s="36">
        <f t="shared" si="31"/>
        <v>0</v>
      </c>
      <c r="I86" s="36">
        <f t="shared" si="32"/>
        <v>0</v>
      </c>
      <c r="J86" s="36">
        <f t="shared" si="33"/>
        <v>0</v>
      </c>
      <c r="K86" s="36">
        <f t="shared" si="34"/>
        <v>0</v>
      </c>
      <c r="L86" s="3">
        <v>593683</v>
      </c>
    </row>
    <row r="87" spans="1:12" x14ac:dyDescent="0.25">
      <c r="A87" t="s">
        <v>86</v>
      </c>
      <c r="B87" s="13">
        <v>800192811</v>
      </c>
      <c r="C87" s="2">
        <v>45433</v>
      </c>
      <c r="D87" s="43">
        <f t="shared" si="5"/>
        <v>40</v>
      </c>
      <c r="E87" s="36">
        <f t="shared" si="28"/>
        <v>0</v>
      </c>
      <c r="F87" s="36">
        <f t="shared" si="29"/>
        <v>55920</v>
      </c>
      <c r="G87" s="36">
        <f t="shared" si="30"/>
        <v>0</v>
      </c>
      <c r="H87" s="36">
        <f t="shared" si="31"/>
        <v>0</v>
      </c>
      <c r="I87" s="36">
        <f t="shared" si="32"/>
        <v>0</v>
      </c>
      <c r="J87" s="36">
        <f t="shared" si="33"/>
        <v>0</v>
      </c>
      <c r="K87" s="36">
        <f t="shared" si="34"/>
        <v>0</v>
      </c>
      <c r="L87" s="3">
        <v>55920</v>
      </c>
    </row>
    <row r="88" spans="1:12" x14ac:dyDescent="0.25">
      <c r="A88" t="s">
        <v>86</v>
      </c>
      <c r="B88" s="13">
        <v>800192811</v>
      </c>
      <c r="C88" s="2">
        <v>45439</v>
      </c>
      <c r="D88" s="43">
        <f t="shared" si="5"/>
        <v>34</v>
      </c>
      <c r="E88" s="36">
        <f t="shared" si="28"/>
        <v>0</v>
      </c>
      <c r="F88" s="36">
        <f t="shared" si="29"/>
        <v>136305</v>
      </c>
      <c r="G88" s="36">
        <f t="shared" si="30"/>
        <v>0</v>
      </c>
      <c r="H88" s="36">
        <f t="shared" si="31"/>
        <v>0</v>
      </c>
      <c r="I88" s="36">
        <f t="shared" si="32"/>
        <v>0</v>
      </c>
      <c r="J88" s="36">
        <f t="shared" si="33"/>
        <v>0</v>
      </c>
      <c r="K88" s="36">
        <f t="shared" si="34"/>
        <v>0</v>
      </c>
      <c r="L88" s="3">
        <v>136305</v>
      </c>
    </row>
    <row r="89" spans="1:12" x14ac:dyDescent="0.25">
      <c r="A89" t="s">
        <v>86</v>
      </c>
      <c r="B89" s="13">
        <v>800192811</v>
      </c>
      <c r="C89" s="2">
        <v>45443</v>
      </c>
      <c r="D89" s="43">
        <f t="shared" si="5"/>
        <v>30</v>
      </c>
      <c r="E89" s="36">
        <f t="shared" si="28"/>
        <v>1596050</v>
      </c>
      <c r="F89" s="36">
        <f t="shared" si="29"/>
        <v>0</v>
      </c>
      <c r="G89" s="36">
        <f t="shared" si="30"/>
        <v>0</v>
      </c>
      <c r="H89" s="36">
        <f t="shared" si="31"/>
        <v>0</v>
      </c>
      <c r="I89" s="36">
        <f t="shared" si="32"/>
        <v>0</v>
      </c>
      <c r="J89" s="36">
        <f t="shared" si="33"/>
        <v>0</v>
      </c>
      <c r="K89" s="36">
        <f t="shared" si="34"/>
        <v>0</v>
      </c>
      <c r="L89" s="3">
        <v>1596050</v>
      </c>
    </row>
    <row r="90" spans="1:12" x14ac:dyDescent="0.25">
      <c r="A90" t="s">
        <v>119</v>
      </c>
      <c r="B90" s="13">
        <v>890301886</v>
      </c>
      <c r="C90" s="2">
        <v>45358</v>
      </c>
      <c r="D90" s="43">
        <f t="shared" si="5"/>
        <v>115</v>
      </c>
      <c r="E90" s="36">
        <f t="shared" si="28"/>
        <v>0</v>
      </c>
      <c r="F90" s="36">
        <f t="shared" si="29"/>
        <v>0</v>
      </c>
      <c r="G90" s="36">
        <f t="shared" si="30"/>
        <v>0</v>
      </c>
      <c r="H90" s="36">
        <f t="shared" si="31"/>
        <v>1713600</v>
      </c>
      <c r="I90" s="36">
        <f t="shared" si="32"/>
        <v>0</v>
      </c>
      <c r="J90" s="36">
        <f t="shared" si="33"/>
        <v>0</v>
      </c>
      <c r="K90" s="36">
        <f t="shared" si="34"/>
        <v>0</v>
      </c>
      <c r="L90" s="3">
        <v>1713600</v>
      </c>
    </row>
    <row r="91" spans="1:12" x14ac:dyDescent="0.25">
      <c r="A91" t="s">
        <v>119</v>
      </c>
      <c r="B91" s="13">
        <v>890301886</v>
      </c>
      <c r="C91" s="2">
        <v>45373</v>
      </c>
      <c r="D91" s="43">
        <f t="shared" si="5"/>
        <v>100</v>
      </c>
      <c r="E91" s="36">
        <f t="shared" si="28"/>
        <v>0</v>
      </c>
      <c r="F91" s="36">
        <f t="shared" si="29"/>
        <v>0</v>
      </c>
      <c r="G91" s="36">
        <f t="shared" si="30"/>
        <v>0</v>
      </c>
      <c r="H91" s="36">
        <f t="shared" si="31"/>
        <v>1642200</v>
      </c>
      <c r="I91" s="36">
        <f t="shared" si="32"/>
        <v>0</v>
      </c>
      <c r="J91" s="36">
        <f t="shared" si="33"/>
        <v>0</v>
      </c>
      <c r="K91" s="36">
        <f t="shared" si="34"/>
        <v>0</v>
      </c>
      <c r="L91" s="3">
        <v>1642200</v>
      </c>
    </row>
    <row r="92" spans="1:12" x14ac:dyDescent="0.25">
      <c r="A92" t="s">
        <v>119</v>
      </c>
      <c r="B92" s="13">
        <v>890301886</v>
      </c>
      <c r="C92" s="2">
        <v>45377</v>
      </c>
      <c r="D92" s="43">
        <f t="shared" si="5"/>
        <v>96</v>
      </c>
      <c r="E92" s="36">
        <f t="shared" si="28"/>
        <v>0</v>
      </c>
      <c r="F92" s="36">
        <f t="shared" si="29"/>
        <v>0</v>
      </c>
      <c r="G92" s="36">
        <f t="shared" si="30"/>
        <v>0</v>
      </c>
      <c r="H92" s="36">
        <f t="shared" si="31"/>
        <v>3034500</v>
      </c>
      <c r="I92" s="36">
        <f t="shared" si="32"/>
        <v>0</v>
      </c>
      <c r="J92" s="36">
        <f t="shared" si="33"/>
        <v>0</v>
      </c>
      <c r="K92" s="36">
        <f t="shared" si="34"/>
        <v>0</v>
      </c>
      <c r="L92" s="3">
        <v>3034500</v>
      </c>
    </row>
    <row r="93" spans="1:12" x14ac:dyDescent="0.25">
      <c r="A93" t="s">
        <v>119</v>
      </c>
      <c r="B93" s="13">
        <v>890301886</v>
      </c>
      <c r="C93" s="2">
        <v>45378</v>
      </c>
      <c r="D93" s="43">
        <f t="shared" si="5"/>
        <v>95</v>
      </c>
      <c r="E93" s="36">
        <f t="shared" si="28"/>
        <v>0</v>
      </c>
      <c r="F93" s="36">
        <f t="shared" si="29"/>
        <v>0</v>
      </c>
      <c r="G93" s="36">
        <f t="shared" si="30"/>
        <v>0</v>
      </c>
      <c r="H93" s="36">
        <f t="shared" si="31"/>
        <v>1309000</v>
      </c>
      <c r="I93" s="36">
        <f t="shared" si="32"/>
        <v>0</v>
      </c>
      <c r="J93" s="36">
        <f t="shared" si="33"/>
        <v>0</v>
      </c>
      <c r="K93" s="36">
        <f t="shared" si="34"/>
        <v>0</v>
      </c>
      <c r="L93" s="3">
        <v>1309000</v>
      </c>
    </row>
    <row r="94" spans="1:12" x14ac:dyDescent="0.25">
      <c r="A94" t="s">
        <v>119</v>
      </c>
      <c r="B94" s="13">
        <v>890301886</v>
      </c>
      <c r="C94" s="2">
        <v>45384</v>
      </c>
      <c r="D94" s="43">
        <f t="shared" si="5"/>
        <v>89</v>
      </c>
      <c r="E94" s="36">
        <f t="shared" si="28"/>
        <v>0</v>
      </c>
      <c r="F94" s="36">
        <f t="shared" si="29"/>
        <v>0</v>
      </c>
      <c r="G94" s="36">
        <f t="shared" si="30"/>
        <v>1309000</v>
      </c>
      <c r="H94" s="36">
        <f t="shared" si="31"/>
        <v>0</v>
      </c>
      <c r="I94" s="36">
        <f t="shared" si="32"/>
        <v>0</v>
      </c>
      <c r="J94" s="36">
        <f t="shared" si="33"/>
        <v>0</v>
      </c>
      <c r="K94" s="36">
        <f t="shared" si="34"/>
        <v>0</v>
      </c>
      <c r="L94" s="3">
        <v>1309000</v>
      </c>
    </row>
    <row r="95" spans="1:12" x14ac:dyDescent="0.25">
      <c r="A95" t="s">
        <v>119</v>
      </c>
      <c r="B95" s="13">
        <v>890301886</v>
      </c>
      <c r="C95" s="2">
        <v>45386</v>
      </c>
      <c r="D95" s="43">
        <f t="shared" si="5"/>
        <v>87</v>
      </c>
      <c r="E95" s="36">
        <f t="shared" si="28"/>
        <v>0</v>
      </c>
      <c r="F95" s="36">
        <f t="shared" si="29"/>
        <v>0</v>
      </c>
      <c r="G95" s="36">
        <f t="shared" si="30"/>
        <v>238000</v>
      </c>
      <c r="H95" s="36">
        <f t="shared" si="31"/>
        <v>0</v>
      </c>
      <c r="I95" s="36">
        <f t="shared" si="32"/>
        <v>0</v>
      </c>
      <c r="J95" s="36">
        <f t="shared" si="33"/>
        <v>0</v>
      </c>
      <c r="K95" s="36">
        <f t="shared" si="34"/>
        <v>0</v>
      </c>
      <c r="L95" s="3">
        <v>238000</v>
      </c>
    </row>
    <row r="96" spans="1:12" x14ac:dyDescent="0.25">
      <c r="A96" t="s">
        <v>119</v>
      </c>
      <c r="B96" s="13">
        <v>890301886</v>
      </c>
      <c r="C96" s="2">
        <v>45398</v>
      </c>
      <c r="D96" s="43">
        <f t="shared" si="5"/>
        <v>75</v>
      </c>
      <c r="E96" s="36">
        <f t="shared" si="28"/>
        <v>0</v>
      </c>
      <c r="F96" s="36">
        <f t="shared" si="29"/>
        <v>0</v>
      </c>
      <c r="G96" s="36">
        <f t="shared" si="30"/>
        <v>1309000</v>
      </c>
      <c r="H96" s="36">
        <f t="shared" si="31"/>
        <v>0</v>
      </c>
      <c r="I96" s="36">
        <f t="shared" si="32"/>
        <v>0</v>
      </c>
      <c r="J96" s="36">
        <f t="shared" si="33"/>
        <v>0</v>
      </c>
      <c r="K96" s="36">
        <f t="shared" si="34"/>
        <v>0</v>
      </c>
      <c r="L96" s="3">
        <v>1309000</v>
      </c>
    </row>
    <row r="97" spans="1:12" x14ac:dyDescent="0.25">
      <c r="A97" t="s">
        <v>119</v>
      </c>
      <c r="B97" s="13">
        <v>890301886</v>
      </c>
      <c r="C97" s="2">
        <v>45401</v>
      </c>
      <c r="D97" s="43">
        <f t="shared" si="5"/>
        <v>72</v>
      </c>
      <c r="E97" s="36">
        <f t="shared" si="28"/>
        <v>0</v>
      </c>
      <c r="F97" s="36">
        <f t="shared" si="29"/>
        <v>0</v>
      </c>
      <c r="G97" s="36">
        <f t="shared" si="30"/>
        <v>1737400</v>
      </c>
      <c r="H97" s="36">
        <f t="shared" si="31"/>
        <v>0</v>
      </c>
      <c r="I97" s="36">
        <f t="shared" si="32"/>
        <v>0</v>
      </c>
      <c r="J97" s="36">
        <f t="shared" si="33"/>
        <v>0</v>
      </c>
      <c r="K97" s="36">
        <f t="shared" si="34"/>
        <v>0</v>
      </c>
      <c r="L97" s="3">
        <v>1737400</v>
      </c>
    </row>
    <row r="98" spans="1:12" x14ac:dyDescent="0.25">
      <c r="A98" t="s">
        <v>119</v>
      </c>
      <c r="B98" s="13">
        <v>890301886</v>
      </c>
      <c r="C98" s="2">
        <v>45405</v>
      </c>
      <c r="D98" s="43">
        <f t="shared" si="5"/>
        <v>68</v>
      </c>
      <c r="E98" s="36">
        <f t="shared" si="28"/>
        <v>0</v>
      </c>
      <c r="F98" s="36">
        <f t="shared" si="29"/>
        <v>0</v>
      </c>
      <c r="G98" s="36">
        <f t="shared" si="30"/>
        <v>238000</v>
      </c>
      <c r="H98" s="36">
        <f t="shared" si="31"/>
        <v>0</v>
      </c>
      <c r="I98" s="36">
        <f t="shared" si="32"/>
        <v>0</v>
      </c>
      <c r="J98" s="36">
        <f t="shared" si="33"/>
        <v>0</v>
      </c>
      <c r="K98" s="36">
        <f t="shared" si="34"/>
        <v>0</v>
      </c>
      <c r="L98" s="3">
        <v>238000</v>
      </c>
    </row>
    <row r="99" spans="1:12" x14ac:dyDescent="0.25">
      <c r="A99" t="s">
        <v>119</v>
      </c>
      <c r="B99" s="13">
        <v>890301886</v>
      </c>
      <c r="C99" s="2">
        <v>45406</v>
      </c>
      <c r="D99" s="43">
        <f t="shared" si="5"/>
        <v>67</v>
      </c>
      <c r="E99" s="36">
        <f t="shared" si="28"/>
        <v>0</v>
      </c>
      <c r="F99" s="36">
        <f t="shared" si="29"/>
        <v>0</v>
      </c>
      <c r="G99" s="36">
        <f t="shared" si="30"/>
        <v>2856000</v>
      </c>
      <c r="H99" s="36">
        <f t="shared" si="31"/>
        <v>0</v>
      </c>
      <c r="I99" s="36">
        <f t="shared" si="32"/>
        <v>0</v>
      </c>
      <c r="J99" s="36">
        <f t="shared" si="33"/>
        <v>0</v>
      </c>
      <c r="K99" s="36">
        <f t="shared" si="34"/>
        <v>0</v>
      </c>
      <c r="L99" s="3">
        <v>2856000</v>
      </c>
    </row>
    <row r="100" spans="1:12" x14ac:dyDescent="0.25">
      <c r="A100" t="s">
        <v>119</v>
      </c>
      <c r="B100" s="13">
        <v>890301886</v>
      </c>
      <c r="C100" s="2">
        <v>45411</v>
      </c>
      <c r="D100" s="43">
        <f t="shared" si="5"/>
        <v>62</v>
      </c>
      <c r="E100" s="36">
        <f t="shared" si="28"/>
        <v>0</v>
      </c>
      <c r="F100" s="36">
        <f t="shared" si="29"/>
        <v>0</v>
      </c>
      <c r="G100" s="36">
        <f t="shared" si="30"/>
        <v>3272500</v>
      </c>
      <c r="H100" s="36">
        <f t="shared" si="31"/>
        <v>0</v>
      </c>
      <c r="I100" s="36">
        <f t="shared" si="32"/>
        <v>0</v>
      </c>
      <c r="J100" s="36">
        <f t="shared" si="33"/>
        <v>0</v>
      </c>
      <c r="K100" s="36">
        <f t="shared" si="34"/>
        <v>0</v>
      </c>
      <c r="L100" s="3">
        <v>3272500</v>
      </c>
    </row>
    <row r="101" spans="1:12" x14ac:dyDescent="0.25">
      <c r="A101" t="s">
        <v>119</v>
      </c>
      <c r="B101" s="13">
        <v>890301886</v>
      </c>
      <c r="C101" s="2">
        <v>45422</v>
      </c>
      <c r="D101" s="43">
        <f t="shared" si="5"/>
        <v>51</v>
      </c>
      <c r="E101" s="36">
        <f t="shared" si="28"/>
        <v>0</v>
      </c>
      <c r="F101" s="36">
        <f t="shared" si="29"/>
        <v>3272500</v>
      </c>
      <c r="G101" s="36">
        <f t="shared" si="30"/>
        <v>0</v>
      </c>
      <c r="H101" s="36">
        <f t="shared" si="31"/>
        <v>0</v>
      </c>
      <c r="I101" s="36">
        <f t="shared" si="32"/>
        <v>0</v>
      </c>
      <c r="J101" s="36">
        <f t="shared" si="33"/>
        <v>0</v>
      </c>
      <c r="K101" s="36">
        <f t="shared" si="34"/>
        <v>0</v>
      </c>
      <c r="L101" s="3">
        <v>3272500</v>
      </c>
    </row>
    <row r="102" spans="1:12" x14ac:dyDescent="0.25">
      <c r="A102" t="s">
        <v>119</v>
      </c>
      <c r="B102" s="13">
        <v>890301886</v>
      </c>
      <c r="C102" s="2">
        <v>45392</v>
      </c>
      <c r="D102" s="43">
        <f t="shared" si="5"/>
        <v>81</v>
      </c>
      <c r="E102" s="36">
        <f t="shared" si="28"/>
        <v>0</v>
      </c>
      <c r="F102" s="36">
        <f t="shared" si="29"/>
        <v>0</v>
      </c>
      <c r="G102" s="36">
        <f t="shared" si="30"/>
        <v>2856000</v>
      </c>
      <c r="H102" s="36">
        <f t="shared" si="31"/>
        <v>0</v>
      </c>
      <c r="I102" s="36">
        <f t="shared" si="32"/>
        <v>0</v>
      </c>
      <c r="J102" s="36">
        <f t="shared" si="33"/>
        <v>0</v>
      </c>
      <c r="K102" s="36">
        <f t="shared" si="34"/>
        <v>0</v>
      </c>
      <c r="L102" s="3">
        <v>2856000</v>
      </c>
    </row>
    <row r="103" spans="1:12" x14ac:dyDescent="0.25">
      <c r="A103" t="s">
        <v>119</v>
      </c>
      <c r="B103" s="13">
        <v>890301886</v>
      </c>
      <c r="C103" s="2">
        <v>45391</v>
      </c>
      <c r="D103" s="43">
        <f t="shared" si="5"/>
        <v>82</v>
      </c>
      <c r="E103" s="36">
        <f t="shared" si="28"/>
        <v>0</v>
      </c>
      <c r="F103" s="36">
        <f t="shared" si="29"/>
        <v>0</v>
      </c>
      <c r="G103" s="36">
        <f t="shared" si="30"/>
        <v>119000</v>
      </c>
      <c r="H103" s="36">
        <f t="shared" si="31"/>
        <v>0</v>
      </c>
      <c r="I103" s="36">
        <f t="shared" si="32"/>
        <v>0</v>
      </c>
      <c r="J103" s="36">
        <f t="shared" si="33"/>
        <v>0</v>
      </c>
      <c r="K103" s="36">
        <f t="shared" si="34"/>
        <v>0</v>
      </c>
      <c r="L103" s="3">
        <v>119000</v>
      </c>
    </row>
    <row r="104" spans="1:12" x14ac:dyDescent="0.25">
      <c r="A104" t="s">
        <v>119</v>
      </c>
      <c r="B104" s="13">
        <v>890301886</v>
      </c>
      <c r="C104" s="2">
        <v>45433</v>
      </c>
      <c r="D104" s="43">
        <f t="shared" si="5"/>
        <v>40</v>
      </c>
      <c r="E104" s="36">
        <f t="shared" si="28"/>
        <v>0</v>
      </c>
      <c r="F104" s="36">
        <f t="shared" si="29"/>
        <v>10852800</v>
      </c>
      <c r="G104" s="36">
        <f t="shared" si="30"/>
        <v>0</v>
      </c>
      <c r="H104" s="36">
        <f t="shared" si="31"/>
        <v>0</v>
      </c>
      <c r="I104" s="36">
        <f t="shared" si="32"/>
        <v>0</v>
      </c>
      <c r="J104" s="36">
        <f t="shared" si="33"/>
        <v>0</v>
      </c>
      <c r="K104" s="36">
        <f t="shared" si="34"/>
        <v>0</v>
      </c>
      <c r="L104" s="3">
        <v>10852800</v>
      </c>
    </row>
    <row r="105" spans="1:12" x14ac:dyDescent="0.25">
      <c r="A105" t="s">
        <v>119</v>
      </c>
      <c r="B105" s="13">
        <v>890301886</v>
      </c>
      <c r="C105" s="2">
        <v>45439</v>
      </c>
      <c r="D105" s="43">
        <f t="shared" si="5"/>
        <v>34</v>
      </c>
      <c r="E105" s="36">
        <f t="shared" si="28"/>
        <v>0</v>
      </c>
      <c r="F105" s="36">
        <f t="shared" si="29"/>
        <v>666400</v>
      </c>
      <c r="G105" s="36">
        <f t="shared" si="30"/>
        <v>0</v>
      </c>
      <c r="H105" s="36">
        <f t="shared" si="31"/>
        <v>0</v>
      </c>
      <c r="I105" s="36">
        <f t="shared" si="32"/>
        <v>0</v>
      </c>
      <c r="J105" s="36">
        <f t="shared" si="33"/>
        <v>0</v>
      </c>
      <c r="K105" s="36">
        <f t="shared" si="34"/>
        <v>0</v>
      </c>
      <c r="L105" s="3">
        <v>666400</v>
      </c>
    </row>
    <row r="106" spans="1:12" x14ac:dyDescent="0.25">
      <c r="A106" t="s">
        <v>286</v>
      </c>
      <c r="B106" s="13">
        <v>900407767</v>
      </c>
      <c r="C106" s="2">
        <v>45369</v>
      </c>
      <c r="D106" s="43">
        <f t="shared" si="5"/>
        <v>104</v>
      </c>
      <c r="E106" s="36">
        <f t="shared" si="28"/>
        <v>0</v>
      </c>
      <c r="F106" s="36">
        <f t="shared" si="29"/>
        <v>0</v>
      </c>
      <c r="G106" s="36">
        <f t="shared" si="30"/>
        <v>0</v>
      </c>
      <c r="H106" s="36">
        <f t="shared" si="31"/>
        <v>28192773</v>
      </c>
      <c r="I106" s="36">
        <f t="shared" si="32"/>
        <v>0</v>
      </c>
      <c r="J106" s="36">
        <f t="shared" si="33"/>
        <v>0</v>
      </c>
      <c r="K106" s="36">
        <f t="shared" si="34"/>
        <v>0</v>
      </c>
      <c r="L106" s="3">
        <v>28192773</v>
      </c>
    </row>
    <row r="107" spans="1:12" x14ac:dyDescent="0.25">
      <c r="A107" t="s">
        <v>286</v>
      </c>
      <c r="B107" s="13">
        <v>900407767</v>
      </c>
      <c r="C107" s="2">
        <v>45373</v>
      </c>
      <c r="D107" s="43">
        <f t="shared" si="5"/>
        <v>100</v>
      </c>
      <c r="E107" s="36">
        <f t="shared" si="28"/>
        <v>0</v>
      </c>
      <c r="F107" s="36">
        <f t="shared" si="29"/>
        <v>0</v>
      </c>
      <c r="G107" s="36">
        <f t="shared" si="30"/>
        <v>0</v>
      </c>
      <c r="H107" s="36">
        <f t="shared" si="31"/>
        <v>22554218</v>
      </c>
      <c r="I107" s="36">
        <f t="shared" si="32"/>
        <v>0</v>
      </c>
      <c r="J107" s="36">
        <f t="shared" si="33"/>
        <v>0</v>
      </c>
      <c r="K107" s="36">
        <f t="shared" si="34"/>
        <v>0</v>
      </c>
      <c r="L107" s="3">
        <v>22554218</v>
      </c>
    </row>
    <row r="108" spans="1:12" x14ac:dyDescent="0.25">
      <c r="A108" t="s">
        <v>286</v>
      </c>
      <c r="B108" s="13">
        <v>900407767</v>
      </c>
      <c r="C108" s="2">
        <v>45377</v>
      </c>
      <c r="D108" s="43">
        <f t="shared" si="5"/>
        <v>96</v>
      </c>
      <c r="E108" s="36">
        <f t="shared" si="28"/>
        <v>0</v>
      </c>
      <c r="F108" s="36">
        <f t="shared" si="29"/>
        <v>0</v>
      </c>
      <c r="G108" s="36">
        <f t="shared" si="30"/>
        <v>0</v>
      </c>
      <c r="H108" s="36">
        <f t="shared" si="31"/>
        <v>69449470</v>
      </c>
      <c r="I108" s="36">
        <f t="shared" si="32"/>
        <v>0</v>
      </c>
      <c r="J108" s="36">
        <f t="shared" si="33"/>
        <v>0</v>
      </c>
      <c r="K108" s="36">
        <f t="shared" si="34"/>
        <v>0</v>
      </c>
      <c r="L108" s="3">
        <v>69449470</v>
      </c>
    </row>
    <row r="109" spans="1:12" x14ac:dyDescent="0.25">
      <c r="A109" t="s">
        <v>286</v>
      </c>
      <c r="B109" s="13">
        <v>900407767</v>
      </c>
      <c r="C109" s="2">
        <v>45398</v>
      </c>
      <c r="D109" s="43">
        <f t="shared" si="5"/>
        <v>75</v>
      </c>
      <c r="E109" s="36">
        <f t="shared" si="28"/>
        <v>0</v>
      </c>
      <c r="F109" s="36">
        <f t="shared" si="29"/>
        <v>0</v>
      </c>
      <c r="G109" s="36">
        <f t="shared" si="30"/>
        <v>55398686</v>
      </c>
      <c r="H109" s="36">
        <f t="shared" si="31"/>
        <v>0</v>
      </c>
      <c r="I109" s="36">
        <f t="shared" si="32"/>
        <v>0</v>
      </c>
      <c r="J109" s="36">
        <f t="shared" si="33"/>
        <v>0</v>
      </c>
      <c r="K109" s="36">
        <f t="shared" si="34"/>
        <v>0</v>
      </c>
      <c r="L109" s="3">
        <v>55398686</v>
      </c>
    </row>
    <row r="110" spans="1:12" x14ac:dyDescent="0.25">
      <c r="A110" t="s">
        <v>286</v>
      </c>
      <c r="B110" s="13">
        <v>900407767</v>
      </c>
      <c r="C110" s="2">
        <v>45406</v>
      </c>
      <c r="D110" s="43">
        <f t="shared" si="5"/>
        <v>67</v>
      </c>
      <c r="E110" s="36">
        <f t="shared" si="28"/>
        <v>0</v>
      </c>
      <c r="F110" s="36">
        <f t="shared" si="29"/>
        <v>0</v>
      </c>
      <c r="G110" s="36">
        <f t="shared" si="30"/>
        <v>98004493</v>
      </c>
      <c r="H110" s="36">
        <f t="shared" si="31"/>
        <v>0</v>
      </c>
      <c r="I110" s="36">
        <f t="shared" si="32"/>
        <v>0</v>
      </c>
      <c r="J110" s="36">
        <f t="shared" si="33"/>
        <v>0</v>
      </c>
      <c r="K110" s="36">
        <f t="shared" si="34"/>
        <v>0</v>
      </c>
      <c r="L110" s="3">
        <v>98004493</v>
      </c>
    </row>
    <row r="111" spans="1:12" x14ac:dyDescent="0.25">
      <c r="A111" t="s">
        <v>286</v>
      </c>
      <c r="B111" s="13">
        <v>900407767</v>
      </c>
      <c r="C111" s="2">
        <v>45440</v>
      </c>
      <c r="D111" s="43">
        <f t="shared" si="5"/>
        <v>33</v>
      </c>
      <c r="E111" s="36">
        <f t="shared" si="28"/>
        <v>0</v>
      </c>
      <c r="F111" s="36">
        <f t="shared" si="29"/>
        <v>39001741</v>
      </c>
      <c r="G111" s="36">
        <f t="shared" si="30"/>
        <v>0</v>
      </c>
      <c r="H111" s="36">
        <f t="shared" si="31"/>
        <v>0</v>
      </c>
      <c r="I111" s="36">
        <f t="shared" si="32"/>
        <v>0</v>
      </c>
      <c r="J111" s="36">
        <f t="shared" si="33"/>
        <v>0</v>
      </c>
      <c r="K111" s="36">
        <f t="shared" si="34"/>
        <v>0</v>
      </c>
      <c r="L111" s="3">
        <v>39001741</v>
      </c>
    </row>
    <row r="112" spans="1:12" x14ac:dyDescent="0.25">
      <c r="A112" t="s">
        <v>110</v>
      </c>
      <c r="B112" s="13">
        <v>900996701</v>
      </c>
      <c r="C112" s="2">
        <v>45356</v>
      </c>
      <c r="D112" s="43">
        <f t="shared" si="5"/>
        <v>117</v>
      </c>
      <c r="E112" s="36">
        <f t="shared" si="28"/>
        <v>0</v>
      </c>
      <c r="F112" s="36">
        <f t="shared" si="29"/>
        <v>0</v>
      </c>
      <c r="G112" s="36">
        <f t="shared" si="30"/>
        <v>0</v>
      </c>
      <c r="H112" s="36">
        <f t="shared" si="31"/>
        <v>9003228</v>
      </c>
      <c r="I112" s="36">
        <f t="shared" si="32"/>
        <v>0</v>
      </c>
      <c r="J112" s="36">
        <f t="shared" si="33"/>
        <v>0</v>
      </c>
      <c r="K112" s="36">
        <f t="shared" si="34"/>
        <v>0</v>
      </c>
      <c r="L112" s="3">
        <v>9003228</v>
      </c>
    </row>
    <row r="113" spans="1:12" x14ac:dyDescent="0.25">
      <c r="A113" t="s">
        <v>110</v>
      </c>
      <c r="B113" s="13">
        <v>900996701</v>
      </c>
      <c r="C113" s="2">
        <v>45358</v>
      </c>
      <c r="D113" s="43">
        <f t="shared" si="5"/>
        <v>115</v>
      </c>
      <c r="E113" s="36">
        <f t="shared" si="28"/>
        <v>0</v>
      </c>
      <c r="F113" s="36">
        <f t="shared" si="29"/>
        <v>0</v>
      </c>
      <c r="G113" s="36">
        <f t="shared" si="30"/>
        <v>0</v>
      </c>
      <c r="H113" s="36">
        <f t="shared" si="31"/>
        <v>6208037</v>
      </c>
      <c r="I113" s="36">
        <f t="shared" si="32"/>
        <v>0</v>
      </c>
      <c r="J113" s="36">
        <f t="shared" si="33"/>
        <v>0</v>
      </c>
      <c r="K113" s="36">
        <f t="shared" si="34"/>
        <v>0</v>
      </c>
      <c r="L113" s="3">
        <v>6208037</v>
      </c>
    </row>
    <row r="114" spans="1:12" x14ac:dyDescent="0.25">
      <c r="A114" t="s">
        <v>110</v>
      </c>
      <c r="B114" s="13">
        <v>900996701</v>
      </c>
      <c r="C114" s="2">
        <v>45364</v>
      </c>
      <c r="D114" s="43">
        <f t="shared" si="5"/>
        <v>109</v>
      </c>
      <c r="E114" s="36">
        <f t="shared" si="28"/>
        <v>0</v>
      </c>
      <c r="F114" s="36">
        <f t="shared" si="29"/>
        <v>0</v>
      </c>
      <c r="G114" s="36">
        <f t="shared" si="30"/>
        <v>0</v>
      </c>
      <c r="H114" s="36">
        <f t="shared" si="31"/>
        <v>10281527</v>
      </c>
      <c r="I114" s="36">
        <f t="shared" si="32"/>
        <v>0</v>
      </c>
      <c r="J114" s="36">
        <f t="shared" si="33"/>
        <v>0</v>
      </c>
      <c r="K114" s="36">
        <f t="shared" si="34"/>
        <v>0</v>
      </c>
      <c r="L114" s="3">
        <v>10281527</v>
      </c>
    </row>
    <row r="115" spans="1:12" x14ac:dyDescent="0.25">
      <c r="A115" t="s">
        <v>110</v>
      </c>
      <c r="B115" s="13">
        <v>900996701</v>
      </c>
      <c r="C115" s="2">
        <v>45366</v>
      </c>
      <c r="D115" s="43">
        <f t="shared" si="5"/>
        <v>107</v>
      </c>
      <c r="E115" s="36">
        <f t="shared" si="28"/>
        <v>0</v>
      </c>
      <c r="F115" s="36">
        <f t="shared" si="29"/>
        <v>0</v>
      </c>
      <c r="G115" s="36">
        <f t="shared" si="30"/>
        <v>0</v>
      </c>
      <c r="H115" s="36">
        <f t="shared" si="31"/>
        <v>87786</v>
      </c>
      <c r="I115" s="36">
        <f t="shared" si="32"/>
        <v>0</v>
      </c>
      <c r="J115" s="36">
        <f t="shared" si="33"/>
        <v>0</v>
      </c>
      <c r="K115" s="36">
        <f t="shared" si="34"/>
        <v>0</v>
      </c>
      <c r="L115" s="3">
        <v>87786</v>
      </c>
    </row>
    <row r="116" spans="1:12" x14ac:dyDescent="0.25">
      <c r="A116" t="s">
        <v>110</v>
      </c>
      <c r="B116" s="13">
        <v>900996701</v>
      </c>
      <c r="C116" s="2">
        <v>45372</v>
      </c>
      <c r="D116" s="43">
        <f t="shared" si="5"/>
        <v>101</v>
      </c>
      <c r="E116" s="36">
        <f t="shared" si="28"/>
        <v>0</v>
      </c>
      <c r="F116" s="36">
        <f t="shared" si="29"/>
        <v>0</v>
      </c>
      <c r="G116" s="36">
        <f t="shared" si="30"/>
        <v>0</v>
      </c>
      <c r="H116" s="36">
        <f t="shared" si="31"/>
        <v>1745587</v>
      </c>
      <c r="I116" s="36">
        <f t="shared" si="32"/>
        <v>0</v>
      </c>
      <c r="J116" s="36">
        <f t="shared" si="33"/>
        <v>0</v>
      </c>
      <c r="K116" s="36">
        <f t="shared" si="34"/>
        <v>0</v>
      </c>
      <c r="L116" s="3">
        <v>1745587</v>
      </c>
    </row>
    <row r="117" spans="1:12" x14ac:dyDescent="0.25">
      <c r="A117" t="s">
        <v>110</v>
      </c>
      <c r="B117" s="13">
        <v>900996701</v>
      </c>
      <c r="C117" s="2">
        <v>45373</v>
      </c>
      <c r="D117" s="43">
        <f t="shared" si="5"/>
        <v>100</v>
      </c>
      <c r="E117" s="36">
        <f t="shared" si="28"/>
        <v>0</v>
      </c>
      <c r="F117" s="36">
        <f t="shared" si="29"/>
        <v>0</v>
      </c>
      <c r="G117" s="36">
        <f t="shared" si="30"/>
        <v>0</v>
      </c>
      <c r="H117" s="36">
        <f t="shared" si="31"/>
        <v>2201624</v>
      </c>
      <c r="I117" s="36">
        <f t="shared" si="32"/>
        <v>0</v>
      </c>
      <c r="J117" s="36">
        <f t="shared" si="33"/>
        <v>0</v>
      </c>
      <c r="K117" s="36">
        <f t="shared" si="34"/>
        <v>0</v>
      </c>
      <c r="L117" s="3">
        <v>2201624</v>
      </c>
    </row>
    <row r="118" spans="1:12" x14ac:dyDescent="0.25">
      <c r="A118" t="s">
        <v>110</v>
      </c>
      <c r="B118" s="13">
        <v>900996701</v>
      </c>
      <c r="C118" s="2">
        <v>45377</v>
      </c>
      <c r="D118" s="43">
        <f t="shared" si="5"/>
        <v>96</v>
      </c>
      <c r="E118" s="36">
        <f t="shared" si="28"/>
        <v>0</v>
      </c>
      <c r="F118" s="36">
        <f t="shared" si="29"/>
        <v>0</v>
      </c>
      <c r="G118" s="36">
        <f t="shared" si="30"/>
        <v>0</v>
      </c>
      <c r="H118" s="36">
        <f t="shared" si="31"/>
        <v>5528935</v>
      </c>
      <c r="I118" s="36">
        <f t="shared" si="32"/>
        <v>0</v>
      </c>
      <c r="J118" s="36">
        <f t="shared" si="33"/>
        <v>0</v>
      </c>
      <c r="K118" s="36">
        <f t="shared" si="34"/>
        <v>0</v>
      </c>
      <c r="L118" s="3">
        <v>5528935</v>
      </c>
    </row>
    <row r="119" spans="1:12" x14ac:dyDescent="0.25">
      <c r="A119" t="s">
        <v>110</v>
      </c>
      <c r="B119" s="13">
        <v>900996701</v>
      </c>
      <c r="C119" s="2">
        <v>45386</v>
      </c>
      <c r="D119" s="43">
        <f t="shared" si="5"/>
        <v>87</v>
      </c>
      <c r="E119" s="36">
        <f t="shared" si="28"/>
        <v>0</v>
      </c>
      <c r="F119" s="36">
        <f t="shared" si="29"/>
        <v>0</v>
      </c>
      <c r="G119" s="36">
        <f t="shared" si="30"/>
        <v>7397085</v>
      </c>
      <c r="H119" s="36">
        <f t="shared" si="31"/>
        <v>0</v>
      </c>
      <c r="I119" s="36">
        <f t="shared" si="32"/>
        <v>0</v>
      </c>
      <c r="J119" s="36">
        <f t="shared" si="33"/>
        <v>0</v>
      </c>
      <c r="K119" s="36">
        <f t="shared" si="34"/>
        <v>0</v>
      </c>
      <c r="L119" s="3">
        <v>7397085</v>
      </c>
    </row>
    <row r="120" spans="1:12" x14ac:dyDescent="0.25">
      <c r="A120" t="s">
        <v>110</v>
      </c>
      <c r="B120" s="13">
        <v>900996701</v>
      </c>
      <c r="C120" s="2">
        <v>45387</v>
      </c>
      <c r="D120" s="43">
        <f t="shared" si="5"/>
        <v>86</v>
      </c>
      <c r="E120" s="36">
        <f t="shared" si="28"/>
        <v>0</v>
      </c>
      <c r="F120" s="36">
        <f t="shared" si="29"/>
        <v>0</v>
      </c>
      <c r="G120" s="36">
        <f t="shared" si="30"/>
        <v>291719</v>
      </c>
      <c r="H120" s="36">
        <f t="shared" si="31"/>
        <v>0</v>
      </c>
      <c r="I120" s="36">
        <f t="shared" si="32"/>
        <v>0</v>
      </c>
      <c r="J120" s="36">
        <f t="shared" si="33"/>
        <v>0</v>
      </c>
      <c r="K120" s="36">
        <f t="shared" si="34"/>
        <v>0</v>
      </c>
      <c r="L120" s="3">
        <v>291719</v>
      </c>
    </row>
    <row r="121" spans="1:12" x14ac:dyDescent="0.25">
      <c r="A121" t="s">
        <v>110</v>
      </c>
      <c r="B121" s="13">
        <v>900996701</v>
      </c>
      <c r="C121" s="2">
        <v>45393</v>
      </c>
      <c r="D121" s="43">
        <f t="shared" si="5"/>
        <v>80</v>
      </c>
      <c r="E121" s="36">
        <f t="shared" ref="E121:E159" si="35">+IF(AND(D121&gt;=0,D121&lt;=30),L121,0)</f>
        <v>0</v>
      </c>
      <c r="F121" s="36">
        <f t="shared" ref="F121:F159" si="36">+IF(AND(D121&gt;=31,D121&lt;=60),L121,0)</f>
        <v>0</v>
      </c>
      <c r="G121" s="36">
        <f t="shared" ref="G121:G159" si="37">+IF(AND(D121&gt;=61,D121&lt;=90),L121,0)</f>
        <v>4849606</v>
      </c>
      <c r="H121" s="36">
        <f t="shared" ref="H121:H159" si="38">+IF(AND(D121&gt;=91,D121&lt;=120),L121,0)</f>
        <v>0</v>
      </c>
      <c r="I121" s="36">
        <f t="shared" ref="I121:I159" si="39">+IF(AND(D121&gt;=121,D121&lt;=180),L121,0)</f>
        <v>0</v>
      </c>
      <c r="J121" s="36">
        <f t="shared" ref="J121:J159" si="40">+IF(AND(D121&gt;=181,D121&lt;=360),L121,0)</f>
        <v>0</v>
      </c>
      <c r="K121" s="36">
        <f t="shared" ref="K121:K159" si="41">+IF(AND(D121&gt;360),L121,0)</f>
        <v>0</v>
      </c>
      <c r="L121" s="3">
        <v>4849606</v>
      </c>
    </row>
    <row r="122" spans="1:12" x14ac:dyDescent="0.25">
      <c r="A122" t="s">
        <v>110</v>
      </c>
      <c r="B122" s="13">
        <v>900996701</v>
      </c>
      <c r="C122" s="2">
        <v>45398</v>
      </c>
      <c r="D122" s="43">
        <f t="shared" si="5"/>
        <v>75</v>
      </c>
      <c r="E122" s="36">
        <f t="shared" si="35"/>
        <v>0</v>
      </c>
      <c r="F122" s="36">
        <f t="shared" si="36"/>
        <v>0</v>
      </c>
      <c r="G122" s="36">
        <f t="shared" si="37"/>
        <v>719169</v>
      </c>
      <c r="H122" s="36">
        <f t="shared" si="38"/>
        <v>0</v>
      </c>
      <c r="I122" s="36">
        <f t="shared" si="39"/>
        <v>0</v>
      </c>
      <c r="J122" s="36">
        <f t="shared" si="40"/>
        <v>0</v>
      </c>
      <c r="K122" s="36">
        <f t="shared" si="41"/>
        <v>0</v>
      </c>
      <c r="L122" s="3">
        <v>719169</v>
      </c>
    </row>
    <row r="123" spans="1:12" x14ac:dyDescent="0.25">
      <c r="A123" t="s">
        <v>110</v>
      </c>
      <c r="B123" s="13">
        <v>900996701</v>
      </c>
      <c r="C123" s="2">
        <v>45399</v>
      </c>
      <c r="D123" s="43">
        <f t="shared" si="5"/>
        <v>74</v>
      </c>
      <c r="E123" s="36">
        <f t="shared" si="35"/>
        <v>0</v>
      </c>
      <c r="F123" s="36">
        <f t="shared" si="36"/>
        <v>0</v>
      </c>
      <c r="G123" s="36">
        <f t="shared" si="37"/>
        <v>1606481</v>
      </c>
      <c r="H123" s="36">
        <f t="shared" si="38"/>
        <v>0</v>
      </c>
      <c r="I123" s="36">
        <f t="shared" si="39"/>
        <v>0</v>
      </c>
      <c r="J123" s="36">
        <f t="shared" si="40"/>
        <v>0</v>
      </c>
      <c r="K123" s="36">
        <f t="shared" si="41"/>
        <v>0</v>
      </c>
      <c r="L123" s="3">
        <v>1606481</v>
      </c>
    </row>
    <row r="124" spans="1:12" x14ac:dyDescent="0.25">
      <c r="A124" t="s">
        <v>110</v>
      </c>
      <c r="B124" s="13">
        <v>900996701</v>
      </c>
      <c r="C124" s="2">
        <v>45400</v>
      </c>
      <c r="D124" s="43">
        <f t="shared" si="5"/>
        <v>73</v>
      </c>
      <c r="E124" s="36">
        <f t="shared" si="35"/>
        <v>0</v>
      </c>
      <c r="F124" s="36">
        <f t="shared" si="36"/>
        <v>0</v>
      </c>
      <c r="G124" s="36">
        <f t="shared" si="37"/>
        <v>173883</v>
      </c>
      <c r="H124" s="36">
        <f t="shared" si="38"/>
        <v>0</v>
      </c>
      <c r="I124" s="36">
        <f t="shared" si="39"/>
        <v>0</v>
      </c>
      <c r="J124" s="36">
        <f t="shared" si="40"/>
        <v>0</v>
      </c>
      <c r="K124" s="36">
        <f t="shared" si="41"/>
        <v>0</v>
      </c>
      <c r="L124" s="3">
        <v>173883</v>
      </c>
    </row>
    <row r="125" spans="1:12" x14ac:dyDescent="0.25">
      <c r="A125" t="s">
        <v>110</v>
      </c>
      <c r="B125" s="13">
        <v>900996701</v>
      </c>
      <c r="C125" s="2">
        <v>45404</v>
      </c>
      <c r="D125" s="43">
        <f t="shared" si="5"/>
        <v>69</v>
      </c>
      <c r="E125" s="36">
        <f t="shared" si="35"/>
        <v>0</v>
      </c>
      <c r="F125" s="36">
        <f t="shared" si="36"/>
        <v>0</v>
      </c>
      <c r="G125" s="36">
        <f t="shared" si="37"/>
        <v>493514</v>
      </c>
      <c r="H125" s="36">
        <f t="shared" si="38"/>
        <v>0</v>
      </c>
      <c r="I125" s="36">
        <f t="shared" si="39"/>
        <v>0</v>
      </c>
      <c r="J125" s="36">
        <f t="shared" si="40"/>
        <v>0</v>
      </c>
      <c r="K125" s="36">
        <f t="shared" si="41"/>
        <v>0</v>
      </c>
      <c r="L125" s="3">
        <v>493514</v>
      </c>
    </row>
    <row r="126" spans="1:12" x14ac:dyDescent="0.25">
      <c r="A126" t="s">
        <v>110</v>
      </c>
      <c r="B126" s="13">
        <v>900996701</v>
      </c>
      <c r="C126" s="2">
        <v>45406</v>
      </c>
      <c r="D126" s="43">
        <f t="shared" si="5"/>
        <v>67</v>
      </c>
      <c r="E126" s="36">
        <f t="shared" si="35"/>
        <v>0</v>
      </c>
      <c r="F126" s="36">
        <f t="shared" si="36"/>
        <v>0</v>
      </c>
      <c r="G126" s="36">
        <f t="shared" si="37"/>
        <v>2886804</v>
      </c>
      <c r="H126" s="36">
        <f t="shared" si="38"/>
        <v>0</v>
      </c>
      <c r="I126" s="36">
        <f t="shared" si="39"/>
        <v>0</v>
      </c>
      <c r="J126" s="36">
        <f t="shared" si="40"/>
        <v>0</v>
      </c>
      <c r="K126" s="36">
        <f t="shared" si="41"/>
        <v>0</v>
      </c>
      <c r="L126" s="3">
        <v>2886804</v>
      </c>
    </row>
    <row r="127" spans="1:12" x14ac:dyDescent="0.25">
      <c r="A127" t="s">
        <v>110</v>
      </c>
      <c r="B127" s="13">
        <v>900996701</v>
      </c>
      <c r="C127" s="2">
        <v>45407</v>
      </c>
      <c r="D127" s="43">
        <f t="shared" si="5"/>
        <v>66</v>
      </c>
      <c r="E127" s="36">
        <f t="shared" si="35"/>
        <v>0</v>
      </c>
      <c r="F127" s="36">
        <f t="shared" si="36"/>
        <v>0</v>
      </c>
      <c r="G127" s="36">
        <f t="shared" si="37"/>
        <v>1292028</v>
      </c>
      <c r="H127" s="36">
        <f t="shared" si="38"/>
        <v>0</v>
      </c>
      <c r="I127" s="36">
        <f t="shared" si="39"/>
        <v>0</v>
      </c>
      <c r="J127" s="36">
        <f t="shared" si="40"/>
        <v>0</v>
      </c>
      <c r="K127" s="36">
        <f t="shared" si="41"/>
        <v>0</v>
      </c>
      <c r="L127" s="3">
        <v>1292028</v>
      </c>
    </row>
    <row r="128" spans="1:12" x14ac:dyDescent="0.25">
      <c r="A128" t="s">
        <v>110</v>
      </c>
      <c r="B128" s="13">
        <v>900996701</v>
      </c>
      <c r="C128" s="2">
        <v>45408</v>
      </c>
      <c r="D128" s="43">
        <f t="shared" si="5"/>
        <v>65</v>
      </c>
      <c r="E128" s="36">
        <f t="shared" si="35"/>
        <v>0</v>
      </c>
      <c r="F128" s="36">
        <f t="shared" si="36"/>
        <v>0</v>
      </c>
      <c r="G128" s="36">
        <f t="shared" si="37"/>
        <v>3014545</v>
      </c>
      <c r="H128" s="36">
        <f t="shared" si="38"/>
        <v>0</v>
      </c>
      <c r="I128" s="36">
        <f t="shared" si="39"/>
        <v>0</v>
      </c>
      <c r="J128" s="36">
        <f t="shared" si="40"/>
        <v>0</v>
      </c>
      <c r="K128" s="36">
        <f t="shared" si="41"/>
        <v>0</v>
      </c>
      <c r="L128" s="3">
        <v>3014545</v>
      </c>
    </row>
    <row r="129" spans="1:12" x14ac:dyDescent="0.25">
      <c r="A129" t="s">
        <v>110</v>
      </c>
      <c r="B129" s="13">
        <v>900996701</v>
      </c>
      <c r="C129" s="2">
        <v>45411</v>
      </c>
      <c r="D129" s="43">
        <f t="shared" si="5"/>
        <v>62</v>
      </c>
      <c r="E129" s="36">
        <f t="shared" si="35"/>
        <v>0</v>
      </c>
      <c r="F129" s="36">
        <f t="shared" si="36"/>
        <v>0</v>
      </c>
      <c r="G129" s="36">
        <f t="shared" si="37"/>
        <v>3034774</v>
      </c>
      <c r="H129" s="36">
        <f t="shared" si="38"/>
        <v>0</v>
      </c>
      <c r="I129" s="36">
        <f t="shared" si="39"/>
        <v>0</v>
      </c>
      <c r="J129" s="36">
        <f t="shared" si="40"/>
        <v>0</v>
      </c>
      <c r="K129" s="36">
        <f t="shared" si="41"/>
        <v>0</v>
      </c>
      <c r="L129" s="3">
        <v>3034774</v>
      </c>
    </row>
    <row r="130" spans="1:12" x14ac:dyDescent="0.25">
      <c r="A130" t="s">
        <v>110</v>
      </c>
      <c r="B130" s="13">
        <v>900996701</v>
      </c>
      <c r="C130" s="2">
        <v>45418</v>
      </c>
      <c r="D130" s="43">
        <f t="shared" si="5"/>
        <v>55</v>
      </c>
      <c r="E130" s="36">
        <f t="shared" si="35"/>
        <v>0</v>
      </c>
      <c r="F130" s="36">
        <f t="shared" si="36"/>
        <v>6386984</v>
      </c>
      <c r="G130" s="36">
        <f t="shared" si="37"/>
        <v>0</v>
      </c>
      <c r="H130" s="36">
        <f t="shared" si="38"/>
        <v>0</v>
      </c>
      <c r="I130" s="36">
        <f t="shared" si="39"/>
        <v>0</v>
      </c>
      <c r="J130" s="36">
        <f t="shared" si="40"/>
        <v>0</v>
      </c>
      <c r="K130" s="36">
        <f t="shared" si="41"/>
        <v>0</v>
      </c>
      <c r="L130" s="3">
        <v>6386984</v>
      </c>
    </row>
    <row r="131" spans="1:12" x14ac:dyDescent="0.25">
      <c r="A131" t="s">
        <v>110</v>
      </c>
      <c r="B131" s="13">
        <v>900996701</v>
      </c>
      <c r="C131" s="2">
        <v>45421</v>
      </c>
      <c r="D131" s="43">
        <f t="shared" si="5"/>
        <v>52</v>
      </c>
      <c r="E131" s="36">
        <f t="shared" si="35"/>
        <v>0</v>
      </c>
      <c r="F131" s="36">
        <f t="shared" si="36"/>
        <v>10763261</v>
      </c>
      <c r="G131" s="36">
        <f t="shared" si="37"/>
        <v>0</v>
      </c>
      <c r="H131" s="36">
        <f t="shared" si="38"/>
        <v>0</v>
      </c>
      <c r="I131" s="36">
        <f t="shared" si="39"/>
        <v>0</v>
      </c>
      <c r="J131" s="36">
        <f t="shared" si="40"/>
        <v>0</v>
      </c>
      <c r="K131" s="36">
        <f t="shared" si="41"/>
        <v>0</v>
      </c>
      <c r="L131" s="3">
        <v>10763261</v>
      </c>
    </row>
    <row r="132" spans="1:12" x14ac:dyDescent="0.25">
      <c r="A132" t="s">
        <v>110</v>
      </c>
      <c r="B132" s="13">
        <v>900996701</v>
      </c>
      <c r="C132" s="2">
        <v>45426</v>
      </c>
      <c r="D132" s="43">
        <f t="shared" si="5"/>
        <v>47</v>
      </c>
      <c r="E132" s="36">
        <f t="shared" si="35"/>
        <v>0</v>
      </c>
      <c r="F132" s="36">
        <f t="shared" si="36"/>
        <v>9739955</v>
      </c>
      <c r="G132" s="36">
        <f t="shared" si="37"/>
        <v>0</v>
      </c>
      <c r="H132" s="36">
        <f t="shared" si="38"/>
        <v>0</v>
      </c>
      <c r="I132" s="36">
        <f t="shared" si="39"/>
        <v>0</v>
      </c>
      <c r="J132" s="36">
        <f t="shared" si="40"/>
        <v>0</v>
      </c>
      <c r="K132" s="36">
        <f t="shared" si="41"/>
        <v>0</v>
      </c>
      <c r="L132" s="3">
        <v>9739955</v>
      </c>
    </row>
    <row r="133" spans="1:12" x14ac:dyDescent="0.25">
      <c r="A133" t="s">
        <v>110</v>
      </c>
      <c r="B133" s="13">
        <v>900996701</v>
      </c>
      <c r="C133" s="2">
        <v>45427</v>
      </c>
      <c r="D133" s="43">
        <f t="shared" si="5"/>
        <v>46</v>
      </c>
      <c r="E133" s="36">
        <f t="shared" si="35"/>
        <v>0</v>
      </c>
      <c r="F133" s="36">
        <f t="shared" si="36"/>
        <v>742803</v>
      </c>
      <c r="G133" s="36">
        <f t="shared" si="37"/>
        <v>0</v>
      </c>
      <c r="H133" s="36">
        <f t="shared" si="38"/>
        <v>0</v>
      </c>
      <c r="I133" s="36">
        <f t="shared" si="39"/>
        <v>0</v>
      </c>
      <c r="J133" s="36">
        <f t="shared" si="40"/>
        <v>0</v>
      </c>
      <c r="K133" s="36">
        <f t="shared" si="41"/>
        <v>0</v>
      </c>
      <c r="L133" s="3">
        <v>742803</v>
      </c>
    </row>
    <row r="134" spans="1:12" x14ac:dyDescent="0.25">
      <c r="A134" t="s">
        <v>110</v>
      </c>
      <c r="B134" s="13">
        <v>900996701</v>
      </c>
      <c r="C134" s="2">
        <v>45392</v>
      </c>
      <c r="D134" s="43">
        <f t="shared" si="5"/>
        <v>81</v>
      </c>
      <c r="E134" s="36">
        <f t="shared" si="35"/>
        <v>0</v>
      </c>
      <c r="F134" s="36">
        <f t="shared" si="36"/>
        <v>0</v>
      </c>
      <c r="G134" s="36">
        <f t="shared" si="37"/>
        <v>560479</v>
      </c>
      <c r="H134" s="36">
        <f t="shared" si="38"/>
        <v>0</v>
      </c>
      <c r="I134" s="36">
        <f t="shared" si="39"/>
        <v>0</v>
      </c>
      <c r="J134" s="36">
        <f t="shared" si="40"/>
        <v>0</v>
      </c>
      <c r="K134" s="36">
        <f t="shared" si="41"/>
        <v>0</v>
      </c>
      <c r="L134" s="3">
        <v>560479</v>
      </c>
    </row>
    <row r="135" spans="1:12" x14ac:dyDescent="0.25">
      <c r="A135" t="s">
        <v>110</v>
      </c>
      <c r="B135" s="13">
        <v>900996701</v>
      </c>
      <c r="C135" s="2">
        <v>45390</v>
      </c>
      <c r="D135" s="43">
        <f t="shared" si="5"/>
        <v>83</v>
      </c>
      <c r="E135" s="36">
        <f t="shared" si="35"/>
        <v>0</v>
      </c>
      <c r="F135" s="36">
        <f t="shared" si="36"/>
        <v>0</v>
      </c>
      <c r="G135" s="36">
        <f t="shared" si="37"/>
        <v>2799244</v>
      </c>
      <c r="H135" s="36">
        <f t="shared" si="38"/>
        <v>0</v>
      </c>
      <c r="I135" s="36">
        <f t="shared" si="39"/>
        <v>0</v>
      </c>
      <c r="J135" s="36">
        <f t="shared" si="40"/>
        <v>0</v>
      </c>
      <c r="K135" s="36">
        <f t="shared" si="41"/>
        <v>0</v>
      </c>
      <c r="L135" s="3">
        <v>2799244</v>
      </c>
    </row>
    <row r="136" spans="1:12" x14ac:dyDescent="0.25">
      <c r="A136" t="s">
        <v>110</v>
      </c>
      <c r="B136" s="13">
        <v>900996701</v>
      </c>
      <c r="C136" s="2">
        <v>45432</v>
      </c>
      <c r="D136" s="43">
        <f t="shared" si="5"/>
        <v>41</v>
      </c>
      <c r="E136" s="36">
        <f t="shared" si="35"/>
        <v>0</v>
      </c>
      <c r="F136" s="36">
        <f t="shared" si="36"/>
        <v>3414757</v>
      </c>
      <c r="G136" s="36">
        <f t="shared" si="37"/>
        <v>0</v>
      </c>
      <c r="H136" s="36">
        <f t="shared" si="38"/>
        <v>0</v>
      </c>
      <c r="I136" s="36">
        <f t="shared" si="39"/>
        <v>0</v>
      </c>
      <c r="J136" s="36">
        <f t="shared" si="40"/>
        <v>0</v>
      </c>
      <c r="K136" s="36">
        <f t="shared" si="41"/>
        <v>0</v>
      </c>
      <c r="L136" s="3">
        <v>3414757</v>
      </c>
    </row>
    <row r="137" spans="1:12" x14ac:dyDescent="0.25">
      <c r="A137" t="s">
        <v>110</v>
      </c>
      <c r="B137" s="13">
        <v>900996701</v>
      </c>
      <c r="C137" s="2">
        <v>45428</v>
      </c>
      <c r="D137" s="43">
        <f t="shared" si="5"/>
        <v>45</v>
      </c>
      <c r="E137" s="36">
        <f t="shared" si="35"/>
        <v>0</v>
      </c>
      <c r="F137" s="36">
        <f t="shared" si="36"/>
        <v>3824875</v>
      </c>
      <c r="G137" s="36">
        <f t="shared" si="37"/>
        <v>0</v>
      </c>
      <c r="H137" s="36">
        <f t="shared" si="38"/>
        <v>0</v>
      </c>
      <c r="I137" s="36">
        <f t="shared" si="39"/>
        <v>0</v>
      </c>
      <c r="J137" s="36">
        <f t="shared" si="40"/>
        <v>0</v>
      </c>
      <c r="K137" s="36">
        <f t="shared" si="41"/>
        <v>0</v>
      </c>
      <c r="L137" s="3">
        <v>3824875</v>
      </c>
    </row>
    <row r="138" spans="1:12" x14ac:dyDescent="0.25">
      <c r="A138" t="s">
        <v>110</v>
      </c>
      <c r="B138" s="13">
        <v>900996701</v>
      </c>
      <c r="C138" s="2">
        <v>45435</v>
      </c>
      <c r="D138" s="43">
        <f t="shared" si="5"/>
        <v>38</v>
      </c>
      <c r="E138" s="36">
        <f t="shared" si="35"/>
        <v>0</v>
      </c>
      <c r="F138" s="36">
        <f t="shared" si="36"/>
        <v>16709591</v>
      </c>
      <c r="G138" s="36">
        <f t="shared" si="37"/>
        <v>0</v>
      </c>
      <c r="H138" s="36">
        <f t="shared" si="38"/>
        <v>0</v>
      </c>
      <c r="I138" s="36">
        <f t="shared" si="39"/>
        <v>0</v>
      </c>
      <c r="J138" s="36">
        <f t="shared" si="40"/>
        <v>0</v>
      </c>
      <c r="K138" s="36">
        <f t="shared" si="41"/>
        <v>0</v>
      </c>
      <c r="L138" s="3">
        <v>16709591</v>
      </c>
    </row>
    <row r="139" spans="1:12" x14ac:dyDescent="0.25">
      <c r="A139" t="s">
        <v>110</v>
      </c>
      <c r="B139" s="13">
        <v>900996701</v>
      </c>
      <c r="C139" s="2">
        <v>45439</v>
      </c>
      <c r="D139" s="43">
        <f t="shared" si="5"/>
        <v>34</v>
      </c>
      <c r="E139" s="36">
        <f t="shared" si="35"/>
        <v>0</v>
      </c>
      <c r="F139" s="36">
        <f t="shared" si="36"/>
        <v>729298</v>
      </c>
      <c r="G139" s="36">
        <f t="shared" si="37"/>
        <v>0</v>
      </c>
      <c r="H139" s="36">
        <f t="shared" si="38"/>
        <v>0</v>
      </c>
      <c r="I139" s="36">
        <f t="shared" si="39"/>
        <v>0</v>
      </c>
      <c r="J139" s="36">
        <f t="shared" si="40"/>
        <v>0</v>
      </c>
      <c r="K139" s="36">
        <f t="shared" si="41"/>
        <v>0</v>
      </c>
      <c r="L139" s="3">
        <v>729298</v>
      </c>
    </row>
    <row r="140" spans="1:12" x14ac:dyDescent="0.25">
      <c r="A140" t="s">
        <v>110</v>
      </c>
      <c r="B140" s="13">
        <v>900996701</v>
      </c>
      <c r="C140" s="2">
        <v>45443</v>
      </c>
      <c r="D140" s="43">
        <f t="shared" si="5"/>
        <v>30</v>
      </c>
      <c r="E140" s="36">
        <f t="shared" si="35"/>
        <v>3327759</v>
      </c>
      <c r="F140" s="36">
        <f t="shared" si="36"/>
        <v>0</v>
      </c>
      <c r="G140" s="36">
        <f t="shared" si="37"/>
        <v>0</v>
      </c>
      <c r="H140" s="36">
        <f t="shared" si="38"/>
        <v>0</v>
      </c>
      <c r="I140" s="36">
        <f t="shared" si="39"/>
        <v>0</v>
      </c>
      <c r="J140" s="36">
        <f t="shared" si="40"/>
        <v>0</v>
      </c>
      <c r="K140" s="36">
        <f t="shared" si="41"/>
        <v>0</v>
      </c>
      <c r="L140" s="3">
        <v>3327759</v>
      </c>
    </row>
    <row r="141" spans="1:12" x14ac:dyDescent="0.25">
      <c r="A141" t="s">
        <v>46</v>
      </c>
      <c r="B141" s="13">
        <v>800237412</v>
      </c>
      <c r="C141" s="2">
        <v>45356</v>
      </c>
      <c r="D141" s="43">
        <f t="shared" si="5"/>
        <v>117</v>
      </c>
      <c r="E141" s="36">
        <f t="shared" si="35"/>
        <v>0</v>
      </c>
      <c r="F141" s="36">
        <f t="shared" si="36"/>
        <v>0</v>
      </c>
      <c r="G141" s="36">
        <f t="shared" si="37"/>
        <v>0</v>
      </c>
      <c r="H141" s="36">
        <f t="shared" si="38"/>
        <v>4412284</v>
      </c>
      <c r="I141" s="36">
        <f t="shared" si="39"/>
        <v>0</v>
      </c>
      <c r="J141" s="36">
        <f t="shared" si="40"/>
        <v>0</v>
      </c>
      <c r="K141" s="36">
        <f t="shared" si="41"/>
        <v>0</v>
      </c>
      <c r="L141" s="3">
        <v>4412284</v>
      </c>
    </row>
    <row r="142" spans="1:12" x14ac:dyDescent="0.25">
      <c r="A142" t="s">
        <v>46</v>
      </c>
      <c r="B142" s="13">
        <v>800237412</v>
      </c>
      <c r="C142" s="2">
        <v>45358</v>
      </c>
      <c r="D142" s="43">
        <f t="shared" si="5"/>
        <v>115</v>
      </c>
      <c r="E142" s="36">
        <f t="shared" si="35"/>
        <v>0</v>
      </c>
      <c r="F142" s="36">
        <f t="shared" si="36"/>
        <v>0</v>
      </c>
      <c r="G142" s="36">
        <f t="shared" si="37"/>
        <v>0</v>
      </c>
      <c r="H142" s="36">
        <f t="shared" si="38"/>
        <v>534871</v>
      </c>
      <c r="I142" s="36">
        <f t="shared" si="39"/>
        <v>0</v>
      </c>
      <c r="J142" s="36">
        <f t="shared" si="40"/>
        <v>0</v>
      </c>
      <c r="K142" s="36">
        <f t="shared" si="41"/>
        <v>0</v>
      </c>
      <c r="L142" s="3">
        <v>534871</v>
      </c>
    </row>
    <row r="143" spans="1:12" x14ac:dyDescent="0.25">
      <c r="A143" t="s">
        <v>46</v>
      </c>
      <c r="B143" s="13">
        <v>800237412</v>
      </c>
      <c r="C143" s="2">
        <v>45373</v>
      </c>
      <c r="D143" s="43">
        <f t="shared" si="5"/>
        <v>100</v>
      </c>
      <c r="E143" s="36">
        <f t="shared" si="35"/>
        <v>0</v>
      </c>
      <c r="F143" s="36">
        <f t="shared" si="36"/>
        <v>0</v>
      </c>
      <c r="G143" s="36">
        <f t="shared" si="37"/>
        <v>0</v>
      </c>
      <c r="H143" s="36">
        <f t="shared" si="38"/>
        <v>13738625</v>
      </c>
      <c r="I143" s="36">
        <f t="shared" si="39"/>
        <v>0</v>
      </c>
      <c r="J143" s="36">
        <f t="shared" si="40"/>
        <v>0</v>
      </c>
      <c r="K143" s="36">
        <f t="shared" si="41"/>
        <v>0</v>
      </c>
      <c r="L143" s="3">
        <v>13738625</v>
      </c>
    </row>
    <row r="144" spans="1:12" x14ac:dyDescent="0.25">
      <c r="A144" t="s">
        <v>46</v>
      </c>
      <c r="B144" s="13">
        <v>800237412</v>
      </c>
      <c r="C144" s="2">
        <v>45377</v>
      </c>
      <c r="D144" s="43">
        <f t="shared" si="5"/>
        <v>96</v>
      </c>
      <c r="E144" s="36">
        <f t="shared" si="35"/>
        <v>0</v>
      </c>
      <c r="F144" s="36">
        <f t="shared" si="36"/>
        <v>0</v>
      </c>
      <c r="G144" s="36">
        <f t="shared" si="37"/>
        <v>0</v>
      </c>
      <c r="H144" s="36">
        <f t="shared" si="38"/>
        <v>6430730</v>
      </c>
      <c r="I144" s="36">
        <f t="shared" si="39"/>
        <v>0</v>
      </c>
      <c r="J144" s="36">
        <f t="shared" si="40"/>
        <v>0</v>
      </c>
      <c r="K144" s="36">
        <f t="shared" si="41"/>
        <v>0</v>
      </c>
      <c r="L144" s="3">
        <v>6430730</v>
      </c>
    </row>
    <row r="145" spans="1:12" x14ac:dyDescent="0.25">
      <c r="A145" t="s">
        <v>46</v>
      </c>
      <c r="B145" s="13">
        <v>800237412</v>
      </c>
      <c r="C145" s="2">
        <v>45378</v>
      </c>
      <c r="D145" s="43">
        <f t="shared" si="5"/>
        <v>95</v>
      </c>
      <c r="E145" s="36">
        <f t="shared" si="35"/>
        <v>0</v>
      </c>
      <c r="F145" s="36">
        <f t="shared" si="36"/>
        <v>0</v>
      </c>
      <c r="G145" s="36">
        <f t="shared" si="37"/>
        <v>0</v>
      </c>
      <c r="H145" s="36">
        <f t="shared" si="38"/>
        <v>683612</v>
      </c>
      <c r="I145" s="36">
        <f t="shared" si="39"/>
        <v>0</v>
      </c>
      <c r="J145" s="36">
        <f t="shared" si="40"/>
        <v>0</v>
      </c>
      <c r="K145" s="36">
        <f t="shared" si="41"/>
        <v>0</v>
      </c>
      <c r="L145" s="3">
        <v>683612</v>
      </c>
    </row>
    <row r="146" spans="1:12" x14ac:dyDescent="0.25">
      <c r="A146" t="s">
        <v>46</v>
      </c>
      <c r="B146" s="13">
        <v>800237412</v>
      </c>
      <c r="C146" s="2">
        <v>45384</v>
      </c>
      <c r="D146" s="43">
        <f t="shared" si="5"/>
        <v>89</v>
      </c>
      <c r="E146" s="36">
        <f t="shared" si="35"/>
        <v>0</v>
      </c>
      <c r="F146" s="36">
        <f t="shared" si="36"/>
        <v>0</v>
      </c>
      <c r="G146" s="36">
        <f t="shared" si="37"/>
        <v>257737</v>
      </c>
      <c r="H146" s="36">
        <f t="shared" si="38"/>
        <v>0</v>
      </c>
      <c r="I146" s="36">
        <f t="shared" si="39"/>
        <v>0</v>
      </c>
      <c r="J146" s="36">
        <f t="shared" si="40"/>
        <v>0</v>
      </c>
      <c r="K146" s="36">
        <f t="shared" si="41"/>
        <v>0</v>
      </c>
      <c r="L146" s="3">
        <v>257737</v>
      </c>
    </row>
    <row r="147" spans="1:12" x14ac:dyDescent="0.25">
      <c r="A147" t="s">
        <v>46</v>
      </c>
      <c r="B147" s="13">
        <v>800237412</v>
      </c>
      <c r="C147" s="2">
        <v>45386</v>
      </c>
      <c r="D147" s="43">
        <f t="shared" si="5"/>
        <v>87</v>
      </c>
      <c r="E147" s="36">
        <f t="shared" si="35"/>
        <v>0</v>
      </c>
      <c r="F147" s="36">
        <f t="shared" si="36"/>
        <v>0</v>
      </c>
      <c r="G147" s="36">
        <f t="shared" si="37"/>
        <v>2881119</v>
      </c>
      <c r="H147" s="36">
        <f t="shared" si="38"/>
        <v>0</v>
      </c>
      <c r="I147" s="36">
        <f t="shared" si="39"/>
        <v>0</v>
      </c>
      <c r="J147" s="36">
        <f t="shared" si="40"/>
        <v>0</v>
      </c>
      <c r="K147" s="36">
        <f t="shared" si="41"/>
        <v>0</v>
      </c>
      <c r="L147" s="3">
        <v>2881119</v>
      </c>
    </row>
    <row r="148" spans="1:12" x14ac:dyDescent="0.25">
      <c r="A148" t="s">
        <v>46</v>
      </c>
      <c r="B148" s="13">
        <v>800237412</v>
      </c>
      <c r="C148" s="2">
        <v>45393</v>
      </c>
      <c r="D148" s="43">
        <f t="shared" si="5"/>
        <v>80</v>
      </c>
      <c r="E148" s="36">
        <f t="shared" si="35"/>
        <v>0</v>
      </c>
      <c r="F148" s="36">
        <f t="shared" si="36"/>
        <v>0</v>
      </c>
      <c r="G148" s="36">
        <f t="shared" si="37"/>
        <v>161681</v>
      </c>
      <c r="H148" s="36">
        <f t="shared" si="38"/>
        <v>0</v>
      </c>
      <c r="I148" s="36">
        <f t="shared" si="39"/>
        <v>0</v>
      </c>
      <c r="J148" s="36">
        <f t="shared" si="40"/>
        <v>0</v>
      </c>
      <c r="K148" s="36">
        <f t="shared" si="41"/>
        <v>0</v>
      </c>
      <c r="L148" s="3">
        <v>161681</v>
      </c>
    </row>
    <row r="149" spans="1:12" x14ac:dyDescent="0.25">
      <c r="A149" t="s">
        <v>46</v>
      </c>
      <c r="B149" s="13">
        <v>800237412</v>
      </c>
      <c r="C149" s="2">
        <v>45404</v>
      </c>
      <c r="D149" s="43">
        <f t="shared" si="5"/>
        <v>69</v>
      </c>
      <c r="E149" s="36">
        <f t="shared" si="35"/>
        <v>0</v>
      </c>
      <c r="F149" s="36">
        <f t="shared" si="36"/>
        <v>0</v>
      </c>
      <c r="G149" s="36">
        <f t="shared" si="37"/>
        <v>141703</v>
      </c>
      <c r="H149" s="36">
        <f t="shared" si="38"/>
        <v>0</v>
      </c>
      <c r="I149" s="36">
        <f t="shared" si="39"/>
        <v>0</v>
      </c>
      <c r="J149" s="36">
        <f t="shared" si="40"/>
        <v>0</v>
      </c>
      <c r="K149" s="36">
        <f t="shared" si="41"/>
        <v>0</v>
      </c>
      <c r="L149" s="3">
        <v>141703</v>
      </c>
    </row>
    <row r="150" spans="1:12" x14ac:dyDescent="0.25">
      <c r="A150" t="s">
        <v>46</v>
      </c>
      <c r="B150" s="13">
        <v>800237412</v>
      </c>
      <c r="C150" s="2">
        <v>45405</v>
      </c>
      <c r="D150" s="43">
        <f t="shared" si="5"/>
        <v>68</v>
      </c>
      <c r="E150" s="36">
        <f t="shared" si="35"/>
        <v>0</v>
      </c>
      <c r="F150" s="36">
        <f t="shared" si="36"/>
        <v>0</v>
      </c>
      <c r="G150" s="36">
        <f t="shared" si="37"/>
        <v>683612</v>
      </c>
      <c r="H150" s="36">
        <f t="shared" si="38"/>
        <v>0</v>
      </c>
      <c r="I150" s="36">
        <f t="shared" si="39"/>
        <v>0</v>
      </c>
      <c r="J150" s="36">
        <f t="shared" si="40"/>
        <v>0</v>
      </c>
      <c r="K150" s="36">
        <f t="shared" si="41"/>
        <v>0</v>
      </c>
      <c r="L150" s="3">
        <v>683612</v>
      </c>
    </row>
    <row r="151" spans="1:12" x14ac:dyDescent="0.25">
      <c r="A151" t="s">
        <v>46</v>
      </c>
      <c r="B151" s="13">
        <v>800237412</v>
      </c>
      <c r="C151" s="2">
        <v>45406</v>
      </c>
      <c r="D151" s="43">
        <f t="shared" si="5"/>
        <v>67</v>
      </c>
      <c r="E151" s="36">
        <f t="shared" si="35"/>
        <v>0</v>
      </c>
      <c r="F151" s="36">
        <f t="shared" si="36"/>
        <v>0</v>
      </c>
      <c r="G151" s="36">
        <f t="shared" si="37"/>
        <v>2380901</v>
      </c>
      <c r="H151" s="36">
        <f t="shared" si="38"/>
        <v>0</v>
      </c>
      <c r="I151" s="36">
        <f t="shared" si="39"/>
        <v>0</v>
      </c>
      <c r="J151" s="36">
        <f t="shared" si="40"/>
        <v>0</v>
      </c>
      <c r="K151" s="36">
        <f t="shared" si="41"/>
        <v>0</v>
      </c>
      <c r="L151" s="3">
        <v>2380901</v>
      </c>
    </row>
    <row r="152" spans="1:12" x14ac:dyDescent="0.25">
      <c r="A152" t="s">
        <v>46</v>
      </c>
      <c r="B152" s="13">
        <v>800237412</v>
      </c>
      <c r="C152" s="2">
        <v>45407</v>
      </c>
      <c r="D152" s="43">
        <f t="shared" si="5"/>
        <v>66</v>
      </c>
      <c r="E152" s="36">
        <f t="shared" si="35"/>
        <v>0</v>
      </c>
      <c r="F152" s="36">
        <f t="shared" si="36"/>
        <v>0</v>
      </c>
      <c r="G152" s="36">
        <f t="shared" si="37"/>
        <v>74104</v>
      </c>
      <c r="H152" s="36">
        <f t="shared" si="38"/>
        <v>0</v>
      </c>
      <c r="I152" s="36">
        <f t="shared" si="39"/>
        <v>0</v>
      </c>
      <c r="J152" s="36">
        <f t="shared" si="40"/>
        <v>0</v>
      </c>
      <c r="K152" s="36">
        <f t="shared" si="41"/>
        <v>0</v>
      </c>
      <c r="L152" s="3">
        <v>74104</v>
      </c>
    </row>
    <row r="153" spans="1:12" x14ac:dyDescent="0.25">
      <c r="A153" t="s">
        <v>46</v>
      </c>
      <c r="B153" s="13">
        <v>800237412</v>
      </c>
      <c r="C153" s="2">
        <v>45411</v>
      </c>
      <c r="D153" s="43">
        <f t="shared" si="5"/>
        <v>62</v>
      </c>
      <c r="E153" s="36">
        <f t="shared" si="35"/>
        <v>0</v>
      </c>
      <c r="F153" s="36">
        <f t="shared" si="36"/>
        <v>0</v>
      </c>
      <c r="G153" s="36">
        <f t="shared" si="37"/>
        <v>669489</v>
      </c>
      <c r="H153" s="36">
        <f t="shared" si="38"/>
        <v>0</v>
      </c>
      <c r="I153" s="36">
        <f t="shared" si="39"/>
        <v>0</v>
      </c>
      <c r="J153" s="36">
        <f t="shared" si="40"/>
        <v>0</v>
      </c>
      <c r="K153" s="36">
        <f t="shared" si="41"/>
        <v>0</v>
      </c>
      <c r="L153" s="3">
        <v>669489</v>
      </c>
    </row>
    <row r="154" spans="1:12" x14ac:dyDescent="0.25">
      <c r="A154" t="s">
        <v>46</v>
      </c>
      <c r="B154" s="13">
        <v>800237412</v>
      </c>
      <c r="C154" s="2">
        <v>45418</v>
      </c>
      <c r="D154" s="43">
        <f t="shared" si="5"/>
        <v>55</v>
      </c>
      <c r="E154" s="36">
        <f t="shared" si="35"/>
        <v>0</v>
      </c>
      <c r="F154" s="36">
        <f t="shared" si="36"/>
        <v>1025419</v>
      </c>
      <c r="G154" s="36">
        <f t="shared" si="37"/>
        <v>0</v>
      </c>
      <c r="H154" s="36">
        <f t="shared" si="38"/>
        <v>0</v>
      </c>
      <c r="I154" s="36">
        <f t="shared" si="39"/>
        <v>0</v>
      </c>
      <c r="J154" s="36">
        <f t="shared" si="40"/>
        <v>0</v>
      </c>
      <c r="K154" s="36">
        <f t="shared" si="41"/>
        <v>0</v>
      </c>
      <c r="L154" s="3">
        <v>1025419</v>
      </c>
    </row>
    <row r="155" spans="1:12" x14ac:dyDescent="0.25">
      <c r="A155" t="s">
        <v>46</v>
      </c>
      <c r="B155" s="13">
        <v>800237412</v>
      </c>
      <c r="C155" s="2">
        <v>45419</v>
      </c>
      <c r="D155" s="43">
        <f t="shared" si="5"/>
        <v>54</v>
      </c>
      <c r="E155" s="36">
        <f t="shared" si="35"/>
        <v>0</v>
      </c>
      <c r="F155" s="36">
        <f t="shared" si="36"/>
        <v>333931</v>
      </c>
      <c r="G155" s="36">
        <f t="shared" si="37"/>
        <v>0</v>
      </c>
      <c r="H155" s="36">
        <f t="shared" si="38"/>
        <v>0</v>
      </c>
      <c r="I155" s="36">
        <f t="shared" si="39"/>
        <v>0</v>
      </c>
      <c r="J155" s="36">
        <f t="shared" si="40"/>
        <v>0</v>
      </c>
      <c r="K155" s="36">
        <f t="shared" si="41"/>
        <v>0</v>
      </c>
      <c r="L155" s="3">
        <v>333931</v>
      </c>
    </row>
    <row r="156" spans="1:12" x14ac:dyDescent="0.25">
      <c r="A156" t="s">
        <v>46</v>
      </c>
      <c r="B156" s="13">
        <v>800237412</v>
      </c>
      <c r="C156" s="2">
        <v>45420</v>
      </c>
      <c r="D156" s="43">
        <f t="shared" si="5"/>
        <v>53</v>
      </c>
      <c r="E156" s="36">
        <f t="shared" si="35"/>
        <v>0</v>
      </c>
      <c r="F156" s="36">
        <f t="shared" si="36"/>
        <v>7462429</v>
      </c>
      <c r="G156" s="36">
        <f t="shared" si="37"/>
        <v>0</v>
      </c>
      <c r="H156" s="36">
        <f t="shared" si="38"/>
        <v>0</v>
      </c>
      <c r="I156" s="36">
        <f t="shared" si="39"/>
        <v>0</v>
      </c>
      <c r="J156" s="36">
        <f t="shared" si="40"/>
        <v>0</v>
      </c>
      <c r="K156" s="36">
        <f t="shared" si="41"/>
        <v>0</v>
      </c>
      <c r="L156" s="3">
        <v>7462429</v>
      </c>
    </row>
    <row r="157" spans="1:12" x14ac:dyDescent="0.25">
      <c r="A157" t="s">
        <v>46</v>
      </c>
      <c r="B157" s="13">
        <v>800237412</v>
      </c>
      <c r="C157" s="2">
        <v>45422</v>
      </c>
      <c r="D157" s="43">
        <f t="shared" si="5"/>
        <v>51</v>
      </c>
      <c r="E157" s="36">
        <f t="shared" si="35"/>
        <v>0</v>
      </c>
      <c r="F157" s="36">
        <f t="shared" si="36"/>
        <v>696900</v>
      </c>
      <c r="G157" s="36">
        <f t="shared" si="37"/>
        <v>0</v>
      </c>
      <c r="H157" s="36">
        <f t="shared" si="38"/>
        <v>0</v>
      </c>
      <c r="I157" s="36">
        <f t="shared" si="39"/>
        <v>0</v>
      </c>
      <c r="J157" s="36">
        <f t="shared" si="40"/>
        <v>0</v>
      </c>
      <c r="K157" s="36">
        <f t="shared" si="41"/>
        <v>0</v>
      </c>
      <c r="L157" s="3">
        <v>696900</v>
      </c>
    </row>
    <row r="158" spans="1:12" x14ac:dyDescent="0.25">
      <c r="A158" t="s">
        <v>46</v>
      </c>
      <c r="B158" s="13">
        <v>800237412</v>
      </c>
      <c r="C158" s="2">
        <v>45426</v>
      </c>
      <c r="D158" s="43">
        <f t="shared" si="5"/>
        <v>47</v>
      </c>
      <c r="E158" s="36">
        <f t="shared" si="35"/>
        <v>0</v>
      </c>
      <c r="F158" s="36">
        <f t="shared" si="36"/>
        <v>341806</v>
      </c>
      <c r="G158" s="36">
        <f t="shared" si="37"/>
        <v>0</v>
      </c>
      <c r="H158" s="36">
        <f t="shared" si="38"/>
        <v>0</v>
      </c>
      <c r="I158" s="36">
        <f t="shared" si="39"/>
        <v>0</v>
      </c>
      <c r="J158" s="36">
        <f t="shared" si="40"/>
        <v>0</v>
      </c>
      <c r="K158" s="36">
        <f t="shared" si="41"/>
        <v>0</v>
      </c>
      <c r="L158" s="3">
        <v>341806</v>
      </c>
    </row>
    <row r="159" spans="1:12" x14ac:dyDescent="0.25">
      <c r="A159" t="s">
        <v>46</v>
      </c>
      <c r="B159" s="13">
        <v>800237412</v>
      </c>
      <c r="C159" s="2">
        <v>45427</v>
      </c>
      <c r="D159" s="43">
        <f t="shared" si="5"/>
        <v>46</v>
      </c>
      <c r="E159" s="36">
        <f t="shared" si="35"/>
        <v>0</v>
      </c>
      <c r="F159" s="36">
        <f t="shared" si="36"/>
        <v>2610308</v>
      </c>
      <c r="G159" s="36">
        <f t="shared" si="37"/>
        <v>0</v>
      </c>
      <c r="H159" s="36">
        <f t="shared" si="38"/>
        <v>0</v>
      </c>
      <c r="I159" s="36">
        <f t="shared" si="39"/>
        <v>0</v>
      </c>
      <c r="J159" s="36">
        <f t="shared" si="40"/>
        <v>0</v>
      </c>
      <c r="K159" s="36">
        <f t="shared" si="41"/>
        <v>0</v>
      </c>
      <c r="L159" s="3">
        <v>2610308</v>
      </c>
    </row>
    <row r="160" spans="1:12" x14ac:dyDescent="0.25">
      <c r="A160" t="s">
        <v>46</v>
      </c>
      <c r="B160" s="13">
        <v>800237412</v>
      </c>
      <c r="C160" s="2">
        <v>45392</v>
      </c>
      <c r="D160" s="43">
        <f t="shared" si="5"/>
        <v>81</v>
      </c>
      <c r="E160" s="36">
        <f t="shared" si="6"/>
        <v>0</v>
      </c>
      <c r="F160" s="36">
        <f t="shared" si="7"/>
        <v>0</v>
      </c>
      <c r="G160" s="36">
        <f t="shared" si="8"/>
        <v>191415</v>
      </c>
      <c r="H160" s="36">
        <f t="shared" si="9"/>
        <v>0</v>
      </c>
      <c r="I160" s="36">
        <f t="shared" si="10"/>
        <v>0</v>
      </c>
      <c r="J160" s="36">
        <f t="shared" si="11"/>
        <v>0</v>
      </c>
      <c r="K160" s="36">
        <f t="shared" si="12"/>
        <v>0</v>
      </c>
      <c r="L160" s="3">
        <v>191415</v>
      </c>
    </row>
    <row r="161" spans="1:12" x14ac:dyDescent="0.25">
      <c r="A161" t="s">
        <v>46</v>
      </c>
      <c r="B161" s="13">
        <v>800237412</v>
      </c>
      <c r="C161" s="2">
        <v>45390</v>
      </c>
      <c r="D161" s="43">
        <f t="shared" si="5"/>
        <v>83</v>
      </c>
      <c r="E161" s="36">
        <f t="shared" si="6"/>
        <v>0</v>
      </c>
      <c r="F161" s="36">
        <f t="shared" si="7"/>
        <v>0</v>
      </c>
      <c r="G161" s="36">
        <f t="shared" si="8"/>
        <v>5261189</v>
      </c>
      <c r="H161" s="36">
        <f t="shared" si="9"/>
        <v>0</v>
      </c>
      <c r="I161" s="36">
        <f t="shared" si="10"/>
        <v>0</v>
      </c>
      <c r="J161" s="36">
        <f t="shared" si="11"/>
        <v>0</v>
      </c>
      <c r="K161" s="36">
        <f t="shared" si="12"/>
        <v>0</v>
      </c>
      <c r="L161" s="3">
        <v>5261189</v>
      </c>
    </row>
    <row r="162" spans="1:12" x14ac:dyDescent="0.25">
      <c r="A162" t="s">
        <v>46</v>
      </c>
      <c r="B162" s="13">
        <v>800237412</v>
      </c>
      <c r="C162" s="2">
        <v>45432</v>
      </c>
      <c r="D162" s="43">
        <f t="shared" si="5"/>
        <v>41</v>
      </c>
      <c r="E162" s="36">
        <f t="shared" si="6"/>
        <v>0</v>
      </c>
      <c r="F162" s="36">
        <f t="shared" si="7"/>
        <v>5101447</v>
      </c>
      <c r="G162" s="36">
        <f t="shared" si="8"/>
        <v>0</v>
      </c>
      <c r="H162" s="36">
        <f t="shared" si="9"/>
        <v>0</v>
      </c>
      <c r="I162" s="36">
        <f t="shared" si="10"/>
        <v>0</v>
      </c>
      <c r="J162" s="36">
        <f t="shared" si="11"/>
        <v>0</v>
      </c>
      <c r="K162" s="36">
        <f t="shared" si="12"/>
        <v>0</v>
      </c>
      <c r="L162" s="3">
        <v>5101447</v>
      </c>
    </row>
    <row r="163" spans="1:12" x14ac:dyDescent="0.25">
      <c r="A163" t="s">
        <v>46</v>
      </c>
      <c r="B163" s="13">
        <v>800237412</v>
      </c>
      <c r="C163" s="2">
        <v>45433</v>
      </c>
      <c r="D163" s="43">
        <f t="shared" si="5"/>
        <v>40</v>
      </c>
      <c r="E163" s="36">
        <f t="shared" si="6"/>
        <v>0</v>
      </c>
      <c r="F163" s="36">
        <f t="shared" si="7"/>
        <v>720827</v>
      </c>
      <c r="G163" s="36">
        <f t="shared" si="8"/>
        <v>0</v>
      </c>
      <c r="H163" s="36">
        <f t="shared" si="9"/>
        <v>0</v>
      </c>
      <c r="I163" s="36">
        <f t="shared" si="10"/>
        <v>0</v>
      </c>
      <c r="J163" s="36">
        <f t="shared" si="11"/>
        <v>0</v>
      </c>
      <c r="K163" s="36">
        <f t="shared" si="12"/>
        <v>0</v>
      </c>
      <c r="L163" s="3">
        <v>720827</v>
      </c>
    </row>
    <row r="164" spans="1:12" x14ac:dyDescent="0.25">
      <c r="A164" t="s">
        <v>46</v>
      </c>
      <c r="B164" s="13">
        <v>800237412</v>
      </c>
      <c r="C164" s="2">
        <v>45439</v>
      </c>
      <c r="D164" s="43">
        <f t="shared" si="5"/>
        <v>34</v>
      </c>
      <c r="E164" s="36">
        <f t="shared" si="6"/>
        <v>0</v>
      </c>
      <c r="F164" s="36">
        <f t="shared" si="7"/>
        <v>2049351</v>
      </c>
      <c r="G164" s="36">
        <f t="shared" si="8"/>
        <v>0</v>
      </c>
      <c r="H164" s="36">
        <f t="shared" si="9"/>
        <v>0</v>
      </c>
      <c r="I164" s="36">
        <f t="shared" si="10"/>
        <v>0</v>
      </c>
      <c r="J164" s="36">
        <f t="shared" si="11"/>
        <v>0</v>
      </c>
      <c r="K164" s="36">
        <f t="shared" si="12"/>
        <v>0</v>
      </c>
      <c r="L164" s="3">
        <v>2049351</v>
      </c>
    </row>
    <row r="165" spans="1:12" x14ac:dyDescent="0.25">
      <c r="A165" t="s">
        <v>46</v>
      </c>
      <c r="B165" s="13">
        <v>800237412</v>
      </c>
      <c r="C165" s="2">
        <v>45440</v>
      </c>
      <c r="D165" s="43">
        <f t="shared" si="5"/>
        <v>33</v>
      </c>
      <c r="E165" s="36">
        <f t="shared" si="6"/>
        <v>0</v>
      </c>
      <c r="F165" s="36">
        <f t="shared" si="7"/>
        <v>1558269</v>
      </c>
      <c r="G165" s="36">
        <f t="shared" si="8"/>
        <v>0</v>
      </c>
      <c r="H165" s="36">
        <f t="shared" si="9"/>
        <v>0</v>
      </c>
      <c r="I165" s="36">
        <f t="shared" si="10"/>
        <v>0</v>
      </c>
      <c r="J165" s="36">
        <f t="shared" si="11"/>
        <v>0</v>
      </c>
      <c r="K165" s="36">
        <f t="shared" si="12"/>
        <v>0</v>
      </c>
      <c r="L165" s="3">
        <v>1558269</v>
      </c>
    </row>
    <row r="166" spans="1:12" x14ac:dyDescent="0.25">
      <c r="A166" t="s">
        <v>46</v>
      </c>
      <c r="B166" s="13">
        <v>800237412</v>
      </c>
      <c r="C166" s="2">
        <v>45442</v>
      </c>
      <c r="D166" s="43">
        <f t="shared" si="5"/>
        <v>31</v>
      </c>
      <c r="E166" s="36">
        <f t="shared" si="6"/>
        <v>0</v>
      </c>
      <c r="F166" s="36">
        <f t="shared" si="7"/>
        <v>1392838</v>
      </c>
      <c r="G166" s="36">
        <f t="shared" si="8"/>
        <v>0</v>
      </c>
      <c r="H166" s="36">
        <f t="shared" si="9"/>
        <v>0</v>
      </c>
      <c r="I166" s="36">
        <f t="shared" si="10"/>
        <v>0</v>
      </c>
      <c r="J166" s="36">
        <f t="shared" si="11"/>
        <v>0</v>
      </c>
      <c r="K166" s="36">
        <f t="shared" si="12"/>
        <v>0</v>
      </c>
      <c r="L166" s="3">
        <v>1392838</v>
      </c>
    </row>
    <row r="167" spans="1:12" x14ac:dyDescent="0.25">
      <c r="A167" t="s">
        <v>142</v>
      </c>
      <c r="B167" s="13">
        <v>900847282</v>
      </c>
      <c r="C167" s="2">
        <v>45426</v>
      </c>
      <c r="D167" s="43">
        <f t="shared" si="5"/>
        <v>47</v>
      </c>
      <c r="E167" s="36">
        <f t="shared" si="6"/>
        <v>0</v>
      </c>
      <c r="F167" s="36">
        <f t="shared" si="7"/>
        <v>72765880</v>
      </c>
      <c r="G167" s="36">
        <f t="shared" si="8"/>
        <v>0</v>
      </c>
      <c r="H167" s="36">
        <f t="shared" si="9"/>
        <v>0</v>
      </c>
      <c r="I167" s="36">
        <f t="shared" si="10"/>
        <v>0</v>
      </c>
      <c r="J167" s="36">
        <f t="shared" si="11"/>
        <v>0</v>
      </c>
      <c r="K167" s="36">
        <f t="shared" si="12"/>
        <v>0</v>
      </c>
      <c r="L167" s="3">
        <v>72765880</v>
      </c>
    </row>
    <row r="168" spans="1:12" x14ac:dyDescent="0.25">
      <c r="A168" t="s">
        <v>153</v>
      </c>
      <c r="B168" s="13">
        <v>860046201</v>
      </c>
      <c r="C168" s="2">
        <v>45373</v>
      </c>
      <c r="D168" s="43">
        <f t="shared" si="5"/>
        <v>100</v>
      </c>
      <c r="E168" s="36">
        <f t="shared" si="6"/>
        <v>0</v>
      </c>
      <c r="F168" s="36">
        <f t="shared" si="7"/>
        <v>0</v>
      </c>
      <c r="G168" s="36">
        <f t="shared" si="8"/>
        <v>0</v>
      </c>
      <c r="H168" s="36">
        <f t="shared" si="9"/>
        <v>65569373</v>
      </c>
      <c r="I168" s="36">
        <f t="shared" si="10"/>
        <v>0</v>
      </c>
      <c r="J168" s="36">
        <f t="shared" si="11"/>
        <v>0</v>
      </c>
      <c r="K168" s="36">
        <f t="shared" si="12"/>
        <v>0</v>
      </c>
      <c r="L168" s="3">
        <v>65569373</v>
      </c>
    </row>
    <row r="169" spans="1:12" x14ac:dyDescent="0.25">
      <c r="A169" t="s">
        <v>153</v>
      </c>
      <c r="B169" s="13">
        <v>860046201</v>
      </c>
      <c r="C169" s="2">
        <v>45408</v>
      </c>
      <c r="D169" s="43">
        <f t="shared" si="5"/>
        <v>65</v>
      </c>
      <c r="E169" s="36">
        <f t="shared" si="6"/>
        <v>0</v>
      </c>
      <c r="F169" s="36">
        <f t="shared" si="7"/>
        <v>0</v>
      </c>
      <c r="G169" s="36">
        <f t="shared" si="8"/>
        <v>65569373</v>
      </c>
      <c r="H169" s="36">
        <f t="shared" si="9"/>
        <v>0</v>
      </c>
      <c r="I169" s="36">
        <f t="shared" si="10"/>
        <v>0</v>
      </c>
      <c r="J169" s="36">
        <f t="shared" si="11"/>
        <v>0</v>
      </c>
      <c r="K169" s="36">
        <f t="shared" si="12"/>
        <v>0</v>
      </c>
      <c r="L169" s="3">
        <v>65569373</v>
      </c>
    </row>
    <row r="170" spans="1:12" x14ac:dyDescent="0.25">
      <c r="A170" t="s">
        <v>153</v>
      </c>
      <c r="B170" s="13">
        <v>860046201</v>
      </c>
      <c r="C170" s="2">
        <v>45439</v>
      </c>
      <c r="D170" s="43">
        <f t="shared" si="5"/>
        <v>34</v>
      </c>
      <c r="E170" s="36">
        <f t="shared" si="6"/>
        <v>0</v>
      </c>
      <c r="F170" s="36">
        <f t="shared" si="7"/>
        <v>65569373</v>
      </c>
      <c r="G170" s="36">
        <f t="shared" si="8"/>
        <v>0</v>
      </c>
      <c r="H170" s="36">
        <f t="shared" si="9"/>
        <v>0</v>
      </c>
      <c r="I170" s="36">
        <f t="shared" si="10"/>
        <v>0</v>
      </c>
      <c r="J170" s="36">
        <f t="shared" si="11"/>
        <v>0</v>
      </c>
      <c r="K170" s="36">
        <f t="shared" si="12"/>
        <v>0</v>
      </c>
      <c r="L170" s="3">
        <v>65569373</v>
      </c>
    </row>
    <row r="171" spans="1:12" x14ac:dyDescent="0.25">
      <c r="A171" t="s">
        <v>132</v>
      </c>
      <c r="B171" s="13">
        <v>890912306</v>
      </c>
      <c r="C171" s="2">
        <v>45377</v>
      </c>
      <c r="D171" s="43">
        <f t="shared" si="5"/>
        <v>96</v>
      </c>
      <c r="E171" s="36">
        <f t="shared" si="6"/>
        <v>0</v>
      </c>
      <c r="F171" s="36">
        <f t="shared" si="7"/>
        <v>0</v>
      </c>
      <c r="G171" s="36">
        <f t="shared" si="8"/>
        <v>0</v>
      </c>
      <c r="H171" s="36">
        <f t="shared" si="9"/>
        <v>848183</v>
      </c>
      <c r="I171" s="36">
        <f t="shared" si="10"/>
        <v>0</v>
      </c>
      <c r="J171" s="36">
        <f t="shared" si="11"/>
        <v>0</v>
      </c>
      <c r="K171" s="36">
        <f t="shared" si="12"/>
        <v>0</v>
      </c>
      <c r="L171" s="3">
        <v>848183</v>
      </c>
    </row>
    <row r="172" spans="1:12" x14ac:dyDescent="0.25">
      <c r="A172" t="s">
        <v>132</v>
      </c>
      <c r="B172" s="13">
        <v>890912306</v>
      </c>
      <c r="C172" s="2">
        <v>45394</v>
      </c>
      <c r="D172" s="43">
        <f t="shared" si="5"/>
        <v>79</v>
      </c>
      <c r="E172" s="36">
        <f t="shared" si="6"/>
        <v>0</v>
      </c>
      <c r="F172" s="36">
        <f t="shared" si="7"/>
        <v>0</v>
      </c>
      <c r="G172" s="36">
        <f t="shared" si="8"/>
        <v>759105</v>
      </c>
      <c r="H172" s="36">
        <f t="shared" si="9"/>
        <v>0</v>
      </c>
      <c r="I172" s="36">
        <f t="shared" si="10"/>
        <v>0</v>
      </c>
      <c r="J172" s="36">
        <f t="shared" si="11"/>
        <v>0</v>
      </c>
      <c r="K172" s="36">
        <f t="shared" si="12"/>
        <v>0</v>
      </c>
      <c r="L172" s="3">
        <v>759105</v>
      </c>
    </row>
    <row r="173" spans="1:12" x14ac:dyDescent="0.25">
      <c r="A173" t="s">
        <v>132</v>
      </c>
      <c r="B173" s="13">
        <v>890912306</v>
      </c>
      <c r="C173" s="2">
        <v>45426</v>
      </c>
      <c r="D173" s="43">
        <f t="shared" si="5"/>
        <v>47</v>
      </c>
      <c r="E173" s="36">
        <f t="shared" si="6"/>
        <v>0</v>
      </c>
      <c r="F173" s="36">
        <f t="shared" si="7"/>
        <v>2072708</v>
      </c>
      <c r="G173" s="36">
        <f t="shared" si="8"/>
        <v>0</v>
      </c>
      <c r="H173" s="36">
        <f t="shared" si="9"/>
        <v>0</v>
      </c>
      <c r="I173" s="36">
        <f t="shared" si="10"/>
        <v>0</v>
      </c>
      <c r="J173" s="36">
        <f t="shared" si="11"/>
        <v>0</v>
      </c>
      <c r="K173" s="36">
        <f t="shared" si="12"/>
        <v>0</v>
      </c>
      <c r="L173" s="3">
        <v>2072708</v>
      </c>
    </row>
    <row r="174" spans="1:12" x14ac:dyDescent="0.25">
      <c r="A174" t="s">
        <v>132</v>
      </c>
      <c r="B174" s="13">
        <v>890912306</v>
      </c>
      <c r="C174" s="2">
        <v>45397</v>
      </c>
      <c r="D174" s="43">
        <f t="shared" si="5"/>
        <v>76</v>
      </c>
      <c r="E174" s="36">
        <f t="shared" si="6"/>
        <v>0</v>
      </c>
      <c r="F174" s="36">
        <f t="shared" si="7"/>
        <v>0</v>
      </c>
      <c r="G174" s="36">
        <f t="shared" si="8"/>
        <v>2192172</v>
      </c>
      <c r="H174" s="36">
        <f t="shared" si="9"/>
        <v>0</v>
      </c>
      <c r="I174" s="36">
        <f t="shared" si="10"/>
        <v>0</v>
      </c>
      <c r="J174" s="36">
        <f t="shared" si="11"/>
        <v>0</v>
      </c>
      <c r="K174" s="36">
        <f t="shared" si="12"/>
        <v>0</v>
      </c>
      <c r="L174" s="3">
        <v>2192172</v>
      </c>
    </row>
    <row r="175" spans="1:12" x14ac:dyDescent="0.25">
      <c r="A175" t="s">
        <v>115</v>
      </c>
      <c r="B175" s="13">
        <v>860001778</v>
      </c>
      <c r="C175" s="2">
        <v>45372</v>
      </c>
      <c r="D175" s="43">
        <f t="shared" si="5"/>
        <v>101</v>
      </c>
      <c r="E175" s="36">
        <f t="shared" si="6"/>
        <v>0</v>
      </c>
      <c r="F175" s="36">
        <f t="shared" si="7"/>
        <v>0</v>
      </c>
      <c r="G175" s="36">
        <f t="shared" si="8"/>
        <v>0</v>
      </c>
      <c r="H175" s="36">
        <f t="shared" si="9"/>
        <v>14582119</v>
      </c>
      <c r="I175" s="36">
        <f t="shared" si="10"/>
        <v>0</v>
      </c>
      <c r="J175" s="36">
        <f t="shared" si="11"/>
        <v>0</v>
      </c>
      <c r="K175" s="36">
        <f t="shared" si="12"/>
        <v>0</v>
      </c>
      <c r="L175" s="3">
        <v>14582119</v>
      </c>
    </row>
    <row r="176" spans="1:12" x14ac:dyDescent="0.25">
      <c r="A176" t="s">
        <v>115</v>
      </c>
      <c r="B176" s="13">
        <v>860001778</v>
      </c>
      <c r="C176" s="2">
        <v>45378</v>
      </c>
      <c r="D176" s="43">
        <f t="shared" si="5"/>
        <v>95</v>
      </c>
      <c r="E176" s="36">
        <f t="shared" si="6"/>
        <v>0</v>
      </c>
      <c r="F176" s="36">
        <f t="shared" si="7"/>
        <v>0</v>
      </c>
      <c r="G176" s="36">
        <f t="shared" si="8"/>
        <v>0</v>
      </c>
      <c r="H176" s="36">
        <f t="shared" si="9"/>
        <v>4541820</v>
      </c>
      <c r="I176" s="36">
        <f t="shared" si="10"/>
        <v>0</v>
      </c>
      <c r="J176" s="36">
        <f t="shared" si="11"/>
        <v>0</v>
      </c>
      <c r="K176" s="36">
        <f t="shared" si="12"/>
        <v>0</v>
      </c>
      <c r="L176" s="3">
        <v>4541820</v>
      </c>
    </row>
    <row r="177" spans="1:12" x14ac:dyDescent="0.25">
      <c r="A177" t="s">
        <v>115</v>
      </c>
      <c r="B177" s="13">
        <v>860001778</v>
      </c>
      <c r="C177" s="2">
        <v>45407</v>
      </c>
      <c r="D177" s="43">
        <f t="shared" si="5"/>
        <v>66</v>
      </c>
      <c r="E177" s="36">
        <f t="shared" si="6"/>
        <v>0</v>
      </c>
      <c r="F177" s="36">
        <f t="shared" si="7"/>
        <v>0</v>
      </c>
      <c r="G177" s="36">
        <f t="shared" si="8"/>
        <v>1056038</v>
      </c>
      <c r="H177" s="36">
        <f t="shared" si="9"/>
        <v>0</v>
      </c>
      <c r="I177" s="36">
        <f t="shared" si="10"/>
        <v>0</v>
      </c>
      <c r="J177" s="36">
        <f t="shared" si="11"/>
        <v>0</v>
      </c>
      <c r="K177" s="36">
        <f t="shared" si="12"/>
        <v>0</v>
      </c>
      <c r="L177" s="3">
        <v>1056038</v>
      </c>
    </row>
    <row r="178" spans="1:12" x14ac:dyDescent="0.25">
      <c r="A178" t="s">
        <v>115</v>
      </c>
      <c r="B178" s="13">
        <v>860001778</v>
      </c>
      <c r="C178" s="2">
        <v>45408</v>
      </c>
      <c r="D178" s="43">
        <f t="shared" si="5"/>
        <v>65</v>
      </c>
      <c r="E178" s="36">
        <f t="shared" si="6"/>
        <v>0</v>
      </c>
      <c r="F178" s="36">
        <f t="shared" si="7"/>
        <v>0</v>
      </c>
      <c r="G178" s="36">
        <f t="shared" si="8"/>
        <v>4932205</v>
      </c>
      <c r="H178" s="36">
        <f t="shared" si="9"/>
        <v>0</v>
      </c>
      <c r="I178" s="36">
        <f t="shared" si="10"/>
        <v>0</v>
      </c>
      <c r="J178" s="36">
        <f t="shared" si="11"/>
        <v>0</v>
      </c>
      <c r="K178" s="36">
        <f t="shared" si="12"/>
        <v>0</v>
      </c>
      <c r="L178" s="3">
        <v>4932205</v>
      </c>
    </row>
    <row r="179" spans="1:12" x14ac:dyDescent="0.25">
      <c r="A179" t="s">
        <v>115</v>
      </c>
      <c r="B179" s="13">
        <v>860001778</v>
      </c>
      <c r="C179" s="2">
        <v>45411</v>
      </c>
      <c r="D179" s="43">
        <f t="shared" si="5"/>
        <v>62</v>
      </c>
      <c r="E179" s="36">
        <f t="shared" si="6"/>
        <v>0</v>
      </c>
      <c r="F179" s="36">
        <f t="shared" si="7"/>
        <v>0</v>
      </c>
      <c r="G179" s="36">
        <f t="shared" si="8"/>
        <v>3795529</v>
      </c>
      <c r="H179" s="36">
        <f t="shared" si="9"/>
        <v>0</v>
      </c>
      <c r="I179" s="36">
        <f t="shared" si="10"/>
        <v>0</v>
      </c>
      <c r="J179" s="36">
        <f t="shared" si="11"/>
        <v>0</v>
      </c>
      <c r="K179" s="36">
        <f t="shared" si="12"/>
        <v>0</v>
      </c>
      <c r="L179" s="3">
        <v>3795529</v>
      </c>
    </row>
    <row r="180" spans="1:12" x14ac:dyDescent="0.25">
      <c r="A180" t="s">
        <v>115</v>
      </c>
      <c r="B180" s="13">
        <v>860001778</v>
      </c>
      <c r="C180" s="2">
        <v>45426</v>
      </c>
      <c r="D180" s="43">
        <f t="shared" si="5"/>
        <v>47</v>
      </c>
      <c r="E180" s="36">
        <f t="shared" si="6"/>
        <v>0</v>
      </c>
      <c r="F180" s="36">
        <f t="shared" si="7"/>
        <v>5755236</v>
      </c>
      <c r="G180" s="36">
        <f t="shared" si="8"/>
        <v>0</v>
      </c>
      <c r="H180" s="36">
        <f t="shared" si="9"/>
        <v>0</v>
      </c>
      <c r="I180" s="36">
        <f t="shared" si="10"/>
        <v>0</v>
      </c>
      <c r="J180" s="36">
        <f t="shared" si="11"/>
        <v>0</v>
      </c>
      <c r="K180" s="36">
        <f t="shared" si="12"/>
        <v>0</v>
      </c>
      <c r="L180" s="3">
        <v>5755236</v>
      </c>
    </row>
    <row r="181" spans="1:12" x14ac:dyDescent="0.25">
      <c r="A181" t="s">
        <v>115</v>
      </c>
      <c r="B181" s="13">
        <v>860001778</v>
      </c>
      <c r="C181" s="2">
        <v>45432</v>
      </c>
      <c r="D181" s="43">
        <f t="shared" si="5"/>
        <v>41</v>
      </c>
      <c r="E181" s="36">
        <f t="shared" si="6"/>
        <v>0</v>
      </c>
      <c r="F181" s="36">
        <f t="shared" si="7"/>
        <v>787042</v>
      </c>
      <c r="G181" s="36">
        <f t="shared" si="8"/>
        <v>0</v>
      </c>
      <c r="H181" s="36">
        <f t="shared" si="9"/>
        <v>0</v>
      </c>
      <c r="I181" s="36">
        <f t="shared" si="10"/>
        <v>0</v>
      </c>
      <c r="J181" s="36">
        <f t="shared" si="11"/>
        <v>0</v>
      </c>
      <c r="K181" s="36">
        <f t="shared" si="12"/>
        <v>0</v>
      </c>
      <c r="L181" s="3">
        <v>787042</v>
      </c>
    </row>
    <row r="182" spans="1:12" x14ac:dyDescent="0.25">
      <c r="A182" t="s">
        <v>115</v>
      </c>
      <c r="B182" s="13">
        <v>860001778</v>
      </c>
      <c r="C182" s="2">
        <v>45433</v>
      </c>
      <c r="D182" s="43">
        <f t="shared" si="5"/>
        <v>40</v>
      </c>
      <c r="E182" s="36">
        <f t="shared" si="6"/>
        <v>0</v>
      </c>
      <c r="F182" s="36">
        <f t="shared" si="7"/>
        <v>9320314</v>
      </c>
      <c r="G182" s="36">
        <f t="shared" si="8"/>
        <v>0</v>
      </c>
      <c r="H182" s="36">
        <f t="shared" si="9"/>
        <v>0</v>
      </c>
      <c r="I182" s="36">
        <f t="shared" si="10"/>
        <v>0</v>
      </c>
      <c r="J182" s="36">
        <f t="shared" si="11"/>
        <v>0</v>
      </c>
      <c r="K182" s="36">
        <f t="shared" si="12"/>
        <v>0</v>
      </c>
      <c r="L182" s="3">
        <v>9320314</v>
      </c>
    </row>
    <row r="183" spans="1:12" x14ac:dyDescent="0.25">
      <c r="A183" t="s">
        <v>115</v>
      </c>
      <c r="B183" s="13">
        <v>860001778</v>
      </c>
      <c r="C183" s="2">
        <v>45440</v>
      </c>
      <c r="D183" s="43">
        <f t="shared" si="5"/>
        <v>33</v>
      </c>
      <c r="E183" s="36">
        <f t="shared" si="6"/>
        <v>0</v>
      </c>
      <c r="F183" s="36">
        <f t="shared" si="7"/>
        <v>1566141</v>
      </c>
      <c r="G183" s="36">
        <f t="shared" si="8"/>
        <v>0</v>
      </c>
      <c r="H183" s="36">
        <f t="shared" si="9"/>
        <v>0</v>
      </c>
      <c r="I183" s="36">
        <f t="shared" si="10"/>
        <v>0</v>
      </c>
      <c r="J183" s="36">
        <f t="shared" si="11"/>
        <v>0</v>
      </c>
      <c r="K183" s="36">
        <f t="shared" si="12"/>
        <v>0</v>
      </c>
      <c r="L183" s="3">
        <v>1566141</v>
      </c>
    </row>
    <row r="184" spans="1:12" x14ac:dyDescent="0.25">
      <c r="A184" t="s">
        <v>109</v>
      </c>
      <c r="B184" s="13">
        <v>900239627</v>
      </c>
      <c r="C184" s="2">
        <v>45358</v>
      </c>
      <c r="D184" s="43">
        <f t="shared" si="5"/>
        <v>115</v>
      </c>
      <c r="E184" s="36">
        <f t="shared" si="6"/>
        <v>0</v>
      </c>
      <c r="F184" s="36">
        <f t="shared" si="7"/>
        <v>0</v>
      </c>
      <c r="G184" s="36">
        <f t="shared" si="8"/>
        <v>0</v>
      </c>
      <c r="H184" s="36">
        <f t="shared" si="9"/>
        <v>4768754</v>
      </c>
      <c r="I184" s="36">
        <f t="shared" si="10"/>
        <v>0</v>
      </c>
      <c r="J184" s="36">
        <f t="shared" si="11"/>
        <v>0</v>
      </c>
      <c r="K184" s="36">
        <f t="shared" si="12"/>
        <v>0</v>
      </c>
      <c r="L184" s="3">
        <v>4768754</v>
      </c>
    </row>
    <row r="185" spans="1:12" x14ac:dyDescent="0.25">
      <c r="A185" t="s">
        <v>109</v>
      </c>
      <c r="B185" s="13">
        <v>900239627</v>
      </c>
      <c r="C185" s="2">
        <v>45364</v>
      </c>
      <c r="D185" s="43">
        <f t="shared" si="5"/>
        <v>109</v>
      </c>
      <c r="E185" s="36">
        <f t="shared" si="6"/>
        <v>0</v>
      </c>
      <c r="F185" s="36">
        <f t="shared" si="7"/>
        <v>0</v>
      </c>
      <c r="G185" s="36">
        <f t="shared" si="8"/>
        <v>0</v>
      </c>
      <c r="H185" s="36">
        <f t="shared" si="9"/>
        <v>12782215</v>
      </c>
      <c r="I185" s="36">
        <f t="shared" si="10"/>
        <v>0</v>
      </c>
      <c r="J185" s="36">
        <f t="shared" si="11"/>
        <v>0</v>
      </c>
      <c r="K185" s="36">
        <f t="shared" si="12"/>
        <v>0</v>
      </c>
      <c r="L185" s="3">
        <v>12782215</v>
      </c>
    </row>
    <row r="186" spans="1:12" x14ac:dyDescent="0.25">
      <c r="A186" t="s">
        <v>109</v>
      </c>
      <c r="B186" s="13">
        <v>900239627</v>
      </c>
      <c r="C186" s="2">
        <v>45373</v>
      </c>
      <c r="D186" s="43">
        <f t="shared" si="5"/>
        <v>100</v>
      </c>
      <c r="E186" s="36">
        <f t="shared" si="6"/>
        <v>0</v>
      </c>
      <c r="F186" s="36">
        <f t="shared" si="7"/>
        <v>0</v>
      </c>
      <c r="G186" s="36">
        <f t="shared" si="8"/>
        <v>0</v>
      </c>
      <c r="H186" s="36">
        <f t="shared" si="9"/>
        <v>1550186</v>
      </c>
      <c r="I186" s="36">
        <f t="shared" si="10"/>
        <v>0</v>
      </c>
      <c r="J186" s="36">
        <f t="shared" si="11"/>
        <v>0</v>
      </c>
      <c r="K186" s="36">
        <f t="shared" si="12"/>
        <v>0</v>
      </c>
      <c r="L186" s="3">
        <v>1550186</v>
      </c>
    </row>
    <row r="187" spans="1:12" x14ac:dyDescent="0.25">
      <c r="A187" t="s">
        <v>109</v>
      </c>
      <c r="B187" s="13">
        <v>900239627</v>
      </c>
      <c r="C187" s="2">
        <v>45378</v>
      </c>
      <c r="D187" s="43">
        <f t="shared" si="5"/>
        <v>95</v>
      </c>
      <c r="E187" s="36">
        <f t="shared" si="6"/>
        <v>0</v>
      </c>
      <c r="F187" s="36">
        <f t="shared" si="7"/>
        <v>0</v>
      </c>
      <c r="G187" s="36">
        <f t="shared" si="8"/>
        <v>0</v>
      </c>
      <c r="H187" s="36">
        <f t="shared" si="9"/>
        <v>13275456</v>
      </c>
      <c r="I187" s="36">
        <f t="shared" si="10"/>
        <v>0</v>
      </c>
      <c r="J187" s="36">
        <f t="shared" si="11"/>
        <v>0</v>
      </c>
      <c r="K187" s="36">
        <f t="shared" si="12"/>
        <v>0</v>
      </c>
      <c r="L187" s="3">
        <v>13275456</v>
      </c>
    </row>
    <row r="188" spans="1:12" x14ac:dyDescent="0.25">
      <c r="A188" t="s">
        <v>109</v>
      </c>
      <c r="B188" s="13">
        <v>900239627</v>
      </c>
      <c r="C188" s="2">
        <v>45393</v>
      </c>
      <c r="D188" s="43">
        <f t="shared" si="5"/>
        <v>80</v>
      </c>
      <c r="E188" s="36">
        <f t="shared" si="6"/>
        <v>0</v>
      </c>
      <c r="F188" s="36">
        <f t="shared" si="7"/>
        <v>0</v>
      </c>
      <c r="G188" s="36">
        <f t="shared" si="8"/>
        <v>259122</v>
      </c>
      <c r="H188" s="36">
        <f t="shared" si="9"/>
        <v>0</v>
      </c>
      <c r="I188" s="36">
        <f t="shared" si="10"/>
        <v>0</v>
      </c>
      <c r="J188" s="36">
        <f t="shared" si="11"/>
        <v>0</v>
      </c>
      <c r="K188" s="36">
        <f t="shared" si="12"/>
        <v>0</v>
      </c>
      <c r="L188" s="3">
        <v>259122</v>
      </c>
    </row>
    <row r="189" spans="1:12" x14ac:dyDescent="0.25">
      <c r="A189" t="s">
        <v>109</v>
      </c>
      <c r="B189" s="13">
        <v>900239627</v>
      </c>
      <c r="C189" s="2">
        <v>45400</v>
      </c>
      <c r="D189" s="43">
        <f t="shared" si="5"/>
        <v>73</v>
      </c>
      <c r="E189" s="36">
        <f t="shared" si="6"/>
        <v>0</v>
      </c>
      <c r="F189" s="36">
        <f t="shared" si="7"/>
        <v>0</v>
      </c>
      <c r="G189" s="36">
        <f t="shared" si="8"/>
        <v>7878218</v>
      </c>
      <c r="H189" s="36">
        <f t="shared" si="9"/>
        <v>0</v>
      </c>
      <c r="I189" s="36">
        <f t="shared" si="10"/>
        <v>0</v>
      </c>
      <c r="J189" s="36">
        <f t="shared" si="11"/>
        <v>0</v>
      </c>
      <c r="K189" s="36">
        <f t="shared" si="12"/>
        <v>0</v>
      </c>
      <c r="L189" s="3">
        <v>7878218</v>
      </c>
    </row>
    <row r="190" spans="1:12" x14ac:dyDescent="0.25">
      <c r="A190" t="s">
        <v>109</v>
      </c>
      <c r="B190" s="13">
        <v>900239627</v>
      </c>
      <c r="C190" s="2">
        <v>45401</v>
      </c>
      <c r="D190" s="43">
        <f t="shared" si="5"/>
        <v>72</v>
      </c>
      <c r="E190" s="36">
        <f t="shared" si="6"/>
        <v>0</v>
      </c>
      <c r="F190" s="36">
        <f t="shared" si="7"/>
        <v>0</v>
      </c>
      <c r="G190" s="36">
        <f t="shared" si="8"/>
        <v>2133210</v>
      </c>
      <c r="H190" s="36">
        <f t="shared" si="9"/>
        <v>0</v>
      </c>
      <c r="I190" s="36">
        <f t="shared" si="10"/>
        <v>0</v>
      </c>
      <c r="J190" s="36">
        <f t="shared" si="11"/>
        <v>0</v>
      </c>
      <c r="K190" s="36">
        <f t="shared" si="12"/>
        <v>0</v>
      </c>
      <c r="L190" s="3">
        <v>2133210</v>
      </c>
    </row>
    <row r="191" spans="1:12" x14ac:dyDescent="0.25">
      <c r="A191" t="s">
        <v>109</v>
      </c>
      <c r="B191" s="13">
        <v>900239627</v>
      </c>
      <c r="C191" s="2">
        <v>45404</v>
      </c>
      <c r="D191" s="43">
        <f t="shared" si="5"/>
        <v>69</v>
      </c>
      <c r="E191" s="36">
        <f t="shared" si="6"/>
        <v>0</v>
      </c>
      <c r="F191" s="36">
        <f t="shared" si="7"/>
        <v>0</v>
      </c>
      <c r="G191" s="36">
        <f t="shared" si="8"/>
        <v>861455</v>
      </c>
      <c r="H191" s="36">
        <f t="shared" si="9"/>
        <v>0</v>
      </c>
      <c r="I191" s="36">
        <f t="shared" si="10"/>
        <v>0</v>
      </c>
      <c r="J191" s="36">
        <f t="shared" si="11"/>
        <v>0</v>
      </c>
      <c r="K191" s="36">
        <f t="shared" si="12"/>
        <v>0</v>
      </c>
      <c r="L191" s="3">
        <v>861455</v>
      </c>
    </row>
    <row r="192" spans="1:12" x14ac:dyDescent="0.25">
      <c r="A192" t="s">
        <v>109</v>
      </c>
      <c r="B192" s="13">
        <v>900239627</v>
      </c>
      <c r="C192" s="2">
        <v>45397</v>
      </c>
      <c r="D192" s="43">
        <f t="shared" si="5"/>
        <v>76</v>
      </c>
      <c r="E192" s="36">
        <f t="shared" si="6"/>
        <v>0</v>
      </c>
      <c r="F192" s="36">
        <f t="shared" si="7"/>
        <v>0</v>
      </c>
      <c r="G192" s="36">
        <f t="shared" si="8"/>
        <v>2464954</v>
      </c>
      <c r="H192" s="36">
        <f t="shared" si="9"/>
        <v>0</v>
      </c>
      <c r="I192" s="36">
        <f t="shared" si="10"/>
        <v>0</v>
      </c>
      <c r="J192" s="36">
        <f t="shared" si="11"/>
        <v>0</v>
      </c>
      <c r="K192" s="36">
        <f t="shared" si="12"/>
        <v>0</v>
      </c>
      <c r="L192" s="3">
        <v>2464954</v>
      </c>
    </row>
    <row r="193" spans="1:12" x14ac:dyDescent="0.25">
      <c r="A193" t="s">
        <v>109</v>
      </c>
      <c r="B193" s="13">
        <v>900239627</v>
      </c>
      <c r="C193" s="2">
        <v>45392</v>
      </c>
      <c r="D193" s="43">
        <f t="shared" si="5"/>
        <v>81</v>
      </c>
      <c r="E193" s="36">
        <f t="shared" si="6"/>
        <v>0</v>
      </c>
      <c r="F193" s="36">
        <f t="shared" si="7"/>
        <v>0</v>
      </c>
      <c r="G193" s="36">
        <f t="shared" si="8"/>
        <v>498923</v>
      </c>
      <c r="H193" s="36">
        <f t="shared" si="9"/>
        <v>0</v>
      </c>
      <c r="I193" s="36">
        <f t="shared" si="10"/>
        <v>0</v>
      </c>
      <c r="J193" s="36">
        <f t="shared" si="11"/>
        <v>0</v>
      </c>
      <c r="K193" s="36">
        <f t="shared" si="12"/>
        <v>0</v>
      </c>
      <c r="L193" s="3">
        <v>498923</v>
      </c>
    </row>
    <row r="194" spans="1:12" x14ac:dyDescent="0.25">
      <c r="A194" t="s">
        <v>109</v>
      </c>
      <c r="B194" s="13">
        <v>900239627</v>
      </c>
      <c r="C194" s="2">
        <v>45390</v>
      </c>
      <c r="D194" s="43">
        <f t="shared" si="5"/>
        <v>83</v>
      </c>
      <c r="E194" s="36">
        <f t="shared" si="6"/>
        <v>0</v>
      </c>
      <c r="F194" s="36">
        <f t="shared" si="7"/>
        <v>0</v>
      </c>
      <c r="G194" s="36">
        <f t="shared" si="8"/>
        <v>3389052</v>
      </c>
      <c r="H194" s="36">
        <f t="shared" si="9"/>
        <v>0</v>
      </c>
      <c r="I194" s="36">
        <f t="shared" si="10"/>
        <v>0</v>
      </c>
      <c r="J194" s="36">
        <f t="shared" si="11"/>
        <v>0</v>
      </c>
      <c r="K194" s="36">
        <f t="shared" si="12"/>
        <v>0</v>
      </c>
      <c r="L194" s="3">
        <v>3389052</v>
      </c>
    </row>
    <row r="195" spans="1:12" x14ac:dyDescent="0.25">
      <c r="A195" t="s">
        <v>109</v>
      </c>
      <c r="B195" s="13">
        <v>900239627</v>
      </c>
      <c r="C195" s="2">
        <v>45357</v>
      </c>
      <c r="D195" s="43">
        <f t="shared" si="5"/>
        <v>116</v>
      </c>
      <c r="E195" s="36">
        <f t="shared" si="6"/>
        <v>0</v>
      </c>
      <c r="F195" s="36">
        <f t="shared" si="7"/>
        <v>0</v>
      </c>
      <c r="G195" s="36">
        <f t="shared" si="8"/>
        <v>0</v>
      </c>
      <c r="H195" s="36">
        <f t="shared" si="9"/>
        <v>4979224</v>
      </c>
      <c r="I195" s="36">
        <f t="shared" si="10"/>
        <v>0</v>
      </c>
      <c r="J195" s="36">
        <f t="shared" si="11"/>
        <v>0</v>
      </c>
      <c r="K195" s="36">
        <f t="shared" si="12"/>
        <v>0</v>
      </c>
      <c r="L195" s="3">
        <v>4979224</v>
      </c>
    </row>
    <row r="196" spans="1:12" x14ac:dyDescent="0.25">
      <c r="A196" t="s">
        <v>109</v>
      </c>
      <c r="B196" s="13">
        <v>900239627</v>
      </c>
      <c r="C196" s="2">
        <v>45433</v>
      </c>
      <c r="D196" s="43">
        <f t="shared" si="5"/>
        <v>40</v>
      </c>
      <c r="E196" s="36">
        <f t="shared" si="6"/>
        <v>0</v>
      </c>
      <c r="F196" s="36">
        <f t="shared" si="7"/>
        <v>7453167</v>
      </c>
      <c r="G196" s="36">
        <f t="shared" si="8"/>
        <v>0</v>
      </c>
      <c r="H196" s="36">
        <f t="shared" si="9"/>
        <v>0</v>
      </c>
      <c r="I196" s="36">
        <f t="shared" si="10"/>
        <v>0</v>
      </c>
      <c r="J196" s="36">
        <f t="shared" si="11"/>
        <v>0</v>
      </c>
      <c r="K196" s="36">
        <f t="shared" si="12"/>
        <v>0</v>
      </c>
      <c r="L196" s="3">
        <v>7453167</v>
      </c>
    </row>
    <row r="197" spans="1:12" x14ac:dyDescent="0.25">
      <c r="A197" t="s">
        <v>109</v>
      </c>
      <c r="B197" s="13">
        <v>900239627</v>
      </c>
      <c r="C197" s="2">
        <v>45440</v>
      </c>
      <c r="D197" s="43">
        <f t="shared" si="5"/>
        <v>33</v>
      </c>
      <c r="E197" s="36">
        <f t="shared" si="6"/>
        <v>0</v>
      </c>
      <c r="F197" s="36">
        <f t="shared" si="7"/>
        <v>20111276</v>
      </c>
      <c r="G197" s="36">
        <f t="shared" si="8"/>
        <v>0</v>
      </c>
      <c r="H197" s="36">
        <f t="shared" si="9"/>
        <v>0</v>
      </c>
      <c r="I197" s="36">
        <f t="shared" si="10"/>
        <v>0</v>
      </c>
      <c r="J197" s="36">
        <f t="shared" si="11"/>
        <v>0</v>
      </c>
      <c r="K197" s="36">
        <f t="shared" si="12"/>
        <v>0</v>
      </c>
      <c r="L197" s="3">
        <v>20111276</v>
      </c>
    </row>
    <row r="198" spans="1:12" x14ac:dyDescent="0.25">
      <c r="A198" t="s">
        <v>109</v>
      </c>
      <c r="B198" s="13">
        <v>900239627</v>
      </c>
      <c r="C198" s="2">
        <v>45441</v>
      </c>
      <c r="D198" s="43">
        <f t="shared" si="5"/>
        <v>32</v>
      </c>
      <c r="E198" s="36">
        <f t="shared" si="6"/>
        <v>0</v>
      </c>
      <c r="F198" s="36">
        <f t="shared" si="7"/>
        <v>22360860</v>
      </c>
      <c r="G198" s="36">
        <f t="shared" si="8"/>
        <v>0</v>
      </c>
      <c r="H198" s="36">
        <f t="shared" si="9"/>
        <v>0</v>
      </c>
      <c r="I198" s="36">
        <f t="shared" si="10"/>
        <v>0</v>
      </c>
      <c r="J198" s="36">
        <f t="shared" si="11"/>
        <v>0</v>
      </c>
      <c r="K198" s="36">
        <f t="shared" si="12"/>
        <v>0</v>
      </c>
      <c r="L198" s="3">
        <v>22360860</v>
      </c>
    </row>
    <row r="199" spans="1:12" x14ac:dyDescent="0.25">
      <c r="A199" t="s">
        <v>53</v>
      </c>
      <c r="B199" s="13">
        <v>901406497</v>
      </c>
      <c r="C199" s="2">
        <v>45373</v>
      </c>
      <c r="D199" s="43">
        <f t="shared" si="5"/>
        <v>100</v>
      </c>
      <c r="E199" s="36">
        <f t="shared" si="6"/>
        <v>0</v>
      </c>
      <c r="F199" s="36">
        <f t="shared" si="7"/>
        <v>0</v>
      </c>
      <c r="G199" s="36">
        <f t="shared" si="8"/>
        <v>0</v>
      </c>
      <c r="H199" s="36">
        <f t="shared" si="9"/>
        <v>14919829</v>
      </c>
      <c r="I199" s="36">
        <f t="shared" si="10"/>
        <v>0</v>
      </c>
      <c r="J199" s="36">
        <f t="shared" si="11"/>
        <v>0</v>
      </c>
      <c r="K199" s="36">
        <f t="shared" si="12"/>
        <v>0</v>
      </c>
      <c r="L199" s="3">
        <v>14919829</v>
      </c>
    </row>
    <row r="200" spans="1:12" x14ac:dyDescent="0.25">
      <c r="A200" t="s">
        <v>53</v>
      </c>
      <c r="B200" s="13">
        <v>901406497</v>
      </c>
      <c r="C200" s="2">
        <v>45427</v>
      </c>
      <c r="D200" s="43">
        <f t="shared" si="5"/>
        <v>46</v>
      </c>
      <c r="E200" s="36">
        <f t="shared" si="6"/>
        <v>0</v>
      </c>
      <c r="F200" s="36">
        <f t="shared" si="7"/>
        <v>20266934</v>
      </c>
      <c r="G200" s="36">
        <f t="shared" si="8"/>
        <v>0</v>
      </c>
      <c r="H200" s="36">
        <f t="shared" si="9"/>
        <v>0</v>
      </c>
      <c r="I200" s="36">
        <f t="shared" si="10"/>
        <v>0</v>
      </c>
      <c r="J200" s="36">
        <f t="shared" si="11"/>
        <v>0</v>
      </c>
      <c r="K200" s="36">
        <f t="shared" si="12"/>
        <v>0</v>
      </c>
      <c r="L200" s="3">
        <v>20266934</v>
      </c>
    </row>
    <row r="201" spans="1:12" x14ac:dyDescent="0.25">
      <c r="A201" t="s">
        <v>53</v>
      </c>
      <c r="B201" s="13">
        <v>901406497</v>
      </c>
      <c r="C201" s="2">
        <v>45391</v>
      </c>
      <c r="D201" s="43">
        <f t="shared" si="5"/>
        <v>82</v>
      </c>
      <c r="E201" s="36">
        <f t="shared" si="6"/>
        <v>0</v>
      </c>
      <c r="F201" s="36">
        <f t="shared" si="7"/>
        <v>0</v>
      </c>
      <c r="G201" s="36">
        <f t="shared" si="8"/>
        <v>20025206</v>
      </c>
      <c r="H201" s="36">
        <f t="shared" si="9"/>
        <v>0</v>
      </c>
      <c r="I201" s="36">
        <f t="shared" si="10"/>
        <v>0</v>
      </c>
      <c r="J201" s="36">
        <f t="shared" si="11"/>
        <v>0</v>
      </c>
      <c r="K201" s="36">
        <f t="shared" si="12"/>
        <v>0</v>
      </c>
      <c r="L201" s="3">
        <v>20025206</v>
      </c>
    </row>
    <row r="202" spans="1:12" x14ac:dyDescent="0.25">
      <c r="A202" t="s">
        <v>93</v>
      </c>
      <c r="B202" s="13">
        <v>900974517</v>
      </c>
      <c r="C202" s="2">
        <v>45404</v>
      </c>
      <c r="D202" s="43">
        <f t="shared" si="5"/>
        <v>69</v>
      </c>
      <c r="E202" s="36">
        <f t="shared" si="6"/>
        <v>0</v>
      </c>
      <c r="F202" s="36">
        <f t="shared" si="7"/>
        <v>0</v>
      </c>
      <c r="G202" s="36">
        <f t="shared" si="8"/>
        <v>167006762</v>
      </c>
      <c r="H202" s="36">
        <f t="shared" si="9"/>
        <v>0</v>
      </c>
      <c r="I202" s="36">
        <f t="shared" si="10"/>
        <v>0</v>
      </c>
      <c r="J202" s="36">
        <f t="shared" si="11"/>
        <v>0</v>
      </c>
      <c r="K202" s="36">
        <f t="shared" si="12"/>
        <v>0</v>
      </c>
      <c r="L202" s="3">
        <v>167006762</v>
      </c>
    </row>
    <row r="203" spans="1:12" x14ac:dyDescent="0.25">
      <c r="A203" t="s">
        <v>93</v>
      </c>
      <c r="B203" s="13">
        <v>900974517</v>
      </c>
      <c r="C203" s="2">
        <v>45408</v>
      </c>
      <c r="D203" s="43">
        <f t="shared" si="5"/>
        <v>65</v>
      </c>
      <c r="E203" s="36">
        <f t="shared" si="6"/>
        <v>0</v>
      </c>
      <c r="F203" s="36">
        <f t="shared" si="7"/>
        <v>0</v>
      </c>
      <c r="G203" s="36">
        <f t="shared" si="8"/>
        <v>33505794</v>
      </c>
      <c r="H203" s="36">
        <f t="shared" si="9"/>
        <v>0</v>
      </c>
      <c r="I203" s="36">
        <f t="shared" si="10"/>
        <v>0</v>
      </c>
      <c r="J203" s="36">
        <f t="shared" si="11"/>
        <v>0</v>
      </c>
      <c r="K203" s="36">
        <f t="shared" si="12"/>
        <v>0</v>
      </c>
      <c r="L203" s="3">
        <v>33505794</v>
      </c>
    </row>
    <row r="204" spans="1:12" x14ac:dyDescent="0.25">
      <c r="A204" t="s">
        <v>93</v>
      </c>
      <c r="B204" s="13">
        <v>900974517</v>
      </c>
      <c r="C204" s="2">
        <v>45411</v>
      </c>
      <c r="D204" s="43">
        <f t="shared" si="5"/>
        <v>62</v>
      </c>
      <c r="E204" s="36">
        <f t="shared" si="6"/>
        <v>0</v>
      </c>
      <c r="F204" s="36">
        <f t="shared" si="7"/>
        <v>0</v>
      </c>
      <c r="G204" s="36">
        <f t="shared" si="8"/>
        <v>16851552</v>
      </c>
      <c r="H204" s="36">
        <f t="shared" si="9"/>
        <v>0</v>
      </c>
      <c r="I204" s="36">
        <f t="shared" si="10"/>
        <v>0</v>
      </c>
      <c r="J204" s="36">
        <f t="shared" si="11"/>
        <v>0</v>
      </c>
      <c r="K204" s="36">
        <f t="shared" si="12"/>
        <v>0</v>
      </c>
      <c r="L204" s="3">
        <v>16851552</v>
      </c>
    </row>
    <row r="205" spans="1:12" x14ac:dyDescent="0.25">
      <c r="A205" t="s">
        <v>93</v>
      </c>
      <c r="B205" s="13">
        <v>900974517</v>
      </c>
      <c r="C205" s="2">
        <v>45412</v>
      </c>
      <c r="D205" s="43">
        <f t="shared" si="5"/>
        <v>61</v>
      </c>
      <c r="E205" s="36">
        <f t="shared" si="6"/>
        <v>0</v>
      </c>
      <c r="F205" s="36">
        <f t="shared" si="7"/>
        <v>0</v>
      </c>
      <c r="G205" s="36">
        <f t="shared" si="8"/>
        <v>4066097</v>
      </c>
      <c r="H205" s="36">
        <f t="shared" si="9"/>
        <v>0</v>
      </c>
      <c r="I205" s="36">
        <f t="shared" si="10"/>
        <v>0</v>
      </c>
      <c r="J205" s="36">
        <f t="shared" si="11"/>
        <v>0</v>
      </c>
      <c r="K205" s="36">
        <f t="shared" si="12"/>
        <v>0</v>
      </c>
      <c r="L205" s="3">
        <v>4066097</v>
      </c>
    </row>
    <row r="206" spans="1:12" x14ac:dyDescent="0.25">
      <c r="A206" t="s">
        <v>93</v>
      </c>
      <c r="B206" s="13">
        <v>900974517</v>
      </c>
      <c r="C206" s="2">
        <v>45427</v>
      </c>
      <c r="D206" s="43">
        <f t="shared" si="5"/>
        <v>46</v>
      </c>
      <c r="E206" s="36">
        <f t="shared" si="6"/>
        <v>0</v>
      </c>
      <c r="F206" s="36">
        <f t="shared" si="7"/>
        <v>70956823</v>
      </c>
      <c r="G206" s="36">
        <f t="shared" si="8"/>
        <v>0</v>
      </c>
      <c r="H206" s="36">
        <f t="shared" si="9"/>
        <v>0</v>
      </c>
      <c r="I206" s="36">
        <f t="shared" si="10"/>
        <v>0</v>
      </c>
      <c r="J206" s="36">
        <f t="shared" si="11"/>
        <v>0</v>
      </c>
      <c r="K206" s="36">
        <f t="shared" si="12"/>
        <v>0</v>
      </c>
      <c r="L206" s="3">
        <v>70956823</v>
      </c>
    </row>
    <row r="207" spans="1:12" x14ac:dyDescent="0.25">
      <c r="A207" t="s">
        <v>93</v>
      </c>
      <c r="B207" s="13">
        <v>900974517</v>
      </c>
      <c r="C207" s="2">
        <v>45432</v>
      </c>
      <c r="D207" s="43">
        <f t="shared" si="5"/>
        <v>41</v>
      </c>
      <c r="E207" s="36">
        <f t="shared" si="6"/>
        <v>0</v>
      </c>
      <c r="F207" s="36">
        <f t="shared" si="7"/>
        <v>5699438</v>
      </c>
      <c r="G207" s="36">
        <f t="shared" si="8"/>
        <v>0</v>
      </c>
      <c r="H207" s="36">
        <f t="shared" si="9"/>
        <v>0</v>
      </c>
      <c r="I207" s="36">
        <f t="shared" si="10"/>
        <v>0</v>
      </c>
      <c r="J207" s="36">
        <f t="shared" si="11"/>
        <v>0</v>
      </c>
      <c r="K207" s="36">
        <f t="shared" si="12"/>
        <v>0</v>
      </c>
      <c r="L207" s="3">
        <v>5699438</v>
      </c>
    </row>
    <row r="208" spans="1:12" x14ac:dyDescent="0.25">
      <c r="A208" t="s">
        <v>93</v>
      </c>
      <c r="B208" s="13">
        <v>900974517</v>
      </c>
      <c r="C208" s="2">
        <v>45440</v>
      </c>
      <c r="D208" s="43">
        <f t="shared" si="5"/>
        <v>33</v>
      </c>
      <c r="E208" s="36">
        <f t="shared" si="6"/>
        <v>0</v>
      </c>
      <c r="F208" s="36">
        <f t="shared" si="7"/>
        <v>73383305</v>
      </c>
      <c r="G208" s="36">
        <f t="shared" si="8"/>
        <v>0</v>
      </c>
      <c r="H208" s="36">
        <f t="shared" si="9"/>
        <v>0</v>
      </c>
      <c r="I208" s="36">
        <f t="shared" si="10"/>
        <v>0</v>
      </c>
      <c r="J208" s="36">
        <f t="shared" si="11"/>
        <v>0</v>
      </c>
      <c r="K208" s="36">
        <f t="shared" si="12"/>
        <v>0</v>
      </c>
      <c r="L208" s="3">
        <v>73383305</v>
      </c>
    </row>
    <row r="209" spans="1:12" x14ac:dyDescent="0.25">
      <c r="A209" t="s">
        <v>93</v>
      </c>
      <c r="B209" s="13">
        <v>900974517</v>
      </c>
      <c r="C209" s="2">
        <v>45443</v>
      </c>
      <c r="D209" s="43">
        <f t="shared" ref="D209:D213" si="42">+_xlfn.DAYS($D$6,C209)</f>
        <v>30</v>
      </c>
      <c r="E209" s="36">
        <f t="shared" ref="E209:E213" si="43">+IF(AND(D209&gt;=0,D209&lt;=30),L209,0)</f>
        <v>951246</v>
      </c>
      <c r="F209" s="36">
        <f t="shared" ref="F209:F213" si="44">+IF(AND(D209&gt;=31,D209&lt;=60),L209,0)</f>
        <v>0</v>
      </c>
      <c r="G209" s="36">
        <f t="shared" ref="G209:G213" si="45">+IF(AND(D209&gt;=61,D209&lt;=90),L209,0)</f>
        <v>0</v>
      </c>
      <c r="H209" s="36">
        <f t="shared" ref="H209:H213" si="46">+IF(AND(D209&gt;=91,D209&lt;=120),L209,0)</f>
        <v>0</v>
      </c>
      <c r="I209" s="36">
        <f t="shared" ref="I209:I213" si="47">+IF(AND(D209&gt;=121,D209&lt;=180),L209,0)</f>
        <v>0</v>
      </c>
      <c r="J209" s="36">
        <f t="shared" ref="J209:J213" si="48">+IF(AND(D209&gt;=181,D209&lt;=360),L209,0)</f>
        <v>0</v>
      </c>
      <c r="K209" s="36">
        <f t="shared" ref="K209:K213" si="49">+IF(AND(D209&gt;360),L209,0)</f>
        <v>0</v>
      </c>
      <c r="L209" s="3">
        <v>951246</v>
      </c>
    </row>
    <row r="210" spans="1:12" x14ac:dyDescent="0.25">
      <c r="A210" t="s">
        <v>93</v>
      </c>
      <c r="B210" s="13">
        <v>900974517</v>
      </c>
      <c r="C210" s="2">
        <v>45442</v>
      </c>
      <c r="D210" s="43">
        <f t="shared" si="42"/>
        <v>31</v>
      </c>
      <c r="E210" s="36">
        <f t="shared" si="43"/>
        <v>0</v>
      </c>
      <c r="F210" s="36">
        <f t="shared" si="44"/>
        <v>5576372</v>
      </c>
      <c r="G210" s="36">
        <f t="shared" si="45"/>
        <v>0</v>
      </c>
      <c r="H210" s="36">
        <f t="shared" si="46"/>
        <v>0</v>
      </c>
      <c r="I210" s="36">
        <f t="shared" si="47"/>
        <v>0</v>
      </c>
      <c r="J210" s="36">
        <f t="shared" si="48"/>
        <v>0</v>
      </c>
      <c r="K210" s="36">
        <f t="shared" si="49"/>
        <v>0</v>
      </c>
      <c r="L210" s="3">
        <v>5576372</v>
      </c>
    </row>
    <row r="211" spans="1:12" x14ac:dyDescent="0.25">
      <c r="A211" t="s">
        <v>187</v>
      </c>
      <c r="B211" s="13">
        <v>900920913</v>
      </c>
      <c r="C211" s="2">
        <v>45358</v>
      </c>
      <c r="D211" s="43">
        <f t="shared" si="42"/>
        <v>115</v>
      </c>
      <c r="E211" s="36">
        <f t="shared" si="43"/>
        <v>0</v>
      </c>
      <c r="F211" s="36">
        <f t="shared" si="44"/>
        <v>0</v>
      </c>
      <c r="G211" s="36">
        <f t="shared" si="45"/>
        <v>0</v>
      </c>
      <c r="H211" s="36">
        <f t="shared" si="46"/>
        <v>388293</v>
      </c>
      <c r="I211" s="36">
        <f t="shared" si="47"/>
        <v>0</v>
      </c>
      <c r="J211" s="36">
        <f t="shared" si="48"/>
        <v>0</v>
      </c>
      <c r="K211" s="36">
        <f t="shared" si="49"/>
        <v>0</v>
      </c>
      <c r="L211" s="3">
        <v>388293</v>
      </c>
    </row>
    <row r="212" spans="1:12" x14ac:dyDescent="0.25">
      <c r="A212" t="s">
        <v>187</v>
      </c>
      <c r="B212" s="13">
        <v>900920913</v>
      </c>
      <c r="C212" s="2">
        <v>45370</v>
      </c>
      <c r="D212" s="43">
        <f t="shared" si="42"/>
        <v>103</v>
      </c>
      <c r="E212" s="36">
        <f t="shared" si="43"/>
        <v>0</v>
      </c>
      <c r="F212" s="36">
        <f t="shared" si="44"/>
        <v>0</v>
      </c>
      <c r="G212" s="36">
        <f t="shared" si="45"/>
        <v>0</v>
      </c>
      <c r="H212" s="36">
        <f t="shared" si="46"/>
        <v>3672347</v>
      </c>
      <c r="I212" s="36">
        <f t="shared" si="47"/>
        <v>0</v>
      </c>
      <c r="J212" s="36">
        <f t="shared" si="48"/>
        <v>0</v>
      </c>
      <c r="K212" s="36">
        <f t="shared" si="49"/>
        <v>0</v>
      </c>
      <c r="L212" s="3">
        <v>3672347</v>
      </c>
    </row>
    <row r="213" spans="1:12" x14ac:dyDescent="0.25">
      <c r="A213" t="s">
        <v>187</v>
      </c>
      <c r="B213" s="13">
        <v>900920913</v>
      </c>
      <c r="C213" s="2">
        <v>45372</v>
      </c>
      <c r="D213" s="43">
        <f t="shared" si="42"/>
        <v>101</v>
      </c>
      <c r="E213" s="36">
        <f t="shared" si="43"/>
        <v>0</v>
      </c>
      <c r="F213" s="36">
        <f t="shared" si="44"/>
        <v>0</v>
      </c>
      <c r="G213" s="36">
        <f t="shared" si="45"/>
        <v>0</v>
      </c>
      <c r="H213" s="36">
        <f t="shared" si="46"/>
        <v>582439</v>
      </c>
      <c r="I213" s="36">
        <f t="shared" si="47"/>
        <v>0</v>
      </c>
      <c r="J213" s="36">
        <f t="shared" si="48"/>
        <v>0</v>
      </c>
      <c r="K213" s="36">
        <f t="shared" si="49"/>
        <v>0</v>
      </c>
      <c r="L213" s="3">
        <v>582439</v>
      </c>
    </row>
    <row r="214" spans="1:12" x14ac:dyDescent="0.25">
      <c r="A214" t="s">
        <v>187</v>
      </c>
      <c r="B214" s="13">
        <v>900920913</v>
      </c>
      <c r="C214" s="2">
        <v>45386</v>
      </c>
      <c r="D214" s="43">
        <f t="shared" ref="D214:D228" si="50">+_xlfn.DAYS($D$6,C214)</f>
        <v>87</v>
      </c>
      <c r="E214" s="36">
        <f t="shared" ref="E214:E228" si="51">+IF(AND(D214&gt;=0,D214&lt;=30),L214,0)</f>
        <v>0</v>
      </c>
      <c r="F214" s="36">
        <f t="shared" ref="F214:F228" si="52">+IF(AND(D214&gt;=31,D214&lt;=60),L214,0)</f>
        <v>0</v>
      </c>
      <c r="G214" s="36">
        <f t="shared" ref="G214:G228" si="53">+IF(AND(D214&gt;=61,D214&lt;=90),L214,0)</f>
        <v>1814052</v>
      </c>
      <c r="H214" s="36">
        <f t="shared" ref="H214:H228" si="54">+IF(AND(D214&gt;=91,D214&lt;=120),L214,0)</f>
        <v>0</v>
      </c>
      <c r="I214" s="36">
        <f t="shared" ref="I214:I228" si="55">+IF(AND(D214&gt;=121,D214&lt;=180),L214,0)</f>
        <v>0</v>
      </c>
      <c r="J214" s="36">
        <f t="shared" ref="J214:J228" si="56">+IF(AND(D214&gt;=181,D214&lt;=360),L214,0)</f>
        <v>0</v>
      </c>
      <c r="K214" s="36">
        <f t="shared" ref="K214:K228" si="57">+IF(AND(D214&gt;360),L214,0)</f>
        <v>0</v>
      </c>
      <c r="L214" s="3">
        <v>1814052</v>
      </c>
    </row>
    <row r="215" spans="1:12" x14ac:dyDescent="0.25">
      <c r="A215" t="s">
        <v>187</v>
      </c>
      <c r="B215" s="13">
        <v>900920913</v>
      </c>
      <c r="C215" s="2">
        <v>45387</v>
      </c>
      <c r="D215" s="43">
        <f t="shared" si="50"/>
        <v>86</v>
      </c>
      <c r="E215" s="36">
        <f t="shared" si="51"/>
        <v>0</v>
      </c>
      <c r="F215" s="36">
        <f t="shared" si="52"/>
        <v>0</v>
      </c>
      <c r="G215" s="36">
        <f t="shared" si="53"/>
        <v>2566218</v>
      </c>
      <c r="H215" s="36">
        <f t="shared" si="54"/>
        <v>0</v>
      </c>
      <c r="I215" s="36">
        <f t="shared" si="55"/>
        <v>0</v>
      </c>
      <c r="J215" s="36">
        <f t="shared" si="56"/>
        <v>0</v>
      </c>
      <c r="K215" s="36">
        <f t="shared" si="57"/>
        <v>0</v>
      </c>
      <c r="L215" s="3">
        <v>2566218</v>
      </c>
    </row>
    <row r="216" spans="1:12" x14ac:dyDescent="0.25">
      <c r="A216" t="s">
        <v>187</v>
      </c>
      <c r="B216" s="13">
        <v>900920913</v>
      </c>
      <c r="C216" s="2">
        <v>45426</v>
      </c>
      <c r="D216" s="43">
        <f t="shared" si="50"/>
        <v>47</v>
      </c>
      <c r="E216" s="36">
        <f t="shared" si="51"/>
        <v>0</v>
      </c>
      <c r="F216" s="36">
        <f t="shared" si="52"/>
        <v>4915958</v>
      </c>
      <c r="G216" s="36">
        <f t="shared" si="53"/>
        <v>0</v>
      </c>
      <c r="H216" s="36">
        <f t="shared" si="54"/>
        <v>0</v>
      </c>
      <c r="I216" s="36">
        <f t="shared" si="55"/>
        <v>0</v>
      </c>
      <c r="J216" s="36">
        <f t="shared" si="56"/>
        <v>0</v>
      </c>
      <c r="K216" s="36">
        <f t="shared" si="57"/>
        <v>0</v>
      </c>
      <c r="L216" s="3">
        <v>4915958</v>
      </c>
    </row>
    <row r="217" spans="1:12" x14ac:dyDescent="0.25">
      <c r="A217" t="s">
        <v>187</v>
      </c>
      <c r="B217" s="13">
        <v>900920913</v>
      </c>
      <c r="C217" s="2">
        <v>45391</v>
      </c>
      <c r="D217" s="43">
        <f t="shared" si="50"/>
        <v>82</v>
      </c>
      <c r="E217" s="36">
        <f t="shared" si="51"/>
        <v>0</v>
      </c>
      <c r="F217" s="36">
        <f t="shared" si="52"/>
        <v>0</v>
      </c>
      <c r="G217" s="36">
        <f t="shared" si="53"/>
        <v>5505704</v>
      </c>
      <c r="H217" s="36">
        <f t="shared" si="54"/>
        <v>0</v>
      </c>
      <c r="I217" s="36">
        <f t="shared" si="55"/>
        <v>0</v>
      </c>
      <c r="J217" s="36">
        <f t="shared" si="56"/>
        <v>0</v>
      </c>
      <c r="K217" s="36">
        <f t="shared" si="57"/>
        <v>0</v>
      </c>
      <c r="L217" s="3">
        <v>5505704</v>
      </c>
    </row>
    <row r="218" spans="1:12" x14ac:dyDescent="0.25">
      <c r="A218" t="s">
        <v>187</v>
      </c>
      <c r="B218" s="13">
        <v>900920913</v>
      </c>
      <c r="C218" s="2">
        <v>45440</v>
      </c>
      <c r="D218" s="43">
        <f t="shared" si="50"/>
        <v>33</v>
      </c>
      <c r="E218" s="36">
        <f t="shared" si="51"/>
        <v>0</v>
      </c>
      <c r="F218" s="36">
        <f t="shared" si="52"/>
        <v>5269030</v>
      </c>
      <c r="G218" s="36">
        <f t="shared" si="53"/>
        <v>0</v>
      </c>
      <c r="H218" s="36">
        <f t="shared" si="54"/>
        <v>0</v>
      </c>
      <c r="I218" s="36">
        <f t="shared" si="55"/>
        <v>0</v>
      </c>
      <c r="J218" s="36">
        <f t="shared" si="56"/>
        <v>0</v>
      </c>
      <c r="K218" s="36">
        <f t="shared" si="57"/>
        <v>0</v>
      </c>
      <c r="L218" s="3">
        <v>5269030</v>
      </c>
    </row>
    <row r="219" spans="1:12" x14ac:dyDescent="0.25">
      <c r="A219" t="s">
        <v>187</v>
      </c>
      <c r="B219" s="13">
        <v>900920913</v>
      </c>
      <c r="C219" s="2">
        <v>45443</v>
      </c>
      <c r="D219" s="43">
        <f t="shared" si="50"/>
        <v>30</v>
      </c>
      <c r="E219" s="36">
        <f t="shared" si="51"/>
        <v>952360</v>
      </c>
      <c r="F219" s="36">
        <f t="shared" si="52"/>
        <v>0</v>
      </c>
      <c r="G219" s="36">
        <f t="shared" si="53"/>
        <v>0</v>
      </c>
      <c r="H219" s="36">
        <f t="shared" si="54"/>
        <v>0</v>
      </c>
      <c r="I219" s="36">
        <f t="shared" si="55"/>
        <v>0</v>
      </c>
      <c r="J219" s="36">
        <f t="shared" si="56"/>
        <v>0</v>
      </c>
      <c r="K219" s="36">
        <f t="shared" si="57"/>
        <v>0</v>
      </c>
      <c r="L219" s="3">
        <v>952360</v>
      </c>
    </row>
    <row r="220" spans="1:12" x14ac:dyDescent="0.25">
      <c r="A220" t="s">
        <v>87</v>
      </c>
      <c r="B220" s="13">
        <v>901067178</v>
      </c>
      <c r="C220" s="2">
        <v>45393</v>
      </c>
      <c r="D220" s="43">
        <f t="shared" si="50"/>
        <v>80</v>
      </c>
      <c r="E220" s="36">
        <f t="shared" si="51"/>
        <v>0</v>
      </c>
      <c r="F220" s="36">
        <f t="shared" si="52"/>
        <v>0</v>
      </c>
      <c r="G220" s="36">
        <f t="shared" si="53"/>
        <v>559353</v>
      </c>
      <c r="H220" s="36">
        <f t="shared" si="54"/>
        <v>0</v>
      </c>
      <c r="I220" s="36">
        <f t="shared" si="55"/>
        <v>0</v>
      </c>
      <c r="J220" s="36">
        <f t="shared" si="56"/>
        <v>0</v>
      </c>
      <c r="K220" s="36">
        <f t="shared" si="57"/>
        <v>0</v>
      </c>
      <c r="L220" s="3">
        <v>559353</v>
      </c>
    </row>
    <row r="221" spans="1:12" x14ac:dyDescent="0.25">
      <c r="A221" t="s">
        <v>87</v>
      </c>
      <c r="B221" s="13">
        <v>901067178</v>
      </c>
      <c r="C221" s="2">
        <v>45359</v>
      </c>
      <c r="D221" s="43">
        <f t="shared" si="50"/>
        <v>114</v>
      </c>
      <c r="E221" s="36">
        <f t="shared" si="51"/>
        <v>0</v>
      </c>
      <c r="F221" s="36">
        <f t="shared" si="52"/>
        <v>0</v>
      </c>
      <c r="G221" s="36">
        <f t="shared" si="53"/>
        <v>0</v>
      </c>
      <c r="H221" s="36">
        <f t="shared" si="54"/>
        <v>751808</v>
      </c>
      <c r="I221" s="36">
        <f t="shared" si="55"/>
        <v>0</v>
      </c>
      <c r="J221" s="36">
        <f t="shared" si="56"/>
        <v>0</v>
      </c>
      <c r="K221" s="36">
        <f t="shared" si="57"/>
        <v>0</v>
      </c>
      <c r="L221" s="3">
        <v>751808</v>
      </c>
    </row>
    <row r="222" spans="1:12" x14ac:dyDescent="0.25">
      <c r="A222" t="s">
        <v>68</v>
      </c>
      <c r="B222" s="13">
        <v>890328485</v>
      </c>
      <c r="C222" s="2">
        <v>45364</v>
      </c>
      <c r="D222" s="43">
        <f t="shared" si="50"/>
        <v>109</v>
      </c>
      <c r="E222" s="36">
        <f t="shared" si="51"/>
        <v>0</v>
      </c>
      <c r="F222" s="36">
        <f t="shared" si="52"/>
        <v>0</v>
      </c>
      <c r="G222" s="36">
        <f t="shared" si="53"/>
        <v>0</v>
      </c>
      <c r="H222" s="36">
        <f t="shared" si="54"/>
        <v>12253274</v>
      </c>
      <c r="I222" s="36">
        <f t="shared" si="55"/>
        <v>0</v>
      </c>
      <c r="J222" s="36">
        <f t="shared" si="56"/>
        <v>0</v>
      </c>
      <c r="K222" s="36">
        <f t="shared" si="57"/>
        <v>0</v>
      </c>
      <c r="L222" s="3">
        <v>12253274</v>
      </c>
    </row>
    <row r="223" spans="1:12" x14ac:dyDescent="0.25">
      <c r="A223" t="s">
        <v>68</v>
      </c>
      <c r="B223" s="13">
        <v>890328485</v>
      </c>
      <c r="C223" s="2">
        <v>45377</v>
      </c>
      <c r="D223" s="43">
        <f t="shared" si="50"/>
        <v>96</v>
      </c>
      <c r="E223" s="36">
        <f t="shared" si="51"/>
        <v>0</v>
      </c>
      <c r="F223" s="36">
        <f t="shared" si="52"/>
        <v>0</v>
      </c>
      <c r="G223" s="36">
        <f t="shared" si="53"/>
        <v>0</v>
      </c>
      <c r="H223" s="36">
        <f t="shared" si="54"/>
        <v>517707</v>
      </c>
      <c r="I223" s="36">
        <f t="shared" si="55"/>
        <v>0</v>
      </c>
      <c r="J223" s="36">
        <f t="shared" si="56"/>
        <v>0</v>
      </c>
      <c r="K223" s="36">
        <f t="shared" si="57"/>
        <v>0</v>
      </c>
      <c r="L223" s="3">
        <v>517707</v>
      </c>
    </row>
    <row r="224" spans="1:12" x14ac:dyDescent="0.25">
      <c r="A224" t="s">
        <v>68</v>
      </c>
      <c r="B224" s="13">
        <v>890328485</v>
      </c>
      <c r="C224" s="2">
        <v>45394</v>
      </c>
      <c r="D224" s="43">
        <f t="shared" si="50"/>
        <v>79</v>
      </c>
      <c r="E224" s="36">
        <f t="shared" si="51"/>
        <v>0</v>
      </c>
      <c r="F224" s="36">
        <f t="shared" si="52"/>
        <v>0</v>
      </c>
      <c r="G224" s="36">
        <f t="shared" si="53"/>
        <v>2418864</v>
      </c>
      <c r="H224" s="36">
        <f t="shared" si="54"/>
        <v>0</v>
      </c>
      <c r="I224" s="36">
        <f t="shared" si="55"/>
        <v>0</v>
      </c>
      <c r="J224" s="36">
        <f t="shared" si="56"/>
        <v>0</v>
      </c>
      <c r="K224" s="36">
        <f t="shared" si="57"/>
        <v>0</v>
      </c>
      <c r="L224" s="3">
        <v>2418864</v>
      </c>
    </row>
    <row r="225" spans="1:12" x14ac:dyDescent="0.25">
      <c r="A225" t="s">
        <v>68</v>
      </c>
      <c r="B225" s="13">
        <v>890328485</v>
      </c>
      <c r="C225" s="2">
        <v>45401</v>
      </c>
      <c r="D225" s="43">
        <f t="shared" si="50"/>
        <v>72</v>
      </c>
      <c r="E225" s="36">
        <f t="shared" si="51"/>
        <v>0</v>
      </c>
      <c r="F225" s="36">
        <f t="shared" si="52"/>
        <v>0</v>
      </c>
      <c r="G225" s="36">
        <f t="shared" si="53"/>
        <v>2452780</v>
      </c>
      <c r="H225" s="36">
        <f t="shared" si="54"/>
        <v>0</v>
      </c>
      <c r="I225" s="36">
        <f t="shared" si="55"/>
        <v>0</v>
      </c>
      <c r="J225" s="36">
        <f t="shared" si="56"/>
        <v>0</v>
      </c>
      <c r="K225" s="36">
        <f t="shared" si="57"/>
        <v>0</v>
      </c>
      <c r="L225" s="3">
        <v>2452780</v>
      </c>
    </row>
    <row r="226" spans="1:12" x14ac:dyDescent="0.25">
      <c r="A226" t="s">
        <v>68</v>
      </c>
      <c r="B226" s="13">
        <v>890328485</v>
      </c>
      <c r="C226" s="2">
        <v>45404</v>
      </c>
      <c r="D226" s="43">
        <f t="shared" si="50"/>
        <v>69</v>
      </c>
      <c r="E226" s="36">
        <f t="shared" si="51"/>
        <v>0</v>
      </c>
      <c r="F226" s="36">
        <f t="shared" si="52"/>
        <v>0</v>
      </c>
      <c r="G226" s="36">
        <f t="shared" si="53"/>
        <v>1932773</v>
      </c>
      <c r="H226" s="36">
        <f t="shared" si="54"/>
        <v>0</v>
      </c>
      <c r="I226" s="36">
        <f t="shared" si="55"/>
        <v>0</v>
      </c>
      <c r="J226" s="36">
        <f t="shared" si="56"/>
        <v>0</v>
      </c>
      <c r="K226" s="36">
        <f t="shared" si="57"/>
        <v>0</v>
      </c>
      <c r="L226" s="3">
        <v>1932773</v>
      </c>
    </row>
    <row r="227" spans="1:12" x14ac:dyDescent="0.25">
      <c r="A227" t="s">
        <v>68</v>
      </c>
      <c r="B227" s="13">
        <v>890328485</v>
      </c>
      <c r="C227" s="2">
        <v>45411</v>
      </c>
      <c r="D227" s="43">
        <f t="shared" si="50"/>
        <v>62</v>
      </c>
      <c r="E227" s="36">
        <f t="shared" si="51"/>
        <v>0</v>
      </c>
      <c r="F227" s="36">
        <f t="shared" si="52"/>
        <v>0</v>
      </c>
      <c r="G227" s="36">
        <f t="shared" si="53"/>
        <v>922208</v>
      </c>
      <c r="H227" s="36">
        <f t="shared" si="54"/>
        <v>0</v>
      </c>
      <c r="I227" s="36">
        <f t="shared" si="55"/>
        <v>0</v>
      </c>
      <c r="J227" s="36">
        <f t="shared" si="56"/>
        <v>0</v>
      </c>
      <c r="K227" s="36">
        <f t="shared" si="57"/>
        <v>0</v>
      </c>
      <c r="L227" s="3">
        <v>922208</v>
      </c>
    </row>
    <row r="228" spans="1:12" x14ac:dyDescent="0.25">
      <c r="A228" t="s">
        <v>68</v>
      </c>
      <c r="B228" s="13">
        <v>890328485</v>
      </c>
      <c r="C228" s="2">
        <v>45426</v>
      </c>
      <c r="D228" s="43">
        <f t="shared" si="50"/>
        <v>47</v>
      </c>
      <c r="E228" s="36">
        <f t="shared" si="51"/>
        <v>0</v>
      </c>
      <c r="F228" s="36">
        <f t="shared" si="52"/>
        <v>2900333</v>
      </c>
      <c r="G228" s="36">
        <f t="shared" si="53"/>
        <v>0</v>
      </c>
      <c r="H228" s="36">
        <f t="shared" si="54"/>
        <v>0</v>
      </c>
      <c r="I228" s="36">
        <f t="shared" si="55"/>
        <v>0</v>
      </c>
      <c r="J228" s="36">
        <f t="shared" si="56"/>
        <v>0</v>
      </c>
      <c r="K228" s="36">
        <f t="shared" si="57"/>
        <v>0</v>
      </c>
      <c r="L228" s="3">
        <v>2900333</v>
      </c>
    </row>
    <row r="229" spans="1:12" x14ac:dyDescent="0.25">
      <c r="A229" t="s">
        <v>68</v>
      </c>
      <c r="B229" s="13">
        <v>890328485</v>
      </c>
      <c r="C229" s="2">
        <v>45362</v>
      </c>
      <c r="D229" s="43">
        <f t="shared" ref="D229:D280" si="58">+_xlfn.DAYS($D$6,C229)</f>
        <v>111</v>
      </c>
      <c r="E229" s="36">
        <f t="shared" ref="E229:E280" si="59">+IF(AND(D229&gt;=0,D229&lt;=30),L229,0)</f>
        <v>0</v>
      </c>
      <c r="F229" s="36">
        <f t="shared" ref="F229:F280" si="60">+IF(AND(D229&gt;=31,D229&lt;=60),L229,0)</f>
        <v>0</v>
      </c>
      <c r="G229" s="36">
        <f t="shared" ref="G229:G280" si="61">+IF(AND(D229&gt;=61,D229&lt;=90),L229,0)</f>
        <v>0</v>
      </c>
      <c r="H229" s="36">
        <f t="shared" ref="H229:H280" si="62">+IF(AND(D229&gt;=91,D229&lt;=120),L229,0)</f>
        <v>2376850</v>
      </c>
      <c r="I229" s="36">
        <f t="shared" ref="I229:I280" si="63">+IF(AND(D229&gt;=121,D229&lt;=180),L229,0)</f>
        <v>0</v>
      </c>
      <c r="J229" s="36">
        <f t="shared" ref="J229:J280" si="64">+IF(AND(D229&gt;=181,D229&lt;=360),L229,0)</f>
        <v>0</v>
      </c>
      <c r="K229" s="36">
        <f t="shared" ref="K229:K280" si="65">+IF(AND(D229&gt;360),L229,0)</f>
        <v>0</v>
      </c>
      <c r="L229" s="3">
        <v>2376850</v>
      </c>
    </row>
    <row r="230" spans="1:12" x14ac:dyDescent="0.25">
      <c r="A230" t="s">
        <v>68</v>
      </c>
      <c r="B230" s="13">
        <v>890328485</v>
      </c>
      <c r="C230" s="2">
        <v>45440</v>
      </c>
      <c r="D230" s="43">
        <f t="shared" si="58"/>
        <v>33</v>
      </c>
      <c r="E230" s="36">
        <f t="shared" si="59"/>
        <v>0</v>
      </c>
      <c r="F230" s="36">
        <f t="shared" si="60"/>
        <v>760214</v>
      </c>
      <c r="G230" s="36">
        <f t="shared" si="61"/>
        <v>0</v>
      </c>
      <c r="H230" s="36">
        <f t="shared" si="62"/>
        <v>0</v>
      </c>
      <c r="I230" s="36">
        <f t="shared" si="63"/>
        <v>0</v>
      </c>
      <c r="J230" s="36">
        <f t="shared" si="64"/>
        <v>0</v>
      </c>
      <c r="K230" s="36">
        <f t="shared" si="65"/>
        <v>0</v>
      </c>
      <c r="L230" s="3">
        <v>760214</v>
      </c>
    </row>
    <row r="231" spans="1:12" x14ac:dyDescent="0.25">
      <c r="A231" t="s">
        <v>169</v>
      </c>
      <c r="B231" s="13">
        <v>901064638</v>
      </c>
      <c r="C231" s="2">
        <v>45358</v>
      </c>
      <c r="D231" s="43">
        <f t="shared" si="58"/>
        <v>115</v>
      </c>
      <c r="E231" s="36">
        <f t="shared" si="59"/>
        <v>0</v>
      </c>
      <c r="F231" s="36">
        <f t="shared" si="60"/>
        <v>0</v>
      </c>
      <c r="G231" s="36">
        <f t="shared" si="61"/>
        <v>0</v>
      </c>
      <c r="H231" s="36">
        <f t="shared" si="62"/>
        <v>2079850</v>
      </c>
      <c r="I231" s="36">
        <f t="shared" si="63"/>
        <v>0</v>
      </c>
      <c r="J231" s="36">
        <f t="shared" si="64"/>
        <v>0</v>
      </c>
      <c r="K231" s="36">
        <f t="shared" si="65"/>
        <v>0</v>
      </c>
      <c r="L231" s="3">
        <v>2079850</v>
      </c>
    </row>
    <row r="232" spans="1:12" x14ac:dyDescent="0.25">
      <c r="A232" t="s">
        <v>169</v>
      </c>
      <c r="B232" s="13">
        <v>901064638</v>
      </c>
      <c r="C232" s="2">
        <v>45373</v>
      </c>
      <c r="D232" s="43">
        <f t="shared" ref="D232:D256" si="66">+_xlfn.DAYS($D$6,C232)</f>
        <v>100</v>
      </c>
      <c r="E232" s="36">
        <f t="shared" ref="E232:E256" si="67">+IF(AND(D232&gt;=0,D232&lt;=30),L232,0)</f>
        <v>0</v>
      </c>
      <c r="F232" s="36">
        <f t="shared" ref="F232:F256" si="68">+IF(AND(D232&gt;=31,D232&lt;=60),L232,0)</f>
        <v>0</v>
      </c>
      <c r="G232" s="36">
        <f t="shared" ref="G232:G256" si="69">+IF(AND(D232&gt;=61,D232&lt;=90),L232,0)</f>
        <v>0</v>
      </c>
      <c r="H232" s="36">
        <f t="shared" ref="H232:H256" si="70">+IF(AND(D232&gt;=91,D232&lt;=120),L232,0)</f>
        <v>3149037</v>
      </c>
      <c r="I232" s="36">
        <f t="shared" ref="I232:I256" si="71">+IF(AND(D232&gt;=121,D232&lt;=180),L232,0)</f>
        <v>0</v>
      </c>
      <c r="J232" s="36">
        <f t="shared" ref="J232:J256" si="72">+IF(AND(D232&gt;=181,D232&lt;=360),L232,0)</f>
        <v>0</v>
      </c>
      <c r="K232" s="36">
        <f t="shared" ref="K232:K256" si="73">+IF(AND(D232&gt;360),L232,0)</f>
        <v>0</v>
      </c>
      <c r="L232" s="3">
        <v>3149037</v>
      </c>
    </row>
    <row r="233" spans="1:12" x14ac:dyDescent="0.25">
      <c r="A233" t="s">
        <v>169</v>
      </c>
      <c r="B233" s="13">
        <v>901064638</v>
      </c>
      <c r="C233" s="2">
        <v>45378</v>
      </c>
      <c r="D233" s="43">
        <f t="shared" si="66"/>
        <v>95</v>
      </c>
      <c r="E233" s="36">
        <f t="shared" si="67"/>
        <v>0</v>
      </c>
      <c r="F233" s="36">
        <f t="shared" si="68"/>
        <v>0</v>
      </c>
      <c r="G233" s="36">
        <f t="shared" si="69"/>
        <v>0</v>
      </c>
      <c r="H233" s="36">
        <f t="shared" si="70"/>
        <v>2403883</v>
      </c>
      <c r="I233" s="36">
        <f t="shared" si="71"/>
        <v>0</v>
      </c>
      <c r="J233" s="36">
        <f t="shared" si="72"/>
        <v>0</v>
      </c>
      <c r="K233" s="36">
        <f t="shared" si="73"/>
        <v>0</v>
      </c>
      <c r="L233" s="3">
        <v>2403883</v>
      </c>
    </row>
    <row r="234" spans="1:12" x14ac:dyDescent="0.25">
      <c r="A234" t="s">
        <v>169</v>
      </c>
      <c r="B234" s="13">
        <v>901064638</v>
      </c>
      <c r="C234" s="2">
        <v>45382</v>
      </c>
      <c r="D234" s="43">
        <f t="shared" si="66"/>
        <v>91</v>
      </c>
      <c r="E234" s="36">
        <f t="shared" si="67"/>
        <v>0</v>
      </c>
      <c r="F234" s="36">
        <f t="shared" si="68"/>
        <v>0</v>
      </c>
      <c r="G234" s="36">
        <f t="shared" si="69"/>
        <v>0</v>
      </c>
      <c r="H234" s="36">
        <f t="shared" si="70"/>
        <v>10990116</v>
      </c>
      <c r="I234" s="36">
        <f t="shared" si="71"/>
        <v>0</v>
      </c>
      <c r="J234" s="36">
        <f t="shared" si="72"/>
        <v>0</v>
      </c>
      <c r="K234" s="36">
        <f t="shared" si="73"/>
        <v>0</v>
      </c>
      <c r="L234" s="3">
        <v>10990116</v>
      </c>
    </row>
    <row r="235" spans="1:12" x14ac:dyDescent="0.25">
      <c r="A235" t="s">
        <v>169</v>
      </c>
      <c r="B235" s="13">
        <v>901064638</v>
      </c>
      <c r="C235" s="2">
        <v>45393</v>
      </c>
      <c r="D235" s="43">
        <f t="shared" si="66"/>
        <v>80</v>
      </c>
      <c r="E235" s="36">
        <f t="shared" si="67"/>
        <v>0</v>
      </c>
      <c r="F235" s="36">
        <f t="shared" si="68"/>
        <v>0</v>
      </c>
      <c r="G235" s="36">
        <f t="shared" si="69"/>
        <v>13188140</v>
      </c>
      <c r="H235" s="36">
        <f t="shared" si="70"/>
        <v>0</v>
      </c>
      <c r="I235" s="36">
        <f t="shared" si="71"/>
        <v>0</v>
      </c>
      <c r="J235" s="36">
        <f t="shared" si="72"/>
        <v>0</v>
      </c>
      <c r="K235" s="36">
        <f t="shared" si="73"/>
        <v>0</v>
      </c>
      <c r="L235" s="3">
        <v>13188140</v>
      </c>
    </row>
    <row r="236" spans="1:12" x14ac:dyDescent="0.25">
      <c r="A236" t="s">
        <v>169</v>
      </c>
      <c r="B236" s="13">
        <v>901064638</v>
      </c>
      <c r="C236" s="2">
        <v>45398</v>
      </c>
      <c r="D236" s="43">
        <f t="shared" si="66"/>
        <v>75</v>
      </c>
      <c r="E236" s="36">
        <f t="shared" si="67"/>
        <v>0</v>
      </c>
      <c r="F236" s="36">
        <f t="shared" si="68"/>
        <v>0</v>
      </c>
      <c r="G236" s="36">
        <f t="shared" si="69"/>
        <v>6190030</v>
      </c>
      <c r="H236" s="36">
        <f t="shared" si="70"/>
        <v>0</v>
      </c>
      <c r="I236" s="36">
        <f t="shared" si="71"/>
        <v>0</v>
      </c>
      <c r="J236" s="36">
        <f t="shared" si="72"/>
        <v>0</v>
      </c>
      <c r="K236" s="36">
        <f t="shared" si="73"/>
        <v>0</v>
      </c>
      <c r="L236" s="3">
        <v>6190030</v>
      </c>
    </row>
    <row r="237" spans="1:12" x14ac:dyDescent="0.25">
      <c r="A237" t="s">
        <v>169</v>
      </c>
      <c r="B237" s="13">
        <v>901064638</v>
      </c>
      <c r="C237" s="2">
        <v>45412</v>
      </c>
      <c r="D237" s="43">
        <f t="shared" si="66"/>
        <v>61</v>
      </c>
      <c r="E237" s="36">
        <f t="shared" si="67"/>
        <v>0</v>
      </c>
      <c r="F237" s="36">
        <f t="shared" si="68"/>
        <v>0</v>
      </c>
      <c r="G237" s="36">
        <f t="shared" si="69"/>
        <v>6594070</v>
      </c>
      <c r="H237" s="36">
        <f t="shared" si="70"/>
        <v>0</v>
      </c>
      <c r="I237" s="36">
        <f t="shared" si="71"/>
        <v>0</v>
      </c>
      <c r="J237" s="36">
        <f t="shared" si="72"/>
        <v>0</v>
      </c>
      <c r="K237" s="36">
        <f t="shared" si="73"/>
        <v>0</v>
      </c>
      <c r="L237" s="3">
        <v>6594070</v>
      </c>
    </row>
    <row r="238" spans="1:12" x14ac:dyDescent="0.25">
      <c r="A238" t="s">
        <v>169</v>
      </c>
      <c r="B238" s="13">
        <v>901064638</v>
      </c>
      <c r="C238" s="2">
        <v>45427</v>
      </c>
      <c r="D238" s="43">
        <f t="shared" si="66"/>
        <v>46</v>
      </c>
      <c r="E238" s="36">
        <f t="shared" si="67"/>
        <v>0</v>
      </c>
      <c r="F238" s="36">
        <f t="shared" si="68"/>
        <v>6594070</v>
      </c>
      <c r="G238" s="36">
        <f t="shared" si="69"/>
        <v>0</v>
      </c>
      <c r="H238" s="36">
        <f t="shared" si="70"/>
        <v>0</v>
      </c>
      <c r="I238" s="36">
        <f t="shared" si="71"/>
        <v>0</v>
      </c>
      <c r="J238" s="36">
        <f t="shared" si="72"/>
        <v>0</v>
      </c>
      <c r="K238" s="36">
        <f t="shared" si="73"/>
        <v>0</v>
      </c>
      <c r="L238" s="3">
        <v>6594070</v>
      </c>
    </row>
    <row r="239" spans="1:12" x14ac:dyDescent="0.25">
      <c r="A239" t="s">
        <v>169</v>
      </c>
      <c r="B239" s="13">
        <v>901064638</v>
      </c>
      <c r="C239" s="2">
        <v>45429</v>
      </c>
      <c r="D239" s="43">
        <f t="shared" si="66"/>
        <v>44</v>
      </c>
      <c r="E239" s="36">
        <f t="shared" si="67"/>
        <v>0</v>
      </c>
      <c r="F239" s="36">
        <f t="shared" si="68"/>
        <v>967614</v>
      </c>
      <c r="G239" s="36">
        <f t="shared" si="69"/>
        <v>0</v>
      </c>
      <c r="H239" s="36">
        <f t="shared" si="70"/>
        <v>0</v>
      </c>
      <c r="I239" s="36">
        <f t="shared" si="71"/>
        <v>0</v>
      </c>
      <c r="J239" s="36">
        <f t="shared" si="72"/>
        <v>0</v>
      </c>
      <c r="K239" s="36">
        <f t="shared" si="73"/>
        <v>0</v>
      </c>
      <c r="L239" s="3">
        <v>967614</v>
      </c>
    </row>
    <row r="240" spans="1:12" x14ac:dyDescent="0.25">
      <c r="A240" t="s">
        <v>169</v>
      </c>
      <c r="B240" s="13">
        <v>901064638</v>
      </c>
      <c r="C240" s="2">
        <v>45440</v>
      </c>
      <c r="D240" s="43">
        <f t="shared" si="66"/>
        <v>33</v>
      </c>
      <c r="E240" s="36">
        <f t="shared" si="67"/>
        <v>0</v>
      </c>
      <c r="F240" s="36">
        <f t="shared" si="68"/>
        <v>7325619</v>
      </c>
      <c r="G240" s="36">
        <f t="shared" si="69"/>
        <v>0</v>
      </c>
      <c r="H240" s="36">
        <f t="shared" si="70"/>
        <v>0</v>
      </c>
      <c r="I240" s="36">
        <f t="shared" si="71"/>
        <v>0</v>
      </c>
      <c r="J240" s="36">
        <f t="shared" si="72"/>
        <v>0</v>
      </c>
      <c r="K240" s="36">
        <f t="shared" si="73"/>
        <v>0</v>
      </c>
      <c r="L240" s="3">
        <v>7325619</v>
      </c>
    </row>
    <row r="241" spans="1:12" x14ac:dyDescent="0.25">
      <c r="A241" t="s">
        <v>98</v>
      </c>
      <c r="B241" s="13">
        <v>900197710</v>
      </c>
      <c r="C241" s="2">
        <v>45364</v>
      </c>
      <c r="D241" s="43">
        <f t="shared" si="66"/>
        <v>109</v>
      </c>
      <c r="E241" s="36">
        <f t="shared" si="67"/>
        <v>0</v>
      </c>
      <c r="F241" s="36">
        <f t="shared" si="68"/>
        <v>0</v>
      </c>
      <c r="G241" s="36">
        <f t="shared" si="69"/>
        <v>0</v>
      </c>
      <c r="H241" s="36">
        <f t="shared" si="70"/>
        <v>565977</v>
      </c>
      <c r="I241" s="36">
        <f t="shared" si="71"/>
        <v>0</v>
      </c>
      <c r="J241" s="36">
        <f t="shared" si="72"/>
        <v>0</v>
      </c>
      <c r="K241" s="36">
        <f t="shared" si="73"/>
        <v>0</v>
      </c>
      <c r="L241" s="3">
        <v>565977</v>
      </c>
    </row>
    <row r="242" spans="1:12" x14ac:dyDescent="0.25">
      <c r="A242" t="s">
        <v>98</v>
      </c>
      <c r="B242" s="13">
        <v>900197710</v>
      </c>
      <c r="C242" s="2">
        <v>45378</v>
      </c>
      <c r="D242" s="43">
        <f t="shared" si="66"/>
        <v>95</v>
      </c>
      <c r="E242" s="36">
        <f t="shared" si="67"/>
        <v>0</v>
      </c>
      <c r="F242" s="36">
        <f t="shared" si="68"/>
        <v>0</v>
      </c>
      <c r="G242" s="36">
        <f t="shared" si="69"/>
        <v>0</v>
      </c>
      <c r="H242" s="36">
        <f t="shared" si="70"/>
        <v>31687440</v>
      </c>
      <c r="I242" s="36">
        <f t="shared" si="71"/>
        <v>0</v>
      </c>
      <c r="J242" s="36">
        <f t="shared" si="72"/>
        <v>0</v>
      </c>
      <c r="K242" s="36">
        <f t="shared" si="73"/>
        <v>0</v>
      </c>
      <c r="L242" s="3">
        <v>31687440</v>
      </c>
    </row>
    <row r="243" spans="1:12" x14ac:dyDescent="0.25">
      <c r="A243" t="s">
        <v>98</v>
      </c>
      <c r="B243" s="13">
        <v>900197710</v>
      </c>
      <c r="C243" s="2">
        <v>45404</v>
      </c>
      <c r="D243" s="43">
        <f t="shared" si="66"/>
        <v>69</v>
      </c>
      <c r="E243" s="36">
        <f t="shared" si="67"/>
        <v>0</v>
      </c>
      <c r="F243" s="36">
        <f t="shared" si="68"/>
        <v>0</v>
      </c>
      <c r="G243" s="36">
        <f t="shared" si="69"/>
        <v>32727010</v>
      </c>
      <c r="H243" s="36">
        <f t="shared" si="70"/>
        <v>0</v>
      </c>
      <c r="I243" s="36">
        <f t="shared" si="71"/>
        <v>0</v>
      </c>
      <c r="J243" s="36">
        <f t="shared" si="72"/>
        <v>0</v>
      </c>
      <c r="K243" s="36">
        <f t="shared" si="73"/>
        <v>0</v>
      </c>
      <c r="L243" s="3">
        <v>32727010</v>
      </c>
    </row>
    <row r="244" spans="1:12" x14ac:dyDescent="0.25">
      <c r="A244" t="s">
        <v>98</v>
      </c>
      <c r="B244" s="13">
        <v>900197710</v>
      </c>
      <c r="C244" s="2">
        <v>45407</v>
      </c>
      <c r="D244" s="43">
        <f t="shared" si="66"/>
        <v>66</v>
      </c>
      <c r="E244" s="36">
        <f t="shared" si="67"/>
        <v>0</v>
      </c>
      <c r="F244" s="36">
        <f t="shared" si="68"/>
        <v>0</v>
      </c>
      <c r="G244" s="36">
        <f t="shared" si="69"/>
        <v>221617</v>
      </c>
      <c r="H244" s="36">
        <f t="shared" si="70"/>
        <v>0</v>
      </c>
      <c r="I244" s="36">
        <f t="shared" si="71"/>
        <v>0</v>
      </c>
      <c r="J244" s="36">
        <f t="shared" si="72"/>
        <v>0</v>
      </c>
      <c r="K244" s="36">
        <f t="shared" si="73"/>
        <v>0</v>
      </c>
      <c r="L244" s="3">
        <v>221617</v>
      </c>
    </row>
    <row r="245" spans="1:12" x14ac:dyDescent="0.25">
      <c r="A245" t="s">
        <v>98</v>
      </c>
      <c r="B245" s="13">
        <v>900197710</v>
      </c>
      <c r="C245" s="2">
        <v>45408</v>
      </c>
      <c r="D245" s="43">
        <f t="shared" si="66"/>
        <v>65</v>
      </c>
      <c r="E245" s="36">
        <f t="shared" si="67"/>
        <v>0</v>
      </c>
      <c r="F245" s="36">
        <f t="shared" si="68"/>
        <v>0</v>
      </c>
      <c r="G245" s="36">
        <f t="shared" si="69"/>
        <v>804642</v>
      </c>
      <c r="H245" s="36">
        <f t="shared" si="70"/>
        <v>0</v>
      </c>
      <c r="I245" s="36">
        <f t="shared" si="71"/>
        <v>0</v>
      </c>
      <c r="J245" s="36">
        <f t="shared" si="72"/>
        <v>0</v>
      </c>
      <c r="K245" s="36">
        <f t="shared" si="73"/>
        <v>0</v>
      </c>
      <c r="L245" s="3">
        <v>804642</v>
      </c>
    </row>
    <row r="246" spans="1:12" x14ac:dyDescent="0.25">
      <c r="A246" t="s">
        <v>98</v>
      </c>
      <c r="B246" s="13">
        <v>900197710</v>
      </c>
      <c r="C246" s="2">
        <v>45412</v>
      </c>
      <c r="D246" s="43">
        <f t="shared" si="66"/>
        <v>61</v>
      </c>
      <c r="E246" s="36">
        <f t="shared" si="67"/>
        <v>0</v>
      </c>
      <c r="F246" s="36">
        <f t="shared" si="68"/>
        <v>0</v>
      </c>
      <c r="G246" s="36">
        <f t="shared" si="69"/>
        <v>2045700</v>
      </c>
      <c r="H246" s="36">
        <f t="shared" si="70"/>
        <v>0</v>
      </c>
      <c r="I246" s="36">
        <f t="shared" si="71"/>
        <v>0</v>
      </c>
      <c r="J246" s="36">
        <f t="shared" si="72"/>
        <v>0</v>
      </c>
      <c r="K246" s="36">
        <f t="shared" si="73"/>
        <v>0</v>
      </c>
      <c r="L246" s="3">
        <v>2045700</v>
      </c>
    </row>
    <row r="247" spans="1:12" x14ac:dyDescent="0.25">
      <c r="A247" t="s">
        <v>98</v>
      </c>
      <c r="B247" s="13">
        <v>900197710</v>
      </c>
      <c r="C247" s="2">
        <v>45422</v>
      </c>
      <c r="D247" s="43">
        <f t="shared" si="66"/>
        <v>51</v>
      </c>
      <c r="E247" s="36">
        <f t="shared" si="67"/>
        <v>0</v>
      </c>
      <c r="F247" s="36">
        <f t="shared" si="68"/>
        <v>346632</v>
      </c>
      <c r="G247" s="36">
        <f t="shared" si="69"/>
        <v>0</v>
      </c>
      <c r="H247" s="36">
        <f t="shared" si="70"/>
        <v>0</v>
      </c>
      <c r="I247" s="36">
        <f t="shared" si="71"/>
        <v>0</v>
      </c>
      <c r="J247" s="36">
        <f t="shared" si="72"/>
        <v>0</v>
      </c>
      <c r="K247" s="36">
        <f t="shared" si="73"/>
        <v>0</v>
      </c>
      <c r="L247" s="3">
        <v>346632</v>
      </c>
    </row>
    <row r="248" spans="1:12" x14ac:dyDescent="0.25">
      <c r="A248" t="s">
        <v>98</v>
      </c>
      <c r="B248" s="13">
        <v>900197710</v>
      </c>
      <c r="C248" s="2">
        <v>45427</v>
      </c>
      <c r="D248" s="43">
        <f t="shared" si="66"/>
        <v>46</v>
      </c>
      <c r="E248" s="36">
        <f t="shared" si="67"/>
        <v>0</v>
      </c>
      <c r="F248" s="36">
        <f t="shared" si="68"/>
        <v>4487212</v>
      </c>
      <c r="G248" s="36">
        <f t="shared" si="69"/>
        <v>0</v>
      </c>
      <c r="H248" s="36">
        <f t="shared" si="70"/>
        <v>0</v>
      </c>
      <c r="I248" s="36">
        <f t="shared" si="71"/>
        <v>0</v>
      </c>
      <c r="J248" s="36">
        <f t="shared" si="72"/>
        <v>0</v>
      </c>
      <c r="K248" s="36">
        <f t="shared" si="73"/>
        <v>0</v>
      </c>
      <c r="L248" s="3">
        <v>4487212</v>
      </c>
    </row>
    <row r="249" spans="1:12" x14ac:dyDescent="0.25">
      <c r="A249" t="s">
        <v>98</v>
      </c>
      <c r="B249" s="13">
        <v>900197710</v>
      </c>
      <c r="C249" s="2">
        <v>45433</v>
      </c>
      <c r="D249" s="43">
        <f t="shared" si="66"/>
        <v>40</v>
      </c>
      <c r="E249" s="36">
        <f t="shared" si="67"/>
        <v>0</v>
      </c>
      <c r="F249" s="36">
        <f t="shared" si="68"/>
        <v>34277142</v>
      </c>
      <c r="G249" s="36">
        <f t="shared" si="69"/>
        <v>0</v>
      </c>
      <c r="H249" s="36">
        <f t="shared" si="70"/>
        <v>0</v>
      </c>
      <c r="I249" s="36">
        <f t="shared" si="71"/>
        <v>0</v>
      </c>
      <c r="J249" s="36">
        <f t="shared" si="72"/>
        <v>0</v>
      </c>
      <c r="K249" s="36">
        <f t="shared" si="73"/>
        <v>0</v>
      </c>
      <c r="L249" s="3">
        <v>34277142</v>
      </c>
    </row>
    <row r="250" spans="1:12" x14ac:dyDescent="0.25">
      <c r="A250" t="s">
        <v>98</v>
      </c>
      <c r="B250" s="13">
        <v>900197710</v>
      </c>
      <c r="C250" s="2">
        <v>45440</v>
      </c>
      <c r="D250" s="43">
        <f t="shared" si="66"/>
        <v>33</v>
      </c>
      <c r="E250" s="36">
        <f t="shared" si="67"/>
        <v>0</v>
      </c>
      <c r="F250" s="36">
        <f t="shared" si="68"/>
        <v>3449277</v>
      </c>
      <c r="G250" s="36">
        <f t="shared" si="69"/>
        <v>0</v>
      </c>
      <c r="H250" s="36">
        <f t="shared" si="70"/>
        <v>0</v>
      </c>
      <c r="I250" s="36">
        <f t="shared" si="71"/>
        <v>0</v>
      </c>
      <c r="J250" s="36">
        <f t="shared" si="72"/>
        <v>0</v>
      </c>
      <c r="K250" s="36">
        <f t="shared" si="73"/>
        <v>0</v>
      </c>
      <c r="L250" s="3">
        <v>3449277</v>
      </c>
    </row>
    <row r="251" spans="1:12" x14ac:dyDescent="0.25">
      <c r="A251" t="s">
        <v>101</v>
      </c>
      <c r="B251" s="13">
        <v>805004659</v>
      </c>
      <c r="C251" s="2">
        <v>45370</v>
      </c>
      <c r="D251" s="43">
        <f t="shared" si="66"/>
        <v>103</v>
      </c>
      <c r="E251" s="36">
        <f t="shared" si="67"/>
        <v>0</v>
      </c>
      <c r="F251" s="36">
        <f t="shared" si="68"/>
        <v>0</v>
      </c>
      <c r="G251" s="36">
        <f t="shared" si="69"/>
        <v>0</v>
      </c>
      <c r="H251" s="36">
        <f t="shared" si="70"/>
        <v>3140088</v>
      </c>
      <c r="I251" s="36">
        <f t="shared" si="71"/>
        <v>0</v>
      </c>
      <c r="J251" s="36">
        <f t="shared" si="72"/>
        <v>0</v>
      </c>
      <c r="K251" s="36">
        <f t="shared" si="73"/>
        <v>0</v>
      </c>
      <c r="L251" s="3">
        <v>3140088</v>
      </c>
    </row>
    <row r="252" spans="1:12" x14ac:dyDescent="0.25">
      <c r="A252" t="s">
        <v>101</v>
      </c>
      <c r="B252" s="13">
        <v>805004659</v>
      </c>
      <c r="C252" s="2">
        <v>45377</v>
      </c>
      <c r="D252" s="43">
        <f t="shared" si="66"/>
        <v>96</v>
      </c>
      <c r="E252" s="36">
        <f t="shared" si="67"/>
        <v>0</v>
      </c>
      <c r="F252" s="36">
        <f t="shared" si="68"/>
        <v>0</v>
      </c>
      <c r="G252" s="36">
        <f t="shared" si="69"/>
        <v>0</v>
      </c>
      <c r="H252" s="36">
        <f t="shared" si="70"/>
        <v>9756377</v>
      </c>
      <c r="I252" s="36">
        <f t="shared" si="71"/>
        <v>0</v>
      </c>
      <c r="J252" s="36">
        <f t="shared" si="72"/>
        <v>0</v>
      </c>
      <c r="K252" s="36">
        <f t="shared" si="73"/>
        <v>0</v>
      </c>
      <c r="L252" s="3">
        <v>9756377</v>
      </c>
    </row>
    <row r="253" spans="1:12" x14ac:dyDescent="0.25">
      <c r="A253" t="s">
        <v>101</v>
      </c>
      <c r="B253" s="13">
        <v>805004659</v>
      </c>
      <c r="C253" s="2">
        <v>45378</v>
      </c>
      <c r="D253" s="43">
        <f t="shared" si="66"/>
        <v>95</v>
      </c>
      <c r="E253" s="36">
        <f t="shared" si="67"/>
        <v>0</v>
      </c>
      <c r="F253" s="36">
        <f t="shared" si="68"/>
        <v>0</v>
      </c>
      <c r="G253" s="36">
        <f t="shared" si="69"/>
        <v>0</v>
      </c>
      <c r="H253" s="36">
        <f t="shared" si="70"/>
        <v>1413090</v>
      </c>
      <c r="I253" s="36">
        <f t="shared" si="71"/>
        <v>0</v>
      </c>
      <c r="J253" s="36">
        <f t="shared" si="72"/>
        <v>0</v>
      </c>
      <c r="K253" s="36">
        <f t="shared" si="73"/>
        <v>0</v>
      </c>
      <c r="L253" s="3">
        <v>1413090</v>
      </c>
    </row>
    <row r="254" spans="1:12" x14ac:dyDescent="0.25">
      <c r="A254" t="s">
        <v>101</v>
      </c>
      <c r="B254" s="13">
        <v>805004659</v>
      </c>
      <c r="C254" s="2">
        <v>45399</v>
      </c>
      <c r="D254" s="43">
        <f t="shared" si="66"/>
        <v>74</v>
      </c>
      <c r="E254" s="36">
        <f t="shared" si="67"/>
        <v>0</v>
      </c>
      <c r="F254" s="36">
        <f t="shared" si="68"/>
        <v>0</v>
      </c>
      <c r="G254" s="36">
        <f t="shared" si="69"/>
        <v>8680410</v>
      </c>
      <c r="H254" s="36">
        <f t="shared" si="70"/>
        <v>0</v>
      </c>
      <c r="I254" s="36">
        <f t="shared" si="71"/>
        <v>0</v>
      </c>
      <c r="J254" s="36">
        <f t="shared" si="72"/>
        <v>0</v>
      </c>
      <c r="K254" s="36">
        <f t="shared" si="73"/>
        <v>0</v>
      </c>
      <c r="L254" s="3">
        <v>8680410</v>
      </c>
    </row>
    <row r="255" spans="1:12" x14ac:dyDescent="0.25">
      <c r="A255" t="s">
        <v>101</v>
      </c>
      <c r="B255" s="13">
        <v>805004659</v>
      </c>
      <c r="C255" s="2">
        <v>45426</v>
      </c>
      <c r="D255" s="43">
        <f t="shared" si="66"/>
        <v>47</v>
      </c>
      <c r="E255" s="36">
        <f t="shared" si="67"/>
        <v>0</v>
      </c>
      <c r="F255" s="36">
        <f t="shared" si="68"/>
        <v>3139752</v>
      </c>
      <c r="G255" s="36">
        <f t="shared" si="69"/>
        <v>0</v>
      </c>
      <c r="H255" s="36">
        <f t="shared" si="70"/>
        <v>0</v>
      </c>
      <c r="I255" s="36">
        <f t="shared" si="71"/>
        <v>0</v>
      </c>
      <c r="J255" s="36">
        <f t="shared" si="72"/>
        <v>0</v>
      </c>
      <c r="K255" s="36">
        <f t="shared" si="73"/>
        <v>0</v>
      </c>
      <c r="L255" s="3">
        <v>3139752</v>
      </c>
    </row>
    <row r="256" spans="1:12" x14ac:dyDescent="0.25">
      <c r="A256" t="s">
        <v>101</v>
      </c>
      <c r="B256" s="13">
        <v>805004659</v>
      </c>
      <c r="C256" s="2">
        <v>45391</v>
      </c>
      <c r="D256" s="43">
        <f t="shared" si="66"/>
        <v>82</v>
      </c>
      <c r="E256" s="36">
        <f t="shared" si="67"/>
        <v>0</v>
      </c>
      <c r="F256" s="36">
        <f t="shared" si="68"/>
        <v>0</v>
      </c>
      <c r="G256" s="36">
        <f t="shared" si="69"/>
        <v>14145928</v>
      </c>
      <c r="H256" s="36">
        <f t="shared" si="70"/>
        <v>0</v>
      </c>
      <c r="I256" s="36">
        <f t="shared" si="71"/>
        <v>0</v>
      </c>
      <c r="J256" s="36">
        <f t="shared" si="72"/>
        <v>0</v>
      </c>
      <c r="K256" s="36">
        <f t="shared" si="73"/>
        <v>0</v>
      </c>
      <c r="L256" s="3">
        <v>14145928</v>
      </c>
    </row>
    <row r="257" spans="1:12" x14ac:dyDescent="0.25">
      <c r="A257" t="s">
        <v>101</v>
      </c>
      <c r="B257" s="13">
        <v>805004659</v>
      </c>
      <c r="C257" s="2">
        <v>45432</v>
      </c>
      <c r="D257" s="43">
        <f t="shared" si="58"/>
        <v>41</v>
      </c>
      <c r="E257" s="36">
        <f t="shared" si="59"/>
        <v>0</v>
      </c>
      <c r="F257" s="36">
        <f t="shared" si="60"/>
        <v>5976922</v>
      </c>
      <c r="G257" s="36">
        <f t="shared" si="61"/>
        <v>0</v>
      </c>
      <c r="H257" s="36">
        <f t="shared" si="62"/>
        <v>0</v>
      </c>
      <c r="I257" s="36">
        <f t="shared" si="63"/>
        <v>0</v>
      </c>
      <c r="J257" s="36">
        <f t="shared" si="64"/>
        <v>0</v>
      </c>
      <c r="K257" s="36">
        <f t="shared" si="65"/>
        <v>0</v>
      </c>
      <c r="L257" s="3">
        <v>5976922</v>
      </c>
    </row>
    <row r="258" spans="1:12" x14ac:dyDescent="0.25">
      <c r="A258" t="s">
        <v>27</v>
      </c>
      <c r="B258" s="13">
        <v>800182390</v>
      </c>
      <c r="C258" s="2">
        <v>45364</v>
      </c>
      <c r="D258" s="43">
        <f t="shared" si="58"/>
        <v>109</v>
      </c>
      <c r="E258" s="36">
        <f t="shared" si="59"/>
        <v>0</v>
      </c>
      <c r="F258" s="36">
        <f t="shared" si="60"/>
        <v>0</v>
      </c>
      <c r="G258" s="36">
        <f t="shared" si="61"/>
        <v>0</v>
      </c>
      <c r="H258" s="36">
        <f t="shared" si="62"/>
        <v>641777</v>
      </c>
      <c r="I258" s="36">
        <f t="shared" si="63"/>
        <v>0</v>
      </c>
      <c r="J258" s="36">
        <f t="shared" si="64"/>
        <v>0</v>
      </c>
      <c r="K258" s="36">
        <f t="shared" si="65"/>
        <v>0</v>
      </c>
      <c r="L258" s="3">
        <v>641777</v>
      </c>
    </row>
    <row r="259" spans="1:12" x14ac:dyDescent="0.25">
      <c r="A259" t="s">
        <v>27</v>
      </c>
      <c r="B259" s="13">
        <v>800182390</v>
      </c>
      <c r="C259" s="2">
        <v>45377</v>
      </c>
      <c r="D259" s="43">
        <f t="shared" si="58"/>
        <v>96</v>
      </c>
      <c r="E259" s="36">
        <f t="shared" si="59"/>
        <v>0</v>
      </c>
      <c r="F259" s="36">
        <f t="shared" si="60"/>
        <v>0</v>
      </c>
      <c r="G259" s="36">
        <f t="shared" si="61"/>
        <v>0</v>
      </c>
      <c r="H259" s="36">
        <f t="shared" si="62"/>
        <v>20243013</v>
      </c>
      <c r="I259" s="36">
        <f t="shared" si="63"/>
        <v>0</v>
      </c>
      <c r="J259" s="36">
        <f t="shared" si="64"/>
        <v>0</v>
      </c>
      <c r="K259" s="36">
        <f t="shared" si="65"/>
        <v>0</v>
      </c>
      <c r="L259" s="3">
        <v>20243013</v>
      </c>
    </row>
    <row r="260" spans="1:12" x14ac:dyDescent="0.25">
      <c r="A260" t="s">
        <v>27</v>
      </c>
      <c r="B260" s="13">
        <v>800182390</v>
      </c>
      <c r="C260" s="2">
        <v>45393</v>
      </c>
      <c r="D260" s="43">
        <f t="shared" si="58"/>
        <v>80</v>
      </c>
      <c r="E260" s="36">
        <f t="shared" si="59"/>
        <v>0</v>
      </c>
      <c r="F260" s="36">
        <f t="shared" si="60"/>
        <v>0</v>
      </c>
      <c r="G260" s="36">
        <f t="shared" si="61"/>
        <v>10869679</v>
      </c>
      <c r="H260" s="36">
        <f t="shared" si="62"/>
        <v>0</v>
      </c>
      <c r="I260" s="36">
        <f t="shared" si="63"/>
        <v>0</v>
      </c>
      <c r="J260" s="36">
        <f t="shared" si="64"/>
        <v>0</v>
      </c>
      <c r="K260" s="36">
        <f t="shared" si="65"/>
        <v>0</v>
      </c>
      <c r="L260" s="3">
        <v>10869679</v>
      </c>
    </row>
    <row r="261" spans="1:12" x14ac:dyDescent="0.25">
      <c r="A261" t="s">
        <v>27</v>
      </c>
      <c r="B261" s="13">
        <v>800182390</v>
      </c>
      <c r="C261" s="2">
        <v>45405</v>
      </c>
      <c r="D261" s="43">
        <f t="shared" si="58"/>
        <v>68</v>
      </c>
      <c r="E261" s="36">
        <f t="shared" si="59"/>
        <v>0</v>
      </c>
      <c r="F261" s="36">
        <f t="shared" si="60"/>
        <v>0</v>
      </c>
      <c r="G261" s="36">
        <f t="shared" si="61"/>
        <v>636915</v>
      </c>
      <c r="H261" s="36">
        <f t="shared" si="62"/>
        <v>0</v>
      </c>
      <c r="I261" s="36">
        <f t="shared" si="63"/>
        <v>0</v>
      </c>
      <c r="J261" s="36">
        <f t="shared" si="64"/>
        <v>0</v>
      </c>
      <c r="K261" s="36">
        <f t="shared" si="65"/>
        <v>0</v>
      </c>
      <c r="L261" s="3">
        <v>636915</v>
      </c>
    </row>
    <row r="262" spans="1:12" x14ac:dyDescent="0.25">
      <c r="A262" t="s">
        <v>27</v>
      </c>
      <c r="B262" s="13">
        <v>800182390</v>
      </c>
      <c r="C262" s="2">
        <v>45427</v>
      </c>
      <c r="D262" s="43">
        <f t="shared" si="58"/>
        <v>46</v>
      </c>
      <c r="E262" s="36">
        <f t="shared" si="59"/>
        <v>0</v>
      </c>
      <c r="F262" s="36">
        <f t="shared" si="60"/>
        <v>10869679</v>
      </c>
      <c r="G262" s="36">
        <f t="shared" si="61"/>
        <v>0</v>
      </c>
      <c r="H262" s="36">
        <f t="shared" si="62"/>
        <v>0</v>
      </c>
      <c r="I262" s="36">
        <f t="shared" si="63"/>
        <v>0</v>
      </c>
      <c r="J262" s="36">
        <f t="shared" si="64"/>
        <v>0</v>
      </c>
      <c r="K262" s="36">
        <f t="shared" si="65"/>
        <v>0</v>
      </c>
      <c r="L262" s="3">
        <v>10869679</v>
      </c>
    </row>
    <row r="263" spans="1:12" x14ac:dyDescent="0.25">
      <c r="A263" t="s">
        <v>186</v>
      </c>
      <c r="B263" s="13">
        <v>860450987</v>
      </c>
      <c r="C263" s="2">
        <v>45408</v>
      </c>
      <c r="D263" s="43">
        <f t="shared" si="58"/>
        <v>65</v>
      </c>
      <c r="E263" s="36">
        <f t="shared" si="59"/>
        <v>0</v>
      </c>
      <c r="F263" s="36">
        <f t="shared" si="60"/>
        <v>0</v>
      </c>
      <c r="G263" s="36">
        <f t="shared" si="61"/>
        <v>5743972</v>
      </c>
      <c r="H263" s="36">
        <f t="shared" si="62"/>
        <v>0</v>
      </c>
      <c r="I263" s="36">
        <f t="shared" si="63"/>
        <v>0</v>
      </c>
      <c r="J263" s="36">
        <f t="shared" si="64"/>
        <v>0</v>
      </c>
      <c r="K263" s="36">
        <f t="shared" si="65"/>
        <v>0</v>
      </c>
      <c r="L263" s="3">
        <v>5743972</v>
      </c>
    </row>
    <row r="264" spans="1:12" x14ac:dyDescent="0.25">
      <c r="A264" t="s">
        <v>186</v>
      </c>
      <c r="B264" s="13">
        <v>860450987</v>
      </c>
      <c r="C264" s="2">
        <v>45441</v>
      </c>
      <c r="D264" s="43">
        <f t="shared" si="58"/>
        <v>32</v>
      </c>
      <c r="E264" s="36">
        <f t="shared" si="59"/>
        <v>0</v>
      </c>
      <c r="F264" s="36">
        <f t="shared" si="60"/>
        <v>3466190</v>
      </c>
      <c r="G264" s="36">
        <f t="shared" si="61"/>
        <v>0</v>
      </c>
      <c r="H264" s="36">
        <f t="shared" si="62"/>
        <v>0</v>
      </c>
      <c r="I264" s="36">
        <f t="shared" si="63"/>
        <v>0</v>
      </c>
      <c r="J264" s="36">
        <f t="shared" si="64"/>
        <v>0</v>
      </c>
      <c r="K264" s="36">
        <f t="shared" si="65"/>
        <v>0</v>
      </c>
      <c r="L264" s="3">
        <v>3466190</v>
      </c>
    </row>
    <row r="265" spans="1:12" x14ac:dyDescent="0.25">
      <c r="A265" t="s">
        <v>102</v>
      </c>
      <c r="B265" s="13">
        <v>901206908</v>
      </c>
      <c r="C265" s="2">
        <v>45411</v>
      </c>
      <c r="D265" s="43">
        <f t="shared" si="58"/>
        <v>62</v>
      </c>
      <c r="E265" s="36">
        <f t="shared" si="59"/>
        <v>0</v>
      </c>
      <c r="F265" s="36">
        <f t="shared" si="60"/>
        <v>0</v>
      </c>
      <c r="G265" s="36">
        <f t="shared" si="61"/>
        <v>157930</v>
      </c>
      <c r="H265" s="36">
        <f t="shared" si="62"/>
        <v>0</v>
      </c>
      <c r="I265" s="36">
        <f t="shared" si="63"/>
        <v>0</v>
      </c>
      <c r="J265" s="36">
        <f t="shared" si="64"/>
        <v>0</v>
      </c>
      <c r="K265" s="36">
        <f t="shared" si="65"/>
        <v>0</v>
      </c>
      <c r="L265" s="3">
        <v>157930</v>
      </c>
    </row>
    <row r="266" spans="1:12" x14ac:dyDescent="0.25">
      <c r="A266" t="s">
        <v>102</v>
      </c>
      <c r="B266" s="13">
        <v>901206908</v>
      </c>
      <c r="C266" s="2">
        <v>45440</v>
      </c>
      <c r="D266" s="43">
        <f t="shared" si="58"/>
        <v>33</v>
      </c>
      <c r="E266" s="36">
        <f t="shared" si="59"/>
        <v>0</v>
      </c>
      <c r="F266" s="36">
        <f t="shared" si="60"/>
        <v>387897</v>
      </c>
      <c r="G266" s="36">
        <f t="shared" si="61"/>
        <v>0</v>
      </c>
      <c r="H266" s="36">
        <f t="shared" si="62"/>
        <v>0</v>
      </c>
      <c r="I266" s="36">
        <f t="shared" si="63"/>
        <v>0</v>
      </c>
      <c r="J266" s="36">
        <f t="shared" si="64"/>
        <v>0</v>
      </c>
      <c r="K266" s="36">
        <f t="shared" si="65"/>
        <v>0</v>
      </c>
      <c r="L266" s="3">
        <v>387897</v>
      </c>
    </row>
    <row r="267" spans="1:12" x14ac:dyDescent="0.25">
      <c r="A267" t="s">
        <v>148</v>
      </c>
      <c r="B267" s="13">
        <v>860530386</v>
      </c>
      <c r="C267" s="2">
        <v>45398</v>
      </c>
      <c r="D267" s="43">
        <f t="shared" si="58"/>
        <v>75</v>
      </c>
      <c r="E267" s="36">
        <f t="shared" si="59"/>
        <v>0</v>
      </c>
      <c r="F267" s="36">
        <f t="shared" si="60"/>
        <v>0</v>
      </c>
      <c r="G267" s="36">
        <f t="shared" si="61"/>
        <v>441370</v>
      </c>
      <c r="H267" s="36">
        <f t="shared" si="62"/>
        <v>0</v>
      </c>
      <c r="I267" s="36">
        <f t="shared" si="63"/>
        <v>0</v>
      </c>
      <c r="J267" s="36">
        <f t="shared" si="64"/>
        <v>0</v>
      </c>
      <c r="K267" s="36">
        <f t="shared" si="65"/>
        <v>0</v>
      </c>
      <c r="L267" s="3">
        <v>441370</v>
      </c>
    </row>
    <row r="268" spans="1:12" x14ac:dyDescent="0.25">
      <c r="A268" t="s">
        <v>148</v>
      </c>
      <c r="B268" s="13">
        <v>860530386</v>
      </c>
      <c r="C268" s="2">
        <v>45404</v>
      </c>
      <c r="D268" s="43">
        <f t="shared" si="58"/>
        <v>69</v>
      </c>
      <c r="E268" s="36">
        <f t="shared" si="59"/>
        <v>0</v>
      </c>
      <c r="F268" s="36">
        <f t="shared" si="60"/>
        <v>0</v>
      </c>
      <c r="G268" s="36">
        <f t="shared" si="61"/>
        <v>1045350</v>
      </c>
      <c r="H268" s="36">
        <f t="shared" si="62"/>
        <v>0</v>
      </c>
      <c r="I268" s="36">
        <f t="shared" si="63"/>
        <v>0</v>
      </c>
      <c r="J268" s="36">
        <f t="shared" si="64"/>
        <v>0</v>
      </c>
      <c r="K268" s="36">
        <f t="shared" si="65"/>
        <v>0</v>
      </c>
      <c r="L268" s="3">
        <v>1045350</v>
      </c>
    </row>
    <row r="269" spans="1:12" x14ac:dyDescent="0.25">
      <c r="A269" t="s">
        <v>148</v>
      </c>
      <c r="B269" s="13">
        <v>860530386</v>
      </c>
      <c r="C269" s="2">
        <v>45427</v>
      </c>
      <c r="D269" s="43">
        <f t="shared" si="58"/>
        <v>46</v>
      </c>
      <c r="E269" s="36">
        <f t="shared" si="59"/>
        <v>0</v>
      </c>
      <c r="F269" s="36">
        <f t="shared" si="60"/>
        <v>5244911</v>
      </c>
      <c r="G269" s="36">
        <f t="shared" si="61"/>
        <v>0</v>
      </c>
      <c r="H269" s="36">
        <f t="shared" si="62"/>
        <v>0</v>
      </c>
      <c r="I269" s="36">
        <f t="shared" si="63"/>
        <v>0</v>
      </c>
      <c r="J269" s="36">
        <f t="shared" si="64"/>
        <v>0</v>
      </c>
      <c r="K269" s="36">
        <f t="shared" si="65"/>
        <v>0</v>
      </c>
      <c r="L269" s="3">
        <v>5244911</v>
      </c>
    </row>
    <row r="270" spans="1:12" x14ac:dyDescent="0.25">
      <c r="A270" t="s">
        <v>148</v>
      </c>
      <c r="B270" s="13">
        <v>860530386</v>
      </c>
      <c r="C270" s="2">
        <v>45441</v>
      </c>
      <c r="D270" s="43">
        <f t="shared" si="58"/>
        <v>32</v>
      </c>
      <c r="E270" s="36">
        <f t="shared" si="59"/>
        <v>0</v>
      </c>
      <c r="F270" s="36">
        <f t="shared" si="60"/>
        <v>1433196</v>
      </c>
      <c r="G270" s="36">
        <f t="shared" si="61"/>
        <v>0</v>
      </c>
      <c r="H270" s="36">
        <f t="shared" si="62"/>
        <v>0</v>
      </c>
      <c r="I270" s="36">
        <f t="shared" si="63"/>
        <v>0</v>
      </c>
      <c r="J270" s="36">
        <f t="shared" si="64"/>
        <v>0</v>
      </c>
      <c r="K270" s="36">
        <f t="shared" si="65"/>
        <v>0</v>
      </c>
      <c r="L270" s="3">
        <v>1433196</v>
      </c>
    </row>
    <row r="271" spans="1:12" x14ac:dyDescent="0.25">
      <c r="A271" t="s">
        <v>194</v>
      </c>
      <c r="B271" s="13">
        <v>900426910</v>
      </c>
      <c r="C271" s="2">
        <v>45372</v>
      </c>
      <c r="D271" s="43">
        <f t="shared" si="58"/>
        <v>101</v>
      </c>
      <c r="E271" s="36">
        <f t="shared" si="59"/>
        <v>0</v>
      </c>
      <c r="F271" s="36">
        <f t="shared" si="60"/>
        <v>0</v>
      </c>
      <c r="G271" s="36">
        <f t="shared" si="61"/>
        <v>0</v>
      </c>
      <c r="H271" s="36">
        <f t="shared" si="62"/>
        <v>8314319</v>
      </c>
      <c r="I271" s="36">
        <f t="shared" si="63"/>
        <v>0</v>
      </c>
      <c r="J271" s="36">
        <f t="shared" si="64"/>
        <v>0</v>
      </c>
      <c r="K271" s="36">
        <f t="shared" si="65"/>
        <v>0</v>
      </c>
      <c r="L271" s="3">
        <v>8314319</v>
      </c>
    </row>
    <row r="272" spans="1:12" x14ac:dyDescent="0.25">
      <c r="A272" t="s">
        <v>194</v>
      </c>
      <c r="B272" s="13">
        <v>900426910</v>
      </c>
      <c r="C272" s="2">
        <v>45378</v>
      </c>
      <c r="D272" s="43">
        <f t="shared" si="58"/>
        <v>95</v>
      </c>
      <c r="E272" s="36">
        <f t="shared" si="59"/>
        <v>0</v>
      </c>
      <c r="F272" s="36">
        <f t="shared" si="60"/>
        <v>0</v>
      </c>
      <c r="G272" s="36">
        <f t="shared" si="61"/>
        <v>0</v>
      </c>
      <c r="H272" s="36">
        <f t="shared" si="62"/>
        <v>5288159</v>
      </c>
      <c r="I272" s="36">
        <f t="shared" si="63"/>
        <v>0</v>
      </c>
      <c r="J272" s="36">
        <f t="shared" si="64"/>
        <v>0</v>
      </c>
      <c r="K272" s="36">
        <f t="shared" si="65"/>
        <v>0</v>
      </c>
      <c r="L272" s="3">
        <v>5288159</v>
      </c>
    </row>
    <row r="273" spans="1:12" x14ac:dyDescent="0.25">
      <c r="A273" t="s">
        <v>194</v>
      </c>
      <c r="B273" s="13">
        <v>900426910</v>
      </c>
      <c r="C273" s="2">
        <v>45400</v>
      </c>
      <c r="D273" s="43">
        <f t="shared" si="58"/>
        <v>73</v>
      </c>
      <c r="E273" s="36">
        <f t="shared" si="59"/>
        <v>0</v>
      </c>
      <c r="F273" s="36">
        <f t="shared" si="60"/>
        <v>0</v>
      </c>
      <c r="G273" s="36">
        <f t="shared" si="61"/>
        <v>1329659</v>
      </c>
      <c r="H273" s="36">
        <f t="shared" si="62"/>
        <v>0</v>
      </c>
      <c r="I273" s="36">
        <f t="shared" si="63"/>
        <v>0</v>
      </c>
      <c r="J273" s="36">
        <f t="shared" si="64"/>
        <v>0</v>
      </c>
      <c r="K273" s="36">
        <f t="shared" si="65"/>
        <v>0</v>
      </c>
      <c r="L273" s="3">
        <v>1329659</v>
      </c>
    </row>
    <row r="274" spans="1:12" x14ac:dyDescent="0.25">
      <c r="A274" t="s">
        <v>194</v>
      </c>
      <c r="B274" s="13">
        <v>900426910</v>
      </c>
      <c r="C274" s="2">
        <v>45405</v>
      </c>
      <c r="D274" s="43">
        <f t="shared" si="58"/>
        <v>68</v>
      </c>
      <c r="E274" s="36">
        <f t="shared" si="59"/>
        <v>0</v>
      </c>
      <c r="F274" s="36">
        <f t="shared" si="60"/>
        <v>0</v>
      </c>
      <c r="G274" s="36">
        <f t="shared" si="61"/>
        <v>5655000</v>
      </c>
      <c r="H274" s="36">
        <f t="shared" si="62"/>
        <v>0</v>
      </c>
      <c r="I274" s="36">
        <f t="shared" si="63"/>
        <v>0</v>
      </c>
      <c r="J274" s="36">
        <f t="shared" si="64"/>
        <v>0</v>
      </c>
      <c r="K274" s="36">
        <f t="shared" si="65"/>
        <v>0</v>
      </c>
      <c r="L274" s="3">
        <v>5655000</v>
      </c>
    </row>
    <row r="275" spans="1:12" x14ac:dyDescent="0.25">
      <c r="A275" t="s">
        <v>194</v>
      </c>
      <c r="B275" s="13">
        <v>900426910</v>
      </c>
      <c r="C275" s="2">
        <v>45426</v>
      </c>
      <c r="D275" s="43">
        <f t="shared" si="58"/>
        <v>47</v>
      </c>
      <c r="E275" s="36">
        <f t="shared" si="59"/>
        <v>0</v>
      </c>
      <c r="F275" s="36">
        <f t="shared" si="60"/>
        <v>6984659</v>
      </c>
      <c r="G275" s="36">
        <f t="shared" si="61"/>
        <v>0</v>
      </c>
      <c r="H275" s="36">
        <f t="shared" si="62"/>
        <v>0</v>
      </c>
      <c r="I275" s="36">
        <f t="shared" si="63"/>
        <v>0</v>
      </c>
      <c r="J275" s="36">
        <f t="shared" si="64"/>
        <v>0</v>
      </c>
      <c r="K275" s="36">
        <f t="shared" si="65"/>
        <v>0</v>
      </c>
      <c r="L275" s="3">
        <v>6984659</v>
      </c>
    </row>
    <row r="276" spans="1:12" x14ac:dyDescent="0.25">
      <c r="A276" t="s">
        <v>194</v>
      </c>
      <c r="B276" s="13">
        <v>900426910</v>
      </c>
      <c r="C276" s="2">
        <v>45392</v>
      </c>
      <c r="D276" s="43">
        <f t="shared" si="58"/>
        <v>81</v>
      </c>
      <c r="E276" s="36">
        <f t="shared" si="59"/>
        <v>0</v>
      </c>
      <c r="F276" s="36">
        <f t="shared" si="60"/>
        <v>0</v>
      </c>
      <c r="G276" s="36">
        <f t="shared" si="61"/>
        <v>7649489</v>
      </c>
      <c r="H276" s="36">
        <f t="shared" si="62"/>
        <v>0</v>
      </c>
      <c r="I276" s="36">
        <f t="shared" si="63"/>
        <v>0</v>
      </c>
      <c r="J276" s="36">
        <f t="shared" si="64"/>
        <v>0</v>
      </c>
      <c r="K276" s="36">
        <f t="shared" si="65"/>
        <v>0</v>
      </c>
      <c r="L276" s="3">
        <v>7649489</v>
      </c>
    </row>
    <row r="277" spans="1:12" x14ac:dyDescent="0.25">
      <c r="A277" t="s">
        <v>194</v>
      </c>
      <c r="B277" s="13">
        <v>900426910</v>
      </c>
      <c r="C277" s="2">
        <v>45428</v>
      </c>
      <c r="D277" s="43">
        <f t="shared" si="58"/>
        <v>45</v>
      </c>
      <c r="E277" s="36">
        <f t="shared" si="59"/>
        <v>0</v>
      </c>
      <c r="F277" s="36">
        <f t="shared" si="60"/>
        <v>1329659</v>
      </c>
      <c r="G277" s="36">
        <f t="shared" si="61"/>
        <v>0</v>
      </c>
      <c r="H277" s="36">
        <f t="shared" si="62"/>
        <v>0</v>
      </c>
      <c r="I277" s="36">
        <f t="shared" si="63"/>
        <v>0</v>
      </c>
      <c r="J277" s="36">
        <f t="shared" si="64"/>
        <v>0</v>
      </c>
      <c r="K277" s="36">
        <f t="shared" si="65"/>
        <v>0</v>
      </c>
      <c r="L277" s="3">
        <v>1329659</v>
      </c>
    </row>
    <row r="278" spans="1:12" x14ac:dyDescent="0.25">
      <c r="A278" t="s">
        <v>194</v>
      </c>
      <c r="B278" s="13">
        <v>900426910</v>
      </c>
      <c r="C278" s="2">
        <v>45440</v>
      </c>
      <c r="D278" s="43">
        <f t="shared" si="58"/>
        <v>33</v>
      </c>
      <c r="E278" s="36">
        <f t="shared" si="59"/>
        <v>0</v>
      </c>
      <c r="F278" s="36">
        <f t="shared" si="60"/>
        <v>6319829</v>
      </c>
      <c r="G278" s="36">
        <f t="shared" si="61"/>
        <v>0</v>
      </c>
      <c r="H278" s="36">
        <f t="shared" si="62"/>
        <v>0</v>
      </c>
      <c r="I278" s="36">
        <f t="shared" si="63"/>
        <v>0</v>
      </c>
      <c r="J278" s="36">
        <f t="shared" si="64"/>
        <v>0</v>
      </c>
      <c r="K278" s="36">
        <f t="shared" si="65"/>
        <v>0</v>
      </c>
      <c r="L278" s="3">
        <v>6319829</v>
      </c>
    </row>
    <row r="279" spans="1:12" x14ac:dyDescent="0.25">
      <c r="A279" t="s">
        <v>233</v>
      </c>
      <c r="B279" s="13">
        <v>860508826</v>
      </c>
      <c r="C279" s="2">
        <v>45358</v>
      </c>
      <c r="D279" s="43">
        <f t="shared" si="58"/>
        <v>115</v>
      </c>
      <c r="E279" s="36">
        <f t="shared" si="59"/>
        <v>0</v>
      </c>
      <c r="F279" s="36">
        <f t="shared" si="60"/>
        <v>0</v>
      </c>
      <c r="G279" s="36">
        <f t="shared" si="61"/>
        <v>0</v>
      </c>
      <c r="H279" s="36">
        <f t="shared" si="62"/>
        <v>565465</v>
      </c>
      <c r="I279" s="36">
        <f t="shared" si="63"/>
        <v>0</v>
      </c>
      <c r="J279" s="36">
        <f t="shared" si="64"/>
        <v>0</v>
      </c>
      <c r="K279" s="36">
        <f t="shared" si="65"/>
        <v>0</v>
      </c>
      <c r="L279" s="3">
        <v>565465</v>
      </c>
    </row>
    <row r="280" spans="1:12" x14ac:dyDescent="0.25">
      <c r="A280" t="s">
        <v>233</v>
      </c>
      <c r="B280" s="13">
        <v>860508826</v>
      </c>
      <c r="C280" s="2">
        <v>45363</v>
      </c>
      <c r="D280" s="43">
        <f t="shared" si="58"/>
        <v>110</v>
      </c>
      <c r="E280" s="36">
        <f t="shared" si="59"/>
        <v>0</v>
      </c>
      <c r="F280" s="36">
        <f t="shared" si="60"/>
        <v>0</v>
      </c>
      <c r="G280" s="36">
        <f t="shared" si="61"/>
        <v>0</v>
      </c>
      <c r="H280" s="36">
        <f t="shared" si="62"/>
        <v>6776731</v>
      </c>
      <c r="I280" s="36">
        <f t="shared" si="63"/>
        <v>0</v>
      </c>
      <c r="J280" s="36">
        <f t="shared" si="64"/>
        <v>0</v>
      </c>
      <c r="K280" s="36">
        <f t="shared" si="65"/>
        <v>0</v>
      </c>
      <c r="L280" s="3">
        <v>6776731</v>
      </c>
    </row>
    <row r="281" spans="1:12" x14ac:dyDescent="0.25">
      <c r="A281" t="s">
        <v>233</v>
      </c>
      <c r="B281" s="13">
        <v>860508826</v>
      </c>
      <c r="C281" s="2">
        <v>45372</v>
      </c>
      <c r="D281" s="43">
        <f t="shared" ref="D281:D313" si="74">+_xlfn.DAYS($D$6,C281)</f>
        <v>101</v>
      </c>
      <c r="E281" s="36">
        <f t="shared" ref="E281:E313" si="75">+IF(AND(D281&gt;=0,D281&lt;=30),L281,0)</f>
        <v>0</v>
      </c>
      <c r="F281" s="36">
        <f t="shared" ref="F281:F313" si="76">+IF(AND(D281&gt;=31,D281&lt;=60),L281,0)</f>
        <v>0</v>
      </c>
      <c r="G281" s="36">
        <f t="shared" ref="G281:G313" si="77">+IF(AND(D281&gt;=61,D281&lt;=90),L281,0)</f>
        <v>0</v>
      </c>
      <c r="H281" s="36">
        <f t="shared" ref="H281:H313" si="78">+IF(AND(D281&gt;=91,D281&lt;=120),L281,0)</f>
        <v>314020</v>
      </c>
      <c r="I281" s="36">
        <f t="shared" ref="I281:I313" si="79">+IF(AND(D281&gt;=121,D281&lt;=180),L281,0)</f>
        <v>0</v>
      </c>
      <c r="J281" s="36">
        <f t="shared" ref="J281:J313" si="80">+IF(AND(D281&gt;=181,D281&lt;=360),L281,0)</f>
        <v>0</v>
      </c>
      <c r="K281" s="36">
        <f t="shared" ref="K281:K313" si="81">+IF(AND(D281&gt;360),L281,0)</f>
        <v>0</v>
      </c>
      <c r="L281" s="3">
        <v>314020</v>
      </c>
    </row>
    <row r="282" spans="1:12" x14ac:dyDescent="0.25">
      <c r="A282" t="s">
        <v>233</v>
      </c>
      <c r="B282" s="13">
        <v>860508826</v>
      </c>
      <c r="C282" s="2">
        <v>45373</v>
      </c>
      <c r="D282" s="43">
        <f t="shared" si="74"/>
        <v>100</v>
      </c>
      <c r="E282" s="36">
        <f t="shared" si="75"/>
        <v>0</v>
      </c>
      <c r="F282" s="36">
        <f t="shared" si="76"/>
        <v>0</v>
      </c>
      <c r="G282" s="36">
        <f t="shared" si="77"/>
        <v>0</v>
      </c>
      <c r="H282" s="36">
        <f t="shared" si="78"/>
        <v>26870459</v>
      </c>
      <c r="I282" s="36">
        <f t="shared" si="79"/>
        <v>0</v>
      </c>
      <c r="J282" s="36">
        <f t="shared" si="80"/>
        <v>0</v>
      </c>
      <c r="K282" s="36">
        <f t="shared" si="81"/>
        <v>0</v>
      </c>
      <c r="L282" s="3">
        <v>26870459</v>
      </c>
    </row>
    <row r="283" spans="1:12" x14ac:dyDescent="0.25">
      <c r="A283" t="s">
        <v>233</v>
      </c>
      <c r="B283" s="13">
        <v>860508826</v>
      </c>
      <c r="C283" s="2">
        <v>45378</v>
      </c>
      <c r="D283" s="43">
        <f t="shared" si="74"/>
        <v>95</v>
      </c>
      <c r="E283" s="36">
        <f t="shared" si="75"/>
        <v>0</v>
      </c>
      <c r="F283" s="36">
        <f t="shared" si="76"/>
        <v>0</v>
      </c>
      <c r="G283" s="36">
        <f t="shared" si="77"/>
        <v>0</v>
      </c>
      <c r="H283" s="36">
        <f t="shared" si="78"/>
        <v>1694183</v>
      </c>
      <c r="I283" s="36">
        <f t="shared" si="79"/>
        <v>0</v>
      </c>
      <c r="J283" s="36">
        <f t="shared" si="80"/>
        <v>0</v>
      </c>
      <c r="K283" s="36">
        <f t="shared" si="81"/>
        <v>0</v>
      </c>
      <c r="L283" s="3">
        <v>1694183</v>
      </c>
    </row>
    <row r="284" spans="1:12" x14ac:dyDescent="0.25">
      <c r="A284" t="s">
        <v>233</v>
      </c>
      <c r="B284" s="13">
        <v>860508826</v>
      </c>
      <c r="C284" s="2">
        <v>45393</v>
      </c>
      <c r="D284" s="43">
        <f t="shared" si="74"/>
        <v>80</v>
      </c>
      <c r="E284" s="36">
        <f t="shared" si="75"/>
        <v>0</v>
      </c>
      <c r="F284" s="36">
        <f t="shared" si="76"/>
        <v>0</v>
      </c>
      <c r="G284" s="36">
        <f t="shared" si="77"/>
        <v>5277103</v>
      </c>
      <c r="H284" s="36">
        <f t="shared" si="78"/>
        <v>0</v>
      </c>
      <c r="I284" s="36">
        <f t="shared" si="79"/>
        <v>0</v>
      </c>
      <c r="J284" s="36">
        <f t="shared" si="80"/>
        <v>0</v>
      </c>
      <c r="K284" s="36">
        <f t="shared" si="81"/>
        <v>0</v>
      </c>
      <c r="L284" s="3">
        <v>5277103</v>
      </c>
    </row>
    <row r="285" spans="1:12" x14ac:dyDescent="0.25">
      <c r="A285" t="s">
        <v>233</v>
      </c>
      <c r="B285" s="13">
        <v>860508826</v>
      </c>
      <c r="C285" s="2">
        <v>45399</v>
      </c>
      <c r="D285" s="43">
        <f t="shared" si="74"/>
        <v>74</v>
      </c>
      <c r="E285" s="36">
        <f t="shared" si="75"/>
        <v>0</v>
      </c>
      <c r="F285" s="36">
        <f t="shared" si="76"/>
        <v>0</v>
      </c>
      <c r="G285" s="36">
        <f t="shared" si="77"/>
        <v>125608</v>
      </c>
      <c r="H285" s="36">
        <f t="shared" si="78"/>
        <v>0</v>
      </c>
      <c r="I285" s="36">
        <f t="shared" si="79"/>
        <v>0</v>
      </c>
      <c r="J285" s="36">
        <f t="shared" si="80"/>
        <v>0</v>
      </c>
      <c r="K285" s="36">
        <f t="shared" si="81"/>
        <v>0</v>
      </c>
      <c r="L285" s="3">
        <v>125608</v>
      </c>
    </row>
    <row r="286" spans="1:12" x14ac:dyDescent="0.25">
      <c r="A286" t="s">
        <v>233</v>
      </c>
      <c r="B286" s="13">
        <v>860508826</v>
      </c>
      <c r="C286" s="2">
        <v>45404</v>
      </c>
      <c r="D286" s="43">
        <f t="shared" si="74"/>
        <v>69</v>
      </c>
      <c r="E286" s="36">
        <f t="shared" si="75"/>
        <v>0</v>
      </c>
      <c r="F286" s="36">
        <f t="shared" si="76"/>
        <v>0</v>
      </c>
      <c r="G286" s="36">
        <f t="shared" si="77"/>
        <v>4728004</v>
      </c>
      <c r="H286" s="36">
        <f t="shared" si="78"/>
        <v>0</v>
      </c>
      <c r="I286" s="36">
        <f t="shared" si="79"/>
        <v>0</v>
      </c>
      <c r="J286" s="36">
        <f t="shared" si="80"/>
        <v>0</v>
      </c>
      <c r="K286" s="36">
        <f t="shared" si="81"/>
        <v>0</v>
      </c>
      <c r="L286" s="3">
        <v>4728004</v>
      </c>
    </row>
    <row r="287" spans="1:12" x14ac:dyDescent="0.25">
      <c r="A287" t="s">
        <v>233</v>
      </c>
      <c r="B287" s="13">
        <v>860508826</v>
      </c>
      <c r="C287" s="2">
        <v>45405</v>
      </c>
      <c r="D287" s="43">
        <f t="shared" si="74"/>
        <v>68</v>
      </c>
      <c r="E287" s="36">
        <f t="shared" si="75"/>
        <v>0</v>
      </c>
      <c r="F287" s="36">
        <f t="shared" si="76"/>
        <v>0</v>
      </c>
      <c r="G287" s="36">
        <f t="shared" si="77"/>
        <v>1646856</v>
      </c>
      <c r="H287" s="36">
        <f t="shared" si="78"/>
        <v>0</v>
      </c>
      <c r="I287" s="36">
        <f t="shared" si="79"/>
        <v>0</v>
      </c>
      <c r="J287" s="36">
        <f t="shared" si="80"/>
        <v>0</v>
      </c>
      <c r="K287" s="36">
        <f t="shared" si="81"/>
        <v>0</v>
      </c>
      <c r="L287" s="3">
        <v>1646856</v>
      </c>
    </row>
    <row r="288" spans="1:12" x14ac:dyDescent="0.25">
      <c r="A288" t="s">
        <v>233</v>
      </c>
      <c r="B288" s="13">
        <v>860508826</v>
      </c>
      <c r="C288" s="2">
        <v>45411</v>
      </c>
      <c r="D288" s="43">
        <f t="shared" si="74"/>
        <v>62</v>
      </c>
      <c r="E288" s="36">
        <f t="shared" si="75"/>
        <v>0</v>
      </c>
      <c r="F288" s="36">
        <f t="shared" si="76"/>
        <v>0</v>
      </c>
      <c r="G288" s="36">
        <f t="shared" si="77"/>
        <v>6243188</v>
      </c>
      <c r="H288" s="36">
        <f t="shared" si="78"/>
        <v>0</v>
      </c>
      <c r="I288" s="36">
        <f t="shared" si="79"/>
        <v>0</v>
      </c>
      <c r="J288" s="36">
        <f t="shared" si="80"/>
        <v>0</v>
      </c>
      <c r="K288" s="36">
        <f t="shared" si="81"/>
        <v>0</v>
      </c>
      <c r="L288" s="3">
        <v>6243188</v>
      </c>
    </row>
    <row r="289" spans="1:12" x14ac:dyDescent="0.25">
      <c r="A289" t="s">
        <v>233</v>
      </c>
      <c r="B289" s="13">
        <v>860508826</v>
      </c>
      <c r="C289" s="2">
        <v>45412</v>
      </c>
      <c r="D289" s="43">
        <f t="shared" si="74"/>
        <v>61</v>
      </c>
      <c r="E289" s="36">
        <f t="shared" si="75"/>
        <v>0</v>
      </c>
      <c r="F289" s="36">
        <f t="shared" si="76"/>
        <v>0</v>
      </c>
      <c r="G289" s="36">
        <f t="shared" si="77"/>
        <v>2512160</v>
      </c>
      <c r="H289" s="36">
        <f t="shared" si="78"/>
        <v>0</v>
      </c>
      <c r="I289" s="36">
        <f t="shared" si="79"/>
        <v>0</v>
      </c>
      <c r="J289" s="36">
        <f t="shared" si="80"/>
        <v>0</v>
      </c>
      <c r="K289" s="36">
        <f t="shared" si="81"/>
        <v>0</v>
      </c>
      <c r="L289" s="3">
        <v>2512160</v>
      </c>
    </row>
    <row r="290" spans="1:12" x14ac:dyDescent="0.25">
      <c r="A290" t="s">
        <v>233</v>
      </c>
      <c r="B290" s="13">
        <v>860508826</v>
      </c>
      <c r="C290" s="2">
        <v>45426</v>
      </c>
      <c r="D290" s="43">
        <f t="shared" si="74"/>
        <v>47</v>
      </c>
      <c r="E290" s="36">
        <f t="shared" si="75"/>
        <v>0</v>
      </c>
      <c r="F290" s="36">
        <f t="shared" si="76"/>
        <v>1018171</v>
      </c>
      <c r="G290" s="36">
        <f t="shared" si="77"/>
        <v>0</v>
      </c>
      <c r="H290" s="36">
        <f t="shared" si="78"/>
        <v>0</v>
      </c>
      <c r="I290" s="36">
        <f t="shared" si="79"/>
        <v>0</v>
      </c>
      <c r="J290" s="36">
        <f t="shared" si="80"/>
        <v>0</v>
      </c>
      <c r="K290" s="36">
        <f t="shared" si="81"/>
        <v>0</v>
      </c>
      <c r="L290" s="3">
        <v>1018171</v>
      </c>
    </row>
    <row r="291" spans="1:12" x14ac:dyDescent="0.25">
      <c r="A291" t="s">
        <v>233</v>
      </c>
      <c r="B291" s="13">
        <v>860508826</v>
      </c>
      <c r="C291" s="2">
        <v>45397</v>
      </c>
      <c r="D291" s="43">
        <f t="shared" si="74"/>
        <v>76</v>
      </c>
      <c r="E291" s="36">
        <f t="shared" si="75"/>
        <v>0</v>
      </c>
      <c r="F291" s="36">
        <f t="shared" si="76"/>
        <v>0</v>
      </c>
      <c r="G291" s="36">
        <f t="shared" si="77"/>
        <v>2574964</v>
      </c>
      <c r="H291" s="36">
        <f t="shared" si="78"/>
        <v>0</v>
      </c>
      <c r="I291" s="36">
        <f t="shared" si="79"/>
        <v>0</v>
      </c>
      <c r="J291" s="36">
        <f t="shared" si="80"/>
        <v>0</v>
      </c>
      <c r="K291" s="36">
        <f t="shared" si="81"/>
        <v>0</v>
      </c>
      <c r="L291" s="3">
        <v>2574964</v>
      </c>
    </row>
    <row r="292" spans="1:12" x14ac:dyDescent="0.25">
      <c r="A292" t="s">
        <v>233</v>
      </c>
      <c r="B292" s="13">
        <v>860508826</v>
      </c>
      <c r="C292" s="2">
        <v>45440</v>
      </c>
      <c r="D292" s="43">
        <f t="shared" si="74"/>
        <v>33</v>
      </c>
      <c r="E292" s="36">
        <f t="shared" si="75"/>
        <v>0</v>
      </c>
      <c r="F292" s="36">
        <f t="shared" si="76"/>
        <v>4339393</v>
      </c>
      <c r="G292" s="36">
        <f t="shared" si="77"/>
        <v>0</v>
      </c>
      <c r="H292" s="36">
        <f t="shared" si="78"/>
        <v>0</v>
      </c>
      <c r="I292" s="36">
        <f t="shared" si="79"/>
        <v>0</v>
      </c>
      <c r="J292" s="36">
        <f t="shared" si="80"/>
        <v>0</v>
      </c>
      <c r="K292" s="36">
        <f t="shared" si="81"/>
        <v>0</v>
      </c>
      <c r="L292" s="3">
        <v>4339393</v>
      </c>
    </row>
    <row r="293" spans="1:12" x14ac:dyDescent="0.25">
      <c r="A293" t="s">
        <v>233</v>
      </c>
      <c r="B293" s="13">
        <v>860508826</v>
      </c>
      <c r="C293" s="2">
        <v>45443</v>
      </c>
      <c r="D293" s="43">
        <f t="shared" si="74"/>
        <v>30</v>
      </c>
      <c r="E293" s="36">
        <f t="shared" si="75"/>
        <v>4235453</v>
      </c>
      <c r="F293" s="36">
        <f t="shared" si="76"/>
        <v>0</v>
      </c>
      <c r="G293" s="36">
        <f t="shared" si="77"/>
        <v>0</v>
      </c>
      <c r="H293" s="36">
        <f t="shared" si="78"/>
        <v>0</v>
      </c>
      <c r="I293" s="36">
        <f t="shared" si="79"/>
        <v>0</v>
      </c>
      <c r="J293" s="36">
        <f t="shared" si="80"/>
        <v>0</v>
      </c>
      <c r="K293" s="36">
        <f t="shared" si="81"/>
        <v>0</v>
      </c>
      <c r="L293" s="3">
        <v>4235453</v>
      </c>
    </row>
    <row r="294" spans="1:12" x14ac:dyDescent="0.25">
      <c r="A294" t="s">
        <v>233</v>
      </c>
      <c r="B294" s="13">
        <v>860508826</v>
      </c>
      <c r="C294" s="2">
        <v>45442</v>
      </c>
      <c r="D294" s="43">
        <f t="shared" si="74"/>
        <v>31</v>
      </c>
      <c r="E294" s="36">
        <f t="shared" si="75"/>
        <v>0</v>
      </c>
      <c r="F294" s="36">
        <f t="shared" si="76"/>
        <v>6184089</v>
      </c>
      <c r="G294" s="36">
        <f t="shared" si="77"/>
        <v>0</v>
      </c>
      <c r="H294" s="36">
        <f t="shared" si="78"/>
        <v>0</v>
      </c>
      <c r="I294" s="36">
        <f t="shared" si="79"/>
        <v>0</v>
      </c>
      <c r="J294" s="36">
        <f t="shared" si="80"/>
        <v>0</v>
      </c>
      <c r="K294" s="36">
        <f t="shared" si="81"/>
        <v>0</v>
      </c>
      <c r="L294" s="3">
        <v>6184089</v>
      </c>
    </row>
    <row r="295" spans="1:12" x14ac:dyDescent="0.25">
      <c r="A295" t="s">
        <v>331</v>
      </c>
      <c r="B295" s="13">
        <v>800066572</v>
      </c>
      <c r="C295" s="2">
        <v>45364</v>
      </c>
      <c r="D295" s="43">
        <f t="shared" si="74"/>
        <v>109</v>
      </c>
      <c r="E295" s="36">
        <f t="shared" si="75"/>
        <v>0</v>
      </c>
      <c r="F295" s="36">
        <f t="shared" si="76"/>
        <v>0</v>
      </c>
      <c r="G295" s="36">
        <f t="shared" si="77"/>
        <v>0</v>
      </c>
      <c r="H295" s="36">
        <f t="shared" si="78"/>
        <v>758045</v>
      </c>
      <c r="I295" s="36">
        <f t="shared" si="79"/>
        <v>0</v>
      </c>
      <c r="J295" s="36">
        <f t="shared" si="80"/>
        <v>0</v>
      </c>
      <c r="K295" s="36">
        <f t="shared" si="81"/>
        <v>0</v>
      </c>
      <c r="L295" s="3">
        <v>758045</v>
      </c>
    </row>
    <row r="296" spans="1:12" x14ac:dyDescent="0.25">
      <c r="A296" t="s">
        <v>331</v>
      </c>
      <c r="B296" s="13">
        <v>800066572</v>
      </c>
      <c r="C296" s="2">
        <v>45393</v>
      </c>
      <c r="D296" s="43">
        <f t="shared" si="74"/>
        <v>80</v>
      </c>
      <c r="E296" s="36">
        <f t="shared" si="75"/>
        <v>0</v>
      </c>
      <c r="F296" s="36">
        <f t="shared" si="76"/>
        <v>0</v>
      </c>
      <c r="G296" s="36">
        <f t="shared" si="77"/>
        <v>941022</v>
      </c>
      <c r="H296" s="36">
        <f t="shared" si="78"/>
        <v>0</v>
      </c>
      <c r="I296" s="36">
        <f t="shared" si="79"/>
        <v>0</v>
      </c>
      <c r="J296" s="36">
        <f t="shared" si="80"/>
        <v>0</v>
      </c>
      <c r="K296" s="36">
        <f t="shared" si="81"/>
        <v>0</v>
      </c>
      <c r="L296" s="3">
        <v>941022</v>
      </c>
    </row>
    <row r="297" spans="1:12" x14ac:dyDescent="0.25">
      <c r="A297" t="s">
        <v>331</v>
      </c>
      <c r="B297" s="13">
        <v>800066572</v>
      </c>
      <c r="C297" s="2">
        <v>45401</v>
      </c>
      <c r="D297" s="43">
        <f t="shared" si="74"/>
        <v>72</v>
      </c>
      <c r="E297" s="36">
        <f t="shared" si="75"/>
        <v>0</v>
      </c>
      <c r="F297" s="36">
        <f t="shared" si="76"/>
        <v>0</v>
      </c>
      <c r="G297" s="36">
        <f t="shared" si="77"/>
        <v>943295</v>
      </c>
      <c r="H297" s="36">
        <f t="shared" si="78"/>
        <v>0</v>
      </c>
      <c r="I297" s="36">
        <f t="shared" si="79"/>
        <v>0</v>
      </c>
      <c r="J297" s="36">
        <f t="shared" si="80"/>
        <v>0</v>
      </c>
      <c r="K297" s="36">
        <f t="shared" si="81"/>
        <v>0</v>
      </c>
      <c r="L297" s="3">
        <v>943295</v>
      </c>
    </row>
    <row r="298" spans="1:12" x14ac:dyDescent="0.25">
      <c r="A298" t="s">
        <v>331</v>
      </c>
      <c r="B298" s="13">
        <v>800066572</v>
      </c>
      <c r="C298" s="2">
        <v>45404</v>
      </c>
      <c r="D298" s="43">
        <f t="shared" si="74"/>
        <v>69</v>
      </c>
      <c r="E298" s="36">
        <f t="shared" si="75"/>
        <v>0</v>
      </c>
      <c r="F298" s="36">
        <f t="shared" si="76"/>
        <v>0</v>
      </c>
      <c r="G298" s="36">
        <f t="shared" si="77"/>
        <v>853511</v>
      </c>
      <c r="H298" s="36">
        <f t="shared" si="78"/>
        <v>0</v>
      </c>
      <c r="I298" s="36">
        <f t="shared" si="79"/>
        <v>0</v>
      </c>
      <c r="J298" s="36">
        <f t="shared" si="80"/>
        <v>0</v>
      </c>
      <c r="K298" s="36">
        <f t="shared" si="81"/>
        <v>0</v>
      </c>
      <c r="L298" s="3">
        <v>853511</v>
      </c>
    </row>
    <row r="299" spans="1:12" x14ac:dyDescent="0.25">
      <c r="A299" t="s">
        <v>331</v>
      </c>
      <c r="B299" s="13">
        <v>800066572</v>
      </c>
      <c r="C299" s="2">
        <v>45408</v>
      </c>
      <c r="D299" s="43">
        <f t="shared" si="74"/>
        <v>65</v>
      </c>
      <c r="E299" s="36">
        <f t="shared" si="75"/>
        <v>0</v>
      </c>
      <c r="F299" s="36">
        <f t="shared" si="76"/>
        <v>0</v>
      </c>
      <c r="G299" s="36">
        <f t="shared" si="77"/>
        <v>486422</v>
      </c>
      <c r="H299" s="36">
        <f t="shared" si="78"/>
        <v>0</v>
      </c>
      <c r="I299" s="36">
        <f t="shared" si="79"/>
        <v>0</v>
      </c>
      <c r="J299" s="36">
        <f t="shared" si="80"/>
        <v>0</v>
      </c>
      <c r="K299" s="36">
        <f t="shared" si="81"/>
        <v>0</v>
      </c>
      <c r="L299" s="3">
        <v>486422</v>
      </c>
    </row>
    <row r="300" spans="1:12" x14ac:dyDescent="0.25">
      <c r="A300" t="s">
        <v>331</v>
      </c>
      <c r="B300" s="13">
        <v>800066572</v>
      </c>
      <c r="C300" s="2">
        <v>45411</v>
      </c>
      <c r="D300" s="43">
        <f t="shared" si="74"/>
        <v>62</v>
      </c>
      <c r="E300" s="36">
        <f t="shared" si="75"/>
        <v>0</v>
      </c>
      <c r="F300" s="36">
        <f t="shared" si="76"/>
        <v>0</v>
      </c>
      <c r="G300" s="36">
        <f t="shared" si="77"/>
        <v>638713</v>
      </c>
      <c r="H300" s="36">
        <f t="shared" si="78"/>
        <v>0</v>
      </c>
      <c r="I300" s="36">
        <f t="shared" si="79"/>
        <v>0</v>
      </c>
      <c r="J300" s="36">
        <f t="shared" si="80"/>
        <v>0</v>
      </c>
      <c r="K300" s="36">
        <f t="shared" si="81"/>
        <v>0</v>
      </c>
      <c r="L300" s="3">
        <v>638713</v>
      </c>
    </row>
    <row r="301" spans="1:12" x14ac:dyDescent="0.25">
      <c r="A301" t="s">
        <v>331</v>
      </c>
      <c r="B301" s="13">
        <v>800066572</v>
      </c>
      <c r="C301" s="2">
        <v>45419</v>
      </c>
      <c r="D301" s="43">
        <f t="shared" si="74"/>
        <v>54</v>
      </c>
      <c r="E301" s="36">
        <f t="shared" si="75"/>
        <v>0</v>
      </c>
      <c r="F301" s="36">
        <f t="shared" si="76"/>
        <v>6462138</v>
      </c>
      <c r="G301" s="36">
        <f t="shared" si="77"/>
        <v>0</v>
      </c>
      <c r="H301" s="36">
        <f t="shared" si="78"/>
        <v>0</v>
      </c>
      <c r="I301" s="36">
        <f t="shared" si="79"/>
        <v>0</v>
      </c>
      <c r="J301" s="36">
        <f t="shared" si="80"/>
        <v>0</v>
      </c>
      <c r="K301" s="36">
        <f t="shared" si="81"/>
        <v>0</v>
      </c>
      <c r="L301" s="3">
        <v>6462138</v>
      </c>
    </row>
    <row r="302" spans="1:12" x14ac:dyDescent="0.25">
      <c r="A302" t="s">
        <v>331</v>
      </c>
      <c r="B302" s="13">
        <v>800066572</v>
      </c>
      <c r="C302" s="2">
        <v>45420</v>
      </c>
      <c r="D302" s="43">
        <f t="shared" si="74"/>
        <v>53</v>
      </c>
      <c r="E302" s="36">
        <f t="shared" si="75"/>
        <v>0</v>
      </c>
      <c r="F302" s="36">
        <f t="shared" si="76"/>
        <v>3781135</v>
      </c>
      <c r="G302" s="36">
        <f t="shared" si="77"/>
        <v>0</v>
      </c>
      <c r="H302" s="36">
        <f t="shared" si="78"/>
        <v>0</v>
      </c>
      <c r="I302" s="36">
        <f t="shared" si="79"/>
        <v>0</v>
      </c>
      <c r="J302" s="36">
        <f t="shared" si="80"/>
        <v>0</v>
      </c>
      <c r="K302" s="36">
        <f t="shared" si="81"/>
        <v>0</v>
      </c>
      <c r="L302" s="3">
        <v>3781135</v>
      </c>
    </row>
    <row r="303" spans="1:12" x14ac:dyDescent="0.25">
      <c r="A303" t="s">
        <v>331</v>
      </c>
      <c r="B303" s="13">
        <v>800066572</v>
      </c>
      <c r="C303" s="2">
        <v>45397</v>
      </c>
      <c r="D303" s="43">
        <f t="shared" si="74"/>
        <v>76</v>
      </c>
      <c r="E303" s="36">
        <f t="shared" si="75"/>
        <v>0</v>
      </c>
      <c r="F303" s="36">
        <f t="shared" si="76"/>
        <v>0</v>
      </c>
      <c r="G303" s="36">
        <f t="shared" si="77"/>
        <v>793277</v>
      </c>
      <c r="H303" s="36">
        <f t="shared" si="78"/>
        <v>0</v>
      </c>
      <c r="I303" s="36">
        <f t="shared" si="79"/>
        <v>0</v>
      </c>
      <c r="J303" s="36">
        <f t="shared" si="80"/>
        <v>0</v>
      </c>
      <c r="K303" s="36">
        <f t="shared" si="81"/>
        <v>0</v>
      </c>
      <c r="L303" s="3">
        <v>793277</v>
      </c>
    </row>
    <row r="304" spans="1:12" x14ac:dyDescent="0.25">
      <c r="A304" t="s">
        <v>331</v>
      </c>
      <c r="B304" s="13">
        <v>800066572</v>
      </c>
      <c r="C304" s="2">
        <v>45390</v>
      </c>
      <c r="D304" s="43">
        <f t="shared" si="74"/>
        <v>83</v>
      </c>
      <c r="E304" s="36">
        <f t="shared" si="75"/>
        <v>0</v>
      </c>
      <c r="F304" s="36">
        <f t="shared" si="76"/>
        <v>0</v>
      </c>
      <c r="G304" s="36">
        <f t="shared" si="77"/>
        <v>164467</v>
      </c>
      <c r="H304" s="36">
        <f t="shared" si="78"/>
        <v>0</v>
      </c>
      <c r="I304" s="36">
        <f t="shared" si="79"/>
        <v>0</v>
      </c>
      <c r="J304" s="36">
        <f t="shared" si="80"/>
        <v>0</v>
      </c>
      <c r="K304" s="36">
        <f t="shared" si="81"/>
        <v>0</v>
      </c>
      <c r="L304" s="3">
        <v>164467</v>
      </c>
    </row>
    <row r="305" spans="1:12" x14ac:dyDescent="0.25">
      <c r="A305" t="s">
        <v>331</v>
      </c>
      <c r="B305" s="13">
        <v>800066572</v>
      </c>
      <c r="C305" s="2">
        <v>45391</v>
      </c>
      <c r="D305" s="43">
        <f t="shared" si="74"/>
        <v>82</v>
      </c>
      <c r="E305" s="36">
        <f t="shared" si="75"/>
        <v>0</v>
      </c>
      <c r="F305" s="36">
        <f t="shared" si="76"/>
        <v>0</v>
      </c>
      <c r="G305" s="36">
        <f t="shared" si="77"/>
        <v>217071</v>
      </c>
      <c r="H305" s="36">
        <f t="shared" si="78"/>
        <v>0</v>
      </c>
      <c r="I305" s="36">
        <f t="shared" si="79"/>
        <v>0</v>
      </c>
      <c r="J305" s="36">
        <f t="shared" si="80"/>
        <v>0</v>
      </c>
      <c r="K305" s="36">
        <f t="shared" si="81"/>
        <v>0</v>
      </c>
      <c r="L305" s="3">
        <v>217071</v>
      </c>
    </row>
    <row r="306" spans="1:12" x14ac:dyDescent="0.25">
      <c r="A306" t="s">
        <v>331</v>
      </c>
      <c r="B306" s="13">
        <v>800066572</v>
      </c>
      <c r="C306" s="2">
        <v>45432</v>
      </c>
      <c r="D306" s="43">
        <f t="shared" si="74"/>
        <v>41</v>
      </c>
      <c r="E306" s="36">
        <f t="shared" si="75"/>
        <v>0</v>
      </c>
      <c r="F306" s="36">
        <f t="shared" si="76"/>
        <v>3642482</v>
      </c>
      <c r="G306" s="36">
        <f t="shared" si="77"/>
        <v>0</v>
      </c>
      <c r="H306" s="36">
        <f t="shared" si="78"/>
        <v>0</v>
      </c>
      <c r="I306" s="36">
        <f t="shared" si="79"/>
        <v>0</v>
      </c>
      <c r="J306" s="36">
        <f t="shared" si="80"/>
        <v>0</v>
      </c>
      <c r="K306" s="36">
        <f t="shared" si="81"/>
        <v>0</v>
      </c>
      <c r="L306" s="3">
        <v>3642482</v>
      </c>
    </row>
    <row r="307" spans="1:12" x14ac:dyDescent="0.25">
      <c r="A307" t="s">
        <v>331</v>
      </c>
      <c r="B307" s="13">
        <v>800066572</v>
      </c>
      <c r="C307" s="2">
        <v>45433</v>
      </c>
      <c r="D307" s="43">
        <f t="shared" si="74"/>
        <v>40</v>
      </c>
      <c r="E307" s="36">
        <f t="shared" si="75"/>
        <v>0</v>
      </c>
      <c r="F307" s="36">
        <f t="shared" si="76"/>
        <v>561431</v>
      </c>
      <c r="G307" s="36">
        <f t="shared" si="77"/>
        <v>0</v>
      </c>
      <c r="H307" s="36">
        <f t="shared" si="78"/>
        <v>0</v>
      </c>
      <c r="I307" s="36">
        <f t="shared" si="79"/>
        <v>0</v>
      </c>
      <c r="J307" s="36">
        <f t="shared" si="80"/>
        <v>0</v>
      </c>
      <c r="K307" s="36">
        <f t="shared" si="81"/>
        <v>0</v>
      </c>
      <c r="L307" s="3">
        <v>561431</v>
      </c>
    </row>
    <row r="308" spans="1:12" x14ac:dyDescent="0.25">
      <c r="A308" t="s">
        <v>331</v>
      </c>
      <c r="B308" s="13">
        <v>800066572</v>
      </c>
      <c r="C308" s="2">
        <v>45429</v>
      </c>
      <c r="D308" s="43">
        <f t="shared" si="74"/>
        <v>44</v>
      </c>
      <c r="E308" s="36">
        <f t="shared" si="75"/>
        <v>0</v>
      </c>
      <c r="F308" s="36">
        <f t="shared" si="76"/>
        <v>243211</v>
      </c>
      <c r="G308" s="36">
        <f t="shared" si="77"/>
        <v>0</v>
      </c>
      <c r="H308" s="36">
        <f t="shared" si="78"/>
        <v>0</v>
      </c>
      <c r="I308" s="36">
        <f t="shared" si="79"/>
        <v>0</v>
      </c>
      <c r="J308" s="36">
        <f t="shared" si="80"/>
        <v>0</v>
      </c>
      <c r="K308" s="36">
        <f t="shared" si="81"/>
        <v>0</v>
      </c>
      <c r="L308" s="3">
        <v>243211</v>
      </c>
    </row>
    <row r="309" spans="1:12" x14ac:dyDescent="0.25">
      <c r="A309" t="s">
        <v>331</v>
      </c>
      <c r="B309" s="13">
        <v>800066572</v>
      </c>
      <c r="C309" s="2">
        <v>45435</v>
      </c>
      <c r="D309" s="43">
        <f t="shared" si="74"/>
        <v>38</v>
      </c>
      <c r="E309" s="36">
        <f t="shared" si="75"/>
        <v>0</v>
      </c>
      <c r="F309" s="36">
        <f t="shared" si="76"/>
        <v>243211</v>
      </c>
      <c r="G309" s="36">
        <f t="shared" si="77"/>
        <v>0</v>
      </c>
      <c r="H309" s="36">
        <f t="shared" si="78"/>
        <v>0</v>
      </c>
      <c r="I309" s="36">
        <f t="shared" si="79"/>
        <v>0</v>
      </c>
      <c r="J309" s="36">
        <f t="shared" si="80"/>
        <v>0</v>
      </c>
      <c r="K309" s="36">
        <f t="shared" si="81"/>
        <v>0</v>
      </c>
      <c r="L309" s="3">
        <v>243211</v>
      </c>
    </row>
    <row r="310" spans="1:12" x14ac:dyDescent="0.25">
      <c r="A310" t="s">
        <v>331</v>
      </c>
      <c r="B310" s="13">
        <v>800066572</v>
      </c>
      <c r="C310" s="2">
        <v>45440</v>
      </c>
      <c r="D310" s="43">
        <f t="shared" si="74"/>
        <v>33</v>
      </c>
      <c r="E310" s="36">
        <f t="shared" si="75"/>
        <v>0</v>
      </c>
      <c r="F310" s="36">
        <f t="shared" si="76"/>
        <v>16454246</v>
      </c>
      <c r="G310" s="36">
        <f t="shared" si="77"/>
        <v>0</v>
      </c>
      <c r="H310" s="36">
        <f t="shared" si="78"/>
        <v>0</v>
      </c>
      <c r="I310" s="36">
        <f t="shared" si="79"/>
        <v>0</v>
      </c>
      <c r="J310" s="36">
        <f t="shared" si="80"/>
        <v>0</v>
      </c>
      <c r="K310" s="36">
        <f t="shared" si="81"/>
        <v>0</v>
      </c>
      <c r="L310" s="3">
        <v>16454246</v>
      </c>
    </row>
    <row r="311" spans="1:12" x14ac:dyDescent="0.25">
      <c r="A311" t="s">
        <v>331</v>
      </c>
      <c r="B311" s="13">
        <v>800066572</v>
      </c>
      <c r="C311" s="2">
        <v>45442</v>
      </c>
      <c r="D311" s="43">
        <f t="shared" si="74"/>
        <v>31</v>
      </c>
      <c r="E311" s="36">
        <f t="shared" si="75"/>
        <v>0</v>
      </c>
      <c r="F311" s="36">
        <f t="shared" si="76"/>
        <v>10928584</v>
      </c>
      <c r="G311" s="36">
        <f t="shared" si="77"/>
        <v>0</v>
      </c>
      <c r="H311" s="36">
        <f t="shared" si="78"/>
        <v>0</v>
      </c>
      <c r="I311" s="36">
        <f t="shared" si="79"/>
        <v>0</v>
      </c>
      <c r="J311" s="36">
        <f t="shared" si="80"/>
        <v>0</v>
      </c>
      <c r="K311" s="36">
        <f t="shared" si="81"/>
        <v>0</v>
      </c>
      <c r="L311" s="3">
        <v>10928584</v>
      </c>
    </row>
    <row r="312" spans="1:12" x14ac:dyDescent="0.25">
      <c r="A312" t="s">
        <v>332</v>
      </c>
      <c r="B312" s="13">
        <v>830055842</v>
      </c>
      <c r="C312" s="2">
        <v>45378</v>
      </c>
      <c r="D312" s="43">
        <f t="shared" si="74"/>
        <v>95</v>
      </c>
      <c r="E312" s="36">
        <f t="shared" si="75"/>
        <v>0</v>
      </c>
      <c r="F312" s="36">
        <f t="shared" si="76"/>
        <v>0</v>
      </c>
      <c r="G312" s="36">
        <f t="shared" si="77"/>
        <v>0</v>
      </c>
      <c r="H312" s="36">
        <f t="shared" si="78"/>
        <v>6240510</v>
      </c>
      <c r="I312" s="36">
        <f t="shared" si="79"/>
        <v>0</v>
      </c>
      <c r="J312" s="36">
        <f t="shared" si="80"/>
        <v>0</v>
      </c>
      <c r="K312" s="36">
        <f t="shared" si="81"/>
        <v>0</v>
      </c>
      <c r="L312" s="3">
        <v>6240510</v>
      </c>
    </row>
    <row r="313" spans="1:12" x14ac:dyDescent="0.25">
      <c r="A313" t="s">
        <v>166</v>
      </c>
      <c r="B313" s="13">
        <v>805002036</v>
      </c>
      <c r="C313" s="2">
        <v>45378</v>
      </c>
      <c r="D313" s="43">
        <f t="shared" si="74"/>
        <v>95</v>
      </c>
      <c r="E313" s="36">
        <f t="shared" si="75"/>
        <v>0</v>
      </c>
      <c r="F313" s="36">
        <f t="shared" si="76"/>
        <v>0</v>
      </c>
      <c r="G313" s="36">
        <f t="shared" si="77"/>
        <v>0</v>
      </c>
      <c r="H313" s="36">
        <f t="shared" si="78"/>
        <v>10344002</v>
      </c>
      <c r="I313" s="36">
        <f t="shared" si="79"/>
        <v>0</v>
      </c>
      <c r="J313" s="36">
        <f t="shared" si="80"/>
        <v>0</v>
      </c>
      <c r="K313" s="36">
        <f t="shared" si="81"/>
        <v>0</v>
      </c>
      <c r="L313" s="3">
        <v>10344002</v>
      </c>
    </row>
    <row r="314" spans="1:12" x14ac:dyDescent="0.25">
      <c r="A314" t="s">
        <v>166</v>
      </c>
      <c r="B314" s="13">
        <v>805002036</v>
      </c>
      <c r="C314" s="2">
        <v>45411</v>
      </c>
      <c r="D314" s="43">
        <f t="shared" ref="D314:D342" si="82">+_xlfn.DAYS($D$6,C314)</f>
        <v>62</v>
      </c>
      <c r="E314" s="36">
        <f t="shared" ref="E314:E342" si="83">+IF(AND(D314&gt;=0,D314&lt;=30),L314,0)</f>
        <v>0</v>
      </c>
      <c r="F314" s="36">
        <f t="shared" ref="F314:F342" si="84">+IF(AND(D314&gt;=31,D314&lt;=60),L314,0)</f>
        <v>0</v>
      </c>
      <c r="G314" s="36">
        <f t="shared" ref="G314:G342" si="85">+IF(AND(D314&gt;=61,D314&lt;=90),L314,0)</f>
        <v>3170375</v>
      </c>
      <c r="H314" s="36">
        <f t="shared" ref="H314:H342" si="86">+IF(AND(D314&gt;=91,D314&lt;=120),L314,0)</f>
        <v>0</v>
      </c>
      <c r="I314" s="36">
        <f t="shared" ref="I314:I342" si="87">+IF(AND(D314&gt;=121,D314&lt;=180),L314,0)</f>
        <v>0</v>
      </c>
      <c r="J314" s="36">
        <f t="shared" ref="J314:J342" si="88">+IF(AND(D314&gt;=181,D314&lt;=360),L314,0)</f>
        <v>0</v>
      </c>
      <c r="K314" s="36">
        <f t="shared" ref="K314:K342" si="89">+IF(AND(D314&gt;360),L314,0)</f>
        <v>0</v>
      </c>
      <c r="L314" s="3">
        <v>3170375</v>
      </c>
    </row>
    <row r="315" spans="1:12" x14ac:dyDescent="0.25">
      <c r="A315" t="s">
        <v>333</v>
      </c>
      <c r="B315" s="13">
        <v>901094991</v>
      </c>
      <c r="C315" s="2">
        <v>45411</v>
      </c>
      <c r="D315" s="43">
        <f t="shared" si="82"/>
        <v>62</v>
      </c>
      <c r="E315" s="36">
        <f t="shared" si="83"/>
        <v>0</v>
      </c>
      <c r="F315" s="36">
        <f t="shared" si="84"/>
        <v>0</v>
      </c>
      <c r="G315" s="36">
        <f t="shared" si="85"/>
        <v>6478050</v>
      </c>
      <c r="H315" s="36">
        <f t="shared" si="86"/>
        <v>0</v>
      </c>
      <c r="I315" s="36">
        <f t="shared" si="87"/>
        <v>0</v>
      </c>
      <c r="J315" s="36">
        <f t="shared" si="88"/>
        <v>0</v>
      </c>
      <c r="K315" s="36">
        <f t="shared" si="89"/>
        <v>0</v>
      </c>
      <c r="L315" s="3">
        <v>6478050</v>
      </c>
    </row>
    <row r="316" spans="1:12" x14ac:dyDescent="0.25">
      <c r="A316" t="s">
        <v>333</v>
      </c>
      <c r="B316" s="13">
        <v>901094991</v>
      </c>
      <c r="C316" s="2">
        <v>45412</v>
      </c>
      <c r="D316" s="43">
        <f t="shared" si="82"/>
        <v>61</v>
      </c>
      <c r="E316" s="36">
        <f t="shared" si="83"/>
        <v>0</v>
      </c>
      <c r="F316" s="36">
        <f t="shared" si="84"/>
        <v>0</v>
      </c>
      <c r="G316" s="36">
        <f t="shared" si="85"/>
        <v>6478050</v>
      </c>
      <c r="H316" s="36">
        <f t="shared" si="86"/>
        <v>0</v>
      </c>
      <c r="I316" s="36">
        <f t="shared" si="87"/>
        <v>0</v>
      </c>
      <c r="J316" s="36">
        <f t="shared" si="88"/>
        <v>0</v>
      </c>
      <c r="K316" s="36">
        <f t="shared" si="89"/>
        <v>0</v>
      </c>
      <c r="L316" s="3">
        <v>6478050</v>
      </c>
    </row>
    <row r="317" spans="1:12" x14ac:dyDescent="0.25">
      <c r="A317" t="s">
        <v>333</v>
      </c>
      <c r="B317" s="13">
        <v>901094991</v>
      </c>
      <c r="C317" s="2">
        <v>45420</v>
      </c>
      <c r="D317" s="43">
        <f t="shared" si="82"/>
        <v>53</v>
      </c>
      <c r="E317" s="36">
        <f t="shared" si="83"/>
        <v>0</v>
      </c>
      <c r="F317" s="36">
        <f t="shared" si="84"/>
        <v>2784425</v>
      </c>
      <c r="G317" s="36">
        <f t="shared" si="85"/>
        <v>0</v>
      </c>
      <c r="H317" s="36">
        <f t="shared" si="86"/>
        <v>0</v>
      </c>
      <c r="I317" s="36">
        <f t="shared" si="87"/>
        <v>0</v>
      </c>
      <c r="J317" s="36">
        <f t="shared" si="88"/>
        <v>0</v>
      </c>
      <c r="K317" s="36">
        <f t="shared" si="89"/>
        <v>0</v>
      </c>
      <c r="L317" s="3">
        <v>2784425</v>
      </c>
    </row>
    <row r="318" spans="1:12" x14ac:dyDescent="0.25">
      <c r="A318" t="s">
        <v>333</v>
      </c>
      <c r="B318" s="13">
        <v>901094991</v>
      </c>
      <c r="C318" s="2">
        <v>45397</v>
      </c>
      <c r="D318" s="43">
        <f t="shared" si="82"/>
        <v>76</v>
      </c>
      <c r="E318" s="36">
        <f t="shared" si="83"/>
        <v>0</v>
      </c>
      <c r="F318" s="36">
        <f t="shared" si="84"/>
        <v>0</v>
      </c>
      <c r="G318" s="36">
        <f t="shared" si="85"/>
        <v>12956100</v>
      </c>
      <c r="H318" s="36">
        <f t="shared" si="86"/>
        <v>0</v>
      </c>
      <c r="I318" s="36">
        <f t="shared" si="87"/>
        <v>0</v>
      </c>
      <c r="J318" s="36">
        <f t="shared" si="88"/>
        <v>0</v>
      </c>
      <c r="K318" s="36">
        <f t="shared" si="89"/>
        <v>0</v>
      </c>
      <c r="L318" s="3">
        <v>12956100</v>
      </c>
    </row>
    <row r="319" spans="1:12" x14ac:dyDescent="0.25">
      <c r="A319" t="s">
        <v>333</v>
      </c>
      <c r="B319" s="13">
        <v>901094991</v>
      </c>
      <c r="C319" s="2">
        <v>45392</v>
      </c>
      <c r="D319" s="43">
        <f t="shared" si="82"/>
        <v>81</v>
      </c>
      <c r="E319" s="36">
        <f t="shared" si="83"/>
        <v>0</v>
      </c>
      <c r="F319" s="36">
        <f t="shared" si="84"/>
        <v>0</v>
      </c>
      <c r="G319" s="36">
        <f t="shared" si="85"/>
        <v>6478050</v>
      </c>
      <c r="H319" s="36">
        <f t="shared" si="86"/>
        <v>0</v>
      </c>
      <c r="I319" s="36">
        <f t="shared" si="87"/>
        <v>0</v>
      </c>
      <c r="J319" s="36">
        <f t="shared" si="88"/>
        <v>0</v>
      </c>
      <c r="K319" s="36">
        <f t="shared" si="89"/>
        <v>0</v>
      </c>
      <c r="L319" s="3">
        <v>6478050</v>
      </c>
    </row>
    <row r="320" spans="1:12" x14ac:dyDescent="0.25">
      <c r="A320" t="s">
        <v>333</v>
      </c>
      <c r="B320" s="13">
        <v>901094991</v>
      </c>
      <c r="C320" s="2">
        <v>45432</v>
      </c>
      <c r="D320" s="43">
        <f t="shared" si="82"/>
        <v>41</v>
      </c>
      <c r="E320" s="36">
        <f t="shared" si="83"/>
        <v>0</v>
      </c>
      <c r="F320" s="36">
        <f t="shared" si="84"/>
        <v>6478050</v>
      </c>
      <c r="G320" s="36">
        <f t="shared" si="85"/>
        <v>0</v>
      </c>
      <c r="H320" s="36">
        <f t="shared" si="86"/>
        <v>0</v>
      </c>
      <c r="I320" s="36">
        <f t="shared" si="87"/>
        <v>0</v>
      </c>
      <c r="J320" s="36">
        <f t="shared" si="88"/>
        <v>0</v>
      </c>
      <c r="K320" s="36">
        <f t="shared" si="89"/>
        <v>0</v>
      </c>
      <c r="L320" s="3">
        <v>6478050</v>
      </c>
    </row>
    <row r="321" spans="1:12" x14ac:dyDescent="0.25">
      <c r="A321" t="s">
        <v>333</v>
      </c>
      <c r="B321" s="13">
        <v>901094991</v>
      </c>
      <c r="C321" s="2">
        <v>45439</v>
      </c>
      <c r="D321" s="43">
        <f t="shared" si="82"/>
        <v>34</v>
      </c>
      <c r="E321" s="36">
        <f t="shared" si="83"/>
        <v>0</v>
      </c>
      <c r="F321" s="36">
        <f t="shared" si="84"/>
        <v>5785500</v>
      </c>
      <c r="G321" s="36">
        <f t="shared" si="85"/>
        <v>0</v>
      </c>
      <c r="H321" s="36">
        <f t="shared" si="86"/>
        <v>0</v>
      </c>
      <c r="I321" s="36">
        <f t="shared" si="87"/>
        <v>0</v>
      </c>
      <c r="J321" s="36">
        <f t="shared" si="88"/>
        <v>0</v>
      </c>
      <c r="K321" s="36">
        <f t="shared" si="89"/>
        <v>0</v>
      </c>
      <c r="L321" s="3">
        <v>5785500</v>
      </c>
    </row>
    <row r="322" spans="1:12" x14ac:dyDescent="0.25">
      <c r="A322" t="s">
        <v>123</v>
      </c>
      <c r="B322" s="13">
        <v>900805475</v>
      </c>
      <c r="C322" s="2">
        <v>45372</v>
      </c>
      <c r="D322" s="43">
        <f t="shared" si="82"/>
        <v>101</v>
      </c>
      <c r="E322" s="36">
        <f t="shared" si="83"/>
        <v>0</v>
      </c>
      <c r="F322" s="36">
        <f t="shared" si="84"/>
        <v>0</v>
      </c>
      <c r="G322" s="36">
        <f t="shared" si="85"/>
        <v>0</v>
      </c>
      <c r="H322" s="36">
        <f t="shared" si="86"/>
        <v>1819122</v>
      </c>
      <c r="I322" s="36">
        <f t="shared" si="87"/>
        <v>0</v>
      </c>
      <c r="J322" s="36">
        <f t="shared" si="88"/>
        <v>0</v>
      </c>
      <c r="K322" s="36">
        <f t="shared" si="89"/>
        <v>0</v>
      </c>
      <c r="L322" s="3">
        <v>1819122</v>
      </c>
    </row>
    <row r="323" spans="1:12" x14ac:dyDescent="0.25">
      <c r="A323" t="s">
        <v>123</v>
      </c>
      <c r="B323" s="13">
        <v>900805475</v>
      </c>
      <c r="C323" s="2">
        <v>45427</v>
      </c>
      <c r="D323" s="43">
        <f t="shared" si="82"/>
        <v>46</v>
      </c>
      <c r="E323" s="36">
        <f t="shared" si="83"/>
        <v>0</v>
      </c>
      <c r="F323" s="36">
        <f t="shared" si="84"/>
        <v>5444665</v>
      </c>
      <c r="G323" s="36">
        <f t="shared" si="85"/>
        <v>0</v>
      </c>
      <c r="H323" s="36">
        <f t="shared" si="86"/>
        <v>0</v>
      </c>
      <c r="I323" s="36">
        <f t="shared" si="87"/>
        <v>0</v>
      </c>
      <c r="J323" s="36">
        <f t="shared" si="88"/>
        <v>0</v>
      </c>
      <c r="K323" s="36">
        <f t="shared" si="89"/>
        <v>0</v>
      </c>
      <c r="L323" s="3">
        <v>5444665</v>
      </c>
    </row>
    <row r="324" spans="1:12" x14ac:dyDescent="0.25">
      <c r="A324" t="s">
        <v>123</v>
      </c>
      <c r="B324" s="13">
        <v>900805475</v>
      </c>
      <c r="C324" s="2">
        <v>45391</v>
      </c>
      <c r="D324" s="43">
        <f t="shared" si="82"/>
        <v>82</v>
      </c>
      <c r="E324" s="36">
        <f t="shared" si="83"/>
        <v>0</v>
      </c>
      <c r="F324" s="36">
        <f t="shared" si="84"/>
        <v>0</v>
      </c>
      <c r="G324" s="36">
        <f t="shared" si="85"/>
        <v>21510366</v>
      </c>
      <c r="H324" s="36">
        <f t="shared" si="86"/>
        <v>0</v>
      </c>
      <c r="I324" s="36">
        <f t="shared" si="87"/>
        <v>0</v>
      </c>
      <c r="J324" s="36">
        <f t="shared" si="88"/>
        <v>0</v>
      </c>
      <c r="K324" s="36">
        <f t="shared" si="89"/>
        <v>0</v>
      </c>
      <c r="L324" s="3">
        <v>21510366</v>
      </c>
    </row>
    <row r="325" spans="1:12" x14ac:dyDescent="0.25">
      <c r="A325" t="s">
        <v>334</v>
      </c>
      <c r="B325" s="13">
        <v>901438665</v>
      </c>
      <c r="C325" s="2">
        <v>45358</v>
      </c>
      <c r="D325" s="43">
        <f t="shared" si="82"/>
        <v>115</v>
      </c>
      <c r="E325" s="36">
        <f t="shared" si="83"/>
        <v>0</v>
      </c>
      <c r="F325" s="36">
        <f t="shared" si="84"/>
        <v>0</v>
      </c>
      <c r="G325" s="36">
        <f t="shared" si="85"/>
        <v>0</v>
      </c>
      <c r="H325" s="36">
        <f t="shared" si="86"/>
        <v>9381706</v>
      </c>
      <c r="I325" s="36">
        <f t="shared" si="87"/>
        <v>0</v>
      </c>
      <c r="J325" s="36">
        <f t="shared" si="88"/>
        <v>0</v>
      </c>
      <c r="K325" s="36">
        <f t="shared" si="89"/>
        <v>0</v>
      </c>
      <c r="L325" s="3">
        <v>9381706</v>
      </c>
    </row>
    <row r="326" spans="1:12" x14ac:dyDescent="0.25">
      <c r="A326" t="s">
        <v>334</v>
      </c>
      <c r="B326" s="13">
        <v>901438665</v>
      </c>
      <c r="C326" s="2">
        <v>45364</v>
      </c>
      <c r="D326" s="43">
        <f t="shared" si="82"/>
        <v>109</v>
      </c>
      <c r="E326" s="36">
        <f t="shared" si="83"/>
        <v>0</v>
      </c>
      <c r="F326" s="36">
        <f t="shared" si="84"/>
        <v>0</v>
      </c>
      <c r="G326" s="36">
        <f t="shared" si="85"/>
        <v>0</v>
      </c>
      <c r="H326" s="36">
        <f t="shared" si="86"/>
        <v>1990194</v>
      </c>
      <c r="I326" s="36">
        <f t="shared" si="87"/>
        <v>0</v>
      </c>
      <c r="J326" s="36">
        <f t="shared" si="88"/>
        <v>0</v>
      </c>
      <c r="K326" s="36">
        <f t="shared" si="89"/>
        <v>0</v>
      </c>
      <c r="L326" s="3">
        <v>1990194</v>
      </c>
    </row>
    <row r="327" spans="1:12" x14ac:dyDescent="0.25">
      <c r="A327" t="s">
        <v>334</v>
      </c>
      <c r="B327" s="13">
        <v>901438665</v>
      </c>
      <c r="C327" s="2">
        <v>45372</v>
      </c>
      <c r="D327" s="43">
        <f t="shared" si="82"/>
        <v>101</v>
      </c>
      <c r="E327" s="36">
        <f t="shared" si="83"/>
        <v>0</v>
      </c>
      <c r="F327" s="36">
        <f t="shared" si="84"/>
        <v>0</v>
      </c>
      <c r="G327" s="36">
        <f t="shared" si="85"/>
        <v>0</v>
      </c>
      <c r="H327" s="36">
        <f t="shared" si="86"/>
        <v>3835848</v>
      </c>
      <c r="I327" s="36">
        <f t="shared" si="87"/>
        <v>0</v>
      </c>
      <c r="J327" s="36">
        <f t="shared" si="88"/>
        <v>0</v>
      </c>
      <c r="K327" s="36">
        <f t="shared" si="89"/>
        <v>0</v>
      </c>
      <c r="L327" s="3">
        <v>3835848</v>
      </c>
    </row>
    <row r="328" spans="1:12" x14ac:dyDescent="0.25">
      <c r="A328" t="s">
        <v>334</v>
      </c>
      <c r="B328" s="13">
        <v>901438665</v>
      </c>
      <c r="C328" s="2">
        <v>45373</v>
      </c>
      <c r="D328" s="43">
        <f t="shared" si="82"/>
        <v>100</v>
      </c>
      <c r="E328" s="36">
        <f t="shared" si="83"/>
        <v>0</v>
      </c>
      <c r="F328" s="36">
        <f t="shared" si="84"/>
        <v>0</v>
      </c>
      <c r="G328" s="36">
        <f t="shared" si="85"/>
        <v>0</v>
      </c>
      <c r="H328" s="36">
        <f t="shared" si="86"/>
        <v>216808</v>
      </c>
      <c r="I328" s="36">
        <f t="shared" si="87"/>
        <v>0</v>
      </c>
      <c r="J328" s="36">
        <f t="shared" si="88"/>
        <v>0</v>
      </c>
      <c r="K328" s="36">
        <f t="shared" si="89"/>
        <v>0</v>
      </c>
      <c r="L328" s="3">
        <v>216808</v>
      </c>
    </row>
    <row r="329" spans="1:12" x14ac:dyDescent="0.25">
      <c r="A329" t="s">
        <v>334</v>
      </c>
      <c r="B329" s="13">
        <v>901438665</v>
      </c>
      <c r="C329" s="2">
        <v>45384</v>
      </c>
      <c r="D329" s="43">
        <f t="shared" si="82"/>
        <v>89</v>
      </c>
      <c r="E329" s="36">
        <f t="shared" si="83"/>
        <v>0</v>
      </c>
      <c r="F329" s="36">
        <f t="shared" si="84"/>
        <v>0</v>
      </c>
      <c r="G329" s="36">
        <f t="shared" si="85"/>
        <v>3113152</v>
      </c>
      <c r="H329" s="36">
        <f t="shared" si="86"/>
        <v>0</v>
      </c>
      <c r="I329" s="36">
        <f t="shared" si="87"/>
        <v>0</v>
      </c>
      <c r="J329" s="36">
        <f t="shared" si="88"/>
        <v>0</v>
      </c>
      <c r="K329" s="36">
        <f t="shared" si="89"/>
        <v>0</v>
      </c>
      <c r="L329" s="3">
        <v>3113152</v>
      </c>
    </row>
    <row r="330" spans="1:12" x14ac:dyDescent="0.25">
      <c r="A330" t="s">
        <v>334</v>
      </c>
      <c r="B330" s="13">
        <v>901438665</v>
      </c>
      <c r="C330" s="2">
        <v>45399</v>
      </c>
      <c r="D330" s="43">
        <f t="shared" si="82"/>
        <v>74</v>
      </c>
      <c r="E330" s="36">
        <f t="shared" si="83"/>
        <v>0</v>
      </c>
      <c r="F330" s="36">
        <f t="shared" si="84"/>
        <v>0</v>
      </c>
      <c r="G330" s="36">
        <f t="shared" si="85"/>
        <v>3113152</v>
      </c>
      <c r="H330" s="36">
        <f t="shared" si="86"/>
        <v>0</v>
      </c>
      <c r="I330" s="36">
        <f t="shared" si="87"/>
        <v>0</v>
      </c>
      <c r="J330" s="36">
        <f t="shared" si="88"/>
        <v>0</v>
      </c>
      <c r="K330" s="36">
        <f t="shared" si="89"/>
        <v>0</v>
      </c>
      <c r="L330" s="3">
        <v>3113152</v>
      </c>
    </row>
    <row r="331" spans="1:12" x14ac:dyDescent="0.25">
      <c r="A331" t="s">
        <v>334</v>
      </c>
      <c r="B331" s="13">
        <v>901438665</v>
      </c>
      <c r="C331" s="2">
        <v>45400</v>
      </c>
      <c r="D331" s="43">
        <f t="shared" si="82"/>
        <v>73</v>
      </c>
      <c r="E331" s="36">
        <f t="shared" si="83"/>
        <v>0</v>
      </c>
      <c r="F331" s="36">
        <f t="shared" si="84"/>
        <v>0</v>
      </c>
      <c r="G331" s="36">
        <f t="shared" si="85"/>
        <v>5214530</v>
      </c>
      <c r="H331" s="36">
        <f t="shared" si="86"/>
        <v>0</v>
      </c>
      <c r="I331" s="36">
        <f t="shared" si="87"/>
        <v>0</v>
      </c>
      <c r="J331" s="36">
        <f t="shared" si="88"/>
        <v>0</v>
      </c>
      <c r="K331" s="36">
        <f t="shared" si="89"/>
        <v>0</v>
      </c>
      <c r="L331" s="3">
        <v>5214530</v>
      </c>
    </row>
    <row r="332" spans="1:12" x14ac:dyDescent="0.25">
      <c r="A332" t="s">
        <v>334</v>
      </c>
      <c r="B332" s="13">
        <v>901438665</v>
      </c>
      <c r="C332" s="2">
        <v>45408</v>
      </c>
      <c r="D332" s="43">
        <f t="shared" si="82"/>
        <v>65</v>
      </c>
      <c r="E332" s="36">
        <f t="shared" si="83"/>
        <v>0</v>
      </c>
      <c r="F332" s="36">
        <f t="shared" si="84"/>
        <v>0</v>
      </c>
      <c r="G332" s="36">
        <f t="shared" si="85"/>
        <v>678222</v>
      </c>
      <c r="H332" s="36">
        <f t="shared" si="86"/>
        <v>0</v>
      </c>
      <c r="I332" s="36">
        <f t="shared" si="87"/>
        <v>0</v>
      </c>
      <c r="J332" s="36">
        <f t="shared" si="88"/>
        <v>0</v>
      </c>
      <c r="K332" s="36">
        <f t="shared" si="89"/>
        <v>0</v>
      </c>
      <c r="L332" s="3">
        <v>678222</v>
      </c>
    </row>
    <row r="333" spans="1:12" x14ac:dyDescent="0.25">
      <c r="A333" t="s">
        <v>334</v>
      </c>
      <c r="B333" s="13">
        <v>901438665</v>
      </c>
      <c r="C333" s="2">
        <v>45422</v>
      </c>
      <c r="D333" s="43">
        <f t="shared" si="82"/>
        <v>51</v>
      </c>
      <c r="E333" s="36">
        <f t="shared" si="83"/>
        <v>0</v>
      </c>
      <c r="F333" s="36">
        <f t="shared" si="84"/>
        <v>7160249</v>
      </c>
      <c r="G333" s="36">
        <f t="shared" si="85"/>
        <v>0</v>
      </c>
      <c r="H333" s="36">
        <f t="shared" si="86"/>
        <v>0</v>
      </c>
      <c r="I333" s="36">
        <f t="shared" si="87"/>
        <v>0</v>
      </c>
      <c r="J333" s="36">
        <f t="shared" si="88"/>
        <v>0</v>
      </c>
      <c r="K333" s="36">
        <f t="shared" si="89"/>
        <v>0</v>
      </c>
      <c r="L333" s="3">
        <v>7160249</v>
      </c>
    </row>
    <row r="334" spans="1:12" x14ac:dyDescent="0.25">
      <c r="A334" t="s">
        <v>334</v>
      </c>
      <c r="B334" s="13">
        <v>901438665</v>
      </c>
      <c r="C334" s="2">
        <v>45397</v>
      </c>
      <c r="D334" s="43">
        <f t="shared" si="82"/>
        <v>76</v>
      </c>
      <c r="E334" s="36">
        <f t="shared" si="83"/>
        <v>0</v>
      </c>
      <c r="F334" s="36">
        <f t="shared" si="84"/>
        <v>0</v>
      </c>
      <c r="G334" s="36">
        <f t="shared" si="85"/>
        <v>3113152</v>
      </c>
      <c r="H334" s="36">
        <f t="shared" si="86"/>
        <v>0</v>
      </c>
      <c r="I334" s="36">
        <f t="shared" si="87"/>
        <v>0</v>
      </c>
      <c r="J334" s="36">
        <f t="shared" si="88"/>
        <v>0</v>
      </c>
      <c r="K334" s="36">
        <f t="shared" si="89"/>
        <v>0</v>
      </c>
      <c r="L334" s="3">
        <v>3113152</v>
      </c>
    </row>
    <row r="335" spans="1:12" x14ac:dyDescent="0.25">
      <c r="A335" t="s">
        <v>334</v>
      </c>
      <c r="B335" s="13">
        <v>901438665</v>
      </c>
      <c r="C335" s="2">
        <v>45391</v>
      </c>
      <c r="D335" s="43">
        <f t="shared" si="82"/>
        <v>82</v>
      </c>
      <c r="E335" s="36">
        <f t="shared" si="83"/>
        <v>0</v>
      </c>
      <c r="F335" s="36">
        <f t="shared" si="84"/>
        <v>0</v>
      </c>
      <c r="G335" s="36">
        <f t="shared" si="85"/>
        <v>4013742</v>
      </c>
      <c r="H335" s="36">
        <f t="shared" si="86"/>
        <v>0</v>
      </c>
      <c r="I335" s="36">
        <f t="shared" si="87"/>
        <v>0</v>
      </c>
      <c r="J335" s="36">
        <f t="shared" si="88"/>
        <v>0</v>
      </c>
      <c r="K335" s="36">
        <f t="shared" si="89"/>
        <v>0</v>
      </c>
      <c r="L335" s="3">
        <v>4013742</v>
      </c>
    </row>
    <row r="336" spans="1:12" x14ac:dyDescent="0.25">
      <c r="A336" t="s">
        <v>334</v>
      </c>
      <c r="B336" s="13">
        <v>901438665</v>
      </c>
      <c r="C336" s="2">
        <v>45362</v>
      </c>
      <c r="D336" s="43">
        <f t="shared" si="82"/>
        <v>111</v>
      </c>
      <c r="E336" s="36">
        <f t="shared" si="83"/>
        <v>0</v>
      </c>
      <c r="F336" s="36">
        <f t="shared" si="84"/>
        <v>0</v>
      </c>
      <c r="G336" s="36">
        <f t="shared" si="85"/>
        <v>0</v>
      </c>
      <c r="H336" s="36">
        <f t="shared" si="86"/>
        <v>216808</v>
      </c>
      <c r="I336" s="36">
        <f t="shared" si="87"/>
        <v>0</v>
      </c>
      <c r="J336" s="36">
        <f t="shared" si="88"/>
        <v>0</v>
      </c>
      <c r="K336" s="36">
        <f t="shared" si="89"/>
        <v>0</v>
      </c>
      <c r="L336" s="3">
        <v>216808</v>
      </c>
    </row>
    <row r="337" spans="1:12" x14ac:dyDescent="0.25">
      <c r="A337" t="s">
        <v>334</v>
      </c>
      <c r="B337" s="13">
        <v>901438665</v>
      </c>
      <c r="C337" s="2">
        <v>45440</v>
      </c>
      <c r="D337" s="43">
        <f t="shared" si="82"/>
        <v>33</v>
      </c>
      <c r="E337" s="36">
        <f t="shared" si="83"/>
        <v>0</v>
      </c>
      <c r="F337" s="36">
        <f t="shared" si="84"/>
        <v>2212562</v>
      </c>
      <c r="G337" s="36">
        <f t="shared" si="85"/>
        <v>0</v>
      </c>
      <c r="H337" s="36">
        <f t="shared" si="86"/>
        <v>0</v>
      </c>
      <c r="I337" s="36">
        <f t="shared" si="87"/>
        <v>0</v>
      </c>
      <c r="J337" s="36">
        <f t="shared" si="88"/>
        <v>0</v>
      </c>
      <c r="K337" s="36">
        <f t="shared" si="89"/>
        <v>0</v>
      </c>
      <c r="L337" s="3">
        <v>2212562</v>
      </c>
    </row>
    <row r="338" spans="1:12" x14ac:dyDescent="0.25">
      <c r="A338" t="s">
        <v>334</v>
      </c>
      <c r="B338" s="13">
        <v>901438665</v>
      </c>
      <c r="C338" s="2">
        <v>45443</v>
      </c>
      <c r="D338" s="43">
        <f t="shared" si="82"/>
        <v>30</v>
      </c>
      <c r="E338" s="36">
        <f t="shared" si="83"/>
        <v>4428715</v>
      </c>
      <c r="F338" s="36">
        <f t="shared" si="84"/>
        <v>0</v>
      </c>
      <c r="G338" s="36">
        <f t="shared" si="85"/>
        <v>0</v>
      </c>
      <c r="H338" s="36">
        <f t="shared" si="86"/>
        <v>0</v>
      </c>
      <c r="I338" s="36">
        <f t="shared" si="87"/>
        <v>0</v>
      </c>
      <c r="J338" s="36">
        <f t="shared" si="88"/>
        <v>0</v>
      </c>
      <c r="K338" s="36">
        <f t="shared" si="89"/>
        <v>0</v>
      </c>
      <c r="L338" s="3">
        <v>4428715</v>
      </c>
    </row>
    <row r="339" spans="1:12" x14ac:dyDescent="0.25">
      <c r="A339" t="s">
        <v>335</v>
      </c>
      <c r="B339" s="13">
        <v>805007042</v>
      </c>
      <c r="C339" s="2">
        <v>45378</v>
      </c>
      <c r="D339" s="43">
        <f t="shared" si="82"/>
        <v>95</v>
      </c>
      <c r="E339" s="36">
        <f t="shared" si="83"/>
        <v>0</v>
      </c>
      <c r="F339" s="36">
        <f t="shared" si="84"/>
        <v>0</v>
      </c>
      <c r="G339" s="36">
        <f t="shared" si="85"/>
        <v>0</v>
      </c>
      <c r="H339" s="36">
        <f t="shared" si="86"/>
        <v>11887900</v>
      </c>
      <c r="I339" s="36">
        <f t="shared" si="87"/>
        <v>0</v>
      </c>
      <c r="J339" s="36">
        <f t="shared" si="88"/>
        <v>0</v>
      </c>
      <c r="K339" s="36">
        <f t="shared" si="89"/>
        <v>0</v>
      </c>
      <c r="L339" s="3">
        <v>11887900</v>
      </c>
    </row>
    <row r="340" spans="1:12" x14ac:dyDescent="0.25">
      <c r="A340" t="s">
        <v>335</v>
      </c>
      <c r="B340" s="13">
        <v>805007042</v>
      </c>
      <c r="C340" s="2">
        <v>45394</v>
      </c>
      <c r="D340" s="43">
        <f t="shared" si="82"/>
        <v>79</v>
      </c>
      <c r="E340" s="36">
        <f t="shared" si="83"/>
        <v>0</v>
      </c>
      <c r="F340" s="36">
        <f t="shared" si="84"/>
        <v>0</v>
      </c>
      <c r="G340" s="36">
        <f t="shared" si="85"/>
        <v>3707831</v>
      </c>
      <c r="H340" s="36">
        <f t="shared" si="86"/>
        <v>0</v>
      </c>
      <c r="I340" s="36">
        <f t="shared" si="87"/>
        <v>0</v>
      </c>
      <c r="J340" s="36">
        <f t="shared" si="88"/>
        <v>0</v>
      </c>
      <c r="K340" s="36">
        <f t="shared" si="89"/>
        <v>0</v>
      </c>
      <c r="L340" s="3">
        <v>3707831</v>
      </c>
    </row>
    <row r="341" spans="1:12" x14ac:dyDescent="0.25">
      <c r="A341" t="s">
        <v>335</v>
      </c>
      <c r="B341" s="13">
        <v>805007042</v>
      </c>
      <c r="C341" s="2">
        <v>45441</v>
      </c>
      <c r="D341" s="43">
        <f t="shared" si="82"/>
        <v>32</v>
      </c>
      <c r="E341" s="36">
        <f t="shared" si="83"/>
        <v>0</v>
      </c>
      <c r="F341" s="36">
        <f t="shared" si="84"/>
        <v>2377580</v>
      </c>
      <c r="G341" s="36">
        <f t="shared" si="85"/>
        <v>0</v>
      </c>
      <c r="H341" s="36">
        <f t="shared" si="86"/>
        <v>0</v>
      </c>
      <c r="I341" s="36">
        <f t="shared" si="87"/>
        <v>0</v>
      </c>
      <c r="J341" s="36">
        <f t="shared" si="88"/>
        <v>0</v>
      </c>
      <c r="K341" s="36">
        <f t="shared" si="89"/>
        <v>0</v>
      </c>
      <c r="L341" s="3">
        <v>2377580</v>
      </c>
    </row>
    <row r="342" spans="1:12" x14ac:dyDescent="0.25">
      <c r="A342" t="s">
        <v>336</v>
      </c>
      <c r="B342" s="13">
        <v>800125639</v>
      </c>
      <c r="C342" s="2">
        <v>45358</v>
      </c>
      <c r="D342" s="43">
        <f t="shared" si="82"/>
        <v>115</v>
      </c>
      <c r="E342" s="36">
        <f t="shared" si="83"/>
        <v>0</v>
      </c>
      <c r="F342" s="36">
        <f t="shared" si="84"/>
        <v>0</v>
      </c>
      <c r="G342" s="36">
        <f t="shared" si="85"/>
        <v>0</v>
      </c>
      <c r="H342" s="36">
        <f t="shared" si="86"/>
        <v>2775676</v>
      </c>
      <c r="I342" s="36">
        <f t="shared" si="87"/>
        <v>0</v>
      </c>
      <c r="J342" s="36">
        <f t="shared" si="88"/>
        <v>0</v>
      </c>
      <c r="K342" s="36">
        <f t="shared" si="89"/>
        <v>0</v>
      </c>
      <c r="L342" s="3">
        <v>2775676</v>
      </c>
    </row>
    <row r="343" spans="1:12" x14ac:dyDescent="0.25">
      <c r="A343" t="s">
        <v>336</v>
      </c>
      <c r="B343" s="13">
        <v>800125639</v>
      </c>
      <c r="C343" s="2">
        <v>45373</v>
      </c>
      <c r="D343" s="43">
        <f t="shared" ref="D343:D404" si="90">+_xlfn.DAYS($D$6,C343)</f>
        <v>100</v>
      </c>
      <c r="E343" s="36">
        <f t="shared" ref="E343:E404" si="91">+IF(AND(D343&gt;=0,D343&lt;=30),L343,0)</f>
        <v>0</v>
      </c>
      <c r="F343" s="36">
        <f t="shared" ref="F343:F404" si="92">+IF(AND(D343&gt;=31,D343&lt;=60),L343,0)</f>
        <v>0</v>
      </c>
      <c r="G343" s="36">
        <f t="shared" ref="G343:G404" si="93">+IF(AND(D343&gt;=61,D343&lt;=90),L343,0)</f>
        <v>0</v>
      </c>
      <c r="H343" s="36">
        <f t="shared" ref="H343:H404" si="94">+IF(AND(D343&gt;=91,D343&lt;=120),L343,0)</f>
        <v>2023192</v>
      </c>
      <c r="I343" s="36">
        <f t="shared" ref="I343:I404" si="95">+IF(AND(D343&gt;=121,D343&lt;=180),L343,0)</f>
        <v>0</v>
      </c>
      <c r="J343" s="36">
        <f t="shared" ref="J343:J404" si="96">+IF(AND(D343&gt;=181,D343&lt;=360),L343,0)</f>
        <v>0</v>
      </c>
      <c r="K343" s="36">
        <f t="shared" ref="K343:K404" si="97">+IF(AND(D343&gt;360),L343,0)</f>
        <v>0</v>
      </c>
      <c r="L343" s="3">
        <v>2023192</v>
      </c>
    </row>
    <row r="344" spans="1:12" x14ac:dyDescent="0.25">
      <c r="A344" t="s">
        <v>336</v>
      </c>
      <c r="B344" s="13">
        <v>800125639</v>
      </c>
      <c r="C344" s="2">
        <v>45377</v>
      </c>
      <c r="D344" s="43">
        <f t="shared" si="90"/>
        <v>96</v>
      </c>
      <c r="E344" s="36">
        <f t="shared" si="91"/>
        <v>0</v>
      </c>
      <c r="F344" s="36">
        <f t="shared" si="92"/>
        <v>0</v>
      </c>
      <c r="G344" s="36">
        <f t="shared" si="93"/>
        <v>0</v>
      </c>
      <c r="H344" s="36">
        <f t="shared" si="94"/>
        <v>1529430</v>
      </c>
      <c r="I344" s="36">
        <f t="shared" si="95"/>
        <v>0</v>
      </c>
      <c r="J344" s="36">
        <f t="shared" si="96"/>
        <v>0</v>
      </c>
      <c r="K344" s="36">
        <f t="shared" si="97"/>
        <v>0</v>
      </c>
      <c r="L344" s="3">
        <v>1529430</v>
      </c>
    </row>
    <row r="345" spans="1:12" x14ac:dyDescent="0.25">
      <c r="A345" t="s">
        <v>336</v>
      </c>
      <c r="B345" s="13">
        <v>800125639</v>
      </c>
      <c r="C345" s="2">
        <v>45408</v>
      </c>
      <c r="D345" s="43">
        <f t="shared" si="90"/>
        <v>65</v>
      </c>
      <c r="E345" s="36">
        <f t="shared" si="91"/>
        <v>0</v>
      </c>
      <c r="F345" s="36">
        <f t="shared" si="92"/>
        <v>0</v>
      </c>
      <c r="G345" s="36">
        <f t="shared" si="93"/>
        <v>40229</v>
      </c>
      <c r="H345" s="36">
        <f t="shared" si="94"/>
        <v>0</v>
      </c>
      <c r="I345" s="36">
        <f t="shared" si="95"/>
        <v>0</v>
      </c>
      <c r="J345" s="36">
        <f t="shared" si="96"/>
        <v>0</v>
      </c>
      <c r="K345" s="36">
        <f t="shared" si="97"/>
        <v>0</v>
      </c>
      <c r="L345" s="3">
        <v>40229</v>
      </c>
    </row>
    <row r="346" spans="1:12" x14ac:dyDescent="0.25">
      <c r="A346" t="s">
        <v>336</v>
      </c>
      <c r="B346" s="13">
        <v>800125639</v>
      </c>
      <c r="C346" s="2">
        <v>45411</v>
      </c>
      <c r="D346" s="43">
        <f t="shared" si="90"/>
        <v>62</v>
      </c>
      <c r="E346" s="36">
        <f t="shared" si="91"/>
        <v>0</v>
      </c>
      <c r="F346" s="36">
        <f t="shared" si="92"/>
        <v>0</v>
      </c>
      <c r="G346" s="36">
        <f t="shared" si="93"/>
        <v>1770365</v>
      </c>
      <c r="H346" s="36">
        <f t="shared" si="94"/>
        <v>0</v>
      </c>
      <c r="I346" s="36">
        <f t="shared" si="95"/>
        <v>0</v>
      </c>
      <c r="J346" s="36">
        <f t="shared" si="96"/>
        <v>0</v>
      </c>
      <c r="K346" s="36">
        <f t="shared" si="97"/>
        <v>0</v>
      </c>
      <c r="L346" s="3">
        <v>1770365</v>
      </c>
    </row>
    <row r="347" spans="1:12" x14ac:dyDescent="0.25">
      <c r="A347" t="s">
        <v>336</v>
      </c>
      <c r="B347" s="13">
        <v>800125639</v>
      </c>
      <c r="C347" s="2">
        <v>45412</v>
      </c>
      <c r="D347" s="43">
        <f t="shared" si="90"/>
        <v>61</v>
      </c>
      <c r="E347" s="36">
        <f t="shared" si="91"/>
        <v>0</v>
      </c>
      <c r="F347" s="36">
        <f t="shared" si="92"/>
        <v>0</v>
      </c>
      <c r="G347" s="36">
        <f t="shared" si="93"/>
        <v>2340778</v>
      </c>
      <c r="H347" s="36">
        <f t="shared" si="94"/>
        <v>0</v>
      </c>
      <c r="I347" s="36">
        <f t="shared" si="95"/>
        <v>0</v>
      </c>
      <c r="J347" s="36">
        <f t="shared" si="96"/>
        <v>0</v>
      </c>
      <c r="K347" s="36">
        <f t="shared" si="97"/>
        <v>0</v>
      </c>
      <c r="L347" s="3">
        <v>2340778</v>
      </c>
    </row>
    <row r="348" spans="1:12" x14ac:dyDescent="0.25">
      <c r="A348" t="s">
        <v>336</v>
      </c>
      <c r="B348" s="13">
        <v>800125639</v>
      </c>
      <c r="C348" s="2">
        <v>45422</v>
      </c>
      <c r="D348" s="43">
        <f t="shared" si="90"/>
        <v>51</v>
      </c>
      <c r="E348" s="36">
        <f t="shared" si="91"/>
        <v>0</v>
      </c>
      <c r="F348" s="36">
        <f t="shared" si="92"/>
        <v>291426</v>
      </c>
      <c r="G348" s="36">
        <f t="shared" si="93"/>
        <v>0</v>
      </c>
      <c r="H348" s="36">
        <f t="shared" si="94"/>
        <v>0</v>
      </c>
      <c r="I348" s="36">
        <f t="shared" si="95"/>
        <v>0</v>
      </c>
      <c r="J348" s="36">
        <f t="shared" si="96"/>
        <v>0</v>
      </c>
      <c r="K348" s="36">
        <f t="shared" si="97"/>
        <v>0</v>
      </c>
      <c r="L348" s="3">
        <v>291426</v>
      </c>
    </row>
    <row r="349" spans="1:12" x14ac:dyDescent="0.25">
      <c r="A349" t="s">
        <v>336</v>
      </c>
      <c r="B349" s="13">
        <v>800125639</v>
      </c>
      <c r="C349" s="2">
        <v>45440</v>
      </c>
      <c r="D349" s="43">
        <f t="shared" si="90"/>
        <v>33</v>
      </c>
      <c r="E349" s="36">
        <f t="shared" si="91"/>
        <v>0</v>
      </c>
      <c r="F349" s="36">
        <f t="shared" si="92"/>
        <v>5351327</v>
      </c>
      <c r="G349" s="36">
        <f t="shared" si="93"/>
        <v>0</v>
      </c>
      <c r="H349" s="36">
        <f t="shared" si="94"/>
        <v>0</v>
      </c>
      <c r="I349" s="36">
        <f t="shared" si="95"/>
        <v>0</v>
      </c>
      <c r="J349" s="36">
        <f t="shared" si="96"/>
        <v>0</v>
      </c>
      <c r="K349" s="36">
        <f t="shared" si="97"/>
        <v>0</v>
      </c>
      <c r="L349" s="3">
        <v>5351327</v>
      </c>
    </row>
    <row r="350" spans="1:12" x14ac:dyDescent="0.25">
      <c r="A350" t="s">
        <v>192</v>
      </c>
      <c r="B350" s="13">
        <v>900372820</v>
      </c>
      <c r="C350" s="2">
        <v>45394</v>
      </c>
      <c r="D350" s="43">
        <f t="shared" si="90"/>
        <v>79</v>
      </c>
      <c r="E350" s="36">
        <f t="shared" si="91"/>
        <v>0</v>
      </c>
      <c r="F350" s="36">
        <f t="shared" si="92"/>
        <v>0</v>
      </c>
      <c r="G350" s="36">
        <f t="shared" si="93"/>
        <v>8864140</v>
      </c>
      <c r="H350" s="36">
        <f t="shared" si="94"/>
        <v>0</v>
      </c>
      <c r="I350" s="36">
        <f t="shared" si="95"/>
        <v>0</v>
      </c>
      <c r="J350" s="36">
        <f t="shared" si="96"/>
        <v>0</v>
      </c>
      <c r="K350" s="36">
        <f t="shared" si="97"/>
        <v>0</v>
      </c>
      <c r="L350" s="3">
        <v>8864140</v>
      </c>
    </row>
    <row r="351" spans="1:12" x14ac:dyDescent="0.25">
      <c r="A351" t="s">
        <v>192</v>
      </c>
      <c r="B351" s="13">
        <v>900372820</v>
      </c>
      <c r="C351" s="2">
        <v>45407</v>
      </c>
      <c r="D351" s="43">
        <f t="shared" si="90"/>
        <v>66</v>
      </c>
      <c r="E351" s="36">
        <f t="shared" si="91"/>
        <v>0</v>
      </c>
      <c r="F351" s="36">
        <f t="shared" si="92"/>
        <v>0</v>
      </c>
      <c r="G351" s="36">
        <f t="shared" si="93"/>
        <v>16922265</v>
      </c>
      <c r="H351" s="36">
        <f t="shared" si="94"/>
        <v>0</v>
      </c>
      <c r="I351" s="36">
        <f t="shared" si="95"/>
        <v>0</v>
      </c>
      <c r="J351" s="36">
        <f t="shared" si="96"/>
        <v>0</v>
      </c>
      <c r="K351" s="36">
        <f t="shared" si="97"/>
        <v>0</v>
      </c>
      <c r="L351" s="3">
        <v>16922265</v>
      </c>
    </row>
    <row r="352" spans="1:12" x14ac:dyDescent="0.25">
      <c r="A352" t="s">
        <v>192</v>
      </c>
      <c r="B352" s="13">
        <v>900372820</v>
      </c>
      <c r="C352" s="2">
        <v>45435</v>
      </c>
      <c r="D352" s="43">
        <f t="shared" si="90"/>
        <v>38</v>
      </c>
      <c r="E352" s="36">
        <f t="shared" si="91"/>
        <v>0</v>
      </c>
      <c r="F352" s="36">
        <f t="shared" si="92"/>
        <v>16922265</v>
      </c>
      <c r="G352" s="36">
        <f t="shared" si="93"/>
        <v>0</v>
      </c>
      <c r="H352" s="36">
        <f t="shared" si="94"/>
        <v>0</v>
      </c>
      <c r="I352" s="36">
        <f t="shared" si="95"/>
        <v>0</v>
      </c>
      <c r="J352" s="36">
        <f t="shared" si="96"/>
        <v>0</v>
      </c>
      <c r="K352" s="36">
        <f t="shared" si="97"/>
        <v>0</v>
      </c>
      <c r="L352" s="3">
        <v>16922265</v>
      </c>
    </row>
    <row r="353" spans="1:12" x14ac:dyDescent="0.25">
      <c r="A353" t="s">
        <v>337</v>
      </c>
      <c r="B353" s="13">
        <v>900165418</v>
      </c>
      <c r="C353" s="2">
        <v>45358</v>
      </c>
      <c r="D353" s="43">
        <f t="shared" si="90"/>
        <v>115</v>
      </c>
      <c r="E353" s="36">
        <f t="shared" si="91"/>
        <v>0</v>
      </c>
      <c r="F353" s="36">
        <f t="shared" si="92"/>
        <v>0</v>
      </c>
      <c r="G353" s="36">
        <f t="shared" si="93"/>
        <v>0</v>
      </c>
      <c r="H353" s="36">
        <f t="shared" si="94"/>
        <v>2001069</v>
      </c>
      <c r="I353" s="36">
        <f t="shared" si="95"/>
        <v>0</v>
      </c>
      <c r="J353" s="36">
        <f t="shared" si="96"/>
        <v>0</v>
      </c>
      <c r="K353" s="36">
        <f t="shared" si="97"/>
        <v>0</v>
      </c>
      <c r="L353" s="3">
        <v>2001069</v>
      </c>
    </row>
    <row r="354" spans="1:12" x14ac:dyDescent="0.25">
      <c r="A354" t="s">
        <v>337</v>
      </c>
      <c r="B354" s="13">
        <v>900165418</v>
      </c>
      <c r="C354" s="2">
        <v>45377</v>
      </c>
      <c r="D354" s="43">
        <f t="shared" si="90"/>
        <v>96</v>
      </c>
      <c r="E354" s="36">
        <f t="shared" si="91"/>
        <v>0</v>
      </c>
      <c r="F354" s="36">
        <f t="shared" si="92"/>
        <v>0</v>
      </c>
      <c r="G354" s="36">
        <f t="shared" si="93"/>
        <v>0</v>
      </c>
      <c r="H354" s="36">
        <f t="shared" si="94"/>
        <v>1510367</v>
      </c>
      <c r="I354" s="36">
        <f t="shared" si="95"/>
        <v>0</v>
      </c>
      <c r="J354" s="36">
        <f t="shared" si="96"/>
        <v>0</v>
      </c>
      <c r="K354" s="36">
        <f t="shared" si="97"/>
        <v>0</v>
      </c>
      <c r="L354" s="3">
        <v>1510367</v>
      </c>
    </row>
    <row r="355" spans="1:12" x14ac:dyDescent="0.25">
      <c r="A355" t="s">
        <v>337</v>
      </c>
      <c r="B355" s="13">
        <v>900165418</v>
      </c>
      <c r="C355" s="2">
        <v>45378</v>
      </c>
      <c r="D355" s="43">
        <f t="shared" si="90"/>
        <v>95</v>
      </c>
      <c r="E355" s="36">
        <f t="shared" si="91"/>
        <v>0</v>
      </c>
      <c r="F355" s="36">
        <f t="shared" si="92"/>
        <v>0</v>
      </c>
      <c r="G355" s="36">
        <f t="shared" si="93"/>
        <v>0</v>
      </c>
      <c r="H355" s="36">
        <f t="shared" si="94"/>
        <v>141808</v>
      </c>
      <c r="I355" s="36">
        <f t="shared" si="95"/>
        <v>0</v>
      </c>
      <c r="J355" s="36">
        <f t="shared" si="96"/>
        <v>0</v>
      </c>
      <c r="K355" s="36">
        <f t="shared" si="97"/>
        <v>0</v>
      </c>
      <c r="L355" s="3">
        <v>141808</v>
      </c>
    </row>
    <row r="356" spans="1:12" x14ac:dyDescent="0.25">
      <c r="A356" t="s">
        <v>337</v>
      </c>
      <c r="B356" s="13">
        <v>900165418</v>
      </c>
      <c r="C356" s="2">
        <v>45384</v>
      </c>
      <c r="D356" s="43">
        <f t="shared" si="90"/>
        <v>89</v>
      </c>
      <c r="E356" s="36">
        <f t="shared" si="91"/>
        <v>0</v>
      </c>
      <c r="F356" s="36">
        <f t="shared" si="92"/>
        <v>0</v>
      </c>
      <c r="G356" s="36">
        <f t="shared" si="93"/>
        <v>132805</v>
      </c>
      <c r="H356" s="36">
        <f t="shared" si="94"/>
        <v>0</v>
      </c>
      <c r="I356" s="36">
        <f t="shared" si="95"/>
        <v>0</v>
      </c>
      <c r="J356" s="36">
        <f t="shared" si="96"/>
        <v>0</v>
      </c>
      <c r="K356" s="36">
        <f t="shared" si="97"/>
        <v>0</v>
      </c>
      <c r="L356" s="3">
        <v>132805</v>
      </c>
    </row>
    <row r="357" spans="1:12" x14ac:dyDescent="0.25">
      <c r="A357" t="s">
        <v>337</v>
      </c>
      <c r="B357" s="13">
        <v>900165418</v>
      </c>
      <c r="C357" s="2">
        <v>45386</v>
      </c>
      <c r="D357" s="43">
        <f t="shared" si="90"/>
        <v>87</v>
      </c>
      <c r="E357" s="36">
        <f t="shared" si="91"/>
        <v>0</v>
      </c>
      <c r="F357" s="36">
        <f t="shared" si="92"/>
        <v>0</v>
      </c>
      <c r="G357" s="36">
        <f t="shared" si="93"/>
        <v>217213</v>
      </c>
      <c r="H357" s="36">
        <f t="shared" si="94"/>
        <v>0</v>
      </c>
      <c r="I357" s="36">
        <f t="shared" si="95"/>
        <v>0</v>
      </c>
      <c r="J357" s="36">
        <f t="shared" si="96"/>
        <v>0</v>
      </c>
      <c r="K357" s="36">
        <f t="shared" si="97"/>
        <v>0</v>
      </c>
      <c r="L357" s="3">
        <v>217213</v>
      </c>
    </row>
    <row r="358" spans="1:12" x14ac:dyDescent="0.25">
      <c r="A358" t="s">
        <v>337</v>
      </c>
      <c r="B358" s="13">
        <v>900165418</v>
      </c>
      <c r="C358" s="2">
        <v>45393</v>
      </c>
      <c r="D358" s="43">
        <f t="shared" si="90"/>
        <v>80</v>
      </c>
      <c r="E358" s="36">
        <f t="shared" si="91"/>
        <v>0</v>
      </c>
      <c r="F358" s="36">
        <f t="shared" si="92"/>
        <v>0</v>
      </c>
      <c r="G358" s="36">
        <f t="shared" si="93"/>
        <v>763063</v>
      </c>
      <c r="H358" s="36">
        <f t="shared" si="94"/>
        <v>0</v>
      </c>
      <c r="I358" s="36">
        <f t="shared" si="95"/>
        <v>0</v>
      </c>
      <c r="J358" s="36">
        <f t="shared" si="96"/>
        <v>0</v>
      </c>
      <c r="K358" s="36">
        <f t="shared" si="97"/>
        <v>0</v>
      </c>
      <c r="L358" s="3">
        <v>763063</v>
      </c>
    </row>
    <row r="359" spans="1:12" x14ac:dyDescent="0.25">
      <c r="A359" t="s">
        <v>337</v>
      </c>
      <c r="B359" s="13">
        <v>900165418</v>
      </c>
      <c r="C359" s="2">
        <v>45400</v>
      </c>
      <c r="D359" s="43">
        <f t="shared" si="90"/>
        <v>73</v>
      </c>
      <c r="E359" s="36">
        <f t="shared" si="91"/>
        <v>0</v>
      </c>
      <c r="F359" s="36">
        <f t="shared" si="92"/>
        <v>0</v>
      </c>
      <c r="G359" s="36">
        <f t="shared" si="93"/>
        <v>922877</v>
      </c>
      <c r="H359" s="36">
        <f t="shared" si="94"/>
        <v>0</v>
      </c>
      <c r="I359" s="36">
        <f t="shared" si="95"/>
        <v>0</v>
      </c>
      <c r="J359" s="36">
        <f t="shared" si="96"/>
        <v>0</v>
      </c>
      <c r="K359" s="36">
        <f t="shared" si="97"/>
        <v>0</v>
      </c>
      <c r="L359" s="3">
        <v>922877</v>
      </c>
    </row>
    <row r="360" spans="1:12" x14ac:dyDescent="0.25">
      <c r="A360" t="s">
        <v>337</v>
      </c>
      <c r="B360" s="13">
        <v>900165418</v>
      </c>
      <c r="C360" s="2">
        <v>45408</v>
      </c>
      <c r="D360" s="43">
        <f t="shared" si="90"/>
        <v>65</v>
      </c>
      <c r="E360" s="36">
        <f t="shared" si="91"/>
        <v>0</v>
      </c>
      <c r="F360" s="36">
        <f t="shared" si="92"/>
        <v>0</v>
      </c>
      <c r="G360" s="36">
        <f t="shared" si="93"/>
        <v>1238006</v>
      </c>
      <c r="H360" s="36">
        <f t="shared" si="94"/>
        <v>0</v>
      </c>
      <c r="I360" s="36">
        <f t="shared" si="95"/>
        <v>0</v>
      </c>
      <c r="J360" s="36">
        <f t="shared" si="96"/>
        <v>0</v>
      </c>
      <c r="K360" s="36">
        <f t="shared" si="97"/>
        <v>0</v>
      </c>
      <c r="L360" s="3">
        <v>1238006</v>
      </c>
    </row>
    <row r="361" spans="1:12" x14ac:dyDescent="0.25">
      <c r="A361" t="s">
        <v>337</v>
      </c>
      <c r="B361" s="13">
        <v>900165418</v>
      </c>
      <c r="C361" s="2">
        <v>45411</v>
      </c>
      <c r="D361" s="43">
        <f t="shared" si="90"/>
        <v>62</v>
      </c>
      <c r="E361" s="36">
        <f t="shared" si="91"/>
        <v>0</v>
      </c>
      <c r="F361" s="36">
        <f t="shared" si="92"/>
        <v>0</v>
      </c>
      <c r="G361" s="36">
        <f t="shared" si="93"/>
        <v>1238006</v>
      </c>
      <c r="H361" s="36">
        <f t="shared" si="94"/>
        <v>0</v>
      </c>
      <c r="I361" s="36">
        <f t="shared" si="95"/>
        <v>0</v>
      </c>
      <c r="J361" s="36">
        <f t="shared" si="96"/>
        <v>0</v>
      </c>
      <c r="K361" s="36">
        <f t="shared" si="97"/>
        <v>0</v>
      </c>
      <c r="L361" s="3">
        <v>1238006</v>
      </c>
    </row>
    <row r="362" spans="1:12" x14ac:dyDescent="0.25">
      <c r="A362" t="s">
        <v>337</v>
      </c>
      <c r="B362" s="13">
        <v>900165418</v>
      </c>
      <c r="C362" s="2">
        <v>45426</v>
      </c>
      <c r="D362" s="43">
        <f t="shared" si="90"/>
        <v>47</v>
      </c>
      <c r="E362" s="36">
        <f t="shared" si="91"/>
        <v>0</v>
      </c>
      <c r="F362" s="36">
        <f t="shared" si="92"/>
        <v>3837819</v>
      </c>
      <c r="G362" s="36">
        <f t="shared" si="93"/>
        <v>0</v>
      </c>
      <c r="H362" s="36">
        <f t="shared" si="94"/>
        <v>0</v>
      </c>
      <c r="I362" s="36">
        <f t="shared" si="95"/>
        <v>0</v>
      </c>
      <c r="J362" s="36">
        <f t="shared" si="96"/>
        <v>0</v>
      </c>
      <c r="K362" s="36">
        <f t="shared" si="97"/>
        <v>0</v>
      </c>
      <c r="L362" s="3">
        <v>3837819</v>
      </c>
    </row>
    <row r="363" spans="1:12" x14ac:dyDescent="0.25">
      <c r="A363" t="s">
        <v>209</v>
      </c>
      <c r="B363" s="13">
        <v>830033457</v>
      </c>
      <c r="C363" s="2">
        <v>45408</v>
      </c>
      <c r="D363" s="43">
        <f t="shared" si="90"/>
        <v>65</v>
      </c>
      <c r="E363" s="36">
        <f t="shared" si="91"/>
        <v>0</v>
      </c>
      <c r="F363" s="36">
        <f t="shared" si="92"/>
        <v>0</v>
      </c>
      <c r="G363" s="36">
        <f t="shared" si="93"/>
        <v>480398</v>
      </c>
      <c r="H363" s="36">
        <f t="shared" si="94"/>
        <v>0</v>
      </c>
      <c r="I363" s="36">
        <f t="shared" si="95"/>
        <v>0</v>
      </c>
      <c r="J363" s="36">
        <f t="shared" si="96"/>
        <v>0</v>
      </c>
      <c r="K363" s="36">
        <f t="shared" si="97"/>
        <v>0</v>
      </c>
      <c r="L363" s="3">
        <v>480398</v>
      </c>
    </row>
    <row r="364" spans="1:12" x14ac:dyDescent="0.25">
      <c r="A364" t="s">
        <v>209</v>
      </c>
      <c r="B364" s="13">
        <v>830033457</v>
      </c>
      <c r="C364" s="2">
        <v>45426</v>
      </c>
      <c r="D364" s="43">
        <f t="shared" si="90"/>
        <v>47</v>
      </c>
      <c r="E364" s="36">
        <f t="shared" si="91"/>
        <v>0</v>
      </c>
      <c r="F364" s="36">
        <f t="shared" si="92"/>
        <v>432932</v>
      </c>
      <c r="G364" s="36">
        <f t="shared" si="93"/>
        <v>0</v>
      </c>
      <c r="H364" s="36">
        <f t="shared" si="94"/>
        <v>0</v>
      </c>
      <c r="I364" s="36">
        <f t="shared" si="95"/>
        <v>0</v>
      </c>
      <c r="J364" s="36">
        <f t="shared" si="96"/>
        <v>0</v>
      </c>
      <c r="K364" s="36">
        <f t="shared" si="97"/>
        <v>0</v>
      </c>
      <c r="L364" s="3">
        <v>432932</v>
      </c>
    </row>
    <row r="365" spans="1:12" x14ac:dyDescent="0.25">
      <c r="A365" t="s">
        <v>209</v>
      </c>
      <c r="B365" s="13">
        <v>830033457</v>
      </c>
      <c r="C365" s="2">
        <v>45397</v>
      </c>
      <c r="D365" s="43">
        <f t="shared" si="90"/>
        <v>76</v>
      </c>
      <c r="E365" s="36">
        <f t="shared" si="91"/>
        <v>0</v>
      </c>
      <c r="F365" s="36">
        <f t="shared" si="92"/>
        <v>0</v>
      </c>
      <c r="G365" s="36">
        <f t="shared" si="93"/>
        <v>71407</v>
      </c>
      <c r="H365" s="36">
        <f t="shared" si="94"/>
        <v>0</v>
      </c>
      <c r="I365" s="36">
        <f t="shared" si="95"/>
        <v>0</v>
      </c>
      <c r="J365" s="36">
        <f t="shared" si="96"/>
        <v>0</v>
      </c>
      <c r="K365" s="36">
        <f t="shared" si="97"/>
        <v>0</v>
      </c>
      <c r="L365" s="3">
        <v>71407</v>
      </c>
    </row>
    <row r="366" spans="1:12" x14ac:dyDescent="0.25">
      <c r="A366" t="s">
        <v>191</v>
      </c>
      <c r="B366" s="13">
        <v>830117019</v>
      </c>
      <c r="C366" s="2">
        <v>45435</v>
      </c>
      <c r="D366" s="43">
        <f t="shared" si="90"/>
        <v>38</v>
      </c>
      <c r="E366" s="36">
        <f t="shared" si="91"/>
        <v>0</v>
      </c>
      <c r="F366" s="36">
        <f t="shared" si="92"/>
        <v>395899</v>
      </c>
      <c r="G366" s="36">
        <f t="shared" si="93"/>
        <v>0</v>
      </c>
      <c r="H366" s="36">
        <f t="shared" si="94"/>
        <v>0</v>
      </c>
      <c r="I366" s="36">
        <f t="shared" si="95"/>
        <v>0</v>
      </c>
      <c r="J366" s="36">
        <f t="shared" si="96"/>
        <v>0</v>
      </c>
      <c r="K366" s="36">
        <f t="shared" si="97"/>
        <v>0</v>
      </c>
      <c r="L366" s="3">
        <v>395899</v>
      </c>
    </row>
    <row r="367" spans="1:12" x14ac:dyDescent="0.25">
      <c r="A367" t="s">
        <v>2965</v>
      </c>
      <c r="B367" s="13">
        <v>830100315</v>
      </c>
      <c r="C367" s="2">
        <v>45363</v>
      </c>
      <c r="D367" s="43">
        <f t="shared" si="90"/>
        <v>110</v>
      </c>
      <c r="E367" s="36">
        <f t="shared" si="91"/>
        <v>0</v>
      </c>
      <c r="F367" s="36">
        <f t="shared" si="92"/>
        <v>0</v>
      </c>
      <c r="G367" s="36">
        <f t="shared" si="93"/>
        <v>0</v>
      </c>
      <c r="H367" s="36">
        <f t="shared" si="94"/>
        <v>28811</v>
      </c>
      <c r="I367" s="36">
        <f t="shared" si="95"/>
        <v>0</v>
      </c>
      <c r="J367" s="36">
        <f t="shared" si="96"/>
        <v>0</v>
      </c>
      <c r="K367" s="36">
        <f t="shared" si="97"/>
        <v>0</v>
      </c>
      <c r="L367" s="3">
        <v>28811</v>
      </c>
    </row>
    <row r="368" spans="1:12" x14ac:dyDescent="0.25">
      <c r="A368" t="s">
        <v>2965</v>
      </c>
      <c r="B368" s="13">
        <v>830100315</v>
      </c>
      <c r="C368" s="2">
        <v>45364</v>
      </c>
      <c r="D368" s="43">
        <f t="shared" si="90"/>
        <v>109</v>
      </c>
      <c r="E368" s="36">
        <f t="shared" si="91"/>
        <v>0</v>
      </c>
      <c r="F368" s="36">
        <f t="shared" si="92"/>
        <v>0</v>
      </c>
      <c r="G368" s="36">
        <f t="shared" si="93"/>
        <v>0</v>
      </c>
      <c r="H368" s="36">
        <f t="shared" si="94"/>
        <v>1954361</v>
      </c>
      <c r="I368" s="36">
        <f t="shared" si="95"/>
        <v>0</v>
      </c>
      <c r="J368" s="36">
        <f t="shared" si="96"/>
        <v>0</v>
      </c>
      <c r="K368" s="36">
        <f t="shared" si="97"/>
        <v>0</v>
      </c>
      <c r="L368" s="3">
        <v>1954361</v>
      </c>
    </row>
    <row r="369" spans="1:12" x14ac:dyDescent="0.25">
      <c r="A369" t="s">
        <v>2965</v>
      </c>
      <c r="B369" s="13">
        <v>830100315</v>
      </c>
      <c r="C369" s="2">
        <v>45366</v>
      </c>
      <c r="D369" s="43">
        <f t="shared" si="90"/>
        <v>107</v>
      </c>
      <c r="E369" s="36">
        <f t="shared" si="91"/>
        <v>0</v>
      </c>
      <c r="F369" s="36">
        <f t="shared" si="92"/>
        <v>0</v>
      </c>
      <c r="G369" s="36">
        <f t="shared" si="93"/>
        <v>0</v>
      </c>
      <c r="H369" s="36">
        <f t="shared" si="94"/>
        <v>1674684</v>
      </c>
      <c r="I369" s="36">
        <f t="shared" si="95"/>
        <v>0</v>
      </c>
      <c r="J369" s="36">
        <f t="shared" si="96"/>
        <v>0</v>
      </c>
      <c r="K369" s="36">
        <f t="shared" si="97"/>
        <v>0</v>
      </c>
      <c r="L369" s="3">
        <v>1674684</v>
      </c>
    </row>
    <row r="370" spans="1:12" x14ac:dyDescent="0.25">
      <c r="A370" t="s">
        <v>2965</v>
      </c>
      <c r="B370" s="13">
        <v>830100315</v>
      </c>
      <c r="C370" s="2">
        <v>45369</v>
      </c>
      <c r="D370" s="43">
        <f t="shared" si="90"/>
        <v>104</v>
      </c>
      <c r="E370" s="36">
        <f t="shared" si="91"/>
        <v>0</v>
      </c>
      <c r="F370" s="36">
        <f t="shared" si="92"/>
        <v>0</v>
      </c>
      <c r="G370" s="36">
        <f t="shared" si="93"/>
        <v>0</v>
      </c>
      <c r="H370" s="36">
        <f t="shared" si="94"/>
        <v>1493485</v>
      </c>
      <c r="I370" s="36">
        <f t="shared" si="95"/>
        <v>0</v>
      </c>
      <c r="J370" s="36">
        <f t="shared" si="96"/>
        <v>0</v>
      </c>
      <c r="K370" s="36">
        <f t="shared" si="97"/>
        <v>0</v>
      </c>
      <c r="L370" s="3">
        <v>1493485</v>
      </c>
    </row>
    <row r="371" spans="1:12" x14ac:dyDescent="0.25">
      <c r="A371" t="s">
        <v>2965</v>
      </c>
      <c r="B371" s="13">
        <v>830100315</v>
      </c>
      <c r="C371" s="2">
        <v>45372</v>
      </c>
      <c r="D371" s="43">
        <f t="shared" si="90"/>
        <v>101</v>
      </c>
      <c r="E371" s="36">
        <f t="shared" si="91"/>
        <v>0</v>
      </c>
      <c r="F371" s="36">
        <f t="shared" si="92"/>
        <v>0</v>
      </c>
      <c r="G371" s="36">
        <f t="shared" si="93"/>
        <v>0</v>
      </c>
      <c r="H371" s="36">
        <f t="shared" si="94"/>
        <v>2953579</v>
      </c>
      <c r="I371" s="36">
        <f t="shared" si="95"/>
        <v>0</v>
      </c>
      <c r="J371" s="36">
        <f t="shared" si="96"/>
        <v>0</v>
      </c>
      <c r="K371" s="36">
        <f t="shared" si="97"/>
        <v>0</v>
      </c>
      <c r="L371" s="3">
        <v>2953579</v>
      </c>
    </row>
    <row r="372" spans="1:12" x14ac:dyDescent="0.25">
      <c r="A372" t="s">
        <v>2965</v>
      </c>
      <c r="B372" s="13">
        <v>830100315</v>
      </c>
      <c r="C372" s="2">
        <v>45377</v>
      </c>
      <c r="D372" s="43">
        <f t="shared" si="90"/>
        <v>96</v>
      </c>
      <c r="E372" s="36">
        <f t="shared" si="91"/>
        <v>0</v>
      </c>
      <c r="F372" s="36">
        <f t="shared" si="92"/>
        <v>0</v>
      </c>
      <c r="G372" s="36">
        <f t="shared" si="93"/>
        <v>0</v>
      </c>
      <c r="H372" s="36">
        <f t="shared" si="94"/>
        <v>733349</v>
      </c>
      <c r="I372" s="36">
        <f t="shared" si="95"/>
        <v>0</v>
      </c>
      <c r="J372" s="36">
        <f t="shared" si="96"/>
        <v>0</v>
      </c>
      <c r="K372" s="36">
        <f t="shared" si="97"/>
        <v>0</v>
      </c>
      <c r="L372" s="3">
        <v>733349</v>
      </c>
    </row>
    <row r="373" spans="1:12" x14ac:dyDescent="0.25">
      <c r="A373" t="s">
        <v>2965</v>
      </c>
      <c r="B373" s="13">
        <v>830100315</v>
      </c>
      <c r="C373" s="2">
        <v>45378</v>
      </c>
      <c r="D373" s="43">
        <f t="shared" si="90"/>
        <v>95</v>
      </c>
      <c r="E373" s="36">
        <f t="shared" si="91"/>
        <v>0</v>
      </c>
      <c r="F373" s="36">
        <f t="shared" si="92"/>
        <v>0</v>
      </c>
      <c r="G373" s="36">
        <f t="shared" si="93"/>
        <v>0</v>
      </c>
      <c r="H373" s="36">
        <f t="shared" si="94"/>
        <v>1877380</v>
      </c>
      <c r="I373" s="36">
        <f t="shared" si="95"/>
        <v>0</v>
      </c>
      <c r="J373" s="36">
        <f t="shared" si="96"/>
        <v>0</v>
      </c>
      <c r="K373" s="36">
        <f t="shared" si="97"/>
        <v>0</v>
      </c>
      <c r="L373" s="3">
        <v>1877380</v>
      </c>
    </row>
    <row r="374" spans="1:12" x14ac:dyDescent="0.25">
      <c r="A374" t="s">
        <v>2965</v>
      </c>
      <c r="B374" s="13">
        <v>830100315</v>
      </c>
      <c r="C374" s="2">
        <v>45404</v>
      </c>
      <c r="D374" s="43">
        <f t="shared" si="90"/>
        <v>69</v>
      </c>
      <c r="E374" s="36">
        <f t="shared" si="91"/>
        <v>0</v>
      </c>
      <c r="F374" s="36">
        <f t="shared" si="92"/>
        <v>0</v>
      </c>
      <c r="G374" s="36">
        <f t="shared" si="93"/>
        <v>6374605</v>
      </c>
      <c r="H374" s="36">
        <f t="shared" si="94"/>
        <v>0</v>
      </c>
      <c r="I374" s="36">
        <f t="shared" si="95"/>
        <v>0</v>
      </c>
      <c r="J374" s="36">
        <f t="shared" si="96"/>
        <v>0</v>
      </c>
      <c r="K374" s="36">
        <f t="shared" si="97"/>
        <v>0</v>
      </c>
      <c r="L374" s="3">
        <v>6374605</v>
      </c>
    </row>
    <row r="375" spans="1:12" x14ac:dyDescent="0.25">
      <c r="A375" t="s">
        <v>2965</v>
      </c>
      <c r="B375" s="13">
        <v>830100315</v>
      </c>
      <c r="C375" s="2">
        <v>45408</v>
      </c>
      <c r="D375" s="43">
        <f t="shared" si="90"/>
        <v>65</v>
      </c>
      <c r="E375" s="36">
        <f t="shared" si="91"/>
        <v>0</v>
      </c>
      <c r="F375" s="36">
        <f t="shared" si="92"/>
        <v>0</v>
      </c>
      <c r="G375" s="36">
        <f t="shared" si="93"/>
        <v>3249428</v>
      </c>
      <c r="H375" s="36">
        <f t="shared" si="94"/>
        <v>0</v>
      </c>
      <c r="I375" s="36">
        <f t="shared" si="95"/>
        <v>0</v>
      </c>
      <c r="J375" s="36">
        <f t="shared" si="96"/>
        <v>0</v>
      </c>
      <c r="K375" s="36">
        <f t="shared" si="97"/>
        <v>0</v>
      </c>
      <c r="L375" s="3">
        <v>3249428</v>
      </c>
    </row>
    <row r="376" spans="1:12" x14ac:dyDescent="0.25">
      <c r="A376" t="s">
        <v>2965</v>
      </c>
      <c r="B376" s="13">
        <v>830100315</v>
      </c>
      <c r="C376" s="2">
        <v>45411</v>
      </c>
      <c r="D376" s="43">
        <f t="shared" si="90"/>
        <v>62</v>
      </c>
      <c r="E376" s="36">
        <f t="shared" si="91"/>
        <v>0</v>
      </c>
      <c r="F376" s="36">
        <f t="shared" si="92"/>
        <v>0</v>
      </c>
      <c r="G376" s="36">
        <f t="shared" si="93"/>
        <v>2413660</v>
      </c>
      <c r="H376" s="36">
        <f t="shared" si="94"/>
        <v>0</v>
      </c>
      <c r="I376" s="36">
        <f t="shared" si="95"/>
        <v>0</v>
      </c>
      <c r="J376" s="36">
        <f t="shared" si="96"/>
        <v>0</v>
      </c>
      <c r="K376" s="36">
        <f t="shared" si="97"/>
        <v>0</v>
      </c>
      <c r="L376" s="3">
        <v>2413660</v>
      </c>
    </row>
    <row r="377" spans="1:12" x14ac:dyDescent="0.25">
      <c r="A377" t="s">
        <v>2965</v>
      </c>
      <c r="B377" s="13">
        <v>830100315</v>
      </c>
      <c r="C377" s="2">
        <v>45418</v>
      </c>
      <c r="D377" s="43">
        <f t="shared" si="90"/>
        <v>55</v>
      </c>
      <c r="E377" s="36">
        <f t="shared" si="91"/>
        <v>0</v>
      </c>
      <c r="F377" s="36">
        <f t="shared" si="92"/>
        <v>3561855</v>
      </c>
      <c r="G377" s="36">
        <f t="shared" si="93"/>
        <v>0</v>
      </c>
      <c r="H377" s="36">
        <f t="shared" si="94"/>
        <v>0</v>
      </c>
      <c r="I377" s="36">
        <f t="shared" si="95"/>
        <v>0</v>
      </c>
      <c r="J377" s="36">
        <f t="shared" si="96"/>
        <v>0</v>
      </c>
      <c r="K377" s="36">
        <f t="shared" si="97"/>
        <v>0</v>
      </c>
      <c r="L377" s="3">
        <v>3561855</v>
      </c>
    </row>
    <row r="378" spans="1:12" x14ac:dyDescent="0.25">
      <c r="A378" t="s">
        <v>2965</v>
      </c>
      <c r="B378" s="13">
        <v>830100315</v>
      </c>
      <c r="C378" s="2">
        <v>45420</v>
      </c>
      <c r="D378" s="43">
        <f t="shared" si="90"/>
        <v>53</v>
      </c>
      <c r="E378" s="36">
        <f t="shared" si="91"/>
        <v>0</v>
      </c>
      <c r="F378" s="36">
        <f t="shared" si="92"/>
        <v>1738183</v>
      </c>
      <c r="G378" s="36">
        <f t="shared" si="93"/>
        <v>0</v>
      </c>
      <c r="H378" s="36">
        <f t="shared" si="94"/>
        <v>0</v>
      </c>
      <c r="I378" s="36">
        <f t="shared" si="95"/>
        <v>0</v>
      </c>
      <c r="J378" s="36">
        <f t="shared" si="96"/>
        <v>0</v>
      </c>
      <c r="K378" s="36">
        <f t="shared" si="97"/>
        <v>0</v>
      </c>
      <c r="L378" s="3">
        <v>1738183</v>
      </c>
    </row>
    <row r="379" spans="1:12" x14ac:dyDescent="0.25">
      <c r="A379" t="s">
        <v>2965</v>
      </c>
      <c r="B379" s="13">
        <v>830100315</v>
      </c>
      <c r="C379" s="2">
        <v>45421</v>
      </c>
      <c r="D379" s="43">
        <f t="shared" si="90"/>
        <v>52</v>
      </c>
      <c r="E379" s="36">
        <f t="shared" si="91"/>
        <v>0</v>
      </c>
      <c r="F379" s="36">
        <f t="shared" si="92"/>
        <v>1124897</v>
      </c>
      <c r="G379" s="36">
        <f t="shared" si="93"/>
        <v>0</v>
      </c>
      <c r="H379" s="36">
        <f t="shared" si="94"/>
        <v>0</v>
      </c>
      <c r="I379" s="36">
        <f t="shared" si="95"/>
        <v>0</v>
      </c>
      <c r="J379" s="36">
        <f t="shared" si="96"/>
        <v>0</v>
      </c>
      <c r="K379" s="36">
        <f t="shared" si="97"/>
        <v>0</v>
      </c>
      <c r="L379" s="3">
        <v>1124897</v>
      </c>
    </row>
    <row r="380" spans="1:12" x14ac:dyDescent="0.25">
      <c r="A380" t="s">
        <v>2965</v>
      </c>
      <c r="B380" s="13">
        <v>830100315</v>
      </c>
      <c r="C380" s="2">
        <v>45426</v>
      </c>
      <c r="D380" s="43">
        <f t="shared" si="90"/>
        <v>47</v>
      </c>
      <c r="E380" s="36">
        <f t="shared" si="91"/>
        <v>0</v>
      </c>
      <c r="F380" s="36">
        <f t="shared" si="92"/>
        <v>455811</v>
      </c>
      <c r="G380" s="36">
        <f t="shared" si="93"/>
        <v>0</v>
      </c>
      <c r="H380" s="36">
        <f t="shared" si="94"/>
        <v>0</v>
      </c>
      <c r="I380" s="36">
        <f t="shared" si="95"/>
        <v>0</v>
      </c>
      <c r="J380" s="36">
        <f t="shared" si="96"/>
        <v>0</v>
      </c>
      <c r="K380" s="36">
        <f t="shared" si="97"/>
        <v>0</v>
      </c>
      <c r="L380" s="3">
        <v>455811</v>
      </c>
    </row>
    <row r="381" spans="1:12" x14ac:dyDescent="0.25">
      <c r="A381" t="s">
        <v>2965</v>
      </c>
      <c r="B381" s="13">
        <v>830100315</v>
      </c>
      <c r="C381" s="2">
        <v>45390</v>
      </c>
      <c r="D381" s="43">
        <f t="shared" si="90"/>
        <v>83</v>
      </c>
      <c r="E381" s="36">
        <f t="shared" si="91"/>
        <v>0</v>
      </c>
      <c r="F381" s="36">
        <f t="shared" si="92"/>
        <v>0</v>
      </c>
      <c r="G381" s="36">
        <f t="shared" si="93"/>
        <v>4453985</v>
      </c>
      <c r="H381" s="36">
        <f t="shared" si="94"/>
        <v>0</v>
      </c>
      <c r="I381" s="36">
        <f t="shared" si="95"/>
        <v>0</v>
      </c>
      <c r="J381" s="36">
        <f t="shared" si="96"/>
        <v>0</v>
      </c>
      <c r="K381" s="36">
        <f t="shared" si="97"/>
        <v>0</v>
      </c>
      <c r="L381" s="3">
        <v>4453985</v>
      </c>
    </row>
    <row r="382" spans="1:12" x14ac:dyDescent="0.25">
      <c r="A382" t="s">
        <v>2965</v>
      </c>
      <c r="B382" s="13">
        <v>830100315</v>
      </c>
      <c r="C382" s="2">
        <v>45432</v>
      </c>
      <c r="D382" s="43">
        <f t="shared" si="90"/>
        <v>41</v>
      </c>
      <c r="E382" s="36">
        <f t="shared" si="91"/>
        <v>0</v>
      </c>
      <c r="F382" s="36">
        <f t="shared" si="92"/>
        <v>2821528</v>
      </c>
      <c r="G382" s="36">
        <f t="shared" si="93"/>
        <v>0</v>
      </c>
      <c r="H382" s="36">
        <f t="shared" si="94"/>
        <v>0</v>
      </c>
      <c r="I382" s="36">
        <f t="shared" si="95"/>
        <v>0</v>
      </c>
      <c r="J382" s="36">
        <f t="shared" si="96"/>
        <v>0</v>
      </c>
      <c r="K382" s="36">
        <f t="shared" si="97"/>
        <v>0</v>
      </c>
      <c r="L382" s="3">
        <v>2821528</v>
      </c>
    </row>
    <row r="383" spans="1:12" x14ac:dyDescent="0.25">
      <c r="A383" t="s">
        <v>2965</v>
      </c>
      <c r="B383" s="13">
        <v>830100315</v>
      </c>
      <c r="C383" s="2">
        <v>45428</v>
      </c>
      <c r="D383" s="43">
        <f t="shared" si="90"/>
        <v>45</v>
      </c>
      <c r="E383" s="36">
        <f t="shared" si="91"/>
        <v>0</v>
      </c>
      <c r="F383" s="36">
        <f t="shared" si="92"/>
        <v>990405</v>
      </c>
      <c r="G383" s="36">
        <f t="shared" si="93"/>
        <v>0</v>
      </c>
      <c r="H383" s="36">
        <f t="shared" si="94"/>
        <v>0</v>
      </c>
      <c r="I383" s="36">
        <f t="shared" si="95"/>
        <v>0</v>
      </c>
      <c r="J383" s="36">
        <f t="shared" si="96"/>
        <v>0</v>
      </c>
      <c r="K383" s="36">
        <f t="shared" si="97"/>
        <v>0</v>
      </c>
      <c r="L383" s="3">
        <v>990405</v>
      </c>
    </row>
    <row r="384" spans="1:12" x14ac:dyDescent="0.25">
      <c r="A384" t="s">
        <v>2965</v>
      </c>
      <c r="B384" s="13">
        <v>830100315</v>
      </c>
      <c r="C384" s="2">
        <v>45433</v>
      </c>
      <c r="D384" s="43">
        <f t="shared" si="90"/>
        <v>40</v>
      </c>
      <c r="E384" s="36">
        <f t="shared" si="91"/>
        <v>0</v>
      </c>
      <c r="F384" s="36">
        <f t="shared" si="92"/>
        <v>996032</v>
      </c>
      <c r="G384" s="36">
        <f t="shared" si="93"/>
        <v>0</v>
      </c>
      <c r="H384" s="36">
        <f t="shared" si="94"/>
        <v>0</v>
      </c>
      <c r="I384" s="36">
        <f t="shared" si="95"/>
        <v>0</v>
      </c>
      <c r="J384" s="36">
        <f t="shared" si="96"/>
        <v>0</v>
      </c>
      <c r="K384" s="36">
        <f t="shared" si="97"/>
        <v>0</v>
      </c>
      <c r="L384" s="3">
        <v>996032</v>
      </c>
    </row>
    <row r="385" spans="1:12" x14ac:dyDescent="0.25">
      <c r="A385" t="s">
        <v>2965</v>
      </c>
      <c r="B385" s="13">
        <v>830100315</v>
      </c>
      <c r="C385" s="2">
        <v>45435</v>
      </c>
      <c r="D385" s="43">
        <f t="shared" si="90"/>
        <v>38</v>
      </c>
      <c r="E385" s="36">
        <f t="shared" si="91"/>
        <v>0</v>
      </c>
      <c r="F385" s="36">
        <f t="shared" si="92"/>
        <v>2171462</v>
      </c>
      <c r="G385" s="36">
        <f t="shared" si="93"/>
        <v>0</v>
      </c>
      <c r="H385" s="36">
        <f t="shared" si="94"/>
        <v>0</v>
      </c>
      <c r="I385" s="36">
        <f t="shared" si="95"/>
        <v>0</v>
      </c>
      <c r="J385" s="36">
        <f t="shared" si="96"/>
        <v>0</v>
      </c>
      <c r="K385" s="36">
        <f t="shared" si="97"/>
        <v>0</v>
      </c>
      <c r="L385" s="3">
        <v>2171462</v>
      </c>
    </row>
    <row r="386" spans="1:12" x14ac:dyDescent="0.25">
      <c r="A386" t="s">
        <v>2965</v>
      </c>
      <c r="B386" s="13">
        <v>830100315</v>
      </c>
      <c r="C386" s="2">
        <v>45440</v>
      </c>
      <c r="D386" s="43">
        <f t="shared" si="90"/>
        <v>33</v>
      </c>
      <c r="E386" s="36">
        <f t="shared" si="91"/>
        <v>0</v>
      </c>
      <c r="F386" s="36">
        <f t="shared" si="92"/>
        <v>2601388</v>
      </c>
      <c r="G386" s="36">
        <f t="shared" si="93"/>
        <v>0</v>
      </c>
      <c r="H386" s="36">
        <f t="shared" si="94"/>
        <v>0</v>
      </c>
      <c r="I386" s="36">
        <f t="shared" si="95"/>
        <v>0</v>
      </c>
      <c r="J386" s="36">
        <f t="shared" si="96"/>
        <v>0</v>
      </c>
      <c r="K386" s="36">
        <f t="shared" si="97"/>
        <v>0</v>
      </c>
      <c r="L386" s="3">
        <v>2601388</v>
      </c>
    </row>
    <row r="387" spans="1:12" x14ac:dyDescent="0.25">
      <c r="A387" t="s">
        <v>2965</v>
      </c>
      <c r="B387" s="13">
        <v>830100315</v>
      </c>
      <c r="C387" s="2">
        <v>45443</v>
      </c>
      <c r="D387" s="43">
        <f t="shared" si="90"/>
        <v>30</v>
      </c>
      <c r="E387" s="36">
        <f t="shared" si="91"/>
        <v>5283022</v>
      </c>
      <c r="F387" s="36">
        <f t="shared" si="92"/>
        <v>0</v>
      </c>
      <c r="G387" s="36">
        <f t="shared" si="93"/>
        <v>0</v>
      </c>
      <c r="H387" s="36">
        <f t="shared" si="94"/>
        <v>0</v>
      </c>
      <c r="I387" s="36">
        <f t="shared" si="95"/>
        <v>0</v>
      </c>
      <c r="J387" s="36">
        <f t="shared" si="96"/>
        <v>0</v>
      </c>
      <c r="K387" s="36">
        <f t="shared" si="97"/>
        <v>0</v>
      </c>
      <c r="L387" s="3">
        <v>5283022</v>
      </c>
    </row>
    <row r="388" spans="1:12" x14ac:dyDescent="0.25">
      <c r="A388" t="s">
        <v>2966</v>
      </c>
      <c r="B388" s="13">
        <v>79703584</v>
      </c>
      <c r="C388" s="2">
        <v>45358</v>
      </c>
      <c r="D388" s="43">
        <f t="shared" si="90"/>
        <v>115</v>
      </c>
      <c r="E388" s="36">
        <f t="shared" si="91"/>
        <v>0</v>
      </c>
      <c r="F388" s="36">
        <f t="shared" si="92"/>
        <v>0</v>
      </c>
      <c r="G388" s="36">
        <f t="shared" si="93"/>
        <v>0</v>
      </c>
      <c r="H388" s="36">
        <f t="shared" si="94"/>
        <v>833880</v>
      </c>
      <c r="I388" s="36">
        <f t="shared" si="95"/>
        <v>0</v>
      </c>
      <c r="J388" s="36">
        <f t="shared" si="96"/>
        <v>0</v>
      </c>
      <c r="K388" s="36">
        <f t="shared" si="97"/>
        <v>0</v>
      </c>
      <c r="L388" s="3">
        <v>833880</v>
      </c>
    </row>
    <row r="389" spans="1:12" x14ac:dyDescent="0.25">
      <c r="A389" t="s">
        <v>2966</v>
      </c>
      <c r="B389" s="13">
        <v>79703584</v>
      </c>
      <c r="C389" s="2">
        <v>45369</v>
      </c>
      <c r="D389" s="43">
        <f t="shared" si="90"/>
        <v>104</v>
      </c>
      <c r="E389" s="36">
        <f t="shared" si="91"/>
        <v>0</v>
      </c>
      <c r="F389" s="36">
        <f t="shared" si="92"/>
        <v>0</v>
      </c>
      <c r="G389" s="36">
        <f t="shared" si="93"/>
        <v>0</v>
      </c>
      <c r="H389" s="36">
        <f t="shared" si="94"/>
        <v>1890128</v>
      </c>
      <c r="I389" s="36">
        <f t="shared" si="95"/>
        <v>0</v>
      </c>
      <c r="J389" s="36">
        <f t="shared" si="96"/>
        <v>0</v>
      </c>
      <c r="K389" s="36">
        <f t="shared" si="97"/>
        <v>0</v>
      </c>
      <c r="L389" s="3">
        <v>1890128</v>
      </c>
    </row>
    <row r="390" spans="1:12" x14ac:dyDescent="0.25">
      <c r="A390" t="s">
        <v>2966</v>
      </c>
      <c r="B390" s="13">
        <v>79703584</v>
      </c>
      <c r="C390" s="2">
        <v>45378</v>
      </c>
      <c r="D390" s="43">
        <f t="shared" si="90"/>
        <v>95</v>
      </c>
      <c r="E390" s="36">
        <f t="shared" si="91"/>
        <v>0</v>
      </c>
      <c r="F390" s="36">
        <f t="shared" si="92"/>
        <v>0</v>
      </c>
      <c r="G390" s="36">
        <f t="shared" si="93"/>
        <v>0</v>
      </c>
      <c r="H390" s="36">
        <f t="shared" si="94"/>
        <v>1500984</v>
      </c>
      <c r="I390" s="36">
        <f t="shared" si="95"/>
        <v>0</v>
      </c>
      <c r="J390" s="36">
        <f t="shared" si="96"/>
        <v>0</v>
      </c>
      <c r="K390" s="36">
        <f t="shared" si="97"/>
        <v>0</v>
      </c>
      <c r="L390" s="3">
        <v>1500984</v>
      </c>
    </row>
    <row r="391" spans="1:12" x14ac:dyDescent="0.25">
      <c r="A391" t="s">
        <v>2966</v>
      </c>
      <c r="B391" s="13">
        <v>79703584</v>
      </c>
      <c r="C391" s="2">
        <v>45387</v>
      </c>
      <c r="D391" s="43">
        <f t="shared" si="90"/>
        <v>86</v>
      </c>
      <c r="E391" s="36">
        <f t="shared" si="91"/>
        <v>0</v>
      </c>
      <c r="F391" s="36">
        <f t="shared" si="92"/>
        <v>0</v>
      </c>
      <c r="G391" s="36">
        <f t="shared" si="93"/>
        <v>2890784</v>
      </c>
      <c r="H391" s="36">
        <f t="shared" si="94"/>
        <v>0</v>
      </c>
      <c r="I391" s="36">
        <f t="shared" si="95"/>
        <v>0</v>
      </c>
      <c r="J391" s="36">
        <f t="shared" si="96"/>
        <v>0</v>
      </c>
      <c r="K391" s="36">
        <f t="shared" si="97"/>
        <v>0</v>
      </c>
      <c r="L391" s="3">
        <v>2890784</v>
      </c>
    </row>
    <row r="392" spans="1:12" x14ac:dyDescent="0.25">
      <c r="A392" t="s">
        <v>2966</v>
      </c>
      <c r="B392" s="13">
        <v>79703584</v>
      </c>
      <c r="C392" s="2">
        <v>45398</v>
      </c>
      <c r="D392" s="43">
        <f t="shared" si="90"/>
        <v>75</v>
      </c>
      <c r="E392" s="36">
        <f t="shared" si="91"/>
        <v>0</v>
      </c>
      <c r="F392" s="36">
        <f t="shared" si="92"/>
        <v>0</v>
      </c>
      <c r="G392" s="36">
        <f t="shared" si="93"/>
        <v>1721954</v>
      </c>
      <c r="H392" s="36">
        <f t="shared" si="94"/>
        <v>0</v>
      </c>
      <c r="I392" s="36">
        <f t="shared" si="95"/>
        <v>0</v>
      </c>
      <c r="J392" s="36">
        <f t="shared" si="96"/>
        <v>0</v>
      </c>
      <c r="K392" s="36">
        <f t="shared" si="97"/>
        <v>0</v>
      </c>
      <c r="L392" s="3">
        <v>1721954</v>
      </c>
    </row>
    <row r="393" spans="1:12" x14ac:dyDescent="0.25">
      <c r="A393" t="s">
        <v>2966</v>
      </c>
      <c r="B393" s="13">
        <v>79703584</v>
      </c>
      <c r="C393" s="2">
        <v>45399</v>
      </c>
      <c r="D393" s="43">
        <f t="shared" si="90"/>
        <v>74</v>
      </c>
      <c r="E393" s="36">
        <f t="shared" si="91"/>
        <v>0</v>
      </c>
      <c r="F393" s="36">
        <f t="shared" si="92"/>
        <v>0</v>
      </c>
      <c r="G393" s="36">
        <f t="shared" si="93"/>
        <v>444736</v>
      </c>
      <c r="H393" s="36">
        <f t="shared" si="94"/>
        <v>0</v>
      </c>
      <c r="I393" s="36">
        <f t="shared" si="95"/>
        <v>0</v>
      </c>
      <c r="J393" s="36">
        <f t="shared" si="96"/>
        <v>0</v>
      </c>
      <c r="K393" s="36">
        <f t="shared" si="97"/>
        <v>0</v>
      </c>
      <c r="L393" s="3">
        <v>444736</v>
      </c>
    </row>
    <row r="394" spans="1:12" x14ac:dyDescent="0.25">
      <c r="A394" t="s">
        <v>2966</v>
      </c>
      <c r="B394" s="13">
        <v>79703584</v>
      </c>
      <c r="C394" s="2">
        <v>45407</v>
      </c>
      <c r="D394" s="43">
        <f t="shared" si="90"/>
        <v>66</v>
      </c>
      <c r="E394" s="36">
        <f t="shared" si="91"/>
        <v>0</v>
      </c>
      <c r="F394" s="36">
        <f t="shared" si="92"/>
        <v>0</v>
      </c>
      <c r="G394" s="36">
        <f t="shared" si="93"/>
        <v>562730</v>
      </c>
      <c r="H394" s="36">
        <f t="shared" si="94"/>
        <v>0</v>
      </c>
      <c r="I394" s="36">
        <f t="shared" si="95"/>
        <v>0</v>
      </c>
      <c r="J394" s="36">
        <f t="shared" si="96"/>
        <v>0</v>
      </c>
      <c r="K394" s="36">
        <f t="shared" si="97"/>
        <v>0</v>
      </c>
      <c r="L394" s="3">
        <v>562730</v>
      </c>
    </row>
    <row r="395" spans="1:12" x14ac:dyDescent="0.25">
      <c r="A395" t="s">
        <v>2966</v>
      </c>
      <c r="B395" s="13">
        <v>79703584</v>
      </c>
      <c r="C395" s="2">
        <v>45421</v>
      </c>
      <c r="D395" s="43">
        <f t="shared" si="90"/>
        <v>52</v>
      </c>
      <c r="E395" s="36">
        <f t="shared" si="91"/>
        <v>0</v>
      </c>
      <c r="F395" s="36">
        <f t="shared" si="92"/>
        <v>573985</v>
      </c>
      <c r="G395" s="36">
        <f t="shared" si="93"/>
        <v>0</v>
      </c>
      <c r="H395" s="36">
        <f t="shared" si="94"/>
        <v>0</v>
      </c>
      <c r="I395" s="36">
        <f t="shared" si="95"/>
        <v>0</v>
      </c>
      <c r="J395" s="36">
        <f t="shared" si="96"/>
        <v>0</v>
      </c>
      <c r="K395" s="36">
        <f t="shared" si="97"/>
        <v>0</v>
      </c>
      <c r="L395" s="3">
        <v>573985</v>
      </c>
    </row>
    <row r="396" spans="1:12" x14ac:dyDescent="0.25">
      <c r="A396" t="s">
        <v>2966</v>
      </c>
      <c r="B396" s="13">
        <v>79703584</v>
      </c>
      <c r="C396" s="2">
        <v>45391</v>
      </c>
      <c r="D396" s="43">
        <f t="shared" si="90"/>
        <v>82</v>
      </c>
      <c r="E396" s="36">
        <f t="shared" si="91"/>
        <v>0</v>
      </c>
      <c r="F396" s="36">
        <f t="shared" si="92"/>
        <v>0</v>
      </c>
      <c r="G396" s="36">
        <f t="shared" si="93"/>
        <v>2288806</v>
      </c>
      <c r="H396" s="36">
        <f t="shared" si="94"/>
        <v>0</v>
      </c>
      <c r="I396" s="36">
        <f t="shared" si="95"/>
        <v>0</v>
      </c>
      <c r="J396" s="36">
        <f t="shared" si="96"/>
        <v>0</v>
      </c>
      <c r="K396" s="36">
        <f t="shared" si="97"/>
        <v>0</v>
      </c>
      <c r="L396" s="3">
        <v>2288806</v>
      </c>
    </row>
    <row r="397" spans="1:12" x14ac:dyDescent="0.25">
      <c r="A397" t="s">
        <v>2966</v>
      </c>
      <c r="B397" s="13">
        <v>79703584</v>
      </c>
      <c r="C397" s="2">
        <v>45432</v>
      </c>
      <c r="D397" s="43">
        <f t="shared" si="90"/>
        <v>41</v>
      </c>
      <c r="E397" s="36">
        <f t="shared" si="91"/>
        <v>0</v>
      </c>
      <c r="F397" s="36">
        <f t="shared" si="92"/>
        <v>1710699</v>
      </c>
      <c r="G397" s="36">
        <f t="shared" si="93"/>
        <v>0</v>
      </c>
      <c r="H397" s="36">
        <f t="shared" si="94"/>
        <v>0</v>
      </c>
      <c r="I397" s="36">
        <f t="shared" si="95"/>
        <v>0</v>
      </c>
      <c r="J397" s="36">
        <f t="shared" si="96"/>
        <v>0</v>
      </c>
      <c r="K397" s="36">
        <f t="shared" si="97"/>
        <v>0</v>
      </c>
      <c r="L397" s="3">
        <v>1710699</v>
      </c>
    </row>
    <row r="398" spans="1:12" x14ac:dyDescent="0.25">
      <c r="A398" t="s">
        <v>2966</v>
      </c>
      <c r="B398" s="13">
        <v>79703584</v>
      </c>
      <c r="C398" s="2">
        <v>45440</v>
      </c>
      <c r="D398" s="43">
        <f t="shared" si="90"/>
        <v>33</v>
      </c>
      <c r="E398" s="36">
        <f t="shared" si="91"/>
        <v>0</v>
      </c>
      <c r="F398" s="36">
        <f t="shared" si="92"/>
        <v>2068022</v>
      </c>
      <c r="G398" s="36">
        <f t="shared" si="93"/>
        <v>0</v>
      </c>
      <c r="H398" s="36">
        <f t="shared" si="94"/>
        <v>0</v>
      </c>
      <c r="I398" s="36">
        <f t="shared" si="95"/>
        <v>0</v>
      </c>
      <c r="J398" s="36">
        <f t="shared" si="96"/>
        <v>0</v>
      </c>
      <c r="K398" s="36">
        <f t="shared" si="97"/>
        <v>0</v>
      </c>
      <c r="L398" s="3">
        <v>2068022</v>
      </c>
    </row>
    <row r="399" spans="1:12" x14ac:dyDescent="0.25">
      <c r="A399" t="s">
        <v>2966</v>
      </c>
      <c r="B399" s="13">
        <v>79703584</v>
      </c>
      <c r="C399" s="2">
        <v>45442</v>
      </c>
      <c r="D399" s="43">
        <f t="shared" si="90"/>
        <v>31</v>
      </c>
      <c r="E399" s="36">
        <f t="shared" si="91"/>
        <v>0</v>
      </c>
      <c r="F399" s="36">
        <f t="shared" si="92"/>
        <v>956641</v>
      </c>
      <c r="G399" s="36">
        <f t="shared" si="93"/>
        <v>0</v>
      </c>
      <c r="H399" s="36">
        <f t="shared" si="94"/>
        <v>0</v>
      </c>
      <c r="I399" s="36">
        <f t="shared" si="95"/>
        <v>0</v>
      </c>
      <c r="J399" s="36">
        <f t="shared" si="96"/>
        <v>0</v>
      </c>
      <c r="K399" s="36">
        <f t="shared" si="97"/>
        <v>0</v>
      </c>
      <c r="L399" s="3">
        <v>956641</v>
      </c>
    </row>
    <row r="400" spans="1:12" x14ac:dyDescent="0.25">
      <c r="A400" t="s">
        <v>2967</v>
      </c>
      <c r="B400" s="13">
        <v>860507710</v>
      </c>
      <c r="C400" s="2">
        <v>45364</v>
      </c>
      <c r="D400" s="43">
        <f t="shared" si="90"/>
        <v>109</v>
      </c>
      <c r="E400" s="36">
        <f t="shared" si="91"/>
        <v>0</v>
      </c>
      <c r="F400" s="36">
        <f t="shared" si="92"/>
        <v>0</v>
      </c>
      <c r="G400" s="36">
        <f t="shared" si="93"/>
        <v>0</v>
      </c>
      <c r="H400" s="36">
        <f t="shared" si="94"/>
        <v>405381</v>
      </c>
      <c r="I400" s="36">
        <f t="shared" si="95"/>
        <v>0</v>
      </c>
      <c r="J400" s="36">
        <f t="shared" si="96"/>
        <v>0</v>
      </c>
      <c r="K400" s="36">
        <f t="shared" si="97"/>
        <v>0</v>
      </c>
      <c r="L400" s="3">
        <v>405381</v>
      </c>
    </row>
    <row r="401" spans="1:12" x14ac:dyDescent="0.25">
      <c r="A401" t="s">
        <v>2967</v>
      </c>
      <c r="B401" s="13">
        <v>860507710</v>
      </c>
      <c r="C401" s="2">
        <v>45366</v>
      </c>
      <c r="D401" s="43">
        <f t="shared" si="90"/>
        <v>107</v>
      </c>
      <c r="E401" s="36">
        <f t="shared" si="91"/>
        <v>0</v>
      </c>
      <c r="F401" s="36">
        <f t="shared" si="92"/>
        <v>0</v>
      </c>
      <c r="G401" s="36">
        <f t="shared" si="93"/>
        <v>0</v>
      </c>
      <c r="H401" s="36">
        <f t="shared" si="94"/>
        <v>47287</v>
      </c>
      <c r="I401" s="36">
        <f t="shared" si="95"/>
        <v>0</v>
      </c>
      <c r="J401" s="36">
        <f t="shared" si="96"/>
        <v>0</v>
      </c>
      <c r="K401" s="36">
        <f t="shared" si="97"/>
        <v>0</v>
      </c>
      <c r="L401" s="3">
        <v>47287</v>
      </c>
    </row>
    <row r="402" spans="1:12" x14ac:dyDescent="0.25">
      <c r="A402" t="s">
        <v>2967</v>
      </c>
      <c r="B402" s="13">
        <v>860507710</v>
      </c>
      <c r="C402" s="2">
        <v>45377</v>
      </c>
      <c r="D402" s="43">
        <f t="shared" si="90"/>
        <v>96</v>
      </c>
      <c r="E402" s="36">
        <f t="shared" si="91"/>
        <v>0</v>
      </c>
      <c r="F402" s="36">
        <f t="shared" si="92"/>
        <v>0</v>
      </c>
      <c r="G402" s="36">
        <f t="shared" si="93"/>
        <v>0</v>
      </c>
      <c r="H402" s="36">
        <f t="shared" si="94"/>
        <v>1920572</v>
      </c>
      <c r="I402" s="36">
        <f t="shared" si="95"/>
        <v>0</v>
      </c>
      <c r="J402" s="36">
        <f t="shared" si="96"/>
        <v>0</v>
      </c>
      <c r="K402" s="36">
        <f t="shared" si="97"/>
        <v>0</v>
      </c>
      <c r="L402" s="3">
        <v>1920572</v>
      </c>
    </row>
    <row r="403" spans="1:12" x14ac:dyDescent="0.25">
      <c r="A403" t="s">
        <v>2967</v>
      </c>
      <c r="B403" s="13">
        <v>860507710</v>
      </c>
      <c r="C403" s="2">
        <v>45386</v>
      </c>
      <c r="D403" s="43">
        <f t="shared" si="90"/>
        <v>87</v>
      </c>
      <c r="E403" s="36">
        <f t="shared" si="91"/>
        <v>0</v>
      </c>
      <c r="F403" s="36">
        <f t="shared" si="92"/>
        <v>0</v>
      </c>
      <c r="G403" s="36">
        <f t="shared" si="93"/>
        <v>355437</v>
      </c>
      <c r="H403" s="36">
        <f t="shared" si="94"/>
        <v>0</v>
      </c>
      <c r="I403" s="36">
        <f t="shared" si="95"/>
        <v>0</v>
      </c>
      <c r="J403" s="36">
        <f t="shared" si="96"/>
        <v>0</v>
      </c>
      <c r="K403" s="36">
        <f t="shared" si="97"/>
        <v>0</v>
      </c>
      <c r="L403" s="3">
        <v>355437</v>
      </c>
    </row>
    <row r="404" spans="1:12" x14ac:dyDescent="0.25">
      <c r="A404" t="s">
        <v>2967</v>
      </c>
      <c r="B404" s="13">
        <v>860507710</v>
      </c>
      <c r="C404" s="2">
        <v>45393</v>
      </c>
      <c r="D404" s="43">
        <f t="shared" si="90"/>
        <v>80</v>
      </c>
      <c r="E404" s="36">
        <f t="shared" si="91"/>
        <v>0</v>
      </c>
      <c r="F404" s="36">
        <f t="shared" si="92"/>
        <v>0</v>
      </c>
      <c r="G404" s="36">
        <f t="shared" si="93"/>
        <v>151942</v>
      </c>
      <c r="H404" s="36">
        <f t="shared" si="94"/>
        <v>0</v>
      </c>
      <c r="I404" s="36">
        <f t="shared" si="95"/>
        <v>0</v>
      </c>
      <c r="J404" s="36">
        <f t="shared" si="96"/>
        <v>0</v>
      </c>
      <c r="K404" s="36">
        <f t="shared" si="97"/>
        <v>0</v>
      </c>
      <c r="L404" s="3">
        <v>151942</v>
      </c>
    </row>
    <row r="405" spans="1:12" x14ac:dyDescent="0.25">
      <c r="A405" t="s">
        <v>2967</v>
      </c>
      <c r="B405" s="13">
        <v>860507710</v>
      </c>
      <c r="C405" s="2">
        <v>45399</v>
      </c>
      <c r="D405" s="43">
        <f t="shared" ref="D405:D468" si="98">+_xlfn.DAYS($D$6,C405)</f>
        <v>74</v>
      </c>
      <c r="E405" s="36">
        <f t="shared" ref="E405:E468" si="99">+IF(AND(D405&gt;=0,D405&lt;=30),L405,0)</f>
        <v>0</v>
      </c>
      <c r="F405" s="36">
        <f t="shared" ref="F405:F468" si="100">+IF(AND(D405&gt;=31,D405&lt;=60),L405,0)</f>
        <v>0</v>
      </c>
      <c r="G405" s="36">
        <f t="shared" ref="G405:G468" si="101">+IF(AND(D405&gt;=61,D405&lt;=90),L405,0)</f>
        <v>227656</v>
      </c>
      <c r="H405" s="36">
        <f t="shared" ref="H405:H468" si="102">+IF(AND(D405&gt;=91,D405&lt;=120),L405,0)</f>
        <v>0</v>
      </c>
      <c r="I405" s="36">
        <f t="shared" ref="I405:I468" si="103">+IF(AND(D405&gt;=121,D405&lt;=180),L405,0)</f>
        <v>0</v>
      </c>
      <c r="J405" s="36">
        <f t="shared" ref="J405:J468" si="104">+IF(AND(D405&gt;=181,D405&lt;=360),L405,0)</f>
        <v>0</v>
      </c>
      <c r="K405" s="36">
        <f t="shared" ref="K405:K468" si="105">+IF(AND(D405&gt;360),L405,0)</f>
        <v>0</v>
      </c>
      <c r="L405" s="3">
        <v>227656</v>
      </c>
    </row>
    <row r="406" spans="1:12" x14ac:dyDescent="0.25">
      <c r="A406" t="s">
        <v>2967</v>
      </c>
      <c r="B406" s="13">
        <v>860507710</v>
      </c>
      <c r="C406" s="2">
        <v>45404</v>
      </c>
      <c r="D406" s="43">
        <f t="shared" si="98"/>
        <v>69</v>
      </c>
      <c r="E406" s="36">
        <f t="shared" si="99"/>
        <v>0</v>
      </c>
      <c r="F406" s="36">
        <f t="shared" si="100"/>
        <v>0</v>
      </c>
      <c r="G406" s="36">
        <f t="shared" si="101"/>
        <v>231945</v>
      </c>
      <c r="H406" s="36">
        <f t="shared" si="102"/>
        <v>0</v>
      </c>
      <c r="I406" s="36">
        <f t="shared" si="103"/>
        <v>0</v>
      </c>
      <c r="J406" s="36">
        <f t="shared" si="104"/>
        <v>0</v>
      </c>
      <c r="K406" s="36">
        <f t="shared" si="105"/>
        <v>0</v>
      </c>
      <c r="L406" s="3">
        <v>231945</v>
      </c>
    </row>
    <row r="407" spans="1:12" x14ac:dyDescent="0.25">
      <c r="A407" t="s">
        <v>2967</v>
      </c>
      <c r="B407" s="13">
        <v>860507710</v>
      </c>
      <c r="C407" s="2">
        <v>45406</v>
      </c>
      <c r="D407" s="43">
        <f t="shared" si="98"/>
        <v>67</v>
      </c>
      <c r="E407" s="36">
        <f t="shared" si="99"/>
        <v>0</v>
      </c>
      <c r="F407" s="36">
        <f t="shared" si="100"/>
        <v>0</v>
      </c>
      <c r="G407" s="36">
        <f t="shared" si="101"/>
        <v>73025</v>
      </c>
      <c r="H407" s="36">
        <f t="shared" si="102"/>
        <v>0</v>
      </c>
      <c r="I407" s="36">
        <f t="shared" si="103"/>
        <v>0</v>
      </c>
      <c r="J407" s="36">
        <f t="shared" si="104"/>
        <v>0</v>
      </c>
      <c r="K407" s="36">
        <f t="shared" si="105"/>
        <v>0</v>
      </c>
      <c r="L407" s="3">
        <v>73025</v>
      </c>
    </row>
    <row r="408" spans="1:12" x14ac:dyDescent="0.25">
      <c r="A408" t="s">
        <v>2967</v>
      </c>
      <c r="B408" s="13">
        <v>860507710</v>
      </c>
      <c r="C408" s="2">
        <v>45408</v>
      </c>
      <c r="D408" s="43">
        <f t="shared" si="98"/>
        <v>65</v>
      </c>
      <c r="E408" s="36">
        <f t="shared" si="99"/>
        <v>0</v>
      </c>
      <c r="F408" s="36">
        <f t="shared" si="100"/>
        <v>0</v>
      </c>
      <c r="G408" s="36">
        <f t="shared" si="101"/>
        <v>912335</v>
      </c>
      <c r="H408" s="36">
        <f t="shared" si="102"/>
        <v>0</v>
      </c>
      <c r="I408" s="36">
        <f t="shared" si="103"/>
        <v>0</v>
      </c>
      <c r="J408" s="36">
        <f t="shared" si="104"/>
        <v>0</v>
      </c>
      <c r="K408" s="36">
        <f t="shared" si="105"/>
        <v>0</v>
      </c>
      <c r="L408" s="3">
        <v>912335</v>
      </c>
    </row>
    <row r="409" spans="1:12" x14ac:dyDescent="0.25">
      <c r="A409" t="s">
        <v>2967</v>
      </c>
      <c r="B409" s="13">
        <v>860507710</v>
      </c>
      <c r="C409" s="2">
        <v>45411</v>
      </c>
      <c r="D409" s="43">
        <f t="shared" si="98"/>
        <v>62</v>
      </c>
      <c r="E409" s="36">
        <f t="shared" si="99"/>
        <v>0</v>
      </c>
      <c r="F409" s="36">
        <f t="shared" si="100"/>
        <v>0</v>
      </c>
      <c r="G409" s="36">
        <f t="shared" si="101"/>
        <v>1344830</v>
      </c>
      <c r="H409" s="36">
        <f t="shared" si="102"/>
        <v>0</v>
      </c>
      <c r="I409" s="36">
        <f t="shared" si="103"/>
        <v>0</v>
      </c>
      <c r="J409" s="36">
        <f t="shared" si="104"/>
        <v>0</v>
      </c>
      <c r="K409" s="36">
        <f t="shared" si="105"/>
        <v>0</v>
      </c>
      <c r="L409" s="3">
        <v>1344830</v>
      </c>
    </row>
    <row r="410" spans="1:12" x14ac:dyDescent="0.25">
      <c r="A410" t="s">
        <v>2967</v>
      </c>
      <c r="B410" s="13">
        <v>860507710</v>
      </c>
      <c r="C410" s="2">
        <v>45412</v>
      </c>
      <c r="D410" s="43">
        <f t="shared" si="98"/>
        <v>61</v>
      </c>
      <c r="E410" s="36">
        <f t="shared" si="99"/>
        <v>0</v>
      </c>
      <c r="F410" s="36">
        <f t="shared" si="100"/>
        <v>0</v>
      </c>
      <c r="G410" s="36">
        <f t="shared" si="101"/>
        <v>440354</v>
      </c>
      <c r="H410" s="36">
        <f t="shared" si="102"/>
        <v>0</v>
      </c>
      <c r="I410" s="36">
        <f t="shared" si="103"/>
        <v>0</v>
      </c>
      <c r="J410" s="36">
        <f t="shared" si="104"/>
        <v>0</v>
      </c>
      <c r="K410" s="36">
        <f t="shared" si="105"/>
        <v>0</v>
      </c>
      <c r="L410" s="3">
        <v>440354</v>
      </c>
    </row>
    <row r="411" spans="1:12" x14ac:dyDescent="0.25">
      <c r="A411" t="s">
        <v>2967</v>
      </c>
      <c r="B411" s="13">
        <v>860507710</v>
      </c>
      <c r="C411" s="2">
        <v>45418</v>
      </c>
      <c r="D411" s="43">
        <f t="shared" si="98"/>
        <v>55</v>
      </c>
      <c r="E411" s="36">
        <f t="shared" si="99"/>
        <v>0</v>
      </c>
      <c r="F411" s="36">
        <f t="shared" si="100"/>
        <v>1022591</v>
      </c>
      <c r="G411" s="36">
        <f t="shared" si="101"/>
        <v>0</v>
      </c>
      <c r="H411" s="36">
        <f t="shared" si="102"/>
        <v>0</v>
      </c>
      <c r="I411" s="36">
        <f t="shared" si="103"/>
        <v>0</v>
      </c>
      <c r="J411" s="36">
        <f t="shared" si="104"/>
        <v>0</v>
      </c>
      <c r="K411" s="36">
        <f t="shared" si="105"/>
        <v>0</v>
      </c>
      <c r="L411" s="3">
        <v>1022591</v>
      </c>
    </row>
    <row r="412" spans="1:12" x14ac:dyDescent="0.25">
      <c r="A412" t="s">
        <v>2967</v>
      </c>
      <c r="B412" s="13">
        <v>860507710</v>
      </c>
      <c r="C412" s="2">
        <v>45421</v>
      </c>
      <c r="D412" s="43">
        <f t="shared" si="98"/>
        <v>52</v>
      </c>
      <c r="E412" s="36">
        <f t="shared" si="99"/>
        <v>0</v>
      </c>
      <c r="F412" s="36">
        <f t="shared" si="100"/>
        <v>5235073</v>
      </c>
      <c r="G412" s="36">
        <f t="shared" si="101"/>
        <v>0</v>
      </c>
      <c r="H412" s="36">
        <f t="shared" si="102"/>
        <v>0</v>
      </c>
      <c r="I412" s="36">
        <f t="shared" si="103"/>
        <v>0</v>
      </c>
      <c r="J412" s="36">
        <f t="shared" si="104"/>
        <v>0</v>
      </c>
      <c r="K412" s="36">
        <f t="shared" si="105"/>
        <v>0</v>
      </c>
      <c r="L412" s="3">
        <v>5235073</v>
      </c>
    </row>
    <row r="413" spans="1:12" x14ac:dyDescent="0.25">
      <c r="A413" t="s">
        <v>2967</v>
      </c>
      <c r="B413" s="13">
        <v>860507710</v>
      </c>
      <c r="C413" s="2">
        <v>45426</v>
      </c>
      <c r="D413" s="43">
        <f t="shared" si="98"/>
        <v>47</v>
      </c>
      <c r="E413" s="36">
        <f t="shared" si="99"/>
        <v>0</v>
      </c>
      <c r="F413" s="36">
        <f t="shared" si="100"/>
        <v>720138</v>
      </c>
      <c r="G413" s="36">
        <f t="shared" si="101"/>
        <v>0</v>
      </c>
      <c r="H413" s="36">
        <f t="shared" si="102"/>
        <v>0</v>
      </c>
      <c r="I413" s="36">
        <f t="shared" si="103"/>
        <v>0</v>
      </c>
      <c r="J413" s="36">
        <f t="shared" si="104"/>
        <v>0</v>
      </c>
      <c r="K413" s="36">
        <f t="shared" si="105"/>
        <v>0</v>
      </c>
      <c r="L413" s="3">
        <v>720138</v>
      </c>
    </row>
    <row r="414" spans="1:12" x14ac:dyDescent="0.25">
      <c r="A414" t="s">
        <v>2967</v>
      </c>
      <c r="B414" s="13">
        <v>860507710</v>
      </c>
      <c r="C414" s="2">
        <v>45397</v>
      </c>
      <c r="D414" s="43">
        <f t="shared" si="98"/>
        <v>76</v>
      </c>
      <c r="E414" s="36">
        <f t="shared" si="99"/>
        <v>0</v>
      </c>
      <c r="F414" s="36">
        <f t="shared" si="100"/>
        <v>0</v>
      </c>
      <c r="G414" s="36">
        <f t="shared" si="101"/>
        <v>1811113</v>
      </c>
      <c r="H414" s="36">
        <f t="shared" si="102"/>
        <v>0</v>
      </c>
      <c r="I414" s="36">
        <f t="shared" si="103"/>
        <v>0</v>
      </c>
      <c r="J414" s="36">
        <f t="shared" si="104"/>
        <v>0</v>
      </c>
      <c r="K414" s="36">
        <f t="shared" si="105"/>
        <v>0</v>
      </c>
      <c r="L414" s="3">
        <v>1811113</v>
      </c>
    </row>
    <row r="415" spans="1:12" x14ac:dyDescent="0.25">
      <c r="A415" t="s">
        <v>2967</v>
      </c>
      <c r="B415" s="13">
        <v>860507710</v>
      </c>
      <c r="C415" s="2">
        <v>45357</v>
      </c>
      <c r="D415" s="43">
        <f t="shared" si="98"/>
        <v>116</v>
      </c>
      <c r="E415" s="36">
        <f t="shared" si="99"/>
        <v>0</v>
      </c>
      <c r="F415" s="36">
        <f t="shared" si="100"/>
        <v>0</v>
      </c>
      <c r="G415" s="36">
        <f t="shared" si="101"/>
        <v>0</v>
      </c>
      <c r="H415" s="36">
        <f t="shared" si="102"/>
        <v>2375769</v>
      </c>
      <c r="I415" s="36">
        <f t="shared" si="103"/>
        <v>0</v>
      </c>
      <c r="J415" s="36">
        <f t="shared" si="104"/>
        <v>0</v>
      </c>
      <c r="K415" s="36">
        <f t="shared" si="105"/>
        <v>0</v>
      </c>
      <c r="L415" s="3">
        <v>2375769</v>
      </c>
    </row>
    <row r="416" spans="1:12" x14ac:dyDescent="0.25">
      <c r="A416" t="s">
        <v>2967</v>
      </c>
      <c r="B416" s="13">
        <v>860507710</v>
      </c>
      <c r="C416" s="2">
        <v>45432</v>
      </c>
      <c r="D416" s="43">
        <f t="shared" si="98"/>
        <v>41</v>
      </c>
      <c r="E416" s="36">
        <f t="shared" si="99"/>
        <v>0</v>
      </c>
      <c r="F416" s="36">
        <f t="shared" si="100"/>
        <v>459531</v>
      </c>
      <c r="G416" s="36">
        <f t="shared" si="101"/>
        <v>0</v>
      </c>
      <c r="H416" s="36">
        <f t="shared" si="102"/>
        <v>0</v>
      </c>
      <c r="I416" s="36">
        <f t="shared" si="103"/>
        <v>0</v>
      </c>
      <c r="J416" s="36">
        <f t="shared" si="104"/>
        <v>0</v>
      </c>
      <c r="K416" s="36">
        <f t="shared" si="105"/>
        <v>0</v>
      </c>
      <c r="L416" s="3">
        <v>459531</v>
      </c>
    </row>
    <row r="417" spans="1:12" x14ac:dyDescent="0.25">
      <c r="A417" t="s">
        <v>2967</v>
      </c>
      <c r="B417" s="13">
        <v>860507710</v>
      </c>
      <c r="C417" s="2">
        <v>45429</v>
      </c>
      <c r="D417" s="43">
        <f t="shared" si="98"/>
        <v>44</v>
      </c>
      <c r="E417" s="36">
        <f t="shared" si="99"/>
        <v>0</v>
      </c>
      <c r="F417" s="36">
        <f t="shared" si="100"/>
        <v>397964</v>
      </c>
      <c r="G417" s="36">
        <f t="shared" si="101"/>
        <v>0</v>
      </c>
      <c r="H417" s="36">
        <f t="shared" si="102"/>
        <v>0</v>
      </c>
      <c r="I417" s="36">
        <f t="shared" si="103"/>
        <v>0</v>
      </c>
      <c r="J417" s="36">
        <f t="shared" si="104"/>
        <v>0</v>
      </c>
      <c r="K417" s="36">
        <f t="shared" si="105"/>
        <v>0</v>
      </c>
      <c r="L417" s="3">
        <v>397964</v>
      </c>
    </row>
    <row r="418" spans="1:12" x14ac:dyDescent="0.25">
      <c r="A418" t="s">
        <v>2967</v>
      </c>
      <c r="B418" s="13">
        <v>860507710</v>
      </c>
      <c r="C418" s="2">
        <v>45439</v>
      </c>
      <c r="D418" s="43">
        <f t="shared" si="98"/>
        <v>34</v>
      </c>
      <c r="E418" s="36">
        <f t="shared" si="99"/>
        <v>0</v>
      </c>
      <c r="F418" s="36">
        <f t="shared" si="100"/>
        <v>3567117</v>
      </c>
      <c r="G418" s="36">
        <f t="shared" si="101"/>
        <v>0</v>
      </c>
      <c r="H418" s="36">
        <f t="shared" si="102"/>
        <v>0</v>
      </c>
      <c r="I418" s="36">
        <f t="shared" si="103"/>
        <v>0</v>
      </c>
      <c r="J418" s="36">
        <f t="shared" si="104"/>
        <v>0</v>
      </c>
      <c r="K418" s="36">
        <f t="shared" si="105"/>
        <v>0</v>
      </c>
      <c r="L418" s="3">
        <v>3567117</v>
      </c>
    </row>
    <row r="419" spans="1:12" x14ac:dyDescent="0.25">
      <c r="A419" t="s">
        <v>2969</v>
      </c>
      <c r="B419" s="13">
        <v>438493</v>
      </c>
      <c r="C419" s="2">
        <v>45386</v>
      </c>
      <c r="D419" s="43">
        <f t="shared" si="98"/>
        <v>87</v>
      </c>
      <c r="E419" s="36">
        <f t="shared" si="99"/>
        <v>0</v>
      </c>
      <c r="F419" s="36">
        <f t="shared" si="100"/>
        <v>0</v>
      </c>
      <c r="G419" s="36">
        <f t="shared" si="101"/>
        <v>491826</v>
      </c>
      <c r="H419" s="36">
        <f t="shared" si="102"/>
        <v>0</v>
      </c>
      <c r="I419" s="36">
        <f t="shared" si="103"/>
        <v>0</v>
      </c>
      <c r="J419" s="36">
        <f t="shared" si="104"/>
        <v>0</v>
      </c>
      <c r="K419" s="36">
        <f t="shared" si="105"/>
        <v>0</v>
      </c>
      <c r="L419" s="3">
        <v>491826</v>
      </c>
    </row>
    <row r="420" spans="1:12" x14ac:dyDescent="0.25">
      <c r="A420" t="s">
        <v>2969</v>
      </c>
      <c r="B420" s="13">
        <v>438493</v>
      </c>
      <c r="C420" s="2">
        <v>45400</v>
      </c>
      <c r="D420" s="43">
        <f t="shared" si="98"/>
        <v>73</v>
      </c>
      <c r="E420" s="36">
        <f t="shared" si="99"/>
        <v>0</v>
      </c>
      <c r="F420" s="36">
        <f t="shared" si="100"/>
        <v>0</v>
      </c>
      <c r="G420" s="36">
        <f t="shared" si="101"/>
        <v>1316788</v>
      </c>
      <c r="H420" s="36">
        <f t="shared" si="102"/>
        <v>0</v>
      </c>
      <c r="I420" s="36">
        <f t="shared" si="103"/>
        <v>0</v>
      </c>
      <c r="J420" s="36">
        <f t="shared" si="104"/>
        <v>0</v>
      </c>
      <c r="K420" s="36">
        <f t="shared" si="105"/>
        <v>0</v>
      </c>
      <c r="L420" s="3">
        <v>1316788</v>
      </c>
    </row>
    <row r="421" spans="1:12" x14ac:dyDescent="0.25">
      <c r="A421" t="s">
        <v>2969</v>
      </c>
      <c r="B421" s="13">
        <v>438493</v>
      </c>
      <c r="C421" s="2">
        <v>45405</v>
      </c>
      <c r="D421" s="43">
        <f t="shared" si="98"/>
        <v>68</v>
      </c>
      <c r="E421" s="36">
        <f t="shared" si="99"/>
        <v>0</v>
      </c>
      <c r="F421" s="36">
        <f t="shared" si="100"/>
        <v>0</v>
      </c>
      <c r="G421" s="36">
        <f t="shared" si="101"/>
        <v>1316788</v>
      </c>
      <c r="H421" s="36">
        <f t="shared" si="102"/>
        <v>0</v>
      </c>
      <c r="I421" s="36">
        <f t="shared" si="103"/>
        <v>0</v>
      </c>
      <c r="J421" s="36">
        <f t="shared" si="104"/>
        <v>0</v>
      </c>
      <c r="K421" s="36">
        <f t="shared" si="105"/>
        <v>0</v>
      </c>
      <c r="L421" s="3">
        <v>1316788</v>
      </c>
    </row>
    <row r="422" spans="1:12" x14ac:dyDescent="0.25">
      <c r="A422" t="s">
        <v>2969</v>
      </c>
      <c r="B422" s="13">
        <v>438493</v>
      </c>
      <c r="C422" s="2">
        <v>45418</v>
      </c>
      <c r="D422" s="43">
        <f t="shared" si="98"/>
        <v>55</v>
      </c>
      <c r="E422" s="36">
        <f t="shared" si="99"/>
        <v>0</v>
      </c>
      <c r="F422" s="36">
        <f t="shared" si="100"/>
        <v>1420331</v>
      </c>
      <c r="G422" s="36">
        <f t="shared" si="101"/>
        <v>0</v>
      </c>
      <c r="H422" s="36">
        <f t="shared" si="102"/>
        <v>0</v>
      </c>
      <c r="I422" s="36">
        <f t="shared" si="103"/>
        <v>0</v>
      </c>
      <c r="J422" s="36">
        <f t="shared" si="104"/>
        <v>0</v>
      </c>
      <c r="K422" s="36">
        <f t="shared" si="105"/>
        <v>0</v>
      </c>
      <c r="L422" s="3">
        <v>1420331</v>
      </c>
    </row>
    <row r="423" spans="1:12" x14ac:dyDescent="0.25">
      <c r="A423" t="s">
        <v>2969</v>
      </c>
      <c r="B423" s="13">
        <v>438493</v>
      </c>
      <c r="C423" s="2">
        <v>45426</v>
      </c>
      <c r="D423" s="43">
        <f t="shared" si="98"/>
        <v>47</v>
      </c>
      <c r="E423" s="36">
        <f t="shared" si="99"/>
        <v>0</v>
      </c>
      <c r="F423" s="36">
        <f t="shared" si="100"/>
        <v>2130495</v>
      </c>
      <c r="G423" s="36">
        <f t="shared" si="101"/>
        <v>0</v>
      </c>
      <c r="H423" s="36">
        <f t="shared" si="102"/>
        <v>0</v>
      </c>
      <c r="I423" s="36">
        <f t="shared" si="103"/>
        <v>0</v>
      </c>
      <c r="J423" s="36">
        <f t="shared" si="104"/>
        <v>0</v>
      </c>
      <c r="K423" s="36">
        <f t="shared" si="105"/>
        <v>0</v>
      </c>
      <c r="L423" s="3">
        <v>2130495</v>
      </c>
    </row>
    <row r="424" spans="1:12" x14ac:dyDescent="0.25">
      <c r="A424" t="s">
        <v>2969</v>
      </c>
      <c r="B424" s="13">
        <v>438493</v>
      </c>
      <c r="C424" s="2">
        <v>45397</v>
      </c>
      <c r="D424" s="43">
        <f t="shared" si="98"/>
        <v>76</v>
      </c>
      <c r="E424" s="36">
        <f t="shared" si="99"/>
        <v>0</v>
      </c>
      <c r="F424" s="36">
        <f t="shared" si="100"/>
        <v>0</v>
      </c>
      <c r="G424" s="36">
        <f t="shared" si="101"/>
        <v>985678</v>
      </c>
      <c r="H424" s="36">
        <f t="shared" si="102"/>
        <v>0</v>
      </c>
      <c r="I424" s="36">
        <f t="shared" si="103"/>
        <v>0</v>
      </c>
      <c r="J424" s="36">
        <f t="shared" si="104"/>
        <v>0</v>
      </c>
      <c r="K424" s="36">
        <f t="shared" si="105"/>
        <v>0</v>
      </c>
      <c r="L424" s="3">
        <v>985678</v>
      </c>
    </row>
    <row r="425" spans="1:12" x14ac:dyDescent="0.25">
      <c r="A425" t="s">
        <v>2969</v>
      </c>
      <c r="B425" s="13">
        <v>438493</v>
      </c>
      <c r="C425" s="2">
        <v>45391</v>
      </c>
      <c r="D425" s="43">
        <f t="shared" si="98"/>
        <v>82</v>
      </c>
      <c r="E425" s="36">
        <f t="shared" si="99"/>
        <v>0</v>
      </c>
      <c r="F425" s="36">
        <f t="shared" si="100"/>
        <v>0</v>
      </c>
      <c r="G425" s="36">
        <f t="shared" si="101"/>
        <v>1316788</v>
      </c>
      <c r="H425" s="36">
        <f t="shared" si="102"/>
        <v>0</v>
      </c>
      <c r="I425" s="36">
        <f t="shared" si="103"/>
        <v>0</v>
      </c>
      <c r="J425" s="36">
        <f t="shared" si="104"/>
        <v>0</v>
      </c>
      <c r="K425" s="36">
        <f t="shared" si="105"/>
        <v>0</v>
      </c>
      <c r="L425" s="3">
        <v>1316788</v>
      </c>
    </row>
    <row r="426" spans="1:12" x14ac:dyDescent="0.25">
      <c r="A426" t="s">
        <v>2969</v>
      </c>
      <c r="B426" s="13">
        <v>438493</v>
      </c>
      <c r="C426" s="2">
        <v>45357</v>
      </c>
      <c r="D426" s="43">
        <f t="shared" si="98"/>
        <v>116</v>
      </c>
      <c r="E426" s="36">
        <f t="shared" si="99"/>
        <v>0</v>
      </c>
      <c r="F426" s="36">
        <f t="shared" si="100"/>
        <v>0</v>
      </c>
      <c r="G426" s="36">
        <f t="shared" si="101"/>
        <v>0</v>
      </c>
      <c r="H426" s="36">
        <f t="shared" si="102"/>
        <v>2491994</v>
      </c>
      <c r="I426" s="36">
        <f t="shared" si="103"/>
        <v>0</v>
      </c>
      <c r="J426" s="36">
        <f t="shared" si="104"/>
        <v>0</v>
      </c>
      <c r="K426" s="36">
        <f t="shared" si="105"/>
        <v>0</v>
      </c>
      <c r="L426" s="3">
        <v>2491994</v>
      </c>
    </row>
    <row r="427" spans="1:12" x14ac:dyDescent="0.25">
      <c r="A427" t="s">
        <v>2970</v>
      </c>
      <c r="B427" s="13">
        <v>901127688</v>
      </c>
      <c r="C427" s="2">
        <v>45370</v>
      </c>
      <c r="D427" s="43">
        <f t="shared" si="98"/>
        <v>103</v>
      </c>
      <c r="E427" s="36">
        <f t="shared" si="99"/>
        <v>0</v>
      </c>
      <c r="F427" s="36">
        <f t="shared" si="100"/>
        <v>0</v>
      </c>
      <c r="G427" s="36">
        <f t="shared" si="101"/>
        <v>0</v>
      </c>
      <c r="H427" s="36">
        <f t="shared" si="102"/>
        <v>1672835</v>
      </c>
      <c r="I427" s="36">
        <f t="shared" si="103"/>
        <v>0</v>
      </c>
      <c r="J427" s="36">
        <f t="shared" si="104"/>
        <v>0</v>
      </c>
      <c r="K427" s="36">
        <f t="shared" si="105"/>
        <v>0</v>
      </c>
      <c r="L427" s="3">
        <v>1672835</v>
      </c>
    </row>
    <row r="428" spans="1:12" x14ac:dyDescent="0.25">
      <c r="A428" t="s">
        <v>2970</v>
      </c>
      <c r="B428" s="13">
        <v>901127688</v>
      </c>
      <c r="C428" s="2">
        <v>45372</v>
      </c>
      <c r="D428" s="43">
        <f t="shared" si="98"/>
        <v>101</v>
      </c>
      <c r="E428" s="36">
        <f t="shared" si="99"/>
        <v>0</v>
      </c>
      <c r="F428" s="36">
        <f t="shared" si="100"/>
        <v>0</v>
      </c>
      <c r="G428" s="36">
        <f t="shared" si="101"/>
        <v>0</v>
      </c>
      <c r="H428" s="36">
        <f t="shared" si="102"/>
        <v>1260613</v>
      </c>
      <c r="I428" s="36">
        <f t="shared" si="103"/>
        <v>0</v>
      </c>
      <c r="J428" s="36">
        <f t="shared" si="104"/>
        <v>0</v>
      </c>
      <c r="K428" s="36">
        <f t="shared" si="105"/>
        <v>0</v>
      </c>
      <c r="L428" s="3">
        <v>1260613</v>
      </c>
    </row>
    <row r="429" spans="1:12" x14ac:dyDescent="0.25">
      <c r="A429" t="s">
        <v>2970</v>
      </c>
      <c r="B429" s="13">
        <v>901127688</v>
      </c>
      <c r="C429" s="2">
        <v>45373</v>
      </c>
      <c r="D429" s="43">
        <f t="shared" si="98"/>
        <v>100</v>
      </c>
      <c r="E429" s="36">
        <f t="shared" si="99"/>
        <v>0</v>
      </c>
      <c r="F429" s="36">
        <f t="shared" si="100"/>
        <v>0</v>
      </c>
      <c r="G429" s="36">
        <f t="shared" si="101"/>
        <v>0</v>
      </c>
      <c r="H429" s="36">
        <f t="shared" si="102"/>
        <v>704208</v>
      </c>
      <c r="I429" s="36">
        <f t="shared" si="103"/>
        <v>0</v>
      </c>
      <c r="J429" s="36">
        <f t="shared" si="104"/>
        <v>0</v>
      </c>
      <c r="K429" s="36">
        <f t="shared" si="105"/>
        <v>0</v>
      </c>
      <c r="L429" s="3">
        <v>704208</v>
      </c>
    </row>
    <row r="430" spans="1:12" x14ac:dyDescent="0.25">
      <c r="A430" t="s">
        <v>2970</v>
      </c>
      <c r="B430" s="13">
        <v>901127688</v>
      </c>
      <c r="C430" s="2">
        <v>45377</v>
      </c>
      <c r="D430" s="43">
        <f t="shared" si="98"/>
        <v>96</v>
      </c>
      <c r="E430" s="36">
        <f t="shared" si="99"/>
        <v>0</v>
      </c>
      <c r="F430" s="36">
        <f t="shared" si="100"/>
        <v>0</v>
      </c>
      <c r="G430" s="36">
        <f t="shared" si="101"/>
        <v>0</v>
      </c>
      <c r="H430" s="36">
        <f t="shared" si="102"/>
        <v>45654</v>
      </c>
      <c r="I430" s="36">
        <f t="shared" si="103"/>
        <v>0</v>
      </c>
      <c r="J430" s="36">
        <f t="shared" si="104"/>
        <v>0</v>
      </c>
      <c r="K430" s="36">
        <f t="shared" si="105"/>
        <v>0</v>
      </c>
      <c r="L430" s="3">
        <v>45654</v>
      </c>
    </row>
    <row r="431" spans="1:12" x14ac:dyDescent="0.25">
      <c r="A431" t="s">
        <v>2970</v>
      </c>
      <c r="B431" s="13">
        <v>901127688</v>
      </c>
      <c r="C431" s="2">
        <v>45378</v>
      </c>
      <c r="D431" s="43">
        <f t="shared" si="98"/>
        <v>95</v>
      </c>
      <c r="E431" s="36">
        <f t="shared" si="99"/>
        <v>0</v>
      </c>
      <c r="F431" s="36">
        <f t="shared" si="100"/>
        <v>0</v>
      </c>
      <c r="G431" s="36">
        <f t="shared" si="101"/>
        <v>0</v>
      </c>
      <c r="H431" s="36">
        <f t="shared" si="102"/>
        <v>824443</v>
      </c>
      <c r="I431" s="36">
        <f t="shared" si="103"/>
        <v>0</v>
      </c>
      <c r="J431" s="36">
        <f t="shared" si="104"/>
        <v>0</v>
      </c>
      <c r="K431" s="36">
        <f t="shared" si="105"/>
        <v>0</v>
      </c>
      <c r="L431" s="3">
        <v>824443</v>
      </c>
    </row>
    <row r="432" spans="1:12" x14ac:dyDescent="0.25">
      <c r="A432" t="s">
        <v>2970</v>
      </c>
      <c r="B432" s="13">
        <v>901127688</v>
      </c>
      <c r="C432" s="2">
        <v>45401</v>
      </c>
      <c r="D432" s="43">
        <f t="shared" si="98"/>
        <v>72</v>
      </c>
      <c r="E432" s="36">
        <f t="shared" si="99"/>
        <v>0</v>
      </c>
      <c r="F432" s="36">
        <f t="shared" si="100"/>
        <v>0</v>
      </c>
      <c r="G432" s="36">
        <f t="shared" si="101"/>
        <v>784128</v>
      </c>
      <c r="H432" s="36">
        <f t="shared" si="102"/>
        <v>0</v>
      </c>
      <c r="I432" s="36">
        <f t="shared" si="103"/>
        <v>0</v>
      </c>
      <c r="J432" s="36">
        <f t="shared" si="104"/>
        <v>0</v>
      </c>
      <c r="K432" s="36">
        <f t="shared" si="105"/>
        <v>0</v>
      </c>
      <c r="L432" s="3">
        <v>784128</v>
      </c>
    </row>
    <row r="433" spans="1:12" x14ac:dyDescent="0.25">
      <c r="A433" t="s">
        <v>2970</v>
      </c>
      <c r="B433" s="13">
        <v>901127688</v>
      </c>
      <c r="C433" s="2">
        <v>45408</v>
      </c>
      <c r="D433" s="43">
        <f t="shared" si="98"/>
        <v>65</v>
      </c>
      <c r="E433" s="36">
        <f t="shared" si="99"/>
        <v>0</v>
      </c>
      <c r="F433" s="36">
        <f t="shared" si="100"/>
        <v>0</v>
      </c>
      <c r="G433" s="36">
        <f t="shared" si="101"/>
        <v>1236666</v>
      </c>
      <c r="H433" s="36">
        <f t="shared" si="102"/>
        <v>0</v>
      </c>
      <c r="I433" s="36">
        <f t="shared" si="103"/>
        <v>0</v>
      </c>
      <c r="J433" s="36">
        <f t="shared" si="104"/>
        <v>0</v>
      </c>
      <c r="K433" s="36">
        <f t="shared" si="105"/>
        <v>0</v>
      </c>
      <c r="L433" s="3">
        <v>1236666</v>
      </c>
    </row>
    <row r="434" spans="1:12" x14ac:dyDescent="0.25">
      <c r="A434" t="s">
        <v>2970</v>
      </c>
      <c r="B434" s="13">
        <v>901127688</v>
      </c>
      <c r="C434" s="2">
        <v>45421</v>
      </c>
      <c r="D434" s="43">
        <f t="shared" si="98"/>
        <v>52</v>
      </c>
      <c r="E434" s="36">
        <f t="shared" si="99"/>
        <v>0</v>
      </c>
      <c r="F434" s="36">
        <f t="shared" si="100"/>
        <v>1236666</v>
      </c>
      <c r="G434" s="36">
        <f t="shared" si="101"/>
        <v>0</v>
      </c>
      <c r="H434" s="36">
        <f t="shared" si="102"/>
        <v>0</v>
      </c>
      <c r="I434" s="36">
        <f t="shared" si="103"/>
        <v>0</v>
      </c>
      <c r="J434" s="36">
        <f t="shared" si="104"/>
        <v>0</v>
      </c>
      <c r="K434" s="36">
        <f t="shared" si="105"/>
        <v>0</v>
      </c>
      <c r="L434" s="3">
        <v>1236666</v>
      </c>
    </row>
    <row r="435" spans="1:12" x14ac:dyDescent="0.25">
      <c r="A435" t="s">
        <v>2970</v>
      </c>
      <c r="B435" s="13">
        <v>901127688</v>
      </c>
      <c r="C435" s="2">
        <v>45391</v>
      </c>
      <c r="D435" s="43">
        <f t="shared" si="98"/>
        <v>82</v>
      </c>
      <c r="E435" s="36">
        <f t="shared" si="99"/>
        <v>0</v>
      </c>
      <c r="F435" s="36">
        <f t="shared" si="100"/>
        <v>0</v>
      </c>
      <c r="G435" s="36">
        <f t="shared" si="101"/>
        <v>3168351</v>
      </c>
      <c r="H435" s="36">
        <f t="shared" si="102"/>
        <v>0</v>
      </c>
      <c r="I435" s="36">
        <f t="shared" si="103"/>
        <v>0</v>
      </c>
      <c r="J435" s="36">
        <f t="shared" si="104"/>
        <v>0</v>
      </c>
      <c r="K435" s="36">
        <f t="shared" si="105"/>
        <v>0</v>
      </c>
      <c r="L435" s="3">
        <v>3168351</v>
      </c>
    </row>
    <row r="436" spans="1:12" x14ac:dyDescent="0.25">
      <c r="A436" t="s">
        <v>2970</v>
      </c>
      <c r="B436" s="13">
        <v>901127688</v>
      </c>
      <c r="C436" s="2">
        <v>45428</v>
      </c>
      <c r="D436" s="43">
        <f t="shared" si="98"/>
        <v>45</v>
      </c>
      <c r="E436" s="36">
        <f t="shared" si="99"/>
        <v>0</v>
      </c>
      <c r="F436" s="36">
        <f t="shared" si="100"/>
        <v>1107241</v>
      </c>
      <c r="G436" s="36">
        <f t="shared" si="101"/>
        <v>0</v>
      </c>
      <c r="H436" s="36">
        <f t="shared" si="102"/>
        <v>0</v>
      </c>
      <c r="I436" s="36">
        <f t="shared" si="103"/>
        <v>0</v>
      </c>
      <c r="J436" s="36">
        <f t="shared" si="104"/>
        <v>0</v>
      </c>
      <c r="K436" s="36">
        <f t="shared" si="105"/>
        <v>0</v>
      </c>
      <c r="L436" s="3">
        <v>1107241</v>
      </c>
    </row>
    <row r="437" spans="1:12" x14ac:dyDescent="0.25">
      <c r="A437" t="s">
        <v>2970</v>
      </c>
      <c r="B437" s="13">
        <v>901127688</v>
      </c>
      <c r="C437" s="2">
        <v>45439</v>
      </c>
      <c r="D437" s="43">
        <f t="shared" si="98"/>
        <v>34</v>
      </c>
      <c r="E437" s="36">
        <f t="shared" si="99"/>
        <v>0</v>
      </c>
      <c r="F437" s="36">
        <f t="shared" si="100"/>
        <v>695019</v>
      </c>
      <c r="G437" s="36">
        <f t="shared" si="101"/>
        <v>0</v>
      </c>
      <c r="H437" s="36">
        <f t="shared" si="102"/>
        <v>0</v>
      </c>
      <c r="I437" s="36">
        <f t="shared" si="103"/>
        <v>0</v>
      </c>
      <c r="J437" s="36">
        <f t="shared" si="104"/>
        <v>0</v>
      </c>
      <c r="K437" s="36">
        <f t="shared" si="105"/>
        <v>0</v>
      </c>
      <c r="L437" s="3">
        <v>695019</v>
      </c>
    </row>
    <row r="438" spans="1:12" x14ac:dyDescent="0.25">
      <c r="A438" t="s">
        <v>2971</v>
      </c>
      <c r="B438" s="13">
        <v>860007336</v>
      </c>
      <c r="C438" s="2">
        <v>45422</v>
      </c>
      <c r="D438" s="43">
        <f t="shared" si="98"/>
        <v>51</v>
      </c>
      <c r="E438" s="36">
        <f t="shared" si="99"/>
        <v>0</v>
      </c>
      <c r="F438" s="36">
        <f t="shared" si="100"/>
        <v>2720000</v>
      </c>
      <c r="G438" s="36">
        <f t="shared" si="101"/>
        <v>0</v>
      </c>
      <c r="H438" s="36">
        <f t="shared" si="102"/>
        <v>0</v>
      </c>
      <c r="I438" s="36">
        <f t="shared" si="103"/>
        <v>0</v>
      </c>
      <c r="J438" s="36">
        <f t="shared" si="104"/>
        <v>0</v>
      </c>
      <c r="K438" s="36">
        <f t="shared" si="105"/>
        <v>0</v>
      </c>
      <c r="L438" s="3">
        <v>2720000</v>
      </c>
    </row>
    <row r="439" spans="1:12" x14ac:dyDescent="0.25">
      <c r="A439" t="s">
        <v>2971</v>
      </c>
      <c r="B439" s="13">
        <v>860007336</v>
      </c>
      <c r="C439" s="2">
        <v>45442</v>
      </c>
      <c r="D439" s="43">
        <f t="shared" si="98"/>
        <v>31</v>
      </c>
      <c r="E439" s="36">
        <f t="shared" si="99"/>
        <v>0</v>
      </c>
      <c r="F439" s="36">
        <f t="shared" si="100"/>
        <v>50870000</v>
      </c>
      <c r="G439" s="36">
        <f t="shared" si="101"/>
        <v>0</v>
      </c>
      <c r="H439" s="36">
        <f t="shared" si="102"/>
        <v>0</v>
      </c>
      <c r="I439" s="36">
        <f t="shared" si="103"/>
        <v>0</v>
      </c>
      <c r="J439" s="36">
        <f t="shared" si="104"/>
        <v>0</v>
      </c>
      <c r="K439" s="36">
        <f t="shared" si="105"/>
        <v>0</v>
      </c>
      <c r="L439" s="3">
        <v>50870000</v>
      </c>
    </row>
    <row r="440" spans="1:12" x14ac:dyDescent="0.25">
      <c r="A440" t="s">
        <v>2973</v>
      </c>
      <c r="B440" s="13">
        <v>900730034</v>
      </c>
      <c r="C440" s="2">
        <v>45427</v>
      </c>
      <c r="D440" s="43">
        <f t="shared" si="98"/>
        <v>46</v>
      </c>
      <c r="E440" s="36">
        <f t="shared" si="99"/>
        <v>0</v>
      </c>
      <c r="F440" s="36">
        <f t="shared" si="100"/>
        <v>5202505</v>
      </c>
      <c r="G440" s="36">
        <f t="shared" si="101"/>
        <v>0</v>
      </c>
      <c r="H440" s="36">
        <f t="shared" si="102"/>
        <v>0</v>
      </c>
      <c r="I440" s="36">
        <f t="shared" si="103"/>
        <v>0</v>
      </c>
      <c r="J440" s="36">
        <f t="shared" si="104"/>
        <v>0</v>
      </c>
      <c r="K440" s="36">
        <f t="shared" si="105"/>
        <v>0</v>
      </c>
      <c r="L440" s="3">
        <v>5202505</v>
      </c>
    </row>
    <row r="441" spans="1:12" x14ac:dyDescent="0.25">
      <c r="A441" t="s">
        <v>2973</v>
      </c>
      <c r="B441" s="13">
        <v>900730034</v>
      </c>
      <c r="C441" s="2">
        <v>45362</v>
      </c>
      <c r="D441" s="43">
        <f t="shared" si="98"/>
        <v>111</v>
      </c>
      <c r="E441" s="36">
        <f t="shared" si="99"/>
        <v>0</v>
      </c>
      <c r="F441" s="36">
        <f t="shared" si="100"/>
        <v>0</v>
      </c>
      <c r="G441" s="36">
        <f t="shared" si="101"/>
        <v>0</v>
      </c>
      <c r="H441" s="36">
        <f t="shared" si="102"/>
        <v>3046309</v>
      </c>
      <c r="I441" s="36">
        <f t="shared" si="103"/>
        <v>0</v>
      </c>
      <c r="J441" s="36">
        <f t="shared" si="104"/>
        <v>0</v>
      </c>
      <c r="K441" s="36">
        <f t="shared" si="105"/>
        <v>0</v>
      </c>
      <c r="L441" s="3">
        <v>3046309</v>
      </c>
    </row>
    <row r="442" spans="1:12" x14ac:dyDescent="0.25">
      <c r="A442" t="s">
        <v>2973</v>
      </c>
      <c r="B442" s="13">
        <v>900730034</v>
      </c>
      <c r="C442" s="2">
        <v>45439</v>
      </c>
      <c r="D442" s="43">
        <f t="shared" si="98"/>
        <v>34</v>
      </c>
      <c r="E442" s="36">
        <f t="shared" si="99"/>
        <v>0</v>
      </c>
      <c r="F442" s="36">
        <f t="shared" si="100"/>
        <v>566335</v>
      </c>
      <c r="G442" s="36">
        <f t="shared" si="101"/>
        <v>0</v>
      </c>
      <c r="H442" s="36">
        <f t="shared" si="102"/>
        <v>0</v>
      </c>
      <c r="I442" s="36">
        <f t="shared" si="103"/>
        <v>0</v>
      </c>
      <c r="J442" s="36">
        <f t="shared" si="104"/>
        <v>0</v>
      </c>
      <c r="K442" s="36">
        <f t="shared" si="105"/>
        <v>0</v>
      </c>
      <c r="L442" s="3">
        <v>566335</v>
      </c>
    </row>
    <row r="443" spans="1:12" x14ac:dyDescent="0.25">
      <c r="A443" t="s">
        <v>2974</v>
      </c>
      <c r="B443" s="13">
        <v>900588428</v>
      </c>
      <c r="C443" s="2">
        <v>45373</v>
      </c>
      <c r="D443" s="43">
        <f t="shared" si="98"/>
        <v>100</v>
      </c>
      <c r="E443" s="36">
        <f t="shared" si="99"/>
        <v>0</v>
      </c>
      <c r="F443" s="36">
        <f t="shared" si="100"/>
        <v>0</v>
      </c>
      <c r="G443" s="36">
        <f t="shared" si="101"/>
        <v>0</v>
      </c>
      <c r="H443" s="36">
        <f t="shared" si="102"/>
        <v>6663258</v>
      </c>
      <c r="I443" s="36">
        <f t="shared" si="103"/>
        <v>0</v>
      </c>
      <c r="J443" s="36">
        <f t="shared" si="104"/>
        <v>0</v>
      </c>
      <c r="K443" s="36">
        <f t="shared" si="105"/>
        <v>0</v>
      </c>
      <c r="L443" s="3">
        <v>6663258</v>
      </c>
    </row>
    <row r="444" spans="1:12" x14ac:dyDescent="0.25">
      <c r="A444" t="s">
        <v>2974</v>
      </c>
      <c r="B444" s="13">
        <v>900588428</v>
      </c>
      <c r="C444" s="2">
        <v>45377</v>
      </c>
      <c r="D444" s="43">
        <f t="shared" si="98"/>
        <v>96</v>
      </c>
      <c r="E444" s="36">
        <f t="shared" si="99"/>
        <v>0</v>
      </c>
      <c r="F444" s="36">
        <f t="shared" si="100"/>
        <v>0</v>
      </c>
      <c r="G444" s="36">
        <f t="shared" si="101"/>
        <v>0</v>
      </c>
      <c r="H444" s="36">
        <f t="shared" si="102"/>
        <v>6347494</v>
      </c>
      <c r="I444" s="36">
        <f t="shared" si="103"/>
        <v>0</v>
      </c>
      <c r="J444" s="36">
        <f t="shared" si="104"/>
        <v>0</v>
      </c>
      <c r="K444" s="36">
        <f t="shared" si="105"/>
        <v>0</v>
      </c>
      <c r="L444" s="3">
        <v>6347494</v>
      </c>
    </row>
    <row r="445" spans="1:12" x14ac:dyDescent="0.25">
      <c r="A445" t="s">
        <v>2974</v>
      </c>
      <c r="B445" s="13">
        <v>900588428</v>
      </c>
      <c r="C445" s="2">
        <v>45384</v>
      </c>
      <c r="D445" s="43">
        <f t="shared" si="98"/>
        <v>89</v>
      </c>
      <c r="E445" s="36">
        <f t="shared" si="99"/>
        <v>0</v>
      </c>
      <c r="F445" s="36">
        <f t="shared" si="100"/>
        <v>0</v>
      </c>
      <c r="G445" s="36">
        <f t="shared" si="101"/>
        <v>355789</v>
      </c>
      <c r="H445" s="36">
        <f t="shared" si="102"/>
        <v>0</v>
      </c>
      <c r="I445" s="36">
        <f t="shared" si="103"/>
        <v>0</v>
      </c>
      <c r="J445" s="36">
        <f t="shared" si="104"/>
        <v>0</v>
      </c>
      <c r="K445" s="36">
        <f t="shared" si="105"/>
        <v>0</v>
      </c>
      <c r="L445" s="3">
        <v>355789</v>
      </c>
    </row>
    <row r="446" spans="1:12" x14ac:dyDescent="0.25">
      <c r="A446" t="s">
        <v>2974</v>
      </c>
      <c r="B446" s="13">
        <v>900588428</v>
      </c>
      <c r="C446" s="2">
        <v>45399</v>
      </c>
      <c r="D446" s="43">
        <f t="shared" si="98"/>
        <v>74</v>
      </c>
      <c r="E446" s="36">
        <f t="shared" si="99"/>
        <v>0</v>
      </c>
      <c r="F446" s="36">
        <f t="shared" si="100"/>
        <v>0</v>
      </c>
      <c r="G446" s="36">
        <f t="shared" si="101"/>
        <v>4071558</v>
      </c>
      <c r="H446" s="36">
        <f t="shared" si="102"/>
        <v>0</v>
      </c>
      <c r="I446" s="36">
        <f t="shared" si="103"/>
        <v>0</v>
      </c>
      <c r="J446" s="36">
        <f t="shared" si="104"/>
        <v>0</v>
      </c>
      <c r="K446" s="36">
        <f t="shared" si="105"/>
        <v>0</v>
      </c>
      <c r="L446" s="3">
        <v>4071558</v>
      </c>
    </row>
    <row r="447" spans="1:12" x14ac:dyDescent="0.25">
      <c r="A447" t="s">
        <v>2974</v>
      </c>
      <c r="B447" s="13">
        <v>900588428</v>
      </c>
      <c r="C447" s="2">
        <v>45406</v>
      </c>
      <c r="D447" s="43">
        <f t="shared" si="98"/>
        <v>67</v>
      </c>
      <c r="E447" s="36">
        <f t="shared" si="99"/>
        <v>0</v>
      </c>
      <c r="F447" s="36">
        <f t="shared" si="100"/>
        <v>0</v>
      </c>
      <c r="G447" s="36">
        <f t="shared" si="101"/>
        <v>4654162</v>
      </c>
      <c r="H447" s="36">
        <f t="shared" si="102"/>
        <v>0</v>
      </c>
      <c r="I447" s="36">
        <f t="shared" si="103"/>
        <v>0</v>
      </c>
      <c r="J447" s="36">
        <f t="shared" si="104"/>
        <v>0</v>
      </c>
      <c r="K447" s="36">
        <f t="shared" si="105"/>
        <v>0</v>
      </c>
      <c r="L447" s="3">
        <v>4654162</v>
      </c>
    </row>
    <row r="448" spans="1:12" x14ac:dyDescent="0.25">
      <c r="A448" t="s">
        <v>2974</v>
      </c>
      <c r="B448" s="13">
        <v>900588428</v>
      </c>
      <c r="C448" s="2">
        <v>45408</v>
      </c>
      <c r="D448" s="43">
        <f t="shared" si="98"/>
        <v>65</v>
      </c>
      <c r="E448" s="36">
        <f t="shared" si="99"/>
        <v>0</v>
      </c>
      <c r="F448" s="36">
        <f t="shared" si="100"/>
        <v>0</v>
      </c>
      <c r="G448" s="36">
        <f t="shared" si="101"/>
        <v>2068023</v>
      </c>
      <c r="H448" s="36">
        <f t="shared" si="102"/>
        <v>0</v>
      </c>
      <c r="I448" s="36">
        <f t="shared" si="103"/>
        <v>0</v>
      </c>
      <c r="J448" s="36">
        <f t="shared" si="104"/>
        <v>0</v>
      </c>
      <c r="K448" s="36">
        <f t="shared" si="105"/>
        <v>0</v>
      </c>
      <c r="L448" s="3">
        <v>2068023</v>
      </c>
    </row>
    <row r="449" spans="1:12" x14ac:dyDescent="0.25">
      <c r="A449" t="s">
        <v>2974</v>
      </c>
      <c r="B449" s="13">
        <v>900588428</v>
      </c>
      <c r="C449" s="2">
        <v>45420</v>
      </c>
      <c r="D449" s="43">
        <f t="shared" si="98"/>
        <v>53</v>
      </c>
      <c r="E449" s="36">
        <f t="shared" si="99"/>
        <v>0</v>
      </c>
      <c r="F449" s="36">
        <f t="shared" si="100"/>
        <v>5341280</v>
      </c>
      <c r="G449" s="36">
        <f t="shared" si="101"/>
        <v>0</v>
      </c>
      <c r="H449" s="36">
        <f t="shared" si="102"/>
        <v>0</v>
      </c>
      <c r="I449" s="36">
        <f t="shared" si="103"/>
        <v>0</v>
      </c>
      <c r="J449" s="36">
        <f t="shared" si="104"/>
        <v>0</v>
      </c>
      <c r="K449" s="36">
        <f t="shared" si="105"/>
        <v>0</v>
      </c>
      <c r="L449" s="3">
        <v>5341280</v>
      </c>
    </row>
    <row r="450" spans="1:12" x14ac:dyDescent="0.25">
      <c r="A450" t="s">
        <v>2974</v>
      </c>
      <c r="B450" s="13">
        <v>900588428</v>
      </c>
      <c r="C450" s="2">
        <v>45426</v>
      </c>
      <c r="D450" s="43">
        <f t="shared" si="98"/>
        <v>47</v>
      </c>
      <c r="E450" s="36">
        <f t="shared" si="99"/>
        <v>0</v>
      </c>
      <c r="F450" s="36">
        <f t="shared" si="100"/>
        <v>4076004</v>
      </c>
      <c r="G450" s="36">
        <f t="shared" si="101"/>
        <v>0</v>
      </c>
      <c r="H450" s="36">
        <f t="shared" si="102"/>
        <v>0</v>
      </c>
      <c r="I450" s="36">
        <f t="shared" si="103"/>
        <v>0</v>
      </c>
      <c r="J450" s="36">
        <f t="shared" si="104"/>
        <v>0</v>
      </c>
      <c r="K450" s="36">
        <f t="shared" si="105"/>
        <v>0</v>
      </c>
      <c r="L450" s="3">
        <v>4076004</v>
      </c>
    </row>
    <row r="451" spans="1:12" x14ac:dyDescent="0.25">
      <c r="A451" t="s">
        <v>2974</v>
      </c>
      <c r="B451" s="13">
        <v>900588428</v>
      </c>
      <c r="C451" s="2">
        <v>45392</v>
      </c>
      <c r="D451" s="43">
        <f t="shared" si="98"/>
        <v>81</v>
      </c>
      <c r="E451" s="36">
        <f t="shared" si="99"/>
        <v>0</v>
      </c>
      <c r="F451" s="36">
        <f t="shared" si="100"/>
        <v>0</v>
      </c>
      <c r="G451" s="36">
        <f t="shared" si="101"/>
        <v>1265273</v>
      </c>
      <c r="H451" s="36">
        <f t="shared" si="102"/>
        <v>0</v>
      </c>
      <c r="I451" s="36">
        <f t="shared" si="103"/>
        <v>0</v>
      </c>
      <c r="J451" s="36">
        <f t="shared" si="104"/>
        <v>0</v>
      </c>
      <c r="K451" s="36">
        <f t="shared" si="105"/>
        <v>0</v>
      </c>
      <c r="L451" s="3">
        <v>1265273</v>
      </c>
    </row>
    <row r="452" spans="1:12" x14ac:dyDescent="0.25">
      <c r="A452" t="s">
        <v>2974</v>
      </c>
      <c r="B452" s="13">
        <v>900588428</v>
      </c>
      <c r="C452" s="2">
        <v>45391</v>
      </c>
      <c r="D452" s="43">
        <f t="shared" si="98"/>
        <v>82</v>
      </c>
      <c r="E452" s="36">
        <f t="shared" si="99"/>
        <v>0</v>
      </c>
      <c r="F452" s="36">
        <f t="shared" si="100"/>
        <v>0</v>
      </c>
      <c r="G452" s="36">
        <f t="shared" si="101"/>
        <v>5128916</v>
      </c>
      <c r="H452" s="36">
        <f t="shared" si="102"/>
        <v>0</v>
      </c>
      <c r="I452" s="36">
        <f t="shared" si="103"/>
        <v>0</v>
      </c>
      <c r="J452" s="36">
        <f t="shared" si="104"/>
        <v>0</v>
      </c>
      <c r="K452" s="36">
        <f t="shared" si="105"/>
        <v>0</v>
      </c>
      <c r="L452" s="3">
        <v>5128916</v>
      </c>
    </row>
    <row r="453" spans="1:12" x14ac:dyDescent="0.25">
      <c r="A453" t="s">
        <v>2974</v>
      </c>
      <c r="B453" s="13">
        <v>900588428</v>
      </c>
      <c r="C453" s="2">
        <v>45439</v>
      </c>
      <c r="D453" s="43">
        <f t="shared" si="98"/>
        <v>34</v>
      </c>
      <c r="E453" s="36">
        <f t="shared" si="99"/>
        <v>0</v>
      </c>
      <c r="F453" s="36">
        <f t="shared" si="100"/>
        <v>4678621</v>
      </c>
      <c r="G453" s="36">
        <f t="shared" si="101"/>
        <v>0</v>
      </c>
      <c r="H453" s="36">
        <f t="shared" si="102"/>
        <v>0</v>
      </c>
      <c r="I453" s="36">
        <f t="shared" si="103"/>
        <v>0</v>
      </c>
      <c r="J453" s="36">
        <f t="shared" si="104"/>
        <v>0</v>
      </c>
      <c r="K453" s="36">
        <f t="shared" si="105"/>
        <v>0</v>
      </c>
      <c r="L453" s="3">
        <v>4678621</v>
      </c>
    </row>
    <row r="454" spans="1:12" x14ac:dyDescent="0.25">
      <c r="A454" t="s">
        <v>2974</v>
      </c>
      <c r="B454" s="13">
        <v>900588428</v>
      </c>
      <c r="C454" s="2">
        <v>45440</v>
      </c>
      <c r="D454" s="43">
        <f t="shared" si="98"/>
        <v>33</v>
      </c>
      <c r="E454" s="36">
        <f t="shared" si="99"/>
        <v>0</v>
      </c>
      <c r="F454" s="36">
        <f t="shared" si="100"/>
        <v>2265930</v>
      </c>
      <c r="G454" s="36">
        <f t="shared" si="101"/>
        <v>0</v>
      </c>
      <c r="H454" s="36">
        <f t="shared" si="102"/>
        <v>0</v>
      </c>
      <c r="I454" s="36">
        <f t="shared" si="103"/>
        <v>0</v>
      </c>
      <c r="J454" s="36">
        <f t="shared" si="104"/>
        <v>0</v>
      </c>
      <c r="K454" s="36">
        <f t="shared" si="105"/>
        <v>0</v>
      </c>
      <c r="L454" s="3">
        <v>2265930</v>
      </c>
    </row>
    <row r="455" spans="1:12" x14ac:dyDescent="0.25">
      <c r="A455" t="s">
        <v>2974</v>
      </c>
      <c r="B455" s="13">
        <v>900588428</v>
      </c>
      <c r="C455" s="2">
        <v>45443</v>
      </c>
      <c r="D455" s="43">
        <f t="shared" si="98"/>
        <v>30</v>
      </c>
      <c r="E455" s="36">
        <f t="shared" si="99"/>
        <v>1760042</v>
      </c>
      <c r="F455" s="36">
        <f t="shared" si="100"/>
        <v>0</v>
      </c>
      <c r="G455" s="36">
        <f t="shared" si="101"/>
        <v>0</v>
      </c>
      <c r="H455" s="36">
        <f t="shared" si="102"/>
        <v>0</v>
      </c>
      <c r="I455" s="36">
        <f t="shared" si="103"/>
        <v>0</v>
      </c>
      <c r="J455" s="36">
        <f t="shared" si="104"/>
        <v>0</v>
      </c>
      <c r="K455" s="36">
        <f t="shared" si="105"/>
        <v>0</v>
      </c>
      <c r="L455" s="3">
        <v>1760042</v>
      </c>
    </row>
    <row r="456" spans="1:12" x14ac:dyDescent="0.25">
      <c r="A456" t="s">
        <v>2975</v>
      </c>
      <c r="B456" s="13">
        <v>830122675</v>
      </c>
      <c r="C456" s="2">
        <v>45366</v>
      </c>
      <c r="D456" s="43">
        <f t="shared" si="98"/>
        <v>107</v>
      </c>
      <c r="E456" s="36">
        <f t="shared" si="99"/>
        <v>0</v>
      </c>
      <c r="F456" s="36">
        <f t="shared" si="100"/>
        <v>0</v>
      </c>
      <c r="G456" s="36">
        <f t="shared" si="101"/>
        <v>0</v>
      </c>
      <c r="H456" s="36">
        <f t="shared" si="102"/>
        <v>991619</v>
      </c>
      <c r="I456" s="36">
        <f t="shared" si="103"/>
        <v>0</v>
      </c>
      <c r="J456" s="36">
        <f t="shared" si="104"/>
        <v>0</v>
      </c>
      <c r="K456" s="36">
        <f t="shared" si="105"/>
        <v>0</v>
      </c>
      <c r="L456" s="3">
        <v>991619</v>
      </c>
    </row>
    <row r="457" spans="1:12" x14ac:dyDescent="0.25">
      <c r="A457" t="s">
        <v>2975</v>
      </c>
      <c r="B457" s="13">
        <v>830122675</v>
      </c>
      <c r="C457" s="2">
        <v>45372</v>
      </c>
      <c r="D457" s="43">
        <f t="shared" si="98"/>
        <v>101</v>
      </c>
      <c r="E457" s="36">
        <f t="shared" si="99"/>
        <v>0</v>
      </c>
      <c r="F457" s="36">
        <f t="shared" si="100"/>
        <v>0</v>
      </c>
      <c r="G457" s="36">
        <f t="shared" si="101"/>
        <v>0</v>
      </c>
      <c r="H457" s="36">
        <f t="shared" si="102"/>
        <v>1641076</v>
      </c>
      <c r="I457" s="36">
        <f t="shared" si="103"/>
        <v>0</v>
      </c>
      <c r="J457" s="36">
        <f t="shared" si="104"/>
        <v>0</v>
      </c>
      <c r="K457" s="36">
        <f t="shared" si="105"/>
        <v>0</v>
      </c>
      <c r="L457" s="3">
        <v>1641076</v>
      </c>
    </row>
    <row r="458" spans="1:12" x14ac:dyDescent="0.25">
      <c r="A458" t="s">
        <v>2975</v>
      </c>
      <c r="B458" s="13">
        <v>830122675</v>
      </c>
      <c r="C458" s="2">
        <v>45387</v>
      </c>
      <c r="D458" s="43">
        <f t="shared" si="98"/>
        <v>86</v>
      </c>
      <c r="E458" s="36">
        <f t="shared" si="99"/>
        <v>0</v>
      </c>
      <c r="F458" s="36">
        <f t="shared" si="100"/>
        <v>0</v>
      </c>
      <c r="G458" s="36">
        <f t="shared" si="101"/>
        <v>1930154</v>
      </c>
      <c r="H458" s="36">
        <f t="shared" si="102"/>
        <v>0</v>
      </c>
      <c r="I458" s="36">
        <f t="shared" si="103"/>
        <v>0</v>
      </c>
      <c r="J458" s="36">
        <f t="shared" si="104"/>
        <v>0</v>
      </c>
      <c r="K458" s="36">
        <f t="shared" si="105"/>
        <v>0</v>
      </c>
      <c r="L458" s="3">
        <v>1930154</v>
      </c>
    </row>
    <row r="459" spans="1:12" x14ac:dyDescent="0.25">
      <c r="A459" t="s">
        <v>2975</v>
      </c>
      <c r="B459" s="13">
        <v>830122675</v>
      </c>
      <c r="C459" s="2">
        <v>45394</v>
      </c>
      <c r="D459" s="43">
        <f t="shared" si="98"/>
        <v>79</v>
      </c>
      <c r="E459" s="36">
        <f t="shared" si="99"/>
        <v>0</v>
      </c>
      <c r="F459" s="36">
        <f t="shared" si="100"/>
        <v>0</v>
      </c>
      <c r="G459" s="36">
        <f t="shared" si="101"/>
        <v>1445392</v>
      </c>
      <c r="H459" s="36">
        <f t="shared" si="102"/>
        <v>0</v>
      </c>
      <c r="I459" s="36">
        <f t="shared" si="103"/>
        <v>0</v>
      </c>
      <c r="J459" s="36">
        <f t="shared" si="104"/>
        <v>0</v>
      </c>
      <c r="K459" s="36">
        <f t="shared" si="105"/>
        <v>0</v>
      </c>
      <c r="L459" s="3">
        <v>1445392</v>
      </c>
    </row>
    <row r="460" spans="1:12" x14ac:dyDescent="0.25">
      <c r="A460" t="s">
        <v>2975</v>
      </c>
      <c r="B460" s="13">
        <v>830122675</v>
      </c>
      <c r="C460" s="2">
        <v>45411</v>
      </c>
      <c r="D460" s="43">
        <f t="shared" si="98"/>
        <v>62</v>
      </c>
      <c r="E460" s="36">
        <f t="shared" si="99"/>
        <v>0</v>
      </c>
      <c r="F460" s="36">
        <f t="shared" si="100"/>
        <v>0</v>
      </c>
      <c r="G460" s="36">
        <f t="shared" si="101"/>
        <v>1778943</v>
      </c>
      <c r="H460" s="36">
        <f t="shared" si="102"/>
        <v>0</v>
      </c>
      <c r="I460" s="36">
        <f t="shared" si="103"/>
        <v>0</v>
      </c>
      <c r="J460" s="36">
        <f t="shared" si="104"/>
        <v>0</v>
      </c>
      <c r="K460" s="36">
        <f t="shared" si="105"/>
        <v>0</v>
      </c>
      <c r="L460" s="3">
        <v>1778943</v>
      </c>
    </row>
    <row r="461" spans="1:12" x14ac:dyDescent="0.25">
      <c r="A461" t="s">
        <v>2975</v>
      </c>
      <c r="B461" s="13">
        <v>830122675</v>
      </c>
      <c r="C461" s="2">
        <v>45362</v>
      </c>
      <c r="D461" s="43">
        <f t="shared" si="98"/>
        <v>111</v>
      </c>
      <c r="E461" s="36">
        <f t="shared" si="99"/>
        <v>0</v>
      </c>
      <c r="F461" s="36">
        <f t="shared" si="100"/>
        <v>0</v>
      </c>
      <c r="G461" s="36">
        <f t="shared" si="101"/>
        <v>0</v>
      </c>
      <c r="H461" s="36">
        <f t="shared" si="102"/>
        <v>2108048</v>
      </c>
      <c r="I461" s="36">
        <f t="shared" si="103"/>
        <v>0</v>
      </c>
      <c r="J461" s="36">
        <f t="shared" si="104"/>
        <v>0</v>
      </c>
      <c r="K461" s="36">
        <f t="shared" si="105"/>
        <v>0</v>
      </c>
      <c r="L461" s="3">
        <v>2108048</v>
      </c>
    </row>
    <row r="462" spans="1:12" x14ac:dyDescent="0.25">
      <c r="A462" t="s">
        <v>2975</v>
      </c>
      <c r="B462" s="13">
        <v>830122675</v>
      </c>
      <c r="C462" s="2">
        <v>45435</v>
      </c>
      <c r="D462" s="43">
        <f t="shared" si="98"/>
        <v>38</v>
      </c>
      <c r="E462" s="36">
        <f t="shared" si="99"/>
        <v>0</v>
      </c>
      <c r="F462" s="36">
        <f t="shared" si="100"/>
        <v>3301053</v>
      </c>
      <c r="G462" s="36">
        <f t="shared" si="101"/>
        <v>0</v>
      </c>
      <c r="H462" s="36">
        <f t="shared" si="102"/>
        <v>0</v>
      </c>
      <c r="I462" s="36">
        <f t="shared" si="103"/>
        <v>0</v>
      </c>
      <c r="J462" s="36">
        <f t="shared" si="104"/>
        <v>0</v>
      </c>
      <c r="K462" s="36">
        <f t="shared" si="105"/>
        <v>0</v>
      </c>
      <c r="L462" s="3">
        <v>3301053</v>
      </c>
    </row>
    <row r="463" spans="1:12" x14ac:dyDescent="0.25">
      <c r="A463" t="s">
        <v>2975</v>
      </c>
      <c r="B463" s="13">
        <v>830122675</v>
      </c>
      <c r="C463" s="2">
        <v>45440</v>
      </c>
      <c r="D463" s="43">
        <f t="shared" si="98"/>
        <v>33</v>
      </c>
      <c r="E463" s="36">
        <f t="shared" si="99"/>
        <v>0</v>
      </c>
      <c r="F463" s="36">
        <f t="shared" si="100"/>
        <v>1740029</v>
      </c>
      <c r="G463" s="36">
        <f t="shared" si="101"/>
        <v>0</v>
      </c>
      <c r="H463" s="36">
        <f t="shared" si="102"/>
        <v>0</v>
      </c>
      <c r="I463" s="36">
        <f t="shared" si="103"/>
        <v>0</v>
      </c>
      <c r="J463" s="36">
        <f t="shared" si="104"/>
        <v>0</v>
      </c>
      <c r="K463" s="36">
        <f t="shared" si="105"/>
        <v>0</v>
      </c>
      <c r="L463" s="3">
        <v>1740029</v>
      </c>
    </row>
    <row r="464" spans="1:12" x14ac:dyDescent="0.25">
      <c r="A464" t="s">
        <v>200</v>
      </c>
      <c r="B464" s="13">
        <v>901160739</v>
      </c>
      <c r="C464" s="2">
        <v>45366</v>
      </c>
      <c r="D464" s="43">
        <f t="shared" si="98"/>
        <v>107</v>
      </c>
      <c r="E464" s="36">
        <f t="shared" si="99"/>
        <v>0</v>
      </c>
      <c r="F464" s="36">
        <f t="shared" si="100"/>
        <v>0</v>
      </c>
      <c r="G464" s="36">
        <f t="shared" si="101"/>
        <v>0</v>
      </c>
      <c r="H464" s="36">
        <f t="shared" si="102"/>
        <v>472693</v>
      </c>
      <c r="I464" s="36">
        <f t="shared" si="103"/>
        <v>0</v>
      </c>
      <c r="J464" s="36">
        <f t="shared" si="104"/>
        <v>0</v>
      </c>
      <c r="K464" s="36">
        <f t="shared" si="105"/>
        <v>0</v>
      </c>
      <c r="L464" s="3">
        <v>472693</v>
      </c>
    </row>
    <row r="465" spans="1:12" x14ac:dyDescent="0.25">
      <c r="A465" t="s">
        <v>200</v>
      </c>
      <c r="B465" s="13">
        <v>901160739</v>
      </c>
      <c r="C465" s="2">
        <v>45378</v>
      </c>
      <c r="D465" s="43">
        <f t="shared" si="98"/>
        <v>95</v>
      </c>
      <c r="E465" s="36">
        <f t="shared" si="99"/>
        <v>0</v>
      </c>
      <c r="F465" s="36">
        <f t="shared" si="100"/>
        <v>0</v>
      </c>
      <c r="G465" s="36">
        <f t="shared" si="101"/>
        <v>0</v>
      </c>
      <c r="H465" s="36">
        <f t="shared" si="102"/>
        <v>6969033</v>
      </c>
      <c r="I465" s="36">
        <f t="shared" si="103"/>
        <v>0</v>
      </c>
      <c r="J465" s="36">
        <f t="shared" si="104"/>
        <v>0</v>
      </c>
      <c r="K465" s="36">
        <f t="shared" si="105"/>
        <v>0</v>
      </c>
      <c r="L465" s="3">
        <v>6969033</v>
      </c>
    </row>
    <row r="466" spans="1:12" x14ac:dyDescent="0.25">
      <c r="A466" t="s">
        <v>200</v>
      </c>
      <c r="B466" s="13">
        <v>901160739</v>
      </c>
      <c r="C466" s="2">
        <v>45394</v>
      </c>
      <c r="D466" s="43">
        <f t="shared" si="98"/>
        <v>79</v>
      </c>
      <c r="E466" s="36">
        <f t="shared" si="99"/>
        <v>0</v>
      </c>
      <c r="F466" s="36">
        <f t="shared" si="100"/>
        <v>0</v>
      </c>
      <c r="G466" s="36">
        <f t="shared" si="101"/>
        <v>1514550</v>
      </c>
      <c r="H466" s="36">
        <f t="shared" si="102"/>
        <v>0</v>
      </c>
      <c r="I466" s="36">
        <f t="shared" si="103"/>
        <v>0</v>
      </c>
      <c r="J466" s="36">
        <f t="shared" si="104"/>
        <v>0</v>
      </c>
      <c r="K466" s="36">
        <f t="shared" si="105"/>
        <v>0</v>
      </c>
      <c r="L466" s="3">
        <v>1514550</v>
      </c>
    </row>
    <row r="467" spans="1:12" x14ac:dyDescent="0.25">
      <c r="A467" t="s">
        <v>200</v>
      </c>
      <c r="B467" s="13">
        <v>901160739</v>
      </c>
      <c r="C467" s="2">
        <v>45400</v>
      </c>
      <c r="D467" s="43">
        <f t="shared" si="98"/>
        <v>73</v>
      </c>
      <c r="E467" s="36">
        <f t="shared" si="99"/>
        <v>0</v>
      </c>
      <c r="F467" s="36">
        <f t="shared" si="100"/>
        <v>0</v>
      </c>
      <c r="G467" s="36">
        <f t="shared" si="101"/>
        <v>607748</v>
      </c>
      <c r="H467" s="36">
        <f t="shared" si="102"/>
        <v>0</v>
      </c>
      <c r="I467" s="36">
        <f t="shared" si="103"/>
        <v>0</v>
      </c>
      <c r="J467" s="36">
        <f t="shared" si="104"/>
        <v>0</v>
      </c>
      <c r="K467" s="36">
        <f t="shared" si="105"/>
        <v>0</v>
      </c>
      <c r="L467" s="3">
        <v>607748</v>
      </c>
    </row>
    <row r="468" spans="1:12" x14ac:dyDescent="0.25">
      <c r="A468" t="s">
        <v>200</v>
      </c>
      <c r="B468" s="13">
        <v>901160739</v>
      </c>
      <c r="C468" s="2">
        <v>45407</v>
      </c>
      <c r="D468" s="43">
        <f t="shared" si="98"/>
        <v>66</v>
      </c>
      <c r="E468" s="36">
        <f t="shared" si="99"/>
        <v>0</v>
      </c>
      <c r="F468" s="36">
        <f t="shared" si="100"/>
        <v>0</v>
      </c>
      <c r="G468" s="36">
        <f t="shared" si="101"/>
        <v>8083037</v>
      </c>
      <c r="H468" s="36">
        <f t="shared" si="102"/>
        <v>0</v>
      </c>
      <c r="I468" s="36">
        <f t="shared" si="103"/>
        <v>0</v>
      </c>
      <c r="J468" s="36">
        <f t="shared" si="104"/>
        <v>0</v>
      </c>
      <c r="K468" s="36">
        <f t="shared" si="105"/>
        <v>0</v>
      </c>
      <c r="L468" s="3">
        <v>8083037</v>
      </c>
    </row>
    <row r="469" spans="1:12" x14ac:dyDescent="0.25">
      <c r="A469" t="s">
        <v>200</v>
      </c>
      <c r="B469" s="13">
        <v>901160739</v>
      </c>
      <c r="C469" s="2">
        <v>45411</v>
      </c>
      <c r="D469" s="43">
        <f t="shared" ref="D469:D503" si="106">+_xlfn.DAYS($D$6,C469)</f>
        <v>62</v>
      </c>
      <c r="E469" s="36">
        <f t="shared" ref="E469:E503" si="107">+IF(AND(D469&gt;=0,D469&lt;=30),L469,0)</f>
        <v>0</v>
      </c>
      <c r="F469" s="36">
        <f t="shared" ref="F469:F503" si="108">+IF(AND(D469&gt;=31,D469&lt;=60),L469,0)</f>
        <v>0</v>
      </c>
      <c r="G469" s="36">
        <f t="shared" ref="G469:G503" si="109">+IF(AND(D469&gt;=61,D469&lt;=90),L469,0)</f>
        <v>770992</v>
      </c>
      <c r="H469" s="36">
        <f t="shared" ref="H469:H503" si="110">+IF(AND(D469&gt;=91,D469&lt;=120),L469,0)</f>
        <v>0</v>
      </c>
      <c r="I469" s="36">
        <f t="shared" ref="I469:I503" si="111">+IF(AND(D469&gt;=121,D469&lt;=180),L469,0)</f>
        <v>0</v>
      </c>
      <c r="J469" s="36">
        <f t="shared" ref="J469:J503" si="112">+IF(AND(D469&gt;=181,D469&lt;=360),L469,0)</f>
        <v>0</v>
      </c>
      <c r="K469" s="36">
        <f t="shared" ref="K469:K503" si="113">+IF(AND(D469&gt;360),L469,0)</f>
        <v>0</v>
      </c>
      <c r="L469" s="3">
        <v>770992</v>
      </c>
    </row>
    <row r="470" spans="1:12" x14ac:dyDescent="0.25">
      <c r="A470" t="s">
        <v>200</v>
      </c>
      <c r="B470" s="13">
        <v>901160739</v>
      </c>
      <c r="C470" s="2">
        <v>45422</v>
      </c>
      <c r="D470" s="43">
        <f t="shared" si="106"/>
        <v>51</v>
      </c>
      <c r="E470" s="36">
        <f t="shared" si="107"/>
        <v>0</v>
      </c>
      <c r="F470" s="36">
        <f t="shared" si="108"/>
        <v>641512</v>
      </c>
      <c r="G470" s="36">
        <f t="shared" si="109"/>
        <v>0</v>
      </c>
      <c r="H470" s="36">
        <f t="shared" si="110"/>
        <v>0</v>
      </c>
      <c r="I470" s="36">
        <f t="shared" si="111"/>
        <v>0</v>
      </c>
      <c r="J470" s="36">
        <f t="shared" si="112"/>
        <v>0</v>
      </c>
      <c r="K470" s="36">
        <f t="shared" si="113"/>
        <v>0</v>
      </c>
      <c r="L470" s="3">
        <v>641512</v>
      </c>
    </row>
    <row r="471" spans="1:12" x14ac:dyDescent="0.25">
      <c r="A471" t="s">
        <v>200</v>
      </c>
      <c r="B471" s="13">
        <v>901160739</v>
      </c>
      <c r="C471" s="2">
        <v>45392</v>
      </c>
      <c r="D471" s="43">
        <f t="shared" si="106"/>
        <v>81</v>
      </c>
      <c r="E471" s="36">
        <f t="shared" si="107"/>
        <v>0</v>
      </c>
      <c r="F471" s="36">
        <f t="shared" si="108"/>
        <v>0</v>
      </c>
      <c r="G471" s="36">
        <f t="shared" si="109"/>
        <v>2944625</v>
      </c>
      <c r="H471" s="36">
        <f t="shared" si="110"/>
        <v>0</v>
      </c>
      <c r="I471" s="36">
        <f t="shared" si="111"/>
        <v>0</v>
      </c>
      <c r="J471" s="36">
        <f t="shared" si="112"/>
        <v>0</v>
      </c>
      <c r="K471" s="36">
        <f t="shared" si="113"/>
        <v>0</v>
      </c>
      <c r="L471" s="3">
        <v>2944625</v>
      </c>
    </row>
    <row r="472" spans="1:12" x14ac:dyDescent="0.25">
      <c r="A472" t="s">
        <v>200</v>
      </c>
      <c r="B472" s="13">
        <v>901160739</v>
      </c>
      <c r="C472" s="2">
        <v>45390</v>
      </c>
      <c r="D472" s="43">
        <f t="shared" si="106"/>
        <v>83</v>
      </c>
      <c r="E472" s="36">
        <f t="shared" si="107"/>
        <v>0</v>
      </c>
      <c r="F472" s="36">
        <f t="shared" si="108"/>
        <v>0</v>
      </c>
      <c r="G472" s="36">
        <f t="shared" si="109"/>
        <v>155876</v>
      </c>
      <c r="H472" s="36">
        <f t="shared" si="110"/>
        <v>0</v>
      </c>
      <c r="I472" s="36">
        <f t="shared" si="111"/>
        <v>0</v>
      </c>
      <c r="J472" s="36">
        <f t="shared" si="112"/>
        <v>0</v>
      </c>
      <c r="K472" s="36">
        <f t="shared" si="113"/>
        <v>0</v>
      </c>
      <c r="L472" s="3">
        <v>155876</v>
      </c>
    </row>
    <row r="473" spans="1:12" x14ac:dyDescent="0.25">
      <c r="A473" t="s">
        <v>200</v>
      </c>
      <c r="B473" s="13">
        <v>901160739</v>
      </c>
      <c r="C473" s="2">
        <v>45362</v>
      </c>
      <c r="D473" s="43">
        <f t="shared" si="106"/>
        <v>111</v>
      </c>
      <c r="E473" s="36">
        <f t="shared" si="107"/>
        <v>0</v>
      </c>
      <c r="F473" s="36">
        <f t="shared" si="108"/>
        <v>0</v>
      </c>
      <c r="G473" s="36">
        <f t="shared" si="109"/>
        <v>0</v>
      </c>
      <c r="H473" s="36">
        <f t="shared" si="110"/>
        <v>4062048</v>
      </c>
      <c r="I473" s="36">
        <f t="shared" si="111"/>
        <v>0</v>
      </c>
      <c r="J473" s="36">
        <f t="shared" si="112"/>
        <v>0</v>
      </c>
      <c r="K473" s="36">
        <f t="shared" si="113"/>
        <v>0</v>
      </c>
      <c r="L473" s="3">
        <v>4062048</v>
      </c>
    </row>
    <row r="474" spans="1:12" x14ac:dyDescent="0.25">
      <c r="A474" t="s">
        <v>200</v>
      </c>
      <c r="B474" s="13">
        <v>901160739</v>
      </c>
      <c r="C474" s="2">
        <v>45432</v>
      </c>
      <c r="D474" s="43">
        <f t="shared" si="106"/>
        <v>41</v>
      </c>
      <c r="E474" s="36">
        <f t="shared" si="107"/>
        <v>0</v>
      </c>
      <c r="F474" s="36">
        <f t="shared" si="108"/>
        <v>1155266</v>
      </c>
      <c r="G474" s="36">
        <f t="shared" si="109"/>
        <v>0</v>
      </c>
      <c r="H474" s="36">
        <f t="shared" si="110"/>
        <v>0</v>
      </c>
      <c r="I474" s="36">
        <f t="shared" si="111"/>
        <v>0</v>
      </c>
      <c r="J474" s="36">
        <f t="shared" si="112"/>
        <v>0</v>
      </c>
      <c r="K474" s="36">
        <f t="shared" si="113"/>
        <v>0</v>
      </c>
      <c r="L474" s="3">
        <v>1155266</v>
      </c>
    </row>
    <row r="475" spans="1:12" x14ac:dyDescent="0.25">
      <c r="A475" t="s">
        <v>200</v>
      </c>
      <c r="B475" s="13">
        <v>901160739</v>
      </c>
      <c r="C475" s="2">
        <v>45439</v>
      </c>
      <c r="D475" s="43">
        <f t="shared" si="106"/>
        <v>34</v>
      </c>
      <c r="E475" s="36">
        <f t="shared" si="107"/>
        <v>0</v>
      </c>
      <c r="F475" s="36">
        <f t="shared" si="108"/>
        <v>6849319</v>
      </c>
      <c r="G475" s="36">
        <f t="shared" si="109"/>
        <v>0</v>
      </c>
      <c r="H475" s="36">
        <f t="shared" si="110"/>
        <v>0</v>
      </c>
      <c r="I475" s="36">
        <f t="shared" si="111"/>
        <v>0</v>
      </c>
      <c r="J475" s="36">
        <f t="shared" si="112"/>
        <v>0</v>
      </c>
      <c r="K475" s="36">
        <f t="shared" si="113"/>
        <v>0</v>
      </c>
      <c r="L475" s="3">
        <v>6849319</v>
      </c>
    </row>
    <row r="476" spans="1:12" x14ac:dyDescent="0.25">
      <c r="A476" t="s">
        <v>200</v>
      </c>
      <c r="B476" s="13">
        <v>901160739</v>
      </c>
      <c r="C476" s="2">
        <v>45440</v>
      </c>
      <c r="D476" s="43">
        <f t="shared" si="106"/>
        <v>33</v>
      </c>
      <c r="E476" s="36">
        <f t="shared" si="107"/>
        <v>0</v>
      </c>
      <c r="F476" s="36">
        <f t="shared" si="108"/>
        <v>4818836</v>
      </c>
      <c r="G476" s="36">
        <f t="shared" si="109"/>
        <v>0</v>
      </c>
      <c r="H476" s="36">
        <f t="shared" si="110"/>
        <v>0</v>
      </c>
      <c r="I476" s="36">
        <f t="shared" si="111"/>
        <v>0</v>
      </c>
      <c r="J476" s="36">
        <f t="shared" si="112"/>
        <v>0</v>
      </c>
      <c r="K476" s="36">
        <f t="shared" si="113"/>
        <v>0</v>
      </c>
      <c r="L476" s="3">
        <v>4818836</v>
      </c>
    </row>
    <row r="477" spans="1:12" x14ac:dyDescent="0.25">
      <c r="A477" t="s">
        <v>262</v>
      </c>
      <c r="B477" s="13">
        <v>860069182</v>
      </c>
      <c r="C477" s="2">
        <v>45398</v>
      </c>
      <c r="D477" s="43">
        <f t="shared" si="106"/>
        <v>75</v>
      </c>
      <c r="E477" s="36">
        <f t="shared" si="107"/>
        <v>0</v>
      </c>
      <c r="F477" s="36">
        <f t="shared" si="108"/>
        <v>0</v>
      </c>
      <c r="G477" s="36">
        <f t="shared" si="109"/>
        <v>6923838</v>
      </c>
      <c r="H477" s="36">
        <f t="shared" si="110"/>
        <v>0</v>
      </c>
      <c r="I477" s="36">
        <f t="shared" si="111"/>
        <v>0</v>
      </c>
      <c r="J477" s="36">
        <f t="shared" si="112"/>
        <v>0</v>
      </c>
      <c r="K477" s="36">
        <f t="shared" si="113"/>
        <v>0</v>
      </c>
      <c r="L477" s="3">
        <v>6923838</v>
      </c>
    </row>
    <row r="478" spans="1:12" x14ac:dyDescent="0.25">
      <c r="A478" t="s">
        <v>262</v>
      </c>
      <c r="B478" s="13">
        <v>860069182</v>
      </c>
      <c r="C478" s="2">
        <v>45432</v>
      </c>
      <c r="D478" s="43">
        <f t="shared" si="106"/>
        <v>41</v>
      </c>
      <c r="E478" s="36">
        <f t="shared" si="107"/>
        <v>0</v>
      </c>
      <c r="F478" s="36">
        <f t="shared" si="108"/>
        <v>6923838</v>
      </c>
      <c r="G478" s="36">
        <f t="shared" si="109"/>
        <v>0</v>
      </c>
      <c r="H478" s="36">
        <f t="shared" si="110"/>
        <v>0</v>
      </c>
      <c r="I478" s="36">
        <f t="shared" si="111"/>
        <v>0</v>
      </c>
      <c r="J478" s="36">
        <f t="shared" si="112"/>
        <v>0</v>
      </c>
      <c r="K478" s="36">
        <f t="shared" si="113"/>
        <v>0</v>
      </c>
      <c r="L478" s="3">
        <v>6923838</v>
      </c>
    </row>
    <row r="479" spans="1:12" x14ac:dyDescent="0.25">
      <c r="A479" t="s">
        <v>2979</v>
      </c>
      <c r="B479" s="13">
        <v>900520375</v>
      </c>
      <c r="C479" s="2">
        <v>45378</v>
      </c>
      <c r="D479" s="43">
        <f t="shared" si="106"/>
        <v>95</v>
      </c>
      <c r="E479" s="36">
        <f t="shared" si="107"/>
        <v>0</v>
      </c>
      <c r="F479" s="36">
        <f t="shared" si="108"/>
        <v>0</v>
      </c>
      <c r="G479" s="36">
        <f t="shared" si="109"/>
        <v>0</v>
      </c>
      <c r="H479" s="36">
        <f t="shared" si="110"/>
        <v>61874362</v>
      </c>
      <c r="I479" s="36">
        <f t="shared" si="111"/>
        <v>0</v>
      </c>
      <c r="J479" s="36">
        <f t="shared" si="112"/>
        <v>0</v>
      </c>
      <c r="K479" s="36">
        <f t="shared" si="113"/>
        <v>0</v>
      </c>
      <c r="L479" s="3">
        <v>61874362</v>
      </c>
    </row>
    <row r="480" spans="1:12" x14ac:dyDescent="0.25">
      <c r="A480" t="s">
        <v>2979</v>
      </c>
      <c r="B480" s="13">
        <v>900520375</v>
      </c>
      <c r="C480" s="2">
        <v>45411</v>
      </c>
      <c r="D480" s="43">
        <f t="shared" si="106"/>
        <v>62</v>
      </c>
      <c r="E480" s="36">
        <f t="shared" si="107"/>
        <v>0</v>
      </c>
      <c r="F480" s="36">
        <f t="shared" si="108"/>
        <v>0</v>
      </c>
      <c r="G480" s="36">
        <f t="shared" si="109"/>
        <v>59506552</v>
      </c>
      <c r="H480" s="36">
        <f t="shared" si="110"/>
        <v>0</v>
      </c>
      <c r="I480" s="36">
        <f t="shared" si="111"/>
        <v>0</v>
      </c>
      <c r="J480" s="36">
        <f t="shared" si="112"/>
        <v>0</v>
      </c>
      <c r="K480" s="36">
        <f t="shared" si="113"/>
        <v>0</v>
      </c>
      <c r="L480" s="3">
        <v>59506552</v>
      </c>
    </row>
    <row r="481" spans="1:12" x14ac:dyDescent="0.25">
      <c r="A481" t="s">
        <v>2979</v>
      </c>
      <c r="B481" s="13">
        <v>900520375</v>
      </c>
      <c r="C481" s="2">
        <v>45427</v>
      </c>
      <c r="D481" s="43">
        <f t="shared" si="106"/>
        <v>46</v>
      </c>
      <c r="E481" s="36">
        <f t="shared" si="107"/>
        <v>0</v>
      </c>
      <c r="F481" s="36">
        <f t="shared" si="108"/>
        <v>1204930</v>
      </c>
      <c r="G481" s="36">
        <f t="shared" si="109"/>
        <v>0</v>
      </c>
      <c r="H481" s="36">
        <f t="shared" si="110"/>
        <v>0</v>
      </c>
      <c r="I481" s="36">
        <f t="shared" si="111"/>
        <v>0</v>
      </c>
      <c r="J481" s="36">
        <f t="shared" si="112"/>
        <v>0</v>
      </c>
      <c r="K481" s="36">
        <f t="shared" si="113"/>
        <v>0</v>
      </c>
      <c r="L481" s="3">
        <v>1204930</v>
      </c>
    </row>
    <row r="482" spans="1:12" x14ac:dyDescent="0.25">
      <c r="A482" t="s">
        <v>2979</v>
      </c>
      <c r="B482" s="13">
        <v>900520375</v>
      </c>
      <c r="C482" s="2">
        <v>45439</v>
      </c>
      <c r="D482" s="43">
        <f t="shared" si="106"/>
        <v>34</v>
      </c>
      <c r="E482" s="36">
        <f t="shared" si="107"/>
        <v>0</v>
      </c>
      <c r="F482" s="36">
        <f t="shared" si="108"/>
        <v>52082948</v>
      </c>
      <c r="G482" s="36">
        <f t="shared" si="109"/>
        <v>0</v>
      </c>
      <c r="H482" s="36">
        <f t="shared" si="110"/>
        <v>0</v>
      </c>
      <c r="I482" s="36">
        <f t="shared" si="111"/>
        <v>0</v>
      </c>
      <c r="J482" s="36">
        <f t="shared" si="112"/>
        <v>0</v>
      </c>
      <c r="K482" s="36">
        <f t="shared" si="113"/>
        <v>0</v>
      </c>
      <c r="L482" s="3">
        <v>52082948</v>
      </c>
    </row>
    <row r="483" spans="1:12" x14ac:dyDescent="0.25">
      <c r="A483" t="s">
        <v>234</v>
      </c>
      <c r="B483" s="13">
        <v>800071617</v>
      </c>
      <c r="C483" s="2">
        <v>45358</v>
      </c>
      <c r="D483" s="43">
        <f t="shared" si="106"/>
        <v>115</v>
      </c>
      <c r="E483" s="36">
        <f t="shared" si="107"/>
        <v>0</v>
      </c>
      <c r="F483" s="36">
        <f t="shared" si="108"/>
        <v>0</v>
      </c>
      <c r="G483" s="36">
        <f t="shared" si="109"/>
        <v>0</v>
      </c>
      <c r="H483" s="36">
        <f t="shared" si="110"/>
        <v>476457</v>
      </c>
      <c r="I483" s="36">
        <f t="shared" si="111"/>
        <v>0</v>
      </c>
      <c r="J483" s="36">
        <f t="shared" si="112"/>
        <v>0</v>
      </c>
      <c r="K483" s="36">
        <f t="shared" si="113"/>
        <v>0</v>
      </c>
      <c r="L483" s="3">
        <v>476457</v>
      </c>
    </row>
    <row r="484" spans="1:12" x14ac:dyDescent="0.25">
      <c r="A484" t="s">
        <v>234</v>
      </c>
      <c r="B484" s="13">
        <v>800071617</v>
      </c>
      <c r="C484" s="2">
        <v>45364</v>
      </c>
      <c r="D484" s="43">
        <f t="shared" si="106"/>
        <v>109</v>
      </c>
      <c r="E484" s="36">
        <f t="shared" si="107"/>
        <v>0</v>
      </c>
      <c r="F484" s="36">
        <f t="shared" si="108"/>
        <v>0</v>
      </c>
      <c r="G484" s="36">
        <f t="shared" si="109"/>
        <v>0</v>
      </c>
      <c r="H484" s="36">
        <f t="shared" si="110"/>
        <v>66299</v>
      </c>
      <c r="I484" s="36">
        <f t="shared" si="111"/>
        <v>0</v>
      </c>
      <c r="J484" s="36">
        <f t="shared" si="112"/>
        <v>0</v>
      </c>
      <c r="K484" s="36">
        <f t="shared" si="113"/>
        <v>0</v>
      </c>
      <c r="L484" s="3">
        <v>66299</v>
      </c>
    </row>
    <row r="485" spans="1:12" x14ac:dyDescent="0.25">
      <c r="A485" t="s">
        <v>234</v>
      </c>
      <c r="B485" s="13">
        <v>800071617</v>
      </c>
      <c r="C485" s="2">
        <v>45377</v>
      </c>
      <c r="D485" s="43">
        <f t="shared" si="106"/>
        <v>96</v>
      </c>
      <c r="E485" s="36">
        <f t="shared" si="107"/>
        <v>0</v>
      </c>
      <c r="F485" s="36">
        <f t="shared" si="108"/>
        <v>0</v>
      </c>
      <c r="G485" s="36">
        <f t="shared" si="109"/>
        <v>0</v>
      </c>
      <c r="H485" s="36">
        <f t="shared" si="110"/>
        <v>18287485</v>
      </c>
      <c r="I485" s="36">
        <f t="shared" si="111"/>
        <v>0</v>
      </c>
      <c r="J485" s="36">
        <f t="shared" si="112"/>
        <v>0</v>
      </c>
      <c r="K485" s="36">
        <f t="shared" si="113"/>
        <v>0</v>
      </c>
      <c r="L485" s="3">
        <v>18287485</v>
      </c>
    </row>
    <row r="486" spans="1:12" x14ac:dyDescent="0.25">
      <c r="A486" t="s">
        <v>234</v>
      </c>
      <c r="B486" s="13">
        <v>800071617</v>
      </c>
      <c r="C486" s="2">
        <v>45384</v>
      </c>
      <c r="D486" s="43">
        <f t="shared" si="106"/>
        <v>89</v>
      </c>
      <c r="E486" s="36">
        <f t="shared" si="107"/>
        <v>0</v>
      </c>
      <c r="F486" s="36">
        <f t="shared" si="108"/>
        <v>0</v>
      </c>
      <c r="G486" s="36">
        <f t="shared" si="109"/>
        <v>420304</v>
      </c>
      <c r="H486" s="36">
        <f t="shared" si="110"/>
        <v>0</v>
      </c>
      <c r="I486" s="36">
        <f t="shared" si="111"/>
        <v>0</v>
      </c>
      <c r="J486" s="36">
        <f t="shared" si="112"/>
        <v>0</v>
      </c>
      <c r="K486" s="36">
        <f t="shared" si="113"/>
        <v>0</v>
      </c>
      <c r="L486" s="3">
        <v>420304</v>
      </c>
    </row>
    <row r="487" spans="1:12" x14ac:dyDescent="0.25">
      <c r="A487" t="s">
        <v>234</v>
      </c>
      <c r="B487" s="13">
        <v>800071617</v>
      </c>
      <c r="C487" s="2">
        <v>45393</v>
      </c>
      <c r="D487" s="43">
        <f t="shared" si="106"/>
        <v>80</v>
      </c>
      <c r="E487" s="36">
        <f t="shared" si="107"/>
        <v>0</v>
      </c>
      <c r="F487" s="36">
        <f t="shared" si="108"/>
        <v>0</v>
      </c>
      <c r="G487" s="36">
        <f t="shared" si="109"/>
        <v>1976451</v>
      </c>
      <c r="H487" s="36">
        <f t="shared" si="110"/>
        <v>0</v>
      </c>
      <c r="I487" s="36">
        <f t="shared" si="111"/>
        <v>0</v>
      </c>
      <c r="J487" s="36">
        <f t="shared" si="112"/>
        <v>0</v>
      </c>
      <c r="K487" s="36">
        <f t="shared" si="113"/>
        <v>0</v>
      </c>
      <c r="L487" s="3">
        <v>1976451</v>
      </c>
    </row>
    <row r="488" spans="1:12" x14ac:dyDescent="0.25">
      <c r="A488" t="s">
        <v>234</v>
      </c>
      <c r="B488" s="13">
        <v>800071617</v>
      </c>
      <c r="C488" s="2">
        <v>45399</v>
      </c>
      <c r="D488" s="43">
        <f t="shared" si="106"/>
        <v>74</v>
      </c>
      <c r="E488" s="36">
        <f t="shared" si="107"/>
        <v>0</v>
      </c>
      <c r="F488" s="36">
        <f t="shared" si="108"/>
        <v>0</v>
      </c>
      <c r="G488" s="36">
        <f t="shared" si="109"/>
        <v>1545096</v>
      </c>
      <c r="H488" s="36">
        <f t="shared" si="110"/>
        <v>0</v>
      </c>
      <c r="I488" s="36">
        <f t="shared" si="111"/>
        <v>0</v>
      </c>
      <c r="J488" s="36">
        <f t="shared" si="112"/>
        <v>0</v>
      </c>
      <c r="K488" s="36">
        <f t="shared" si="113"/>
        <v>0</v>
      </c>
      <c r="L488" s="3">
        <v>1545096</v>
      </c>
    </row>
    <row r="489" spans="1:12" x14ac:dyDescent="0.25">
      <c r="A489" t="s">
        <v>234</v>
      </c>
      <c r="B489" s="13">
        <v>800071617</v>
      </c>
      <c r="C489" s="2">
        <v>45400</v>
      </c>
      <c r="D489" s="43">
        <f t="shared" si="106"/>
        <v>73</v>
      </c>
      <c r="E489" s="36">
        <f t="shared" si="107"/>
        <v>0</v>
      </c>
      <c r="F489" s="36">
        <f t="shared" si="108"/>
        <v>0</v>
      </c>
      <c r="G489" s="36">
        <f t="shared" si="109"/>
        <v>800320</v>
      </c>
      <c r="H489" s="36">
        <f t="shared" si="110"/>
        <v>0</v>
      </c>
      <c r="I489" s="36">
        <f t="shared" si="111"/>
        <v>0</v>
      </c>
      <c r="J489" s="36">
        <f t="shared" si="112"/>
        <v>0</v>
      </c>
      <c r="K489" s="36">
        <f t="shared" si="113"/>
        <v>0</v>
      </c>
      <c r="L489" s="3">
        <v>800320</v>
      </c>
    </row>
    <row r="490" spans="1:12" x14ac:dyDescent="0.25">
      <c r="A490" t="s">
        <v>234</v>
      </c>
      <c r="B490" s="13">
        <v>800071617</v>
      </c>
      <c r="C490" s="2">
        <v>45401</v>
      </c>
      <c r="D490" s="43">
        <f t="shared" si="106"/>
        <v>72</v>
      </c>
      <c r="E490" s="36">
        <f t="shared" si="107"/>
        <v>0</v>
      </c>
      <c r="F490" s="36">
        <f t="shared" si="108"/>
        <v>0</v>
      </c>
      <c r="G490" s="36">
        <f t="shared" si="109"/>
        <v>26013467</v>
      </c>
      <c r="H490" s="36">
        <f t="shared" si="110"/>
        <v>0</v>
      </c>
      <c r="I490" s="36">
        <f t="shared" si="111"/>
        <v>0</v>
      </c>
      <c r="J490" s="36">
        <f t="shared" si="112"/>
        <v>0</v>
      </c>
      <c r="K490" s="36">
        <f t="shared" si="113"/>
        <v>0</v>
      </c>
      <c r="L490" s="3">
        <v>26013467</v>
      </c>
    </row>
    <row r="491" spans="1:12" x14ac:dyDescent="0.25">
      <c r="A491" t="s">
        <v>234</v>
      </c>
      <c r="B491" s="13">
        <v>800071617</v>
      </c>
      <c r="C491" s="2">
        <v>45411</v>
      </c>
      <c r="D491" s="43">
        <f t="shared" si="106"/>
        <v>62</v>
      </c>
      <c r="E491" s="36">
        <f t="shared" si="107"/>
        <v>0</v>
      </c>
      <c r="F491" s="36">
        <f t="shared" si="108"/>
        <v>0</v>
      </c>
      <c r="G491" s="36">
        <f t="shared" si="109"/>
        <v>55830552</v>
      </c>
      <c r="H491" s="36">
        <f t="shared" si="110"/>
        <v>0</v>
      </c>
      <c r="I491" s="36">
        <f t="shared" si="111"/>
        <v>0</v>
      </c>
      <c r="J491" s="36">
        <f t="shared" si="112"/>
        <v>0</v>
      </c>
      <c r="K491" s="36">
        <f t="shared" si="113"/>
        <v>0</v>
      </c>
      <c r="L491" s="3">
        <v>55830552</v>
      </c>
    </row>
    <row r="492" spans="1:12" x14ac:dyDescent="0.25">
      <c r="A492" t="s">
        <v>234</v>
      </c>
      <c r="B492" s="13">
        <v>800071617</v>
      </c>
      <c r="C492" s="2">
        <v>45418</v>
      </c>
      <c r="D492" s="43">
        <f t="shared" si="106"/>
        <v>55</v>
      </c>
      <c r="E492" s="36">
        <f t="shared" si="107"/>
        <v>0</v>
      </c>
      <c r="F492" s="36">
        <f t="shared" si="108"/>
        <v>983734</v>
      </c>
      <c r="G492" s="36">
        <f t="shared" si="109"/>
        <v>0</v>
      </c>
      <c r="H492" s="36">
        <f t="shared" si="110"/>
        <v>0</v>
      </c>
      <c r="I492" s="36">
        <f t="shared" si="111"/>
        <v>0</v>
      </c>
      <c r="J492" s="36">
        <f t="shared" si="112"/>
        <v>0</v>
      </c>
      <c r="K492" s="36">
        <f t="shared" si="113"/>
        <v>0</v>
      </c>
      <c r="L492" s="3">
        <v>983734</v>
      </c>
    </row>
    <row r="493" spans="1:12" x14ac:dyDescent="0.25">
      <c r="A493" t="s">
        <v>234</v>
      </c>
      <c r="B493" s="13">
        <v>800071617</v>
      </c>
      <c r="C493" s="2">
        <v>45426</v>
      </c>
      <c r="D493" s="43">
        <f t="shared" si="106"/>
        <v>47</v>
      </c>
      <c r="E493" s="36">
        <f t="shared" si="107"/>
        <v>0</v>
      </c>
      <c r="F493" s="36">
        <f t="shared" si="108"/>
        <v>487719</v>
      </c>
      <c r="G493" s="36">
        <f t="shared" si="109"/>
        <v>0</v>
      </c>
      <c r="H493" s="36">
        <f t="shared" si="110"/>
        <v>0</v>
      </c>
      <c r="I493" s="36">
        <f t="shared" si="111"/>
        <v>0</v>
      </c>
      <c r="J493" s="36">
        <f t="shared" si="112"/>
        <v>0</v>
      </c>
      <c r="K493" s="36">
        <f t="shared" si="113"/>
        <v>0</v>
      </c>
      <c r="L493" s="3">
        <v>487719</v>
      </c>
    </row>
    <row r="494" spans="1:12" x14ac:dyDescent="0.25">
      <c r="A494" t="s">
        <v>234</v>
      </c>
      <c r="B494" s="13">
        <v>800071617</v>
      </c>
      <c r="C494" s="2">
        <v>45392</v>
      </c>
      <c r="D494" s="43">
        <f t="shared" si="106"/>
        <v>81</v>
      </c>
      <c r="E494" s="36">
        <f t="shared" si="107"/>
        <v>0</v>
      </c>
      <c r="F494" s="36">
        <f t="shared" si="108"/>
        <v>0</v>
      </c>
      <c r="G494" s="36">
        <f t="shared" si="109"/>
        <v>1269037</v>
      </c>
      <c r="H494" s="36">
        <f t="shared" si="110"/>
        <v>0</v>
      </c>
      <c r="I494" s="36">
        <f t="shared" si="111"/>
        <v>0</v>
      </c>
      <c r="J494" s="36">
        <f t="shared" si="112"/>
        <v>0</v>
      </c>
      <c r="K494" s="36">
        <f t="shared" si="113"/>
        <v>0</v>
      </c>
      <c r="L494" s="3">
        <v>1269037</v>
      </c>
    </row>
    <row r="495" spans="1:12" x14ac:dyDescent="0.25">
      <c r="A495" t="s">
        <v>234</v>
      </c>
      <c r="B495" s="13">
        <v>800071617</v>
      </c>
      <c r="C495" s="2">
        <v>45391</v>
      </c>
      <c r="D495" s="43">
        <f t="shared" si="106"/>
        <v>82</v>
      </c>
      <c r="E495" s="36">
        <f t="shared" si="107"/>
        <v>0</v>
      </c>
      <c r="F495" s="36">
        <f t="shared" si="108"/>
        <v>0</v>
      </c>
      <c r="G495" s="36">
        <f t="shared" si="109"/>
        <v>3083006</v>
      </c>
      <c r="H495" s="36">
        <f t="shared" si="110"/>
        <v>0</v>
      </c>
      <c r="I495" s="36">
        <f t="shared" si="111"/>
        <v>0</v>
      </c>
      <c r="J495" s="36">
        <f t="shared" si="112"/>
        <v>0</v>
      </c>
      <c r="K495" s="36">
        <f t="shared" si="113"/>
        <v>0</v>
      </c>
      <c r="L495" s="3">
        <v>3083006</v>
      </c>
    </row>
    <row r="496" spans="1:12" x14ac:dyDescent="0.25">
      <c r="A496" t="s">
        <v>234</v>
      </c>
      <c r="B496" s="13">
        <v>800071617</v>
      </c>
      <c r="C496" s="2">
        <v>45415</v>
      </c>
      <c r="D496" s="43">
        <f t="shared" si="106"/>
        <v>58</v>
      </c>
      <c r="E496" s="36">
        <f t="shared" si="107"/>
        <v>0</v>
      </c>
      <c r="F496" s="36">
        <f t="shared" si="108"/>
        <v>3011357</v>
      </c>
      <c r="G496" s="36">
        <f t="shared" si="109"/>
        <v>0</v>
      </c>
      <c r="H496" s="36">
        <f t="shared" si="110"/>
        <v>0</v>
      </c>
      <c r="I496" s="36">
        <f t="shared" si="111"/>
        <v>0</v>
      </c>
      <c r="J496" s="36">
        <f t="shared" si="112"/>
        <v>0</v>
      </c>
      <c r="K496" s="36">
        <f t="shared" si="113"/>
        <v>0</v>
      </c>
      <c r="L496" s="3">
        <v>3011357</v>
      </c>
    </row>
    <row r="497" spans="1:12" x14ac:dyDescent="0.25">
      <c r="A497" t="s">
        <v>234</v>
      </c>
      <c r="B497" s="13">
        <v>800071617</v>
      </c>
      <c r="C497" s="2">
        <v>45435</v>
      </c>
      <c r="D497" s="43">
        <f t="shared" si="106"/>
        <v>38</v>
      </c>
      <c r="E497" s="36">
        <f t="shared" si="107"/>
        <v>0</v>
      </c>
      <c r="F497" s="36">
        <f t="shared" si="108"/>
        <v>1488687</v>
      </c>
      <c r="G497" s="36">
        <f t="shared" si="109"/>
        <v>0</v>
      </c>
      <c r="H497" s="36">
        <f t="shared" si="110"/>
        <v>0</v>
      </c>
      <c r="I497" s="36">
        <f t="shared" si="111"/>
        <v>0</v>
      </c>
      <c r="J497" s="36">
        <f t="shared" si="112"/>
        <v>0</v>
      </c>
      <c r="K497" s="36">
        <f t="shared" si="113"/>
        <v>0</v>
      </c>
      <c r="L497" s="3">
        <v>1488687</v>
      </c>
    </row>
    <row r="498" spans="1:12" x14ac:dyDescent="0.25">
      <c r="A498" t="s">
        <v>234</v>
      </c>
      <c r="B498" s="13">
        <v>800071617</v>
      </c>
      <c r="C498" s="2">
        <v>45443</v>
      </c>
      <c r="D498" s="43">
        <f t="shared" si="106"/>
        <v>30</v>
      </c>
      <c r="E498" s="36">
        <f t="shared" si="107"/>
        <v>5862279</v>
      </c>
      <c r="F498" s="36">
        <f t="shared" si="108"/>
        <v>0</v>
      </c>
      <c r="G498" s="36">
        <f t="shared" si="109"/>
        <v>0</v>
      </c>
      <c r="H498" s="36">
        <f t="shared" si="110"/>
        <v>0</v>
      </c>
      <c r="I498" s="36">
        <f t="shared" si="111"/>
        <v>0</v>
      </c>
      <c r="J498" s="36">
        <f t="shared" si="112"/>
        <v>0</v>
      </c>
      <c r="K498" s="36">
        <f t="shared" si="113"/>
        <v>0</v>
      </c>
      <c r="L498" s="3">
        <v>5862279</v>
      </c>
    </row>
    <row r="499" spans="1:12" x14ac:dyDescent="0.25">
      <c r="A499" t="s">
        <v>2980</v>
      </c>
      <c r="B499" s="13">
        <v>900337975</v>
      </c>
      <c r="C499" s="2">
        <v>45364</v>
      </c>
      <c r="D499" s="43">
        <f t="shared" si="106"/>
        <v>109</v>
      </c>
      <c r="E499" s="36">
        <f t="shared" si="107"/>
        <v>0</v>
      </c>
      <c r="F499" s="36">
        <f t="shared" si="108"/>
        <v>0</v>
      </c>
      <c r="G499" s="36">
        <f t="shared" si="109"/>
        <v>0</v>
      </c>
      <c r="H499" s="36">
        <f t="shared" si="110"/>
        <v>16058122</v>
      </c>
      <c r="I499" s="36">
        <f t="shared" si="111"/>
        <v>0</v>
      </c>
      <c r="J499" s="36">
        <f t="shared" si="112"/>
        <v>0</v>
      </c>
      <c r="K499" s="36">
        <f t="shared" si="113"/>
        <v>0</v>
      </c>
      <c r="L499" s="3">
        <v>16058122</v>
      </c>
    </row>
    <row r="500" spans="1:12" x14ac:dyDescent="0.25">
      <c r="A500" t="s">
        <v>2980</v>
      </c>
      <c r="B500" s="13">
        <v>900337975</v>
      </c>
      <c r="C500" s="2">
        <v>45366</v>
      </c>
      <c r="D500" s="43">
        <f t="shared" si="106"/>
        <v>107</v>
      </c>
      <c r="E500" s="36">
        <f t="shared" si="107"/>
        <v>0</v>
      </c>
      <c r="F500" s="36">
        <f t="shared" si="108"/>
        <v>0</v>
      </c>
      <c r="G500" s="36">
        <f t="shared" si="109"/>
        <v>0</v>
      </c>
      <c r="H500" s="36">
        <f t="shared" si="110"/>
        <v>550208</v>
      </c>
      <c r="I500" s="36">
        <f t="shared" si="111"/>
        <v>0</v>
      </c>
      <c r="J500" s="36">
        <f t="shared" si="112"/>
        <v>0</v>
      </c>
      <c r="K500" s="36">
        <f t="shared" si="113"/>
        <v>0</v>
      </c>
      <c r="L500" s="3">
        <v>550208</v>
      </c>
    </row>
    <row r="501" spans="1:12" x14ac:dyDescent="0.25">
      <c r="A501" t="s">
        <v>2980</v>
      </c>
      <c r="B501" s="13">
        <v>900337975</v>
      </c>
      <c r="C501" s="2">
        <v>45372</v>
      </c>
      <c r="D501" s="43">
        <f t="shared" si="106"/>
        <v>101</v>
      </c>
      <c r="E501" s="36">
        <f t="shared" si="107"/>
        <v>0</v>
      </c>
      <c r="F501" s="36">
        <f t="shared" si="108"/>
        <v>0</v>
      </c>
      <c r="G501" s="36">
        <f t="shared" si="109"/>
        <v>0</v>
      </c>
      <c r="H501" s="36">
        <f t="shared" si="110"/>
        <v>1467239</v>
      </c>
      <c r="I501" s="36">
        <f t="shared" si="111"/>
        <v>0</v>
      </c>
      <c r="J501" s="36">
        <f t="shared" si="112"/>
        <v>0</v>
      </c>
      <c r="K501" s="36">
        <f t="shared" si="113"/>
        <v>0</v>
      </c>
      <c r="L501" s="3">
        <v>1467239</v>
      </c>
    </row>
    <row r="502" spans="1:12" x14ac:dyDescent="0.25">
      <c r="A502" t="s">
        <v>2980</v>
      </c>
      <c r="B502" s="13">
        <v>900337975</v>
      </c>
      <c r="C502" s="2">
        <v>45387</v>
      </c>
      <c r="D502" s="43">
        <f t="shared" si="106"/>
        <v>86</v>
      </c>
      <c r="E502" s="36">
        <f t="shared" si="107"/>
        <v>0</v>
      </c>
      <c r="F502" s="36">
        <f t="shared" si="108"/>
        <v>0</v>
      </c>
      <c r="G502" s="36">
        <f t="shared" si="109"/>
        <v>2968817</v>
      </c>
      <c r="H502" s="36">
        <f t="shared" si="110"/>
        <v>0</v>
      </c>
      <c r="I502" s="36">
        <f t="shared" si="111"/>
        <v>0</v>
      </c>
      <c r="J502" s="36">
        <f t="shared" si="112"/>
        <v>0</v>
      </c>
      <c r="K502" s="36">
        <f t="shared" si="113"/>
        <v>0</v>
      </c>
      <c r="L502" s="3">
        <v>2968817</v>
      </c>
    </row>
    <row r="503" spans="1:12" x14ac:dyDescent="0.25">
      <c r="A503" t="s">
        <v>2980</v>
      </c>
      <c r="B503" s="13">
        <v>900337975</v>
      </c>
      <c r="C503" s="2">
        <v>45394</v>
      </c>
      <c r="D503" s="43">
        <f t="shared" si="106"/>
        <v>79</v>
      </c>
      <c r="E503" s="36">
        <f t="shared" si="107"/>
        <v>0</v>
      </c>
      <c r="F503" s="36">
        <f t="shared" si="108"/>
        <v>0</v>
      </c>
      <c r="G503" s="36">
        <f t="shared" si="109"/>
        <v>180074</v>
      </c>
      <c r="H503" s="36">
        <f t="shared" si="110"/>
        <v>0</v>
      </c>
      <c r="I503" s="36">
        <f t="shared" si="111"/>
        <v>0</v>
      </c>
      <c r="J503" s="36">
        <f t="shared" si="112"/>
        <v>0</v>
      </c>
      <c r="K503" s="36">
        <f t="shared" si="113"/>
        <v>0</v>
      </c>
      <c r="L503" s="3">
        <v>180074</v>
      </c>
    </row>
    <row r="504" spans="1:12" x14ac:dyDescent="0.25">
      <c r="A504" t="s">
        <v>2980</v>
      </c>
      <c r="B504" s="13">
        <v>900337975</v>
      </c>
      <c r="C504" s="2">
        <v>45398</v>
      </c>
      <c r="D504" s="43">
        <f t="shared" ref="D504:D566" si="114">+_xlfn.DAYS($D$6,C504)</f>
        <v>75</v>
      </c>
      <c r="E504" s="36">
        <f t="shared" ref="E504" si="115">+IF(AND(D504&gt;=0,D504&lt;=30),L504,0)</f>
        <v>0</v>
      </c>
      <c r="F504" s="36">
        <f t="shared" ref="F504" si="116">+IF(AND(D504&gt;=31,D504&lt;=60),L504,0)</f>
        <v>0</v>
      </c>
      <c r="G504" s="36">
        <f t="shared" ref="G504" si="117">+IF(AND(D504&gt;=61,D504&lt;=90),L504,0)</f>
        <v>4341011</v>
      </c>
      <c r="H504" s="36">
        <f t="shared" ref="H504" si="118">+IF(AND(D504&gt;=91,D504&lt;=120),L504,0)</f>
        <v>0</v>
      </c>
      <c r="I504" s="36">
        <f t="shared" ref="I504" si="119">+IF(AND(D504&gt;=121,D504&lt;=180),L504,0)</f>
        <v>0</v>
      </c>
      <c r="J504" s="36">
        <f t="shared" ref="J504" si="120">+IF(AND(D504&gt;=181,D504&lt;=360),L504,0)</f>
        <v>0</v>
      </c>
      <c r="K504" s="36">
        <f t="shared" ref="K504" si="121">+IF(AND(D504&gt;360),L504,0)</f>
        <v>0</v>
      </c>
      <c r="L504" s="3">
        <v>4341011</v>
      </c>
    </row>
    <row r="505" spans="1:12" x14ac:dyDescent="0.25">
      <c r="A505" t="s">
        <v>2980</v>
      </c>
      <c r="B505" s="13">
        <v>900337975</v>
      </c>
      <c r="C505" s="2">
        <v>45400</v>
      </c>
      <c r="D505" s="43">
        <f t="shared" si="114"/>
        <v>73</v>
      </c>
      <c r="E505" s="36">
        <f t="shared" ref="E505:E664" si="122">+IF(AND(D505&gt;=0,D505&lt;=30),L505,0)</f>
        <v>0</v>
      </c>
      <c r="F505" s="36">
        <f t="shared" ref="F505:F664" si="123">+IF(AND(D505&gt;=31,D505&lt;=60),L505,0)</f>
        <v>0</v>
      </c>
      <c r="G505" s="36">
        <f t="shared" ref="G505:G664" si="124">+IF(AND(D505&gt;=61,D505&lt;=90),L505,0)</f>
        <v>23409672</v>
      </c>
      <c r="H505" s="36">
        <f t="shared" ref="H505:H664" si="125">+IF(AND(D505&gt;=91,D505&lt;=120),L505,0)</f>
        <v>0</v>
      </c>
      <c r="I505" s="36">
        <f t="shared" ref="I505:I664" si="126">+IF(AND(D505&gt;=121,D505&lt;=180),L505,0)</f>
        <v>0</v>
      </c>
      <c r="J505" s="36">
        <f t="shared" ref="J505:J664" si="127">+IF(AND(D505&gt;=181,D505&lt;=360),L505,0)</f>
        <v>0</v>
      </c>
      <c r="K505" s="36">
        <f t="shared" ref="K505:K664" si="128">+IF(AND(D505&gt;360),L505,0)</f>
        <v>0</v>
      </c>
      <c r="L505" s="3">
        <v>23409672</v>
      </c>
    </row>
    <row r="506" spans="1:12" x14ac:dyDescent="0.25">
      <c r="A506" t="s">
        <v>2980</v>
      </c>
      <c r="B506" s="13">
        <v>900337975</v>
      </c>
      <c r="C506" s="2">
        <v>45406</v>
      </c>
      <c r="D506" s="43">
        <f t="shared" si="114"/>
        <v>67</v>
      </c>
      <c r="E506" s="36">
        <f t="shared" ref="E506:E569" si="129">+IF(AND(D506&gt;=0,D506&lt;=30),L506,0)</f>
        <v>0</v>
      </c>
      <c r="F506" s="36">
        <f t="shared" ref="F506:F569" si="130">+IF(AND(D506&gt;=31,D506&lt;=60),L506,0)</f>
        <v>0</v>
      </c>
      <c r="G506" s="36">
        <f t="shared" ref="G506:G569" si="131">+IF(AND(D506&gt;=61,D506&lt;=90),L506,0)</f>
        <v>30434976</v>
      </c>
      <c r="H506" s="36">
        <f t="shared" ref="H506:H569" si="132">+IF(AND(D506&gt;=91,D506&lt;=120),L506,0)</f>
        <v>0</v>
      </c>
      <c r="I506" s="36">
        <f t="shared" ref="I506:I569" si="133">+IF(AND(D506&gt;=121,D506&lt;=180),L506,0)</f>
        <v>0</v>
      </c>
      <c r="J506" s="36">
        <f t="shared" ref="J506:J569" si="134">+IF(AND(D506&gt;=181,D506&lt;=360),L506,0)</f>
        <v>0</v>
      </c>
      <c r="K506" s="36">
        <f t="shared" ref="K506:K569" si="135">+IF(AND(D506&gt;360),L506,0)</f>
        <v>0</v>
      </c>
      <c r="L506" s="3">
        <v>30434976</v>
      </c>
    </row>
    <row r="507" spans="1:12" x14ac:dyDescent="0.25">
      <c r="A507" t="s">
        <v>2980</v>
      </c>
      <c r="B507" s="13">
        <v>900337975</v>
      </c>
      <c r="C507" s="2">
        <v>45408</v>
      </c>
      <c r="D507" s="43">
        <f t="shared" si="114"/>
        <v>65</v>
      </c>
      <c r="E507" s="36">
        <f t="shared" si="129"/>
        <v>0</v>
      </c>
      <c r="F507" s="36">
        <f t="shared" si="130"/>
        <v>0</v>
      </c>
      <c r="G507" s="36">
        <f t="shared" si="131"/>
        <v>202508470</v>
      </c>
      <c r="H507" s="36">
        <f t="shared" si="132"/>
        <v>0</v>
      </c>
      <c r="I507" s="36">
        <f t="shared" si="133"/>
        <v>0</v>
      </c>
      <c r="J507" s="36">
        <f t="shared" si="134"/>
        <v>0</v>
      </c>
      <c r="K507" s="36">
        <f t="shared" si="135"/>
        <v>0</v>
      </c>
      <c r="L507" s="3">
        <v>202508470</v>
      </c>
    </row>
    <row r="508" spans="1:12" x14ac:dyDescent="0.25">
      <c r="A508" t="s">
        <v>2980</v>
      </c>
      <c r="B508" s="13">
        <v>900337975</v>
      </c>
      <c r="C508" s="2">
        <v>45422</v>
      </c>
      <c r="D508" s="43">
        <f t="shared" si="114"/>
        <v>51</v>
      </c>
      <c r="E508" s="36">
        <f t="shared" si="129"/>
        <v>0</v>
      </c>
      <c r="F508" s="36">
        <f t="shared" si="130"/>
        <v>1622257</v>
      </c>
      <c r="G508" s="36">
        <f t="shared" si="131"/>
        <v>0</v>
      </c>
      <c r="H508" s="36">
        <f t="shared" si="132"/>
        <v>0</v>
      </c>
      <c r="I508" s="36">
        <f t="shared" si="133"/>
        <v>0</v>
      </c>
      <c r="J508" s="36">
        <f t="shared" si="134"/>
        <v>0</v>
      </c>
      <c r="K508" s="36">
        <f t="shared" si="135"/>
        <v>0</v>
      </c>
      <c r="L508" s="3">
        <v>1622257</v>
      </c>
    </row>
    <row r="509" spans="1:12" x14ac:dyDescent="0.25">
      <c r="A509" t="s">
        <v>2980</v>
      </c>
      <c r="B509" s="13">
        <v>900337975</v>
      </c>
      <c r="C509" s="2">
        <v>45439</v>
      </c>
      <c r="D509" s="43">
        <f t="shared" si="114"/>
        <v>34</v>
      </c>
      <c r="E509" s="36">
        <f t="shared" si="129"/>
        <v>0</v>
      </c>
      <c r="F509" s="36">
        <f t="shared" si="130"/>
        <v>3523140</v>
      </c>
      <c r="G509" s="36">
        <f t="shared" si="131"/>
        <v>0</v>
      </c>
      <c r="H509" s="36">
        <f t="shared" si="132"/>
        <v>0</v>
      </c>
      <c r="I509" s="36">
        <f t="shared" si="133"/>
        <v>0</v>
      </c>
      <c r="J509" s="36">
        <f t="shared" si="134"/>
        <v>0</v>
      </c>
      <c r="K509" s="36">
        <f t="shared" si="135"/>
        <v>0</v>
      </c>
      <c r="L509" s="3">
        <v>3523140</v>
      </c>
    </row>
    <row r="510" spans="1:12" x14ac:dyDescent="0.25">
      <c r="A510" t="s">
        <v>167</v>
      </c>
      <c r="B510" s="13">
        <v>900882885</v>
      </c>
      <c r="C510" s="2">
        <v>45364</v>
      </c>
      <c r="D510" s="43">
        <f t="shared" si="114"/>
        <v>109</v>
      </c>
      <c r="E510" s="36">
        <f t="shared" si="129"/>
        <v>0</v>
      </c>
      <c r="F510" s="36">
        <f t="shared" si="130"/>
        <v>0</v>
      </c>
      <c r="G510" s="36">
        <f t="shared" si="131"/>
        <v>0</v>
      </c>
      <c r="H510" s="36">
        <f t="shared" si="132"/>
        <v>17551270</v>
      </c>
      <c r="I510" s="36">
        <f t="shared" si="133"/>
        <v>0</v>
      </c>
      <c r="J510" s="36">
        <f t="shared" si="134"/>
        <v>0</v>
      </c>
      <c r="K510" s="36">
        <f t="shared" si="135"/>
        <v>0</v>
      </c>
      <c r="L510" s="3">
        <v>17551270</v>
      </c>
    </row>
    <row r="511" spans="1:12" x14ac:dyDescent="0.25">
      <c r="A511" t="s">
        <v>167</v>
      </c>
      <c r="B511" s="13">
        <v>900882885</v>
      </c>
      <c r="C511" s="2">
        <v>45440</v>
      </c>
      <c r="D511" s="43">
        <f t="shared" si="114"/>
        <v>33</v>
      </c>
      <c r="E511" s="36">
        <f t="shared" si="129"/>
        <v>0</v>
      </c>
      <c r="F511" s="36">
        <f t="shared" si="130"/>
        <v>15674461</v>
      </c>
      <c r="G511" s="36">
        <f t="shared" si="131"/>
        <v>0</v>
      </c>
      <c r="H511" s="36">
        <f t="shared" si="132"/>
        <v>0</v>
      </c>
      <c r="I511" s="36">
        <f t="shared" si="133"/>
        <v>0</v>
      </c>
      <c r="J511" s="36">
        <f t="shared" si="134"/>
        <v>0</v>
      </c>
      <c r="K511" s="36">
        <f t="shared" si="135"/>
        <v>0</v>
      </c>
      <c r="L511" s="3">
        <v>15674461</v>
      </c>
    </row>
    <row r="512" spans="1:12" x14ac:dyDescent="0.25">
      <c r="A512" t="s">
        <v>2981</v>
      </c>
      <c r="B512" s="13">
        <v>860536029</v>
      </c>
      <c r="C512" s="2">
        <v>45394</v>
      </c>
      <c r="D512" s="43">
        <f t="shared" si="114"/>
        <v>79</v>
      </c>
      <c r="E512" s="36">
        <f t="shared" si="129"/>
        <v>0</v>
      </c>
      <c r="F512" s="36">
        <f t="shared" si="130"/>
        <v>0</v>
      </c>
      <c r="G512" s="36">
        <f t="shared" si="131"/>
        <v>1548493</v>
      </c>
      <c r="H512" s="36">
        <f t="shared" si="132"/>
        <v>0</v>
      </c>
      <c r="I512" s="36">
        <f t="shared" si="133"/>
        <v>0</v>
      </c>
      <c r="J512" s="36">
        <f t="shared" si="134"/>
        <v>0</v>
      </c>
      <c r="K512" s="36">
        <f t="shared" si="135"/>
        <v>0</v>
      </c>
      <c r="L512" s="3">
        <v>1548493</v>
      </c>
    </row>
    <row r="513" spans="1:12" x14ac:dyDescent="0.25">
      <c r="A513" t="s">
        <v>2981</v>
      </c>
      <c r="B513" s="13">
        <v>860536029</v>
      </c>
      <c r="C513" s="2">
        <v>45411</v>
      </c>
      <c r="D513" s="43">
        <f t="shared" si="114"/>
        <v>62</v>
      </c>
      <c r="E513" s="36">
        <f t="shared" si="129"/>
        <v>0</v>
      </c>
      <c r="F513" s="36">
        <f t="shared" si="130"/>
        <v>0</v>
      </c>
      <c r="G513" s="36">
        <f t="shared" si="131"/>
        <v>1548493</v>
      </c>
      <c r="H513" s="36">
        <f t="shared" si="132"/>
        <v>0</v>
      </c>
      <c r="I513" s="36">
        <f t="shared" si="133"/>
        <v>0</v>
      </c>
      <c r="J513" s="36">
        <f t="shared" si="134"/>
        <v>0</v>
      </c>
      <c r="K513" s="36">
        <f t="shared" si="135"/>
        <v>0</v>
      </c>
      <c r="L513" s="3">
        <v>1548493</v>
      </c>
    </row>
    <row r="514" spans="1:12" x14ac:dyDescent="0.25">
      <c r="A514" t="s">
        <v>2982</v>
      </c>
      <c r="B514" s="13">
        <v>899999094</v>
      </c>
      <c r="C514" s="2">
        <v>45436</v>
      </c>
      <c r="D514" s="43">
        <f t="shared" si="114"/>
        <v>37</v>
      </c>
      <c r="E514" s="36">
        <f t="shared" si="129"/>
        <v>0</v>
      </c>
      <c r="F514" s="36">
        <f t="shared" si="130"/>
        <v>94419</v>
      </c>
      <c r="G514" s="36">
        <f t="shared" si="131"/>
        <v>0</v>
      </c>
      <c r="H514" s="36">
        <f t="shared" si="132"/>
        <v>0</v>
      </c>
      <c r="I514" s="36">
        <f t="shared" si="133"/>
        <v>0</v>
      </c>
      <c r="J514" s="36">
        <f t="shared" si="134"/>
        <v>0</v>
      </c>
      <c r="K514" s="36">
        <f t="shared" si="135"/>
        <v>0</v>
      </c>
      <c r="L514" s="3">
        <v>94419</v>
      </c>
    </row>
    <row r="515" spans="1:12" x14ac:dyDescent="0.25">
      <c r="A515" t="s">
        <v>37</v>
      </c>
      <c r="B515" s="13">
        <v>811007601</v>
      </c>
      <c r="C515" s="2">
        <v>45422</v>
      </c>
      <c r="D515" s="43">
        <f t="shared" si="114"/>
        <v>51</v>
      </c>
      <c r="E515" s="36">
        <f t="shared" si="129"/>
        <v>0</v>
      </c>
      <c r="F515" s="36">
        <f t="shared" si="130"/>
        <v>609006</v>
      </c>
      <c r="G515" s="36">
        <f t="shared" si="131"/>
        <v>0</v>
      </c>
      <c r="H515" s="36">
        <f t="shared" si="132"/>
        <v>0</v>
      </c>
      <c r="I515" s="36">
        <f t="shared" si="133"/>
        <v>0</v>
      </c>
      <c r="J515" s="36">
        <f t="shared" si="134"/>
        <v>0</v>
      </c>
      <c r="K515" s="36">
        <f t="shared" si="135"/>
        <v>0</v>
      </c>
      <c r="L515" s="3">
        <v>609006</v>
      </c>
    </row>
    <row r="516" spans="1:12" x14ac:dyDescent="0.25">
      <c r="A516" t="s">
        <v>37</v>
      </c>
      <c r="B516" s="13">
        <v>811007601</v>
      </c>
      <c r="C516" s="2">
        <v>45391</v>
      </c>
      <c r="D516" s="43">
        <f t="shared" si="114"/>
        <v>82</v>
      </c>
      <c r="E516" s="36">
        <f t="shared" si="129"/>
        <v>0</v>
      </c>
      <c r="F516" s="36">
        <f t="shared" si="130"/>
        <v>0</v>
      </c>
      <c r="G516" s="36">
        <f t="shared" si="131"/>
        <v>609006</v>
      </c>
      <c r="H516" s="36">
        <f t="shared" si="132"/>
        <v>0</v>
      </c>
      <c r="I516" s="36">
        <f t="shared" si="133"/>
        <v>0</v>
      </c>
      <c r="J516" s="36">
        <f t="shared" si="134"/>
        <v>0</v>
      </c>
      <c r="K516" s="36">
        <f t="shared" si="135"/>
        <v>0</v>
      </c>
      <c r="L516" s="3">
        <v>609006</v>
      </c>
    </row>
    <row r="517" spans="1:12" x14ac:dyDescent="0.25">
      <c r="A517" t="s">
        <v>2984</v>
      </c>
      <c r="B517" s="13">
        <v>830109420</v>
      </c>
      <c r="C517" s="2">
        <v>45392</v>
      </c>
      <c r="D517" s="43">
        <f t="shared" si="114"/>
        <v>81</v>
      </c>
      <c r="E517" s="36">
        <f t="shared" si="129"/>
        <v>0</v>
      </c>
      <c r="F517" s="36">
        <f t="shared" si="130"/>
        <v>0</v>
      </c>
      <c r="G517" s="36">
        <f t="shared" si="131"/>
        <v>1381012</v>
      </c>
      <c r="H517" s="36">
        <f t="shared" si="132"/>
        <v>0</v>
      </c>
      <c r="I517" s="36">
        <f t="shared" si="133"/>
        <v>0</v>
      </c>
      <c r="J517" s="36">
        <f t="shared" si="134"/>
        <v>0</v>
      </c>
      <c r="K517" s="36">
        <f t="shared" si="135"/>
        <v>0</v>
      </c>
      <c r="L517" s="3">
        <v>1381012</v>
      </c>
    </row>
    <row r="518" spans="1:12" x14ac:dyDescent="0.25">
      <c r="A518" t="s">
        <v>2986</v>
      </c>
      <c r="B518" s="13">
        <v>900072847</v>
      </c>
      <c r="C518" s="2">
        <v>45377</v>
      </c>
      <c r="D518" s="43">
        <f t="shared" si="114"/>
        <v>96</v>
      </c>
      <c r="E518" s="36">
        <f t="shared" si="129"/>
        <v>0</v>
      </c>
      <c r="F518" s="36">
        <f t="shared" si="130"/>
        <v>0</v>
      </c>
      <c r="G518" s="36">
        <f t="shared" si="131"/>
        <v>0</v>
      </c>
      <c r="H518" s="36">
        <f t="shared" si="132"/>
        <v>994500</v>
      </c>
      <c r="I518" s="36">
        <f t="shared" si="133"/>
        <v>0</v>
      </c>
      <c r="J518" s="36">
        <f t="shared" si="134"/>
        <v>0</v>
      </c>
      <c r="K518" s="36">
        <f t="shared" si="135"/>
        <v>0</v>
      </c>
      <c r="L518" s="3">
        <v>994500</v>
      </c>
    </row>
    <row r="519" spans="1:12" x14ac:dyDescent="0.25">
      <c r="A519" t="s">
        <v>2986</v>
      </c>
      <c r="B519" s="13">
        <v>900072847</v>
      </c>
      <c r="C519" s="2">
        <v>45378</v>
      </c>
      <c r="D519" s="43">
        <f t="shared" si="114"/>
        <v>95</v>
      </c>
      <c r="E519" s="36">
        <f t="shared" si="129"/>
        <v>0</v>
      </c>
      <c r="F519" s="36">
        <f t="shared" si="130"/>
        <v>0</v>
      </c>
      <c r="G519" s="36">
        <f t="shared" si="131"/>
        <v>0</v>
      </c>
      <c r="H519" s="36">
        <f t="shared" si="132"/>
        <v>627600</v>
      </c>
      <c r="I519" s="36">
        <f t="shared" si="133"/>
        <v>0</v>
      </c>
      <c r="J519" s="36">
        <f t="shared" si="134"/>
        <v>0</v>
      </c>
      <c r="K519" s="36">
        <f t="shared" si="135"/>
        <v>0</v>
      </c>
      <c r="L519" s="3">
        <v>627600</v>
      </c>
    </row>
    <row r="520" spans="1:12" x14ac:dyDescent="0.25">
      <c r="A520" t="s">
        <v>2986</v>
      </c>
      <c r="B520" s="13">
        <v>900072847</v>
      </c>
      <c r="C520" s="2">
        <v>45387</v>
      </c>
      <c r="D520" s="43">
        <f t="shared" si="114"/>
        <v>86</v>
      </c>
      <c r="E520" s="36">
        <f t="shared" si="129"/>
        <v>0</v>
      </c>
      <c r="F520" s="36">
        <f t="shared" si="130"/>
        <v>0</v>
      </c>
      <c r="G520" s="36">
        <f t="shared" si="131"/>
        <v>467800</v>
      </c>
      <c r="H520" s="36">
        <f t="shared" si="132"/>
        <v>0</v>
      </c>
      <c r="I520" s="36">
        <f t="shared" si="133"/>
        <v>0</v>
      </c>
      <c r="J520" s="36">
        <f t="shared" si="134"/>
        <v>0</v>
      </c>
      <c r="K520" s="36">
        <f t="shared" si="135"/>
        <v>0</v>
      </c>
      <c r="L520" s="3">
        <v>467800</v>
      </c>
    </row>
    <row r="521" spans="1:12" x14ac:dyDescent="0.25">
      <c r="A521" t="s">
        <v>2986</v>
      </c>
      <c r="B521" s="13">
        <v>900072847</v>
      </c>
      <c r="C521" s="2">
        <v>45408</v>
      </c>
      <c r="D521" s="43">
        <f t="shared" si="114"/>
        <v>65</v>
      </c>
      <c r="E521" s="36">
        <f t="shared" si="129"/>
        <v>0</v>
      </c>
      <c r="F521" s="36">
        <f t="shared" si="130"/>
        <v>0</v>
      </c>
      <c r="G521" s="36">
        <f t="shared" si="131"/>
        <v>627600</v>
      </c>
      <c r="H521" s="36">
        <f t="shared" si="132"/>
        <v>0</v>
      </c>
      <c r="I521" s="36">
        <f t="shared" si="133"/>
        <v>0</v>
      </c>
      <c r="J521" s="36">
        <f t="shared" si="134"/>
        <v>0</v>
      </c>
      <c r="K521" s="36">
        <f t="shared" si="135"/>
        <v>0</v>
      </c>
      <c r="L521" s="3">
        <v>627600</v>
      </c>
    </row>
    <row r="522" spans="1:12" x14ac:dyDescent="0.25">
      <c r="A522" t="s">
        <v>2986</v>
      </c>
      <c r="B522" s="13">
        <v>900072847</v>
      </c>
      <c r="C522" s="2">
        <v>45426</v>
      </c>
      <c r="D522" s="43">
        <f t="shared" si="114"/>
        <v>47</v>
      </c>
      <c r="E522" s="36">
        <f t="shared" si="129"/>
        <v>0</v>
      </c>
      <c r="F522" s="36">
        <f t="shared" si="130"/>
        <v>157300</v>
      </c>
      <c r="G522" s="36">
        <f t="shared" si="131"/>
        <v>0</v>
      </c>
      <c r="H522" s="36">
        <f t="shared" si="132"/>
        <v>0</v>
      </c>
      <c r="I522" s="36">
        <f t="shared" si="133"/>
        <v>0</v>
      </c>
      <c r="J522" s="36">
        <f t="shared" si="134"/>
        <v>0</v>
      </c>
      <c r="K522" s="36">
        <f t="shared" si="135"/>
        <v>0</v>
      </c>
      <c r="L522" s="3">
        <v>157300</v>
      </c>
    </row>
    <row r="523" spans="1:12" x14ac:dyDescent="0.25">
      <c r="A523" t="s">
        <v>2987</v>
      </c>
      <c r="B523" s="13">
        <v>800157698</v>
      </c>
      <c r="C523" s="2">
        <v>45377</v>
      </c>
      <c r="D523" s="43">
        <f t="shared" si="114"/>
        <v>96</v>
      </c>
      <c r="E523" s="36">
        <f t="shared" si="129"/>
        <v>0</v>
      </c>
      <c r="F523" s="36">
        <f t="shared" si="130"/>
        <v>0</v>
      </c>
      <c r="G523" s="36">
        <f t="shared" si="131"/>
        <v>0</v>
      </c>
      <c r="H523" s="36">
        <f t="shared" si="132"/>
        <v>666048</v>
      </c>
      <c r="I523" s="36">
        <f t="shared" si="133"/>
        <v>0</v>
      </c>
      <c r="J523" s="36">
        <f t="shared" si="134"/>
        <v>0</v>
      </c>
      <c r="K523" s="36">
        <f t="shared" si="135"/>
        <v>0</v>
      </c>
      <c r="L523" s="3">
        <v>666048</v>
      </c>
    </row>
    <row r="524" spans="1:12" x14ac:dyDescent="0.25">
      <c r="A524" t="s">
        <v>2987</v>
      </c>
      <c r="B524" s="13">
        <v>800157698</v>
      </c>
      <c r="C524" s="2">
        <v>45378</v>
      </c>
      <c r="D524" s="43">
        <f t="shared" si="114"/>
        <v>95</v>
      </c>
      <c r="E524" s="36">
        <f t="shared" si="129"/>
        <v>0</v>
      </c>
      <c r="F524" s="36">
        <f t="shared" si="130"/>
        <v>0</v>
      </c>
      <c r="G524" s="36">
        <f t="shared" si="131"/>
        <v>0</v>
      </c>
      <c r="H524" s="36">
        <f t="shared" si="132"/>
        <v>2265770</v>
      </c>
      <c r="I524" s="36">
        <f t="shared" si="133"/>
        <v>0</v>
      </c>
      <c r="J524" s="36">
        <f t="shared" si="134"/>
        <v>0</v>
      </c>
      <c r="K524" s="36">
        <f t="shared" si="135"/>
        <v>0</v>
      </c>
      <c r="L524" s="3">
        <v>2265770</v>
      </c>
    </row>
    <row r="525" spans="1:12" x14ac:dyDescent="0.25">
      <c r="A525" t="s">
        <v>2987</v>
      </c>
      <c r="B525" s="13">
        <v>800157698</v>
      </c>
      <c r="C525" s="2">
        <v>45392</v>
      </c>
      <c r="D525" s="43">
        <f t="shared" si="114"/>
        <v>81</v>
      </c>
      <c r="E525" s="36">
        <f t="shared" si="129"/>
        <v>0</v>
      </c>
      <c r="F525" s="36">
        <f t="shared" si="130"/>
        <v>0</v>
      </c>
      <c r="G525" s="36">
        <f t="shared" si="131"/>
        <v>333552</v>
      </c>
      <c r="H525" s="36">
        <f t="shared" si="132"/>
        <v>0</v>
      </c>
      <c r="I525" s="36">
        <f t="shared" si="133"/>
        <v>0</v>
      </c>
      <c r="J525" s="36">
        <f t="shared" si="134"/>
        <v>0</v>
      </c>
      <c r="K525" s="36">
        <f t="shared" si="135"/>
        <v>0</v>
      </c>
      <c r="L525" s="3">
        <v>333552</v>
      </c>
    </row>
    <row r="526" spans="1:12" x14ac:dyDescent="0.25">
      <c r="A526" t="s">
        <v>2988</v>
      </c>
      <c r="B526" s="13">
        <v>900235257</v>
      </c>
      <c r="C526" s="2">
        <v>45372</v>
      </c>
      <c r="D526" s="43">
        <f t="shared" si="114"/>
        <v>101</v>
      </c>
      <c r="E526" s="36">
        <f t="shared" si="129"/>
        <v>0</v>
      </c>
      <c r="F526" s="36">
        <f t="shared" si="130"/>
        <v>0</v>
      </c>
      <c r="G526" s="36">
        <f t="shared" si="131"/>
        <v>0</v>
      </c>
      <c r="H526" s="36">
        <f t="shared" si="132"/>
        <v>2151410</v>
      </c>
      <c r="I526" s="36">
        <f t="shared" si="133"/>
        <v>0</v>
      </c>
      <c r="J526" s="36">
        <f t="shared" si="134"/>
        <v>0</v>
      </c>
      <c r="K526" s="36">
        <f t="shared" si="135"/>
        <v>0</v>
      </c>
      <c r="L526" s="3">
        <v>2151410</v>
      </c>
    </row>
    <row r="527" spans="1:12" x14ac:dyDescent="0.25">
      <c r="A527" t="s">
        <v>2988</v>
      </c>
      <c r="B527" s="13">
        <v>900235257</v>
      </c>
      <c r="C527" s="2">
        <v>45398</v>
      </c>
      <c r="D527" s="43">
        <f t="shared" si="114"/>
        <v>75</v>
      </c>
      <c r="E527" s="36">
        <f t="shared" si="129"/>
        <v>0</v>
      </c>
      <c r="F527" s="36">
        <f t="shared" si="130"/>
        <v>0</v>
      </c>
      <c r="G527" s="36">
        <f t="shared" si="131"/>
        <v>856116</v>
      </c>
      <c r="H527" s="36">
        <f t="shared" si="132"/>
        <v>0</v>
      </c>
      <c r="I527" s="36">
        <f t="shared" si="133"/>
        <v>0</v>
      </c>
      <c r="J527" s="36">
        <f t="shared" si="134"/>
        <v>0</v>
      </c>
      <c r="K527" s="36">
        <f t="shared" si="135"/>
        <v>0</v>
      </c>
      <c r="L527" s="3">
        <v>856116</v>
      </c>
    </row>
    <row r="528" spans="1:12" x14ac:dyDescent="0.25">
      <c r="A528" t="s">
        <v>2988</v>
      </c>
      <c r="B528" s="13">
        <v>900235257</v>
      </c>
      <c r="C528" s="2">
        <v>45421</v>
      </c>
      <c r="D528" s="43">
        <f t="shared" si="114"/>
        <v>52</v>
      </c>
      <c r="E528" s="36">
        <f t="shared" si="129"/>
        <v>0</v>
      </c>
      <c r="F528" s="36">
        <f t="shared" si="130"/>
        <v>7738406</v>
      </c>
      <c r="G528" s="36">
        <f t="shared" si="131"/>
        <v>0</v>
      </c>
      <c r="H528" s="36">
        <f t="shared" si="132"/>
        <v>0</v>
      </c>
      <c r="I528" s="36">
        <f t="shared" si="133"/>
        <v>0</v>
      </c>
      <c r="J528" s="36">
        <f t="shared" si="134"/>
        <v>0</v>
      </c>
      <c r="K528" s="36">
        <f t="shared" si="135"/>
        <v>0</v>
      </c>
      <c r="L528" s="3">
        <v>7738406</v>
      </c>
    </row>
    <row r="529" spans="1:12" x14ac:dyDescent="0.25">
      <c r="A529" t="s">
        <v>2988</v>
      </c>
      <c r="B529" s="13">
        <v>900235257</v>
      </c>
      <c r="C529" s="2">
        <v>45426</v>
      </c>
      <c r="D529" s="43">
        <f t="shared" si="114"/>
        <v>47</v>
      </c>
      <c r="E529" s="36">
        <f t="shared" si="129"/>
        <v>0</v>
      </c>
      <c r="F529" s="36">
        <f t="shared" si="130"/>
        <v>511447</v>
      </c>
      <c r="G529" s="36">
        <f t="shared" si="131"/>
        <v>0</v>
      </c>
      <c r="H529" s="36">
        <f t="shared" si="132"/>
        <v>0</v>
      </c>
      <c r="I529" s="36">
        <f t="shared" si="133"/>
        <v>0</v>
      </c>
      <c r="J529" s="36">
        <f t="shared" si="134"/>
        <v>0</v>
      </c>
      <c r="K529" s="36">
        <f t="shared" si="135"/>
        <v>0</v>
      </c>
      <c r="L529" s="3">
        <v>511447</v>
      </c>
    </row>
    <row r="530" spans="1:12" x14ac:dyDescent="0.25">
      <c r="A530" t="s">
        <v>2988</v>
      </c>
      <c r="B530" s="13">
        <v>900235257</v>
      </c>
      <c r="C530" s="2">
        <v>45397</v>
      </c>
      <c r="D530" s="43">
        <f t="shared" si="114"/>
        <v>76</v>
      </c>
      <c r="E530" s="36">
        <f t="shared" si="129"/>
        <v>0</v>
      </c>
      <c r="F530" s="36">
        <f t="shared" si="130"/>
        <v>0</v>
      </c>
      <c r="G530" s="36">
        <f t="shared" si="131"/>
        <v>644867</v>
      </c>
      <c r="H530" s="36">
        <f t="shared" si="132"/>
        <v>0</v>
      </c>
      <c r="I530" s="36">
        <f t="shared" si="133"/>
        <v>0</v>
      </c>
      <c r="J530" s="36">
        <f t="shared" si="134"/>
        <v>0</v>
      </c>
      <c r="K530" s="36">
        <f t="shared" si="135"/>
        <v>0</v>
      </c>
      <c r="L530" s="3">
        <v>644867</v>
      </c>
    </row>
    <row r="531" spans="1:12" x14ac:dyDescent="0.25">
      <c r="A531" t="s">
        <v>2988</v>
      </c>
      <c r="B531" s="13">
        <v>900235257</v>
      </c>
      <c r="C531" s="2">
        <v>45432</v>
      </c>
      <c r="D531" s="43">
        <f t="shared" si="114"/>
        <v>41</v>
      </c>
      <c r="E531" s="36">
        <f t="shared" si="129"/>
        <v>0</v>
      </c>
      <c r="F531" s="36">
        <f t="shared" si="130"/>
        <v>2612824</v>
      </c>
      <c r="G531" s="36">
        <f t="shared" si="131"/>
        <v>0</v>
      </c>
      <c r="H531" s="36">
        <f t="shared" si="132"/>
        <v>0</v>
      </c>
      <c r="I531" s="36">
        <f t="shared" si="133"/>
        <v>0</v>
      </c>
      <c r="J531" s="36">
        <f t="shared" si="134"/>
        <v>0</v>
      </c>
      <c r="K531" s="36">
        <f t="shared" si="135"/>
        <v>0</v>
      </c>
      <c r="L531" s="3">
        <v>2612824</v>
      </c>
    </row>
    <row r="532" spans="1:12" x14ac:dyDescent="0.25">
      <c r="A532" t="s">
        <v>2992</v>
      </c>
      <c r="B532" s="13">
        <v>830058677</v>
      </c>
      <c r="C532" s="2">
        <v>45393</v>
      </c>
      <c r="D532" s="43">
        <f t="shared" si="114"/>
        <v>80</v>
      </c>
      <c r="E532" s="36">
        <f t="shared" si="129"/>
        <v>0</v>
      </c>
      <c r="F532" s="36">
        <f t="shared" si="130"/>
        <v>0</v>
      </c>
      <c r="G532" s="36">
        <f t="shared" si="131"/>
        <v>2148775</v>
      </c>
      <c r="H532" s="36">
        <f t="shared" si="132"/>
        <v>0</v>
      </c>
      <c r="I532" s="36">
        <f t="shared" si="133"/>
        <v>0</v>
      </c>
      <c r="J532" s="36">
        <f t="shared" si="134"/>
        <v>0</v>
      </c>
      <c r="K532" s="36">
        <f t="shared" si="135"/>
        <v>0</v>
      </c>
      <c r="L532" s="3">
        <v>2148775</v>
      </c>
    </row>
    <row r="533" spans="1:12" x14ac:dyDescent="0.25">
      <c r="A533" t="s">
        <v>2992</v>
      </c>
      <c r="B533" s="13">
        <v>830058677</v>
      </c>
      <c r="C533" s="2">
        <v>45426</v>
      </c>
      <c r="D533" s="43">
        <f t="shared" si="114"/>
        <v>47</v>
      </c>
      <c r="E533" s="36">
        <f t="shared" si="129"/>
        <v>0</v>
      </c>
      <c r="F533" s="36">
        <f t="shared" si="130"/>
        <v>2152699</v>
      </c>
      <c r="G533" s="36">
        <f t="shared" si="131"/>
        <v>0</v>
      </c>
      <c r="H533" s="36">
        <f t="shared" si="132"/>
        <v>0</v>
      </c>
      <c r="I533" s="36">
        <f t="shared" si="133"/>
        <v>0</v>
      </c>
      <c r="J533" s="36">
        <f t="shared" si="134"/>
        <v>0</v>
      </c>
      <c r="K533" s="36">
        <f t="shared" si="135"/>
        <v>0</v>
      </c>
      <c r="L533" s="3">
        <v>2152699</v>
      </c>
    </row>
    <row r="534" spans="1:12" x14ac:dyDescent="0.25">
      <c r="A534" t="s">
        <v>2993</v>
      </c>
      <c r="B534" s="13">
        <v>830134246</v>
      </c>
      <c r="C534" s="2">
        <v>45358</v>
      </c>
      <c r="D534" s="43">
        <f t="shared" si="114"/>
        <v>115</v>
      </c>
      <c r="E534" s="36">
        <f t="shared" si="129"/>
        <v>0</v>
      </c>
      <c r="F534" s="36">
        <f t="shared" si="130"/>
        <v>0</v>
      </c>
      <c r="G534" s="36">
        <f t="shared" si="131"/>
        <v>0</v>
      </c>
      <c r="H534" s="36">
        <f t="shared" si="132"/>
        <v>2876676</v>
      </c>
      <c r="I534" s="36">
        <f t="shared" si="133"/>
        <v>0</v>
      </c>
      <c r="J534" s="36">
        <f t="shared" si="134"/>
        <v>0</v>
      </c>
      <c r="K534" s="36">
        <f t="shared" si="135"/>
        <v>0</v>
      </c>
      <c r="L534" s="3">
        <v>2876676</v>
      </c>
    </row>
    <row r="535" spans="1:12" x14ac:dyDescent="0.25">
      <c r="A535" t="s">
        <v>2993</v>
      </c>
      <c r="B535" s="13">
        <v>830134246</v>
      </c>
      <c r="C535" s="2">
        <v>45426</v>
      </c>
      <c r="D535" s="43">
        <f t="shared" si="114"/>
        <v>47</v>
      </c>
      <c r="E535" s="36">
        <f t="shared" si="129"/>
        <v>0</v>
      </c>
      <c r="F535" s="36">
        <f t="shared" si="130"/>
        <v>585239</v>
      </c>
      <c r="G535" s="36">
        <f t="shared" si="131"/>
        <v>0</v>
      </c>
      <c r="H535" s="36">
        <f t="shared" si="132"/>
        <v>0</v>
      </c>
      <c r="I535" s="36">
        <f t="shared" si="133"/>
        <v>0</v>
      </c>
      <c r="J535" s="36">
        <f t="shared" si="134"/>
        <v>0</v>
      </c>
      <c r="K535" s="36">
        <f t="shared" si="135"/>
        <v>0</v>
      </c>
      <c r="L535" s="3">
        <v>585239</v>
      </c>
    </row>
    <row r="536" spans="1:12" x14ac:dyDescent="0.25">
      <c r="A536" t="s">
        <v>2993</v>
      </c>
      <c r="B536" s="13">
        <v>830134246</v>
      </c>
      <c r="C536" s="2">
        <v>45440</v>
      </c>
      <c r="D536" s="43">
        <f t="shared" si="114"/>
        <v>33</v>
      </c>
      <c r="E536" s="36">
        <f t="shared" si="129"/>
        <v>0</v>
      </c>
      <c r="F536" s="36">
        <f t="shared" si="130"/>
        <v>596494</v>
      </c>
      <c r="G536" s="36">
        <f t="shared" si="131"/>
        <v>0</v>
      </c>
      <c r="H536" s="36">
        <f t="shared" si="132"/>
        <v>0</v>
      </c>
      <c r="I536" s="36">
        <f t="shared" si="133"/>
        <v>0</v>
      </c>
      <c r="J536" s="36">
        <f t="shared" si="134"/>
        <v>0</v>
      </c>
      <c r="K536" s="36">
        <f t="shared" si="135"/>
        <v>0</v>
      </c>
      <c r="L536" s="3">
        <v>596494</v>
      </c>
    </row>
    <row r="537" spans="1:12" x14ac:dyDescent="0.25">
      <c r="A537" t="s">
        <v>2994</v>
      </c>
      <c r="B537" s="13">
        <v>900162075</v>
      </c>
      <c r="C537" s="2">
        <v>45373</v>
      </c>
      <c r="D537" s="43">
        <f t="shared" si="114"/>
        <v>100</v>
      </c>
      <c r="E537" s="36">
        <f t="shared" si="129"/>
        <v>0</v>
      </c>
      <c r="F537" s="36">
        <f t="shared" si="130"/>
        <v>0</v>
      </c>
      <c r="G537" s="36">
        <f t="shared" si="131"/>
        <v>0</v>
      </c>
      <c r="H537" s="36">
        <f t="shared" si="132"/>
        <v>4669728</v>
      </c>
      <c r="I537" s="36">
        <f t="shared" si="133"/>
        <v>0</v>
      </c>
      <c r="J537" s="36">
        <f t="shared" si="134"/>
        <v>0</v>
      </c>
      <c r="K537" s="36">
        <f t="shared" si="135"/>
        <v>0</v>
      </c>
      <c r="L537" s="3">
        <v>4669728</v>
      </c>
    </row>
    <row r="538" spans="1:12" x14ac:dyDescent="0.25">
      <c r="A538" t="s">
        <v>2994</v>
      </c>
      <c r="B538" s="13">
        <v>900162075</v>
      </c>
      <c r="C538" s="2">
        <v>45382</v>
      </c>
      <c r="D538" s="43">
        <f t="shared" si="114"/>
        <v>91</v>
      </c>
      <c r="E538" s="36">
        <f t="shared" si="129"/>
        <v>0</v>
      </c>
      <c r="F538" s="36">
        <f t="shared" si="130"/>
        <v>0</v>
      </c>
      <c r="G538" s="36">
        <f t="shared" si="131"/>
        <v>0</v>
      </c>
      <c r="H538" s="36">
        <f t="shared" si="132"/>
        <v>167131</v>
      </c>
      <c r="I538" s="36">
        <f t="shared" si="133"/>
        <v>0</v>
      </c>
      <c r="J538" s="36">
        <f t="shared" si="134"/>
        <v>0</v>
      </c>
      <c r="K538" s="36">
        <f t="shared" si="135"/>
        <v>0</v>
      </c>
      <c r="L538" s="3">
        <v>167131</v>
      </c>
    </row>
    <row r="539" spans="1:12" x14ac:dyDescent="0.25">
      <c r="A539" t="s">
        <v>2994</v>
      </c>
      <c r="B539" s="13">
        <v>900162075</v>
      </c>
      <c r="C539" s="2">
        <v>45384</v>
      </c>
      <c r="D539" s="43">
        <f t="shared" si="114"/>
        <v>89</v>
      </c>
      <c r="E539" s="36">
        <f t="shared" si="129"/>
        <v>0</v>
      </c>
      <c r="F539" s="36">
        <f t="shared" si="130"/>
        <v>0</v>
      </c>
      <c r="G539" s="36">
        <f t="shared" si="131"/>
        <v>5959462</v>
      </c>
      <c r="H539" s="36">
        <f t="shared" si="132"/>
        <v>0</v>
      </c>
      <c r="I539" s="36">
        <f t="shared" si="133"/>
        <v>0</v>
      </c>
      <c r="J539" s="36">
        <f t="shared" si="134"/>
        <v>0</v>
      </c>
      <c r="K539" s="36">
        <f t="shared" si="135"/>
        <v>0</v>
      </c>
      <c r="L539" s="3">
        <v>5959462</v>
      </c>
    </row>
    <row r="540" spans="1:12" x14ac:dyDescent="0.25">
      <c r="A540" t="s">
        <v>2994</v>
      </c>
      <c r="B540" s="13">
        <v>900162075</v>
      </c>
      <c r="C540" s="2">
        <v>45398</v>
      </c>
      <c r="D540" s="43">
        <f t="shared" si="114"/>
        <v>75</v>
      </c>
      <c r="E540" s="36">
        <f t="shared" si="129"/>
        <v>0</v>
      </c>
      <c r="F540" s="36">
        <f t="shared" si="130"/>
        <v>0</v>
      </c>
      <c r="G540" s="36">
        <f t="shared" si="131"/>
        <v>3537321</v>
      </c>
      <c r="H540" s="36">
        <f t="shared" si="132"/>
        <v>0</v>
      </c>
      <c r="I540" s="36">
        <f t="shared" si="133"/>
        <v>0</v>
      </c>
      <c r="J540" s="36">
        <f t="shared" si="134"/>
        <v>0</v>
      </c>
      <c r="K540" s="36">
        <f t="shared" si="135"/>
        <v>0</v>
      </c>
      <c r="L540" s="3">
        <v>3537321</v>
      </c>
    </row>
    <row r="541" spans="1:12" x14ac:dyDescent="0.25">
      <c r="A541" t="s">
        <v>2994</v>
      </c>
      <c r="B541" s="13">
        <v>900162075</v>
      </c>
      <c r="C541" s="2">
        <v>45401</v>
      </c>
      <c r="D541" s="43">
        <f t="shared" si="114"/>
        <v>72</v>
      </c>
      <c r="E541" s="36">
        <f t="shared" si="129"/>
        <v>0</v>
      </c>
      <c r="F541" s="36">
        <f t="shared" si="130"/>
        <v>0</v>
      </c>
      <c r="G541" s="36">
        <f t="shared" si="131"/>
        <v>315129</v>
      </c>
      <c r="H541" s="36">
        <f t="shared" si="132"/>
        <v>0</v>
      </c>
      <c r="I541" s="36">
        <f t="shared" si="133"/>
        <v>0</v>
      </c>
      <c r="J541" s="36">
        <f t="shared" si="134"/>
        <v>0</v>
      </c>
      <c r="K541" s="36">
        <f t="shared" si="135"/>
        <v>0</v>
      </c>
      <c r="L541" s="3">
        <v>315129</v>
      </c>
    </row>
    <row r="542" spans="1:12" x14ac:dyDescent="0.25">
      <c r="A542" t="s">
        <v>2994</v>
      </c>
      <c r="B542" s="13">
        <v>900162075</v>
      </c>
      <c r="C542" s="2">
        <v>45412</v>
      </c>
      <c r="D542" s="43">
        <f t="shared" si="114"/>
        <v>61</v>
      </c>
      <c r="E542" s="36">
        <f t="shared" si="129"/>
        <v>0</v>
      </c>
      <c r="F542" s="36">
        <f t="shared" si="130"/>
        <v>0</v>
      </c>
      <c r="G542" s="36">
        <f t="shared" si="131"/>
        <v>1412452</v>
      </c>
      <c r="H542" s="36">
        <f t="shared" si="132"/>
        <v>0</v>
      </c>
      <c r="I542" s="36">
        <f t="shared" si="133"/>
        <v>0</v>
      </c>
      <c r="J542" s="36">
        <f t="shared" si="134"/>
        <v>0</v>
      </c>
      <c r="K542" s="36">
        <f t="shared" si="135"/>
        <v>0</v>
      </c>
      <c r="L542" s="3">
        <v>1412452</v>
      </c>
    </row>
    <row r="543" spans="1:12" x14ac:dyDescent="0.25">
      <c r="A543" t="s">
        <v>2994</v>
      </c>
      <c r="B543" s="13">
        <v>900162075</v>
      </c>
      <c r="C543" s="2">
        <v>45397</v>
      </c>
      <c r="D543" s="43">
        <f t="shared" si="114"/>
        <v>76</v>
      </c>
      <c r="E543" s="36">
        <f t="shared" si="129"/>
        <v>0</v>
      </c>
      <c r="F543" s="36">
        <f t="shared" si="130"/>
        <v>0</v>
      </c>
      <c r="G543" s="36">
        <f t="shared" si="131"/>
        <v>1623286</v>
      </c>
      <c r="H543" s="36">
        <f t="shared" si="132"/>
        <v>0</v>
      </c>
      <c r="I543" s="36">
        <f t="shared" si="133"/>
        <v>0</v>
      </c>
      <c r="J543" s="36">
        <f t="shared" si="134"/>
        <v>0</v>
      </c>
      <c r="K543" s="36">
        <f t="shared" si="135"/>
        <v>0</v>
      </c>
      <c r="L543" s="3">
        <v>1623286</v>
      </c>
    </row>
    <row r="544" spans="1:12" x14ac:dyDescent="0.25">
      <c r="A544" t="s">
        <v>2994</v>
      </c>
      <c r="B544" s="13">
        <v>900162075</v>
      </c>
      <c r="C544" s="2">
        <v>45440</v>
      </c>
      <c r="D544" s="43">
        <f t="shared" si="114"/>
        <v>33</v>
      </c>
      <c r="E544" s="36">
        <f t="shared" si="129"/>
        <v>0</v>
      </c>
      <c r="F544" s="36">
        <f t="shared" si="130"/>
        <v>23696066</v>
      </c>
      <c r="G544" s="36">
        <f t="shared" si="131"/>
        <v>0</v>
      </c>
      <c r="H544" s="36">
        <f t="shared" si="132"/>
        <v>0</v>
      </c>
      <c r="I544" s="36">
        <f t="shared" si="133"/>
        <v>0</v>
      </c>
      <c r="J544" s="36">
        <f t="shared" si="134"/>
        <v>0</v>
      </c>
      <c r="K544" s="36">
        <f t="shared" si="135"/>
        <v>0</v>
      </c>
      <c r="L544" s="3">
        <v>23696066</v>
      </c>
    </row>
    <row r="545" spans="1:12" x14ac:dyDescent="0.25">
      <c r="A545" t="s">
        <v>2994</v>
      </c>
      <c r="B545" s="13">
        <v>900162075</v>
      </c>
      <c r="C545" s="2">
        <v>45443</v>
      </c>
      <c r="D545" s="43">
        <f t="shared" si="114"/>
        <v>30</v>
      </c>
      <c r="E545" s="36">
        <f t="shared" si="129"/>
        <v>3241324</v>
      </c>
      <c r="F545" s="36">
        <f t="shared" si="130"/>
        <v>0</v>
      </c>
      <c r="G545" s="36">
        <f t="shared" si="131"/>
        <v>0</v>
      </c>
      <c r="H545" s="36">
        <f t="shared" si="132"/>
        <v>0</v>
      </c>
      <c r="I545" s="36">
        <f t="shared" si="133"/>
        <v>0</v>
      </c>
      <c r="J545" s="36">
        <f t="shared" si="134"/>
        <v>0</v>
      </c>
      <c r="K545" s="36">
        <f t="shared" si="135"/>
        <v>0</v>
      </c>
      <c r="L545" s="3">
        <v>3241324</v>
      </c>
    </row>
    <row r="546" spans="1:12" x14ac:dyDescent="0.25">
      <c r="A546" t="s">
        <v>2995</v>
      </c>
      <c r="B546" s="13">
        <v>901023264</v>
      </c>
      <c r="C546" s="2">
        <v>45412</v>
      </c>
      <c r="D546" s="43">
        <f t="shared" si="114"/>
        <v>61</v>
      </c>
      <c r="E546" s="36">
        <f t="shared" si="129"/>
        <v>0</v>
      </c>
      <c r="F546" s="36">
        <f t="shared" si="130"/>
        <v>0</v>
      </c>
      <c r="G546" s="36">
        <f t="shared" si="131"/>
        <v>8134152</v>
      </c>
      <c r="H546" s="36">
        <f t="shared" si="132"/>
        <v>0</v>
      </c>
      <c r="I546" s="36">
        <f t="shared" si="133"/>
        <v>0</v>
      </c>
      <c r="J546" s="36">
        <f t="shared" si="134"/>
        <v>0</v>
      </c>
      <c r="K546" s="36">
        <f t="shared" si="135"/>
        <v>0</v>
      </c>
      <c r="L546" s="3">
        <v>8134152</v>
      </c>
    </row>
    <row r="547" spans="1:12" x14ac:dyDescent="0.25">
      <c r="A547" t="s">
        <v>2996</v>
      </c>
      <c r="B547" s="13">
        <v>860002127</v>
      </c>
      <c r="C547" s="2">
        <v>45392</v>
      </c>
      <c r="D547" s="43">
        <f t="shared" si="114"/>
        <v>81</v>
      </c>
      <c r="E547" s="36">
        <f t="shared" si="129"/>
        <v>0</v>
      </c>
      <c r="F547" s="36">
        <f t="shared" si="130"/>
        <v>0</v>
      </c>
      <c r="G547" s="36">
        <f t="shared" si="131"/>
        <v>8670078</v>
      </c>
      <c r="H547" s="36">
        <f t="shared" si="132"/>
        <v>0</v>
      </c>
      <c r="I547" s="36">
        <f t="shared" si="133"/>
        <v>0</v>
      </c>
      <c r="J547" s="36">
        <f t="shared" si="134"/>
        <v>0</v>
      </c>
      <c r="K547" s="36">
        <f t="shared" si="135"/>
        <v>0</v>
      </c>
      <c r="L547" s="3">
        <v>8670078</v>
      </c>
    </row>
    <row r="548" spans="1:12" x14ac:dyDescent="0.25">
      <c r="A548" t="s">
        <v>2996</v>
      </c>
      <c r="B548" s="13">
        <v>860002127</v>
      </c>
      <c r="C548" s="2">
        <v>45443</v>
      </c>
      <c r="D548" s="43">
        <f t="shared" si="114"/>
        <v>30</v>
      </c>
      <c r="E548" s="36">
        <f t="shared" si="129"/>
        <v>12372692</v>
      </c>
      <c r="F548" s="36">
        <f t="shared" si="130"/>
        <v>0</v>
      </c>
      <c r="G548" s="36">
        <f t="shared" si="131"/>
        <v>0</v>
      </c>
      <c r="H548" s="36">
        <f t="shared" si="132"/>
        <v>0</v>
      </c>
      <c r="I548" s="36">
        <f t="shared" si="133"/>
        <v>0</v>
      </c>
      <c r="J548" s="36">
        <f t="shared" si="134"/>
        <v>0</v>
      </c>
      <c r="K548" s="36">
        <f t="shared" si="135"/>
        <v>0</v>
      </c>
      <c r="L548" s="3">
        <v>12372692</v>
      </c>
    </row>
    <row r="549" spans="1:12" x14ac:dyDescent="0.25">
      <c r="A549" t="s">
        <v>2997</v>
      </c>
      <c r="B549" s="13">
        <v>860500630</v>
      </c>
      <c r="C549" s="2">
        <v>45399</v>
      </c>
      <c r="D549" s="43">
        <f t="shared" si="114"/>
        <v>74</v>
      </c>
      <c r="E549" s="36">
        <f t="shared" si="129"/>
        <v>0</v>
      </c>
      <c r="F549" s="36">
        <f t="shared" si="130"/>
        <v>0</v>
      </c>
      <c r="G549" s="36">
        <f t="shared" si="131"/>
        <v>13150402</v>
      </c>
      <c r="H549" s="36">
        <f t="shared" si="132"/>
        <v>0</v>
      </c>
      <c r="I549" s="36">
        <f t="shared" si="133"/>
        <v>0</v>
      </c>
      <c r="J549" s="36">
        <f t="shared" si="134"/>
        <v>0</v>
      </c>
      <c r="K549" s="36">
        <f t="shared" si="135"/>
        <v>0</v>
      </c>
      <c r="L549" s="3">
        <v>13150402</v>
      </c>
    </row>
    <row r="550" spans="1:12" x14ac:dyDescent="0.25">
      <c r="A550" t="s">
        <v>2997</v>
      </c>
      <c r="B550" s="13">
        <v>860500630</v>
      </c>
      <c r="C550" s="2">
        <v>45433</v>
      </c>
      <c r="D550" s="43">
        <f t="shared" si="114"/>
        <v>40</v>
      </c>
      <c r="E550" s="36">
        <f t="shared" si="129"/>
        <v>0</v>
      </c>
      <c r="F550" s="36">
        <f t="shared" si="130"/>
        <v>13150402</v>
      </c>
      <c r="G550" s="36">
        <f t="shared" si="131"/>
        <v>0</v>
      </c>
      <c r="H550" s="36">
        <f t="shared" si="132"/>
        <v>0</v>
      </c>
      <c r="I550" s="36">
        <f t="shared" si="133"/>
        <v>0</v>
      </c>
      <c r="J550" s="36">
        <f t="shared" si="134"/>
        <v>0</v>
      </c>
      <c r="K550" s="36">
        <f t="shared" si="135"/>
        <v>0</v>
      </c>
      <c r="L550" s="3">
        <v>13150402</v>
      </c>
    </row>
    <row r="551" spans="1:12" x14ac:dyDescent="0.25">
      <c r="A551" t="s">
        <v>2998</v>
      </c>
      <c r="B551" s="13">
        <v>901597729</v>
      </c>
      <c r="C551" s="2">
        <v>45400</v>
      </c>
      <c r="D551" s="43">
        <f t="shared" si="114"/>
        <v>73</v>
      </c>
      <c r="E551" s="36">
        <f t="shared" si="129"/>
        <v>0</v>
      </c>
      <c r="F551" s="36">
        <f t="shared" si="130"/>
        <v>0</v>
      </c>
      <c r="G551" s="36">
        <f t="shared" si="131"/>
        <v>5235733</v>
      </c>
      <c r="H551" s="36">
        <f t="shared" si="132"/>
        <v>0</v>
      </c>
      <c r="I551" s="36">
        <f t="shared" si="133"/>
        <v>0</v>
      </c>
      <c r="J551" s="36">
        <f t="shared" si="134"/>
        <v>0</v>
      </c>
      <c r="K551" s="36">
        <f t="shared" si="135"/>
        <v>0</v>
      </c>
      <c r="L551" s="3">
        <v>5235733</v>
      </c>
    </row>
    <row r="552" spans="1:12" x14ac:dyDescent="0.25">
      <c r="A552" t="s">
        <v>2998</v>
      </c>
      <c r="B552" s="13">
        <v>901597729</v>
      </c>
      <c r="C552" s="2">
        <v>45404</v>
      </c>
      <c r="D552" s="43">
        <f t="shared" si="114"/>
        <v>69</v>
      </c>
      <c r="E552" s="36">
        <f t="shared" si="129"/>
        <v>0</v>
      </c>
      <c r="F552" s="36">
        <f t="shared" si="130"/>
        <v>0</v>
      </c>
      <c r="G552" s="36">
        <f t="shared" si="131"/>
        <v>5916681</v>
      </c>
      <c r="H552" s="36">
        <f t="shared" si="132"/>
        <v>0</v>
      </c>
      <c r="I552" s="36">
        <f t="shared" si="133"/>
        <v>0</v>
      </c>
      <c r="J552" s="36">
        <f t="shared" si="134"/>
        <v>0</v>
      </c>
      <c r="K552" s="36">
        <f t="shared" si="135"/>
        <v>0</v>
      </c>
      <c r="L552" s="3">
        <v>5916681</v>
      </c>
    </row>
    <row r="553" spans="1:12" x14ac:dyDescent="0.25">
      <c r="A553" t="s">
        <v>2998</v>
      </c>
      <c r="B553" s="13">
        <v>901597729</v>
      </c>
      <c r="C553" s="2">
        <v>45427</v>
      </c>
      <c r="D553" s="43">
        <f t="shared" si="114"/>
        <v>46</v>
      </c>
      <c r="E553" s="36">
        <f t="shared" si="129"/>
        <v>0</v>
      </c>
      <c r="F553" s="36">
        <f t="shared" si="130"/>
        <v>3944454</v>
      </c>
      <c r="G553" s="36">
        <f t="shared" si="131"/>
        <v>0</v>
      </c>
      <c r="H553" s="36">
        <f t="shared" si="132"/>
        <v>0</v>
      </c>
      <c r="I553" s="36">
        <f t="shared" si="133"/>
        <v>0</v>
      </c>
      <c r="J553" s="36">
        <f t="shared" si="134"/>
        <v>0</v>
      </c>
      <c r="K553" s="36">
        <f t="shared" si="135"/>
        <v>0</v>
      </c>
      <c r="L553" s="3">
        <v>3944454</v>
      </c>
    </row>
    <row r="554" spans="1:12" x14ac:dyDescent="0.25">
      <c r="A554" t="s">
        <v>2998</v>
      </c>
      <c r="B554" s="13">
        <v>901597729</v>
      </c>
      <c r="C554" s="2">
        <v>45362</v>
      </c>
      <c r="D554" s="43">
        <f t="shared" si="114"/>
        <v>111</v>
      </c>
      <c r="E554" s="36">
        <f t="shared" si="129"/>
        <v>0</v>
      </c>
      <c r="F554" s="36">
        <f t="shared" si="130"/>
        <v>0</v>
      </c>
      <c r="G554" s="36">
        <f t="shared" si="131"/>
        <v>0</v>
      </c>
      <c r="H554" s="36">
        <f t="shared" si="132"/>
        <v>4192573</v>
      </c>
      <c r="I554" s="36">
        <f t="shared" si="133"/>
        <v>0</v>
      </c>
      <c r="J554" s="36">
        <f t="shared" si="134"/>
        <v>0</v>
      </c>
      <c r="K554" s="36">
        <f t="shared" si="135"/>
        <v>0</v>
      </c>
      <c r="L554" s="3">
        <v>4192573</v>
      </c>
    </row>
    <row r="555" spans="1:12" x14ac:dyDescent="0.25">
      <c r="A555" t="s">
        <v>2998</v>
      </c>
      <c r="B555" s="13">
        <v>901597729</v>
      </c>
      <c r="C555" s="2">
        <v>45432</v>
      </c>
      <c r="D555" s="43">
        <f t="shared" si="114"/>
        <v>41</v>
      </c>
      <c r="E555" s="36">
        <f t="shared" si="129"/>
        <v>0</v>
      </c>
      <c r="F555" s="36">
        <f t="shared" si="130"/>
        <v>1742250</v>
      </c>
      <c r="G555" s="36">
        <f t="shared" si="131"/>
        <v>0</v>
      </c>
      <c r="H555" s="36">
        <f t="shared" si="132"/>
        <v>0</v>
      </c>
      <c r="I555" s="36">
        <f t="shared" si="133"/>
        <v>0</v>
      </c>
      <c r="J555" s="36">
        <f t="shared" si="134"/>
        <v>0</v>
      </c>
      <c r="K555" s="36">
        <f t="shared" si="135"/>
        <v>0</v>
      </c>
      <c r="L555" s="3">
        <v>1742250</v>
      </c>
    </row>
    <row r="556" spans="1:12" x14ac:dyDescent="0.25">
      <c r="A556" t="s">
        <v>2998</v>
      </c>
      <c r="B556" s="13">
        <v>901597729</v>
      </c>
      <c r="C556" s="2">
        <v>45443</v>
      </c>
      <c r="D556" s="43">
        <f t="shared" si="114"/>
        <v>30</v>
      </c>
      <c r="E556" s="36">
        <f t="shared" si="129"/>
        <v>1184730</v>
      </c>
      <c r="F556" s="36">
        <f t="shared" si="130"/>
        <v>0</v>
      </c>
      <c r="G556" s="36">
        <f t="shared" si="131"/>
        <v>0</v>
      </c>
      <c r="H556" s="36">
        <f t="shared" si="132"/>
        <v>0</v>
      </c>
      <c r="I556" s="36">
        <f t="shared" si="133"/>
        <v>0</v>
      </c>
      <c r="J556" s="36">
        <f t="shared" si="134"/>
        <v>0</v>
      </c>
      <c r="K556" s="36">
        <f t="shared" si="135"/>
        <v>0</v>
      </c>
      <c r="L556" s="3">
        <v>1184730</v>
      </c>
    </row>
    <row r="557" spans="1:12" x14ac:dyDescent="0.25">
      <c r="A557" t="s">
        <v>2998</v>
      </c>
      <c r="B557" s="13">
        <v>901597729</v>
      </c>
      <c r="C557" s="2">
        <v>45441</v>
      </c>
      <c r="D557" s="43">
        <f t="shared" si="114"/>
        <v>32</v>
      </c>
      <c r="E557" s="36">
        <f t="shared" si="129"/>
        <v>0</v>
      </c>
      <c r="F557" s="36">
        <f t="shared" si="130"/>
        <v>9383370</v>
      </c>
      <c r="G557" s="36">
        <f t="shared" si="131"/>
        <v>0</v>
      </c>
      <c r="H557" s="36">
        <f t="shared" si="132"/>
        <v>0</v>
      </c>
      <c r="I557" s="36">
        <f t="shared" si="133"/>
        <v>0</v>
      </c>
      <c r="J557" s="36">
        <f t="shared" si="134"/>
        <v>0</v>
      </c>
      <c r="K557" s="36">
        <f t="shared" si="135"/>
        <v>0</v>
      </c>
      <c r="L557" s="3">
        <v>9383370</v>
      </c>
    </row>
    <row r="558" spans="1:12" x14ac:dyDescent="0.25">
      <c r="A558" t="s">
        <v>2999</v>
      </c>
      <c r="B558" s="13">
        <v>900425750</v>
      </c>
      <c r="C558" s="2">
        <v>45373</v>
      </c>
      <c r="D558" s="43">
        <f t="shared" si="114"/>
        <v>100</v>
      </c>
      <c r="E558" s="36">
        <f t="shared" si="129"/>
        <v>0</v>
      </c>
      <c r="F558" s="36">
        <f t="shared" si="130"/>
        <v>0</v>
      </c>
      <c r="G558" s="36">
        <f t="shared" si="131"/>
        <v>0</v>
      </c>
      <c r="H558" s="36">
        <f t="shared" si="132"/>
        <v>14645356</v>
      </c>
      <c r="I558" s="36">
        <f t="shared" si="133"/>
        <v>0</v>
      </c>
      <c r="J558" s="36">
        <f t="shared" si="134"/>
        <v>0</v>
      </c>
      <c r="K558" s="36">
        <f t="shared" si="135"/>
        <v>0</v>
      </c>
      <c r="L558" s="3">
        <v>14645356</v>
      </c>
    </row>
    <row r="559" spans="1:12" x14ac:dyDescent="0.25">
      <c r="A559" t="s">
        <v>2999</v>
      </c>
      <c r="B559" s="13">
        <v>900425750</v>
      </c>
      <c r="C559" s="2">
        <v>45377</v>
      </c>
      <c r="D559" s="43">
        <f t="shared" si="114"/>
        <v>96</v>
      </c>
      <c r="E559" s="36">
        <f t="shared" si="129"/>
        <v>0</v>
      </c>
      <c r="F559" s="36">
        <f t="shared" si="130"/>
        <v>0</v>
      </c>
      <c r="G559" s="36">
        <f t="shared" si="131"/>
        <v>0</v>
      </c>
      <c r="H559" s="36">
        <f t="shared" si="132"/>
        <v>13874548</v>
      </c>
      <c r="I559" s="36">
        <f t="shared" si="133"/>
        <v>0</v>
      </c>
      <c r="J559" s="36">
        <f t="shared" si="134"/>
        <v>0</v>
      </c>
      <c r="K559" s="36">
        <f t="shared" si="135"/>
        <v>0</v>
      </c>
      <c r="L559" s="3">
        <v>13874548</v>
      </c>
    </row>
    <row r="560" spans="1:12" x14ac:dyDescent="0.25">
      <c r="A560" t="s">
        <v>2999</v>
      </c>
      <c r="B560" s="13">
        <v>900425750</v>
      </c>
      <c r="C560" s="2">
        <v>45378</v>
      </c>
      <c r="D560" s="43">
        <f t="shared" si="114"/>
        <v>95</v>
      </c>
      <c r="E560" s="36">
        <f t="shared" si="129"/>
        <v>0</v>
      </c>
      <c r="F560" s="36">
        <f t="shared" si="130"/>
        <v>0</v>
      </c>
      <c r="G560" s="36">
        <f t="shared" si="131"/>
        <v>0</v>
      </c>
      <c r="H560" s="36">
        <f t="shared" si="132"/>
        <v>3738995</v>
      </c>
      <c r="I560" s="36">
        <f t="shared" si="133"/>
        <v>0</v>
      </c>
      <c r="J560" s="36">
        <f t="shared" si="134"/>
        <v>0</v>
      </c>
      <c r="K560" s="36">
        <f t="shared" si="135"/>
        <v>0</v>
      </c>
      <c r="L560" s="3">
        <v>3738995</v>
      </c>
    </row>
    <row r="561" spans="1:12" x14ac:dyDescent="0.25">
      <c r="A561" t="s">
        <v>2999</v>
      </c>
      <c r="B561" s="13">
        <v>900425750</v>
      </c>
      <c r="C561" s="2">
        <v>45394</v>
      </c>
      <c r="D561" s="43">
        <f t="shared" si="114"/>
        <v>79</v>
      </c>
      <c r="E561" s="36">
        <f t="shared" si="129"/>
        <v>0</v>
      </c>
      <c r="F561" s="36">
        <f t="shared" si="130"/>
        <v>0</v>
      </c>
      <c r="G561" s="36">
        <f t="shared" si="131"/>
        <v>3552620</v>
      </c>
      <c r="H561" s="36">
        <f t="shared" si="132"/>
        <v>0</v>
      </c>
      <c r="I561" s="36">
        <f t="shared" si="133"/>
        <v>0</v>
      </c>
      <c r="J561" s="36">
        <f t="shared" si="134"/>
        <v>0</v>
      </c>
      <c r="K561" s="36">
        <f t="shared" si="135"/>
        <v>0</v>
      </c>
      <c r="L561" s="3">
        <v>3552620</v>
      </c>
    </row>
    <row r="562" spans="1:12" x14ac:dyDescent="0.25">
      <c r="A562" t="s">
        <v>2999</v>
      </c>
      <c r="B562" s="13">
        <v>900425750</v>
      </c>
      <c r="C562" s="2">
        <v>45404</v>
      </c>
      <c r="D562" s="43">
        <f t="shared" si="114"/>
        <v>69</v>
      </c>
      <c r="E562" s="36">
        <f t="shared" si="129"/>
        <v>0</v>
      </c>
      <c r="F562" s="36">
        <f t="shared" si="130"/>
        <v>0</v>
      </c>
      <c r="G562" s="36">
        <f t="shared" si="131"/>
        <v>10584232</v>
      </c>
      <c r="H562" s="36">
        <f t="shared" si="132"/>
        <v>0</v>
      </c>
      <c r="I562" s="36">
        <f t="shared" si="133"/>
        <v>0</v>
      </c>
      <c r="J562" s="36">
        <f t="shared" si="134"/>
        <v>0</v>
      </c>
      <c r="K562" s="36">
        <f t="shared" si="135"/>
        <v>0</v>
      </c>
      <c r="L562" s="3">
        <v>10584232</v>
      </c>
    </row>
    <row r="563" spans="1:12" x14ac:dyDescent="0.25">
      <c r="A563" t="s">
        <v>2999</v>
      </c>
      <c r="B563" s="13">
        <v>900425750</v>
      </c>
      <c r="C563" s="2">
        <v>45408</v>
      </c>
      <c r="D563" s="43">
        <f t="shared" si="114"/>
        <v>65</v>
      </c>
      <c r="E563" s="36">
        <f t="shared" si="129"/>
        <v>0</v>
      </c>
      <c r="F563" s="36">
        <f t="shared" si="130"/>
        <v>0</v>
      </c>
      <c r="G563" s="36">
        <f t="shared" si="131"/>
        <v>9813424</v>
      </c>
      <c r="H563" s="36">
        <f t="shared" si="132"/>
        <v>0</v>
      </c>
      <c r="I563" s="36">
        <f t="shared" si="133"/>
        <v>0</v>
      </c>
      <c r="J563" s="36">
        <f t="shared" si="134"/>
        <v>0</v>
      </c>
      <c r="K563" s="36">
        <f t="shared" si="135"/>
        <v>0</v>
      </c>
      <c r="L563" s="3">
        <v>9813424</v>
      </c>
    </row>
    <row r="564" spans="1:12" x14ac:dyDescent="0.25">
      <c r="A564" t="s">
        <v>2999</v>
      </c>
      <c r="B564" s="13">
        <v>900425750</v>
      </c>
      <c r="C564" s="2">
        <v>45411</v>
      </c>
      <c r="D564" s="43">
        <f t="shared" si="114"/>
        <v>62</v>
      </c>
      <c r="E564" s="36">
        <f t="shared" si="129"/>
        <v>0</v>
      </c>
      <c r="F564" s="36">
        <f t="shared" si="130"/>
        <v>0</v>
      </c>
      <c r="G564" s="36">
        <f t="shared" si="131"/>
        <v>6845237</v>
      </c>
      <c r="H564" s="36">
        <f t="shared" si="132"/>
        <v>0</v>
      </c>
      <c r="I564" s="36">
        <f t="shared" si="133"/>
        <v>0</v>
      </c>
      <c r="J564" s="36">
        <f t="shared" si="134"/>
        <v>0</v>
      </c>
      <c r="K564" s="36">
        <f t="shared" si="135"/>
        <v>0</v>
      </c>
      <c r="L564" s="3">
        <v>6845237</v>
      </c>
    </row>
    <row r="565" spans="1:12" x14ac:dyDescent="0.25">
      <c r="A565" t="s">
        <v>3000</v>
      </c>
      <c r="B565" s="13">
        <v>830090321</v>
      </c>
      <c r="C565" s="2">
        <v>45387</v>
      </c>
      <c r="D565" s="43">
        <f t="shared" si="114"/>
        <v>86</v>
      </c>
      <c r="E565" s="36">
        <f t="shared" si="129"/>
        <v>0</v>
      </c>
      <c r="F565" s="36">
        <f t="shared" si="130"/>
        <v>0</v>
      </c>
      <c r="G565" s="36">
        <f t="shared" si="131"/>
        <v>28241</v>
      </c>
      <c r="H565" s="36">
        <f t="shared" si="132"/>
        <v>0</v>
      </c>
      <c r="I565" s="36">
        <f t="shared" si="133"/>
        <v>0</v>
      </c>
      <c r="J565" s="36">
        <f t="shared" si="134"/>
        <v>0</v>
      </c>
      <c r="K565" s="36">
        <f t="shared" si="135"/>
        <v>0</v>
      </c>
      <c r="L565" s="3">
        <v>28241</v>
      </c>
    </row>
    <row r="566" spans="1:12" x14ac:dyDescent="0.25">
      <c r="A566" t="s">
        <v>3000</v>
      </c>
      <c r="B566" s="13">
        <v>830090321</v>
      </c>
      <c r="C566" s="2">
        <v>45427</v>
      </c>
      <c r="D566" s="43">
        <f t="shared" si="114"/>
        <v>46</v>
      </c>
      <c r="E566" s="36">
        <f t="shared" si="129"/>
        <v>0</v>
      </c>
      <c r="F566" s="36">
        <f t="shared" si="130"/>
        <v>705352</v>
      </c>
      <c r="G566" s="36">
        <f t="shared" si="131"/>
        <v>0</v>
      </c>
      <c r="H566" s="36">
        <f t="shared" si="132"/>
        <v>0</v>
      </c>
      <c r="I566" s="36">
        <f t="shared" si="133"/>
        <v>0</v>
      </c>
      <c r="J566" s="36">
        <f t="shared" si="134"/>
        <v>0</v>
      </c>
      <c r="K566" s="36">
        <f t="shared" si="135"/>
        <v>0</v>
      </c>
      <c r="L566" s="3">
        <v>705352</v>
      </c>
    </row>
    <row r="567" spans="1:12" x14ac:dyDescent="0.25">
      <c r="A567" t="s">
        <v>3000</v>
      </c>
      <c r="B567" s="13">
        <v>830090321</v>
      </c>
      <c r="C567" s="2">
        <v>45397</v>
      </c>
      <c r="D567" s="43">
        <f t="shared" ref="D567:D628" si="136">+_xlfn.DAYS($D$6,C567)</f>
        <v>76</v>
      </c>
      <c r="E567" s="36">
        <f t="shared" si="129"/>
        <v>0</v>
      </c>
      <c r="F567" s="36">
        <f t="shared" si="130"/>
        <v>0</v>
      </c>
      <c r="G567" s="36">
        <f t="shared" si="131"/>
        <v>1067282</v>
      </c>
      <c r="H567" s="36">
        <f t="shared" si="132"/>
        <v>0</v>
      </c>
      <c r="I567" s="36">
        <f t="shared" si="133"/>
        <v>0</v>
      </c>
      <c r="J567" s="36">
        <f t="shared" si="134"/>
        <v>0</v>
      </c>
      <c r="K567" s="36">
        <f t="shared" si="135"/>
        <v>0</v>
      </c>
      <c r="L567" s="3">
        <v>1067282</v>
      </c>
    </row>
    <row r="568" spans="1:12" x14ac:dyDescent="0.25">
      <c r="A568" t="s">
        <v>3000</v>
      </c>
      <c r="B568" s="13">
        <v>830090321</v>
      </c>
      <c r="C568" s="2">
        <v>45441</v>
      </c>
      <c r="D568" s="43">
        <f t="shared" si="136"/>
        <v>32</v>
      </c>
      <c r="E568" s="36">
        <f t="shared" si="129"/>
        <v>0</v>
      </c>
      <c r="F568" s="36">
        <f t="shared" si="130"/>
        <v>753291</v>
      </c>
      <c r="G568" s="36">
        <f t="shared" si="131"/>
        <v>0</v>
      </c>
      <c r="H568" s="36">
        <f t="shared" si="132"/>
        <v>0</v>
      </c>
      <c r="I568" s="36">
        <f t="shared" si="133"/>
        <v>0</v>
      </c>
      <c r="J568" s="36">
        <f t="shared" si="134"/>
        <v>0</v>
      </c>
      <c r="K568" s="36">
        <f t="shared" si="135"/>
        <v>0</v>
      </c>
      <c r="L568" s="3">
        <v>753291</v>
      </c>
    </row>
    <row r="569" spans="1:12" x14ac:dyDescent="0.25">
      <c r="A569" t="s">
        <v>3001</v>
      </c>
      <c r="B569" s="13">
        <v>79451077</v>
      </c>
      <c r="C569" s="2">
        <v>45358</v>
      </c>
      <c r="D569" s="43">
        <f t="shared" si="136"/>
        <v>115</v>
      </c>
      <c r="E569" s="36">
        <f t="shared" si="129"/>
        <v>0</v>
      </c>
      <c r="F569" s="36">
        <f t="shared" si="130"/>
        <v>0</v>
      </c>
      <c r="G569" s="36">
        <f t="shared" si="131"/>
        <v>0</v>
      </c>
      <c r="H569" s="36">
        <f t="shared" si="132"/>
        <v>162345</v>
      </c>
      <c r="I569" s="36">
        <f t="shared" si="133"/>
        <v>0</v>
      </c>
      <c r="J569" s="36">
        <f t="shared" si="134"/>
        <v>0</v>
      </c>
      <c r="K569" s="36">
        <f t="shared" si="135"/>
        <v>0</v>
      </c>
      <c r="L569" s="3">
        <v>162345</v>
      </c>
    </row>
    <row r="570" spans="1:12" x14ac:dyDescent="0.25">
      <c r="A570" t="s">
        <v>3001</v>
      </c>
      <c r="B570" s="13">
        <v>79451077</v>
      </c>
      <c r="C570" s="2">
        <v>45364</v>
      </c>
      <c r="D570" s="43">
        <f t="shared" si="136"/>
        <v>109</v>
      </c>
      <c r="E570" s="36">
        <f t="shared" ref="E570:E602" si="137">+IF(AND(D570&gt;=0,D570&lt;=30),L570,0)</f>
        <v>0</v>
      </c>
      <c r="F570" s="36">
        <f t="shared" ref="F570:F602" si="138">+IF(AND(D570&gt;=31,D570&lt;=60),L570,0)</f>
        <v>0</v>
      </c>
      <c r="G570" s="36">
        <f t="shared" ref="G570:G602" si="139">+IF(AND(D570&gt;=61,D570&lt;=90),L570,0)</f>
        <v>0</v>
      </c>
      <c r="H570" s="36">
        <f t="shared" ref="H570:H602" si="140">+IF(AND(D570&gt;=91,D570&lt;=120),L570,0)</f>
        <v>7475979</v>
      </c>
      <c r="I570" s="36">
        <f t="shared" ref="I570:I602" si="141">+IF(AND(D570&gt;=121,D570&lt;=180),L570,0)</f>
        <v>0</v>
      </c>
      <c r="J570" s="36">
        <f t="shared" ref="J570:J602" si="142">+IF(AND(D570&gt;=181,D570&lt;=360),L570,0)</f>
        <v>0</v>
      </c>
      <c r="K570" s="36">
        <f t="shared" ref="K570:K602" si="143">+IF(AND(D570&gt;360),L570,0)</f>
        <v>0</v>
      </c>
      <c r="L570" s="3">
        <v>7475979</v>
      </c>
    </row>
    <row r="571" spans="1:12" x14ac:dyDescent="0.25">
      <c r="A571" t="s">
        <v>3001</v>
      </c>
      <c r="B571" s="13">
        <v>79451077</v>
      </c>
      <c r="C571" s="2">
        <v>45373</v>
      </c>
      <c r="D571" s="43">
        <f t="shared" si="136"/>
        <v>100</v>
      </c>
      <c r="E571" s="36">
        <f t="shared" si="137"/>
        <v>0</v>
      </c>
      <c r="F571" s="36">
        <f t="shared" si="138"/>
        <v>0</v>
      </c>
      <c r="G571" s="36">
        <f t="shared" si="139"/>
        <v>0</v>
      </c>
      <c r="H571" s="36">
        <f t="shared" si="140"/>
        <v>6869693</v>
      </c>
      <c r="I571" s="36">
        <f t="shared" si="141"/>
        <v>0</v>
      </c>
      <c r="J571" s="36">
        <f t="shared" si="142"/>
        <v>0</v>
      </c>
      <c r="K571" s="36">
        <f t="shared" si="143"/>
        <v>0</v>
      </c>
      <c r="L571" s="3">
        <v>6869693</v>
      </c>
    </row>
    <row r="572" spans="1:12" x14ac:dyDescent="0.25">
      <c r="A572" t="s">
        <v>3001</v>
      </c>
      <c r="B572" s="13">
        <v>79451077</v>
      </c>
      <c r="C572" s="2">
        <v>45378</v>
      </c>
      <c r="D572" s="43">
        <f t="shared" si="136"/>
        <v>95</v>
      </c>
      <c r="E572" s="36">
        <f t="shared" si="137"/>
        <v>0</v>
      </c>
      <c r="F572" s="36">
        <f t="shared" si="138"/>
        <v>0</v>
      </c>
      <c r="G572" s="36">
        <f t="shared" si="139"/>
        <v>0</v>
      </c>
      <c r="H572" s="36">
        <f t="shared" si="140"/>
        <v>1507492</v>
      </c>
      <c r="I572" s="36">
        <f t="shared" si="141"/>
        <v>0</v>
      </c>
      <c r="J572" s="36">
        <f t="shared" si="142"/>
        <v>0</v>
      </c>
      <c r="K572" s="36">
        <f t="shared" si="143"/>
        <v>0</v>
      </c>
      <c r="L572" s="3">
        <v>1507492</v>
      </c>
    </row>
    <row r="573" spans="1:12" x14ac:dyDescent="0.25">
      <c r="A573" t="s">
        <v>3001</v>
      </c>
      <c r="B573" s="13">
        <v>79451077</v>
      </c>
      <c r="C573" s="2">
        <v>45386</v>
      </c>
      <c r="D573" s="43">
        <f t="shared" si="136"/>
        <v>87</v>
      </c>
      <c r="E573" s="36">
        <f t="shared" si="137"/>
        <v>0</v>
      </c>
      <c r="F573" s="36">
        <f t="shared" si="138"/>
        <v>0</v>
      </c>
      <c r="G573" s="36">
        <f t="shared" si="139"/>
        <v>15532</v>
      </c>
      <c r="H573" s="36">
        <f t="shared" si="140"/>
        <v>0</v>
      </c>
      <c r="I573" s="36">
        <f t="shared" si="141"/>
        <v>0</v>
      </c>
      <c r="J573" s="36">
        <f t="shared" si="142"/>
        <v>0</v>
      </c>
      <c r="K573" s="36">
        <f t="shared" si="143"/>
        <v>0</v>
      </c>
      <c r="L573" s="3">
        <v>15532</v>
      </c>
    </row>
    <row r="574" spans="1:12" x14ac:dyDescent="0.25">
      <c r="A574" t="s">
        <v>3001</v>
      </c>
      <c r="B574" s="13">
        <v>79451077</v>
      </c>
      <c r="C574" s="2">
        <v>45393</v>
      </c>
      <c r="D574" s="43">
        <f t="shared" si="136"/>
        <v>80</v>
      </c>
      <c r="E574" s="36">
        <f t="shared" si="137"/>
        <v>0</v>
      </c>
      <c r="F574" s="36">
        <f t="shared" si="138"/>
        <v>0</v>
      </c>
      <c r="G574" s="36">
        <f t="shared" si="139"/>
        <v>4263079</v>
      </c>
      <c r="H574" s="36">
        <f t="shared" si="140"/>
        <v>0</v>
      </c>
      <c r="I574" s="36">
        <f t="shared" si="141"/>
        <v>0</v>
      </c>
      <c r="J574" s="36">
        <f t="shared" si="142"/>
        <v>0</v>
      </c>
      <c r="K574" s="36">
        <f t="shared" si="143"/>
        <v>0</v>
      </c>
      <c r="L574" s="3">
        <v>4263079</v>
      </c>
    </row>
    <row r="575" spans="1:12" x14ac:dyDescent="0.25">
      <c r="A575" t="s">
        <v>3001</v>
      </c>
      <c r="B575" s="13">
        <v>79451077</v>
      </c>
      <c r="C575" s="2">
        <v>45404</v>
      </c>
      <c r="D575" s="43">
        <f t="shared" si="136"/>
        <v>69</v>
      </c>
      <c r="E575" s="36">
        <f t="shared" si="137"/>
        <v>0</v>
      </c>
      <c r="F575" s="36">
        <f t="shared" si="138"/>
        <v>0</v>
      </c>
      <c r="G575" s="36">
        <f t="shared" si="139"/>
        <v>37702</v>
      </c>
      <c r="H575" s="36">
        <f t="shared" si="140"/>
        <v>0</v>
      </c>
      <c r="I575" s="36">
        <f t="shared" si="141"/>
        <v>0</v>
      </c>
      <c r="J575" s="36">
        <f t="shared" si="142"/>
        <v>0</v>
      </c>
      <c r="K575" s="36">
        <f t="shared" si="143"/>
        <v>0</v>
      </c>
      <c r="L575" s="3">
        <v>37702</v>
      </c>
    </row>
    <row r="576" spans="1:12" x14ac:dyDescent="0.25">
      <c r="A576" t="s">
        <v>3001</v>
      </c>
      <c r="B576" s="13">
        <v>79451077</v>
      </c>
      <c r="C576" s="2">
        <v>45408</v>
      </c>
      <c r="D576" s="43">
        <f t="shared" si="136"/>
        <v>65</v>
      </c>
      <c r="E576" s="36">
        <f t="shared" si="137"/>
        <v>0</v>
      </c>
      <c r="F576" s="36">
        <f t="shared" si="138"/>
        <v>0</v>
      </c>
      <c r="G576" s="36">
        <f t="shared" si="139"/>
        <v>1208744</v>
      </c>
      <c r="H576" s="36">
        <f t="shared" si="140"/>
        <v>0</v>
      </c>
      <c r="I576" s="36">
        <f t="shared" si="141"/>
        <v>0</v>
      </c>
      <c r="J576" s="36">
        <f t="shared" si="142"/>
        <v>0</v>
      </c>
      <c r="K576" s="36">
        <f t="shared" si="143"/>
        <v>0</v>
      </c>
      <c r="L576" s="3">
        <v>1208744</v>
      </c>
    </row>
    <row r="577" spans="1:12" x14ac:dyDescent="0.25">
      <c r="A577" t="s">
        <v>3001</v>
      </c>
      <c r="B577" s="13">
        <v>79451077</v>
      </c>
      <c r="C577" s="2">
        <v>45411</v>
      </c>
      <c r="D577" s="43">
        <f t="shared" si="136"/>
        <v>62</v>
      </c>
      <c r="E577" s="36">
        <f t="shared" si="137"/>
        <v>0</v>
      </c>
      <c r="F577" s="36">
        <f t="shared" si="138"/>
        <v>0</v>
      </c>
      <c r="G577" s="36">
        <f t="shared" si="139"/>
        <v>1116456</v>
      </c>
      <c r="H577" s="36">
        <f t="shared" si="140"/>
        <v>0</v>
      </c>
      <c r="I577" s="36">
        <f t="shared" si="141"/>
        <v>0</v>
      </c>
      <c r="J577" s="36">
        <f t="shared" si="142"/>
        <v>0</v>
      </c>
      <c r="K577" s="36">
        <f t="shared" si="143"/>
        <v>0</v>
      </c>
      <c r="L577" s="3">
        <v>1116456</v>
      </c>
    </row>
    <row r="578" spans="1:12" x14ac:dyDescent="0.25">
      <c r="A578" t="s">
        <v>3001</v>
      </c>
      <c r="B578" s="13">
        <v>79451077</v>
      </c>
      <c r="C578" s="2">
        <v>45422</v>
      </c>
      <c r="D578" s="43">
        <f t="shared" si="136"/>
        <v>51</v>
      </c>
      <c r="E578" s="36">
        <f t="shared" si="137"/>
        <v>0</v>
      </c>
      <c r="F578" s="36">
        <f t="shared" si="138"/>
        <v>2356376</v>
      </c>
      <c r="G578" s="36">
        <f t="shared" si="139"/>
        <v>0</v>
      </c>
      <c r="H578" s="36">
        <f t="shared" si="140"/>
        <v>0</v>
      </c>
      <c r="I578" s="36">
        <f t="shared" si="141"/>
        <v>0</v>
      </c>
      <c r="J578" s="36">
        <f t="shared" si="142"/>
        <v>0</v>
      </c>
      <c r="K578" s="36">
        <f t="shared" si="143"/>
        <v>0</v>
      </c>
      <c r="L578" s="3">
        <v>2356376</v>
      </c>
    </row>
    <row r="579" spans="1:12" x14ac:dyDescent="0.25">
      <c r="A579" t="s">
        <v>3001</v>
      </c>
      <c r="B579" s="13">
        <v>79451077</v>
      </c>
      <c r="C579" s="2">
        <v>45427</v>
      </c>
      <c r="D579" s="43">
        <f t="shared" si="136"/>
        <v>46</v>
      </c>
      <c r="E579" s="36">
        <f t="shared" si="137"/>
        <v>0</v>
      </c>
      <c r="F579" s="36">
        <f t="shared" si="138"/>
        <v>826088</v>
      </c>
      <c r="G579" s="36">
        <f t="shared" si="139"/>
        <v>0</v>
      </c>
      <c r="H579" s="36">
        <f t="shared" si="140"/>
        <v>0</v>
      </c>
      <c r="I579" s="36">
        <f t="shared" si="141"/>
        <v>0</v>
      </c>
      <c r="J579" s="36">
        <f t="shared" si="142"/>
        <v>0</v>
      </c>
      <c r="K579" s="36">
        <f t="shared" si="143"/>
        <v>0</v>
      </c>
      <c r="L579" s="3">
        <v>826088</v>
      </c>
    </row>
    <row r="580" spans="1:12" x14ac:dyDescent="0.25">
      <c r="A580" t="s">
        <v>3001</v>
      </c>
      <c r="B580" s="13">
        <v>79451077</v>
      </c>
      <c r="C580" s="2">
        <v>45397</v>
      </c>
      <c r="D580" s="43">
        <f t="shared" si="136"/>
        <v>76</v>
      </c>
      <c r="E580" s="36">
        <f t="shared" si="137"/>
        <v>0</v>
      </c>
      <c r="F580" s="36">
        <f t="shared" si="138"/>
        <v>0</v>
      </c>
      <c r="G580" s="36">
        <f t="shared" si="139"/>
        <v>271235</v>
      </c>
      <c r="H580" s="36">
        <f t="shared" si="140"/>
        <v>0</v>
      </c>
      <c r="I580" s="36">
        <f t="shared" si="141"/>
        <v>0</v>
      </c>
      <c r="J580" s="36">
        <f t="shared" si="142"/>
        <v>0</v>
      </c>
      <c r="K580" s="36">
        <f t="shared" si="143"/>
        <v>0</v>
      </c>
      <c r="L580" s="3">
        <v>271235</v>
      </c>
    </row>
    <row r="581" spans="1:12" x14ac:dyDescent="0.25">
      <c r="A581" t="s">
        <v>3001</v>
      </c>
      <c r="B581" s="13">
        <v>79451077</v>
      </c>
      <c r="C581" s="2">
        <v>45428</v>
      </c>
      <c r="D581" s="43">
        <f t="shared" si="136"/>
        <v>45</v>
      </c>
      <c r="E581" s="36">
        <f t="shared" si="137"/>
        <v>0</v>
      </c>
      <c r="F581" s="36">
        <f t="shared" si="138"/>
        <v>146872</v>
      </c>
      <c r="G581" s="36">
        <f t="shared" si="139"/>
        <v>0</v>
      </c>
      <c r="H581" s="36">
        <f t="shared" si="140"/>
        <v>0</v>
      </c>
      <c r="I581" s="36">
        <f t="shared" si="141"/>
        <v>0</v>
      </c>
      <c r="J581" s="36">
        <f t="shared" si="142"/>
        <v>0</v>
      </c>
      <c r="K581" s="36">
        <f t="shared" si="143"/>
        <v>0</v>
      </c>
      <c r="L581" s="3">
        <v>146872</v>
      </c>
    </row>
    <row r="582" spans="1:12" x14ac:dyDescent="0.25">
      <c r="A582" t="s">
        <v>3001</v>
      </c>
      <c r="B582" s="13">
        <v>79451077</v>
      </c>
      <c r="C582" s="2">
        <v>45435</v>
      </c>
      <c r="D582" s="43">
        <f t="shared" si="136"/>
        <v>38</v>
      </c>
      <c r="E582" s="36">
        <f t="shared" si="137"/>
        <v>0</v>
      </c>
      <c r="F582" s="36">
        <f t="shared" si="138"/>
        <v>2091105</v>
      </c>
      <c r="G582" s="36">
        <f t="shared" si="139"/>
        <v>0</v>
      </c>
      <c r="H582" s="36">
        <f t="shared" si="140"/>
        <v>0</v>
      </c>
      <c r="I582" s="36">
        <f t="shared" si="141"/>
        <v>0</v>
      </c>
      <c r="J582" s="36">
        <f t="shared" si="142"/>
        <v>0</v>
      </c>
      <c r="K582" s="36">
        <f t="shared" si="143"/>
        <v>0</v>
      </c>
      <c r="L582" s="3">
        <v>2091105</v>
      </c>
    </row>
    <row r="583" spans="1:12" x14ac:dyDescent="0.25">
      <c r="A583" t="s">
        <v>3001</v>
      </c>
      <c r="B583" s="13">
        <v>79451077</v>
      </c>
      <c r="C583" s="2">
        <v>45440</v>
      </c>
      <c r="D583" s="43">
        <f t="shared" si="136"/>
        <v>33</v>
      </c>
      <c r="E583" s="36">
        <f t="shared" si="137"/>
        <v>0</v>
      </c>
      <c r="F583" s="36">
        <f t="shared" si="138"/>
        <v>2204108</v>
      </c>
      <c r="G583" s="36">
        <f t="shared" si="139"/>
        <v>0</v>
      </c>
      <c r="H583" s="36">
        <f t="shared" si="140"/>
        <v>0</v>
      </c>
      <c r="I583" s="36">
        <f t="shared" si="141"/>
        <v>0</v>
      </c>
      <c r="J583" s="36">
        <f t="shared" si="142"/>
        <v>0</v>
      </c>
      <c r="K583" s="36">
        <f t="shared" si="143"/>
        <v>0</v>
      </c>
      <c r="L583" s="3">
        <v>2204108</v>
      </c>
    </row>
    <row r="584" spans="1:12" x14ac:dyDescent="0.25">
      <c r="A584" t="s">
        <v>3001</v>
      </c>
      <c r="B584" s="13">
        <v>79451077</v>
      </c>
      <c r="C584" s="2">
        <v>45443</v>
      </c>
      <c r="D584" s="43">
        <f t="shared" si="136"/>
        <v>30</v>
      </c>
      <c r="E584" s="36">
        <f t="shared" si="137"/>
        <v>1328830</v>
      </c>
      <c r="F584" s="36">
        <f t="shared" si="138"/>
        <v>0</v>
      </c>
      <c r="G584" s="36">
        <f t="shared" si="139"/>
        <v>0</v>
      </c>
      <c r="H584" s="36">
        <f t="shared" si="140"/>
        <v>0</v>
      </c>
      <c r="I584" s="36">
        <f t="shared" si="141"/>
        <v>0</v>
      </c>
      <c r="J584" s="36">
        <f t="shared" si="142"/>
        <v>0</v>
      </c>
      <c r="K584" s="36">
        <f t="shared" si="143"/>
        <v>0</v>
      </c>
      <c r="L584" s="3">
        <v>1328830</v>
      </c>
    </row>
    <row r="585" spans="1:12" x14ac:dyDescent="0.25">
      <c r="A585" t="s">
        <v>3001</v>
      </c>
      <c r="B585" s="13">
        <v>79451077</v>
      </c>
      <c r="C585" s="2">
        <v>45442</v>
      </c>
      <c r="D585" s="43">
        <f t="shared" si="136"/>
        <v>31</v>
      </c>
      <c r="E585" s="36">
        <f t="shared" si="137"/>
        <v>0</v>
      </c>
      <c r="F585" s="36">
        <f t="shared" si="138"/>
        <v>506457</v>
      </c>
      <c r="G585" s="36">
        <f t="shared" si="139"/>
        <v>0</v>
      </c>
      <c r="H585" s="36">
        <f t="shared" si="140"/>
        <v>0</v>
      </c>
      <c r="I585" s="36">
        <f t="shared" si="141"/>
        <v>0</v>
      </c>
      <c r="J585" s="36">
        <f t="shared" si="142"/>
        <v>0</v>
      </c>
      <c r="K585" s="36">
        <f t="shared" si="143"/>
        <v>0</v>
      </c>
      <c r="L585" s="3">
        <v>506457</v>
      </c>
    </row>
    <row r="586" spans="1:12" x14ac:dyDescent="0.25">
      <c r="A586" t="s">
        <v>3002</v>
      </c>
      <c r="B586" s="13">
        <v>900387294</v>
      </c>
      <c r="C586" s="2">
        <v>45358</v>
      </c>
      <c r="D586" s="43">
        <f t="shared" si="136"/>
        <v>115</v>
      </c>
      <c r="E586" s="36">
        <f t="shared" si="137"/>
        <v>0</v>
      </c>
      <c r="F586" s="36">
        <f t="shared" si="138"/>
        <v>0</v>
      </c>
      <c r="G586" s="36">
        <f t="shared" si="139"/>
        <v>0</v>
      </c>
      <c r="H586" s="36">
        <f t="shared" si="140"/>
        <v>1778944</v>
      </c>
      <c r="I586" s="36">
        <f t="shared" si="141"/>
        <v>0</v>
      </c>
      <c r="J586" s="36">
        <f t="shared" si="142"/>
        <v>0</v>
      </c>
      <c r="K586" s="36">
        <f t="shared" si="143"/>
        <v>0</v>
      </c>
      <c r="L586" s="3">
        <v>1778944</v>
      </c>
    </row>
    <row r="587" spans="1:12" x14ac:dyDescent="0.25">
      <c r="A587" t="s">
        <v>3002</v>
      </c>
      <c r="B587" s="13">
        <v>900387294</v>
      </c>
      <c r="C587" s="2">
        <v>45370</v>
      </c>
      <c r="D587" s="43">
        <f t="shared" si="136"/>
        <v>103</v>
      </c>
      <c r="E587" s="36">
        <f t="shared" si="137"/>
        <v>0</v>
      </c>
      <c r="F587" s="36">
        <f t="shared" si="138"/>
        <v>0</v>
      </c>
      <c r="G587" s="36">
        <f t="shared" si="139"/>
        <v>0</v>
      </c>
      <c r="H587" s="36">
        <f t="shared" si="140"/>
        <v>3557888</v>
      </c>
      <c r="I587" s="36">
        <f t="shared" si="141"/>
        <v>0</v>
      </c>
      <c r="J587" s="36">
        <f t="shared" si="142"/>
        <v>0</v>
      </c>
      <c r="K587" s="36">
        <f t="shared" si="143"/>
        <v>0</v>
      </c>
      <c r="L587" s="3">
        <v>3557888</v>
      </c>
    </row>
    <row r="588" spans="1:12" x14ac:dyDescent="0.25">
      <c r="A588" t="s">
        <v>3002</v>
      </c>
      <c r="B588" s="13">
        <v>900387294</v>
      </c>
      <c r="C588" s="2">
        <v>45373</v>
      </c>
      <c r="D588" s="43">
        <f t="shared" si="136"/>
        <v>100</v>
      </c>
      <c r="E588" s="36">
        <f t="shared" si="137"/>
        <v>0</v>
      </c>
      <c r="F588" s="36">
        <f t="shared" si="138"/>
        <v>0</v>
      </c>
      <c r="G588" s="36">
        <f t="shared" si="139"/>
        <v>0</v>
      </c>
      <c r="H588" s="36">
        <f t="shared" si="140"/>
        <v>1334208</v>
      </c>
      <c r="I588" s="36">
        <f t="shared" si="141"/>
        <v>0</v>
      </c>
      <c r="J588" s="36">
        <f t="shared" si="142"/>
        <v>0</v>
      </c>
      <c r="K588" s="36">
        <f t="shared" si="143"/>
        <v>0</v>
      </c>
      <c r="L588" s="3">
        <v>1334208</v>
      </c>
    </row>
    <row r="589" spans="1:12" x14ac:dyDescent="0.25">
      <c r="A589" t="s">
        <v>3002</v>
      </c>
      <c r="B589" s="13">
        <v>900387294</v>
      </c>
      <c r="C589" s="2">
        <v>45377</v>
      </c>
      <c r="D589" s="43">
        <f t="shared" si="136"/>
        <v>96</v>
      </c>
      <c r="E589" s="36">
        <f t="shared" si="137"/>
        <v>0</v>
      </c>
      <c r="F589" s="36">
        <f t="shared" si="138"/>
        <v>0</v>
      </c>
      <c r="G589" s="36">
        <f t="shared" si="139"/>
        <v>0</v>
      </c>
      <c r="H589" s="36">
        <f t="shared" si="140"/>
        <v>1723352</v>
      </c>
      <c r="I589" s="36">
        <f t="shared" si="141"/>
        <v>0</v>
      </c>
      <c r="J589" s="36">
        <f t="shared" si="142"/>
        <v>0</v>
      </c>
      <c r="K589" s="36">
        <f t="shared" si="143"/>
        <v>0</v>
      </c>
      <c r="L589" s="3">
        <v>1723352</v>
      </c>
    </row>
    <row r="590" spans="1:12" x14ac:dyDescent="0.25">
      <c r="A590" t="s">
        <v>3002</v>
      </c>
      <c r="B590" s="13">
        <v>900387294</v>
      </c>
      <c r="C590" s="2">
        <v>45393</v>
      </c>
      <c r="D590" s="43">
        <f t="shared" si="136"/>
        <v>80</v>
      </c>
      <c r="E590" s="36">
        <f t="shared" si="137"/>
        <v>0</v>
      </c>
      <c r="F590" s="36">
        <f t="shared" si="138"/>
        <v>0</v>
      </c>
      <c r="G590" s="36">
        <f t="shared" si="139"/>
        <v>7226960</v>
      </c>
      <c r="H590" s="36">
        <f t="shared" si="140"/>
        <v>0</v>
      </c>
      <c r="I590" s="36">
        <f t="shared" si="141"/>
        <v>0</v>
      </c>
      <c r="J590" s="36">
        <f t="shared" si="142"/>
        <v>0</v>
      </c>
      <c r="K590" s="36">
        <f t="shared" si="143"/>
        <v>0</v>
      </c>
      <c r="L590" s="3">
        <v>7226960</v>
      </c>
    </row>
    <row r="591" spans="1:12" x14ac:dyDescent="0.25">
      <c r="A591" t="s">
        <v>3002</v>
      </c>
      <c r="B591" s="13">
        <v>900387294</v>
      </c>
      <c r="C591" s="2">
        <v>45394</v>
      </c>
      <c r="D591" s="43">
        <f t="shared" si="136"/>
        <v>79</v>
      </c>
      <c r="E591" s="36">
        <f t="shared" si="137"/>
        <v>0</v>
      </c>
      <c r="F591" s="36">
        <f t="shared" si="138"/>
        <v>0</v>
      </c>
      <c r="G591" s="36">
        <f t="shared" si="139"/>
        <v>2724008</v>
      </c>
      <c r="H591" s="36">
        <f t="shared" si="140"/>
        <v>0</v>
      </c>
      <c r="I591" s="36">
        <f t="shared" si="141"/>
        <v>0</v>
      </c>
      <c r="J591" s="36">
        <f t="shared" si="142"/>
        <v>0</v>
      </c>
      <c r="K591" s="36">
        <f t="shared" si="143"/>
        <v>0</v>
      </c>
      <c r="L591" s="3">
        <v>2724008</v>
      </c>
    </row>
    <row r="592" spans="1:12" x14ac:dyDescent="0.25">
      <c r="A592" t="s">
        <v>3002</v>
      </c>
      <c r="B592" s="13">
        <v>900387294</v>
      </c>
      <c r="C592" s="2">
        <v>45398</v>
      </c>
      <c r="D592" s="43">
        <f t="shared" si="136"/>
        <v>75</v>
      </c>
      <c r="E592" s="36">
        <f t="shared" si="137"/>
        <v>0</v>
      </c>
      <c r="F592" s="36">
        <f t="shared" si="138"/>
        <v>0</v>
      </c>
      <c r="G592" s="36">
        <f t="shared" si="139"/>
        <v>333552</v>
      </c>
      <c r="H592" s="36">
        <f t="shared" si="140"/>
        <v>0</v>
      </c>
      <c r="I592" s="36">
        <f t="shared" si="141"/>
        <v>0</v>
      </c>
      <c r="J592" s="36">
        <f t="shared" si="142"/>
        <v>0</v>
      </c>
      <c r="K592" s="36">
        <f t="shared" si="143"/>
        <v>0</v>
      </c>
      <c r="L592" s="3">
        <v>333552</v>
      </c>
    </row>
    <row r="593" spans="1:12" x14ac:dyDescent="0.25">
      <c r="A593" t="s">
        <v>3002</v>
      </c>
      <c r="B593" s="13">
        <v>900387294</v>
      </c>
      <c r="C593" s="2">
        <v>45408</v>
      </c>
      <c r="D593" s="43">
        <f t="shared" si="136"/>
        <v>65</v>
      </c>
      <c r="E593" s="36">
        <f t="shared" si="137"/>
        <v>0</v>
      </c>
      <c r="F593" s="36">
        <f t="shared" si="138"/>
        <v>0</v>
      </c>
      <c r="G593" s="36">
        <f t="shared" si="139"/>
        <v>1445392</v>
      </c>
      <c r="H593" s="36">
        <f t="shared" si="140"/>
        <v>0</v>
      </c>
      <c r="I593" s="36">
        <f t="shared" si="141"/>
        <v>0</v>
      </c>
      <c r="J593" s="36">
        <f t="shared" si="142"/>
        <v>0</v>
      </c>
      <c r="K593" s="36">
        <f t="shared" si="143"/>
        <v>0</v>
      </c>
      <c r="L593" s="3">
        <v>1445392</v>
      </c>
    </row>
    <row r="594" spans="1:12" x14ac:dyDescent="0.25">
      <c r="A594" t="s">
        <v>3002</v>
      </c>
      <c r="B594" s="13">
        <v>900387294</v>
      </c>
      <c r="C594" s="2">
        <v>45412</v>
      </c>
      <c r="D594" s="43">
        <f t="shared" si="136"/>
        <v>61</v>
      </c>
      <c r="E594" s="36">
        <f t="shared" si="137"/>
        <v>0</v>
      </c>
      <c r="F594" s="36">
        <f t="shared" si="138"/>
        <v>0</v>
      </c>
      <c r="G594" s="36">
        <f t="shared" si="139"/>
        <v>1667760</v>
      </c>
      <c r="H594" s="36">
        <f t="shared" si="140"/>
        <v>0</v>
      </c>
      <c r="I594" s="36">
        <f t="shared" si="141"/>
        <v>0</v>
      </c>
      <c r="J594" s="36">
        <f t="shared" si="142"/>
        <v>0</v>
      </c>
      <c r="K594" s="36">
        <f t="shared" si="143"/>
        <v>0</v>
      </c>
      <c r="L594" s="3">
        <v>1667760</v>
      </c>
    </row>
    <row r="595" spans="1:12" x14ac:dyDescent="0.25">
      <c r="A595" t="s">
        <v>3002</v>
      </c>
      <c r="B595" s="13">
        <v>900387294</v>
      </c>
      <c r="C595" s="2">
        <v>45427</v>
      </c>
      <c r="D595" s="43">
        <f t="shared" si="136"/>
        <v>46</v>
      </c>
      <c r="E595" s="36">
        <f t="shared" si="137"/>
        <v>0</v>
      </c>
      <c r="F595" s="36">
        <f t="shared" si="138"/>
        <v>1067366</v>
      </c>
      <c r="G595" s="36">
        <f t="shared" si="139"/>
        <v>0</v>
      </c>
      <c r="H595" s="36">
        <f t="shared" si="140"/>
        <v>0</v>
      </c>
      <c r="I595" s="36">
        <f t="shared" si="141"/>
        <v>0</v>
      </c>
      <c r="J595" s="36">
        <f t="shared" si="142"/>
        <v>0</v>
      </c>
      <c r="K595" s="36">
        <f t="shared" si="143"/>
        <v>0</v>
      </c>
      <c r="L595" s="3">
        <v>1067366</v>
      </c>
    </row>
    <row r="596" spans="1:12" x14ac:dyDescent="0.25">
      <c r="A596" t="s">
        <v>3002</v>
      </c>
      <c r="B596" s="13">
        <v>900387294</v>
      </c>
      <c r="C596" s="2">
        <v>45362</v>
      </c>
      <c r="D596" s="43">
        <f t="shared" si="136"/>
        <v>111</v>
      </c>
      <c r="E596" s="36">
        <f t="shared" si="137"/>
        <v>0</v>
      </c>
      <c r="F596" s="36">
        <f t="shared" si="138"/>
        <v>0</v>
      </c>
      <c r="G596" s="36">
        <f t="shared" si="139"/>
        <v>0</v>
      </c>
      <c r="H596" s="36">
        <f t="shared" si="140"/>
        <v>422499</v>
      </c>
      <c r="I596" s="36">
        <f t="shared" si="141"/>
        <v>0</v>
      </c>
      <c r="J596" s="36">
        <f t="shared" si="142"/>
        <v>0</v>
      </c>
      <c r="K596" s="36">
        <f t="shared" si="143"/>
        <v>0</v>
      </c>
      <c r="L596" s="3">
        <v>422499</v>
      </c>
    </row>
    <row r="597" spans="1:12" x14ac:dyDescent="0.25">
      <c r="A597" t="s">
        <v>3002</v>
      </c>
      <c r="B597" s="13">
        <v>900387294</v>
      </c>
      <c r="C597" s="2">
        <v>45432</v>
      </c>
      <c r="D597" s="43">
        <f t="shared" si="136"/>
        <v>41</v>
      </c>
      <c r="E597" s="36">
        <f t="shared" si="137"/>
        <v>0</v>
      </c>
      <c r="F597" s="36">
        <f t="shared" si="138"/>
        <v>3057560</v>
      </c>
      <c r="G597" s="36">
        <f t="shared" si="139"/>
        <v>0</v>
      </c>
      <c r="H597" s="36">
        <f t="shared" si="140"/>
        <v>0</v>
      </c>
      <c r="I597" s="36">
        <f t="shared" si="141"/>
        <v>0</v>
      </c>
      <c r="J597" s="36">
        <f t="shared" si="142"/>
        <v>0</v>
      </c>
      <c r="K597" s="36">
        <f t="shared" si="143"/>
        <v>0</v>
      </c>
      <c r="L597" s="3">
        <v>3057560</v>
      </c>
    </row>
    <row r="598" spans="1:12" x14ac:dyDescent="0.25">
      <c r="A598" t="s">
        <v>3002</v>
      </c>
      <c r="B598" s="13">
        <v>900387294</v>
      </c>
      <c r="C598" s="2">
        <v>45443</v>
      </c>
      <c r="D598" s="43">
        <f t="shared" si="136"/>
        <v>30</v>
      </c>
      <c r="E598" s="36">
        <f t="shared" si="137"/>
        <v>833880</v>
      </c>
      <c r="F598" s="36">
        <f t="shared" si="138"/>
        <v>0</v>
      </c>
      <c r="G598" s="36">
        <f t="shared" si="139"/>
        <v>0</v>
      </c>
      <c r="H598" s="36">
        <f t="shared" si="140"/>
        <v>0</v>
      </c>
      <c r="I598" s="36">
        <f t="shared" si="141"/>
        <v>0</v>
      </c>
      <c r="J598" s="36">
        <f t="shared" si="142"/>
        <v>0</v>
      </c>
      <c r="K598" s="36">
        <f t="shared" si="143"/>
        <v>0</v>
      </c>
      <c r="L598" s="3">
        <v>833880</v>
      </c>
    </row>
    <row r="599" spans="1:12" x14ac:dyDescent="0.25">
      <c r="A599" t="s">
        <v>3002</v>
      </c>
      <c r="B599" s="13">
        <v>900387294</v>
      </c>
      <c r="C599" s="2">
        <v>45441</v>
      </c>
      <c r="D599" s="43">
        <f t="shared" si="136"/>
        <v>32</v>
      </c>
      <c r="E599" s="36">
        <f t="shared" si="137"/>
        <v>0</v>
      </c>
      <c r="F599" s="36">
        <f t="shared" si="138"/>
        <v>722696</v>
      </c>
      <c r="G599" s="36">
        <f t="shared" si="139"/>
        <v>0</v>
      </c>
      <c r="H599" s="36">
        <f t="shared" si="140"/>
        <v>0</v>
      </c>
      <c r="I599" s="36">
        <f t="shared" si="141"/>
        <v>0</v>
      </c>
      <c r="J599" s="36">
        <f t="shared" si="142"/>
        <v>0</v>
      </c>
      <c r="K599" s="36">
        <f t="shared" si="143"/>
        <v>0</v>
      </c>
      <c r="L599" s="3">
        <v>722696</v>
      </c>
    </row>
    <row r="600" spans="1:12" x14ac:dyDescent="0.25">
      <c r="A600" t="s">
        <v>3003</v>
      </c>
      <c r="B600" s="13">
        <v>900434629</v>
      </c>
      <c r="C600" s="2">
        <v>45378</v>
      </c>
      <c r="D600" s="43">
        <f t="shared" si="136"/>
        <v>95</v>
      </c>
      <c r="E600" s="36">
        <f t="shared" si="137"/>
        <v>0</v>
      </c>
      <c r="F600" s="36">
        <f t="shared" si="138"/>
        <v>0</v>
      </c>
      <c r="G600" s="36">
        <f t="shared" si="139"/>
        <v>0</v>
      </c>
      <c r="H600" s="36">
        <f t="shared" si="140"/>
        <v>7054468</v>
      </c>
      <c r="I600" s="36">
        <f t="shared" si="141"/>
        <v>0</v>
      </c>
      <c r="J600" s="36">
        <f t="shared" si="142"/>
        <v>0</v>
      </c>
      <c r="K600" s="36">
        <f t="shared" si="143"/>
        <v>0</v>
      </c>
      <c r="L600" s="3">
        <v>7054468</v>
      </c>
    </row>
    <row r="601" spans="1:12" x14ac:dyDescent="0.25">
      <c r="A601" t="s">
        <v>3003</v>
      </c>
      <c r="B601" s="13">
        <v>900434629</v>
      </c>
      <c r="C601" s="2">
        <v>45411</v>
      </c>
      <c r="D601" s="43">
        <f t="shared" si="136"/>
        <v>62</v>
      </c>
      <c r="E601" s="36">
        <f t="shared" si="137"/>
        <v>0</v>
      </c>
      <c r="F601" s="36">
        <f t="shared" si="138"/>
        <v>0</v>
      </c>
      <c r="G601" s="36">
        <f t="shared" si="139"/>
        <v>13859754</v>
      </c>
      <c r="H601" s="36">
        <f t="shared" si="140"/>
        <v>0</v>
      </c>
      <c r="I601" s="36">
        <f t="shared" si="141"/>
        <v>0</v>
      </c>
      <c r="J601" s="36">
        <f t="shared" si="142"/>
        <v>0</v>
      </c>
      <c r="K601" s="36">
        <f t="shared" si="143"/>
        <v>0</v>
      </c>
      <c r="L601" s="3">
        <v>13859754</v>
      </c>
    </row>
    <row r="602" spans="1:12" x14ac:dyDescent="0.25">
      <c r="A602" t="s">
        <v>3003</v>
      </c>
      <c r="B602" s="13">
        <v>900434629</v>
      </c>
      <c r="C602" s="2">
        <v>45443</v>
      </c>
      <c r="D602" s="43">
        <f t="shared" si="136"/>
        <v>30</v>
      </c>
      <c r="E602" s="36">
        <f t="shared" si="137"/>
        <v>12093154</v>
      </c>
      <c r="F602" s="36">
        <f t="shared" si="138"/>
        <v>0</v>
      </c>
      <c r="G602" s="36">
        <f t="shared" si="139"/>
        <v>0</v>
      </c>
      <c r="H602" s="36">
        <f t="shared" si="140"/>
        <v>0</v>
      </c>
      <c r="I602" s="36">
        <f t="shared" si="141"/>
        <v>0</v>
      </c>
      <c r="J602" s="36">
        <f t="shared" si="142"/>
        <v>0</v>
      </c>
      <c r="K602" s="36">
        <f t="shared" si="143"/>
        <v>0</v>
      </c>
      <c r="L602" s="3">
        <v>12093154</v>
      </c>
    </row>
    <row r="603" spans="1:12" x14ac:dyDescent="0.25">
      <c r="A603" t="s">
        <v>3004</v>
      </c>
      <c r="B603" s="13">
        <v>900977426</v>
      </c>
      <c r="C603" s="2">
        <v>45358</v>
      </c>
      <c r="D603" s="43">
        <f t="shared" si="136"/>
        <v>115</v>
      </c>
      <c r="E603" s="36">
        <f t="shared" si="122"/>
        <v>0</v>
      </c>
      <c r="F603" s="36">
        <f t="shared" si="123"/>
        <v>0</v>
      </c>
      <c r="G603" s="36">
        <f t="shared" si="124"/>
        <v>0</v>
      </c>
      <c r="H603" s="36">
        <f t="shared" si="125"/>
        <v>2700998</v>
      </c>
      <c r="I603" s="36">
        <f t="shared" si="126"/>
        <v>0</v>
      </c>
      <c r="J603" s="36">
        <f t="shared" si="127"/>
        <v>0</v>
      </c>
      <c r="K603" s="36">
        <f t="shared" si="128"/>
        <v>0</v>
      </c>
      <c r="L603" s="3">
        <v>2700998</v>
      </c>
    </row>
    <row r="604" spans="1:12" x14ac:dyDescent="0.25">
      <c r="A604" t="s">
        <v>3004</v>
      </c>
      <c r="B604" s="13">
        <v>900977426</v>
      </c>
      <c r="C604" s="2">
        <v>45386</v>
      </c>
      <c r="D604" s="43">
        <f t="shared" si="136"/>
        <v>87</v>
      </c>
      <c r="E604" s="36">
        <f t="shared" si="122"/>
        <v>0</v>
      </c>
      <c r="F604" s="36">
        <f t="shared" si="123"/>
        <v>0</v>
      </c>
      <c r="G604" s="36">
        <f t="shared" si="124"/>
        <v>545891</v>
      </c>
      <c r="H604" s="36">
        <f t="shared" si="125"/>
        <v>0</v>
      </c>
      <c r="I604" s="36">
        <f t="shared" si="126"/>
        <v>0</v>
      </c>
      <c r="J604" s="36">
        <f t="shared" si="127"/>
        <v>0</v>
      </c>
      <c r="K604" s="36">
        <f t="shared" si="128"/>
        <v>0</v>
      </c>
      <c r="L604" s="3">
        <v>545891</v>
      </c>
    </row>
    <row r="605" spans="1:12" x14ac:dyDescent="0.25">
      <c r="A605" t="s">
        <v>3005</v>
      </c>
      <c r="B605" s="13">
        <v>900540698</v>
      </c>
      <c r="C605" s="2">
        <v>45358</v>
      </c>
      <c r="D605" s="43">
        <f t="shared" si="136"/>
        <v>115</v>
      </c>
      <c r="E605" s="36">
        <f t="shared" si="122"/>
        <v>0</v>
      </c>
      <c r="F605" s="36">
        <f t="shared" si="123"/>
        <v>0</v>
      </c>
      <c r="G605" s="36">
        <f t="shared" si="124"/>
        <v>0</v>
      </c>
      <c r="H605" s="36">
        <f t="shared" si="125"/>
        <v>1337059</v>
      </c>
      <c r="I605" s="36">
        <f t="shared" si="126"/>
        <v>0</v>
      </c>
      <c r="J605" s="36">
        <f t="shared" si="127"/>
        <v>0</v>
      </c>
      <c r="K605" s="36">
        <f t="shared" si="128"/>
        <v>0</v>
      </c>
      <c r="L605" s="3">
        <v>1337059</v>
      </c>
    </row>
    <row r="606" spans="1:12" x14ac:dyDescent="0.25">
      <c r="A606" t="s">
        <v>3005</v>
      </c>
      <c r="B606" s="13">
        <v>900540698</v>
      </c>
      <c r="C606" s="2">
        <v>45384</v>
      </c>
      <c r="D606" s="43">
        <f t="shared" si="136"/>
        <v>89</v>
      </c>
      <c r="E606" s="36">
        <f t="shared" si="122"/>
        <v>0</v>
      </c>
      <c r="F606" s="36">
        <f t="shared" si="123"/>
        <v>0</v>
      </c>
      <c r="G606" s="36">
        <f t="shared" si="124"/>
        <v>51573</v>
      </c>
      <c r="H606" s="36">
        <f t="shared" si="125"/>
        <v>0</v>
      </c>
      <c r="I606" s="36">
        <f t="shared" si="126"/>
        <v>0</v>
      </c>
      <c r="J606" s="36">
        <f t="shared" si="127"/>
        <v>0</v>
      </c>
      <c r="K606" s="36">
        <f t="shared" si="128"/>
        <v>0</v>
      </c>
      <c r="L606" s="3">
        <v>51573</v>
      </c>
    </row>
    <row r="607" spans="1:12" x14ac:dyDescent="0.25">
      <c r="A607" t="s">
        <v>3006</v>
      </c>
      <c r="B607" s="13">
        <v>900997313</v>
      </c>
      <c r="C607" s="2">
        <v>45373</v>
      </c>
      <c r="D607" s="43">
        <f t="shared" si="136"/>
        <v>100</v>
      </c>
      <c r="E607" s="36">
        <f t="shared" si="122"/>
        <v>0</v>
      </c>
      <c r="F607" s="36">
        <f t="shared" si="123"/>
        <v>0</v>
      </c>
      <c r="G607" s="36">
        <f t="shared" si="124"/>
        <v>0</v>
      </c>
      <c r="H607" s="36">
        <f t="shared" si="125"/>
        <v>515516</v>
      </c>
      <c r="I607" s="36">
        <f t="shared" si="126"/>
        <v>0</v>
      </c>
      <c r="J607" s="36">
        <f t="shared" si="127"/>
        <v>0</v>
      </c>
      <c r="K607" s="36">
        <f t="shared" si="128"/>
        <v>0</v>
      </c>
      <c r="L607" s="3">
        <v>515516</v>
      </c>
    </row>
    <row r="608" spans="1:12" x14ac:dyDescent="0.25">
      <c r="A608" t="s">
        <v>3006</v>
      </c>
      <c r="B608" s="13">
        <v>900997313</v>
      </c>
      <c r="C608" s="2">
        <v>45398</v>
      </c>
      <c r="D608" s="43">
        <f t="shared" si="136"/>
        <v>75</v>
      </c>
      <c r="E608" s="36">
        <f t="shared" si="122"/>
        <v>0</v>
      </c>
      <c r="F608" s="36">
        <f t="shared" si="123"/>
        <v>0</v>
      </c>
      <c r="G608" s="36">
        <f t="shared" si="124"/>
        <v>114559</v>
      </c>
      <c r="H608" s="36">
        <f t="shared" si="125"/>
        <v>0</v>
      </c>
      <c r="I608" s="36">
        <f t="shared" si="126"/>
        <v>0</v>
      </c>
      <c r="J608" s="36">
        <f t="shared" si="127"/>
        <v>0</v>
      </c>
      <c r="K608" s="36">
        <f t="shared" si="128"/>
        <v>0</v>
      </c>
      <c r="L608" s="3">
        <v>114559</v>
      </c>
    </row>
    <row r="609" spans="1:12" x14ac:dyDescent="0.25">
      <c r="A609" t="s">
        <v>3006</v>
      </c>
      <c r="B609" s="13">
        <v>900997313</v>
      </c>
      <c r="C609" s="2">
        <v>45404</v>
      </c>
      <c r="D609" s="43">
        <f t="shared" si="136"/>
        <v>69</v>
      </c>
      <c r="E609" s="36">
        <f t="shared" si="122"/>
        <v>0</v>
      </c>
      <c r="F609" s="36">
        <f t="shared" si="123"/>
        <v>0</v>
      </c>
      <c r="G609" s="36">
        <f t="shared" si="124"/>
        <v>190932</v>
      </c>
      <c r="H609" s="36">
        <f t="shared" si="125"/>
        <v>0</v>
      </c>
      <c r="I609" s="36">
        <f t="shared" si="126"/>
        <v>0</v>
      </c>
      <c r="J609" s="36">
        <f t="shared" si="127"/>
        <v>0</v>
      </c>
      <c r="K609" s="36">
        <f t="shared" si="128"/>
        <v>0</v>
      </c>
      <c r="L609" s="3">
        <v>190932</v>
      </c>
    </row>
    <row r="610" spans="1:12" x14ac:dyDescent="0.25">
      <c r="A610" t="s">
        <v>3006</v>
      </c>
      <c r="B610" s="13">
        <v>900997313</v>
      </c>
      <c r="C610" s="2">
        <v>45427</v>
      </c>
      <c r="D610" s="43">
        <f t="shared" si="136"/>
        <v>46</v>
      </c>
      <c r="E610" s="36">
        <f t="shared" si="122"/>
        <v>0</v>
      </c>
      <c r="F610" s="36">
        <f t="shared" si="123"/>
        <v>527336</v>
      </c>
      <c r="G610" s="36">
        <f t="shared" si="124"/>
        <v>0</v>
      </c>
      <c r="H610" s="36">
        <f t="shared" si="125"/>
        <v>0</v>
      </c>
      <c r="I610" s="36">
        <f t="shared" si="126"/>
        <v>0</v>
      </c>
      <c r="J610" s="36">
        <f t="shared" si="127"/>
        <v>0</v>
      </c>
      <c r="K610" s="36">
        <f t="shared" si="128"/>
        <v>0</v>
      </c>
      <c r="L610" s="3">
        <v>527336</v>
      </c>
    </row>
    <row r="611" spans="1:12" x14ac:dyDescent="0.25">
      <c r="A611" t="s">
        <v>3006</v>
      </c>
      <c r="B611" s="13">
        <v>900997313</v>
      </c>
      <c r="C611" s="2">
        <v>45432</v>
      </c>
      <c r="D611" s="43">
        <f t="shared" si="136"/>
        <v>41</v>
      </c>
      <c r="E611" s="36">
        <f t="shared" si="122"/>
        <v>0</v>
      </c>
      <c r="F611" s="36">
        <f t="shared" si="123"/>
        <v>445508</v>
      </c>
      <c r="G611" s="36">
        <f t="shared" si="124"/>
        <v>0</v>
      </c>
      <c r="H611" s="36">
        <f t="shared" si="125"/>
        <v>0</v>
      </c>
      <c r="I611" s="36">
        <f t="shared" si="126"/>
        <v>0</v>
      </c>
      <c r="J611" s="36">
        <f t="shared" si="127"/>
        <v>0</v>
      </c>
      <c r="K611" s="36">
        <f t="shared" si="128"/>
        <v>0</v>
      </c>
      <c r="L611" s="3">
        <v>445508</v>
      </c>
    </row>
    <row r="612" spans="1:12" x14ac:dyDescent="0.25">
      <c r="A612" t="s">
        <v>3006</v>
      </c>
      <c r="B612" s="13">
        <v>900997313</v>
      </c>
      <c r="C612" s="2">
        <v>45440</v>
      </c>
      <c r="D612" s="43">
        <f t="shared" si="136"/>
        <v>33</v>
      </c>
      <c r="E612" s="36">
        <f t="shared" si="122"/>
        <v>0</v>
      </c>
      <c r="F612" s="36">
        <f t="shared" si="123"/>
        <v>204570</v>
      </c>
      <c r="G612" s="36">
        <f t="shared" si="124"/>
        <v>0</v>
      </c>
      <c r="H612" s="36">
        <f t="shared" si="125"/>
        <v>0</v>
      </c>
      <c r="I612" s="36">
        <f t="shared" si="126"/>
        <v>0</v>
      </c>
      <c r="J612" s="36">
        <f t="shared" si="127"/>
        <v>0</v>
      </c>
      <c r="K612" s="36">
        <f t="shared" si="128"/>
        <v>0</v>
      </c>
      <c r="L612" s="3">
        <v>204570</v>
      </c>
    </row>
    <row r="613" spans="1:12" x14ac:dyDescent="0.25">
      <c r="A613" t="s">
        <v>3007</v>
      </c>
      <c r="B613" s="13">
        <v>830017419</v>
      </c>
      <c r="C613" s="2">
        <v>45358</v>
      </c>
      <c r="D613" s="43">
        <f t="shared" si="136"/>
        <v>115</v>
      </c>
      <c r="E613" s="36">
        <f t="shared" si="122"/>
        <v>0</v>
      </c>
      <c r="F613" s="36">
        <f t="shared" si="123"/>
        <v>0</v>
      </c>
      <c r="G613" s="36">
        <f t="shared" si="124"/>
        <v>0</v>
      </c>
      <c r="H613" s="36">
        <f t="shared" si="125"/>
        <v>1778124</v>
      </c>
      <c r="I613" s="36">
        <f t="shared" si="126"/>
        <v>0</v>
      </c>
      <c r="J613" s="36">
        <f t="shared" si="127"/>
        <v>0</v>
      </c>
      <c r="K613" s="36">
        <f t="shared" si="128"/>
        <v>0</v>
      </c>
      <c r="L613" s="3">
        <v>1778124</v>
      </c>
    </row>
    <row r="614" spans="1:12" x14ac:dyDescent="0.25">
      <c r="A614" t="s">
        <v>3007</v>
      </c>
      <c r="B614" s="13">
        <v>830017419</v>
      </c>
      <c r="C614" s="2">
        <v>45377</v>
      </c>
      <c r="D614" s="43">
        <f t="shared" si="136"/>
        <v>96</v>
      </c>
      <c r="E614" s="36">
        <f t="shared" si="122"/>
        <v>0</v>
      </c>
      <c r="F614" s="36">
        <f t="shared" si="123"/>
        <v>0</v>
      </c>
      <c r="G614" s="36">
        <f t="shared" si="124"/>
        <v>0</v>
      </c>
      <c r="H614" s="36">
        <f t="shared" si="125"/>
        <v>6125224</v>
      </c>
      <c r="I614" s="36">
        <f t="shared" si="126"/>
        <v>0</v>
      </c>
      <c r="J614" s="36">
        <f t="shared" si="127"/>
        <v>0</v>
      </c>
      <c r="K614" s="36">
        <f t="shared" si="128"/>
        <v>0</v>
      </c>
      <c r="L614" s="3">
        <v>6125224</v>
      </c>
    </row>
    <row r="615" spans="1:12" x14ac:dyDescent="0.25">
      <c r="A615" t="s">
        <v>3007</v>
      </c>
      <c r="B615" s="13">
        <v>830017419</v>
      </c>
      <c r="C615" s="2">
        <v>45399</v>
      </c>
      <c r="D615" s="43">
        <f t="shared" si="136"/>
        <v>74</v>
      </c>
      <c r="E615" s="36">
        <f t="shared" si="122"/>
        <v>0</v>
      </c>
      <c r="F615" s="36">
        <f t="shared" si="123"/>
        <v>0</v>
      </c>
      <c r="G615" s="36">
        <f t="shared" si="124"/>
        <v>2527741</v>
      </c>
      <c r="H615" s="36">
        <f t="shared" si="125"/>
        <v>0</v>
      </c>
      <c r="I615" s="36">
        <f t="shared" si="126"/>
        <v>0</v>
      </c>
      <c r="J615" s="36">
        <f t="shared" si="127"/>
        <v>0</v>
      </c>
      <c r="K615" s="36">
        <f t="shared" si="128"/>
        <v>0</v>
      </c>
      <c r="L615" s="3">
        <v>2527741</v>
      </c>
    </row>
    <row r="616" spans="1:12" x14ac:dyDescent="0.25">
      <c r="A616" t="s">
        <v>3007</v>
      </c>
      <c r="B616" s="13">
        <v>830017419</v>
      </c>
      <c r="C616" s="2">
        <v>45412</v>
      </c>
      <c r="D616" s="43">
        <f t="shared" si="136"/>
        <v>61</v>
      </c>
      <c r="E616" s="36">
        <f t="shared" si="122"/>
        <v>0</v>
      </c>
      <c r="F616" s="36">
        <f t="shared" si="123"/>
        <v>0</v>
      </c>
      <c r="G616" s="36">
        <f t="shared" si="124"/>
        <v>2434048</v>
      </c>
      <c r="H616" s="36">
        <f t="shared" si="125"/>
        <v>0</v>
      </c>
      <c r="I616" s="36">
        <f t="shared" si="126"/>
        <v>0</v>
      </c>
      <c r="J616" s="36">
        <f t="shared" si="127"/>
        <v>0</v>
      </c>
      <c r="K616" s="36">
        <f t="shared" si="128"/>
        <v>0</v>
      </c>
      <c r="L616" s="3">
        <v>2434048</v>
      </c>
    </row>
    <row r="617" spans="1:12" x14ac:dyDescent="0.25">
      <c r="A617" t="s">
        <v>3007</v>
      </c>
      <c r="B617" s="13">
        <v>830017419</v>
      </c>
      <c r="C617" s="2">
        <v>45427</v>
      </c>
      <c r="D617" s="43">
        <f t="shared" si="136"/>
        <v>46</v>
      </c>
      <c r="E617" s="36">
        <f t="shared" si="122"/>
        <v>0</v>
      </c>
      <c r="F617" s="36">
        <f t="shared" si="123"/>
        <v>2658630</v>
      </c>
      <c r="G617" s="36">
        <f t="shared" si="124"/>
        <v>0</v>
      </c>
      <c r="H617" s="36">
        <f t="shared" si="125"/>
        <v>0</v>
      </c>
      <c r="I617" s="36">
        <f t="shared" si="126"/>
        <v>0</v>
      </c>
      <c r="J617" s="36">
        <f t="shared" si="127"/>
        <v>0</v>
      </c>
      <c r="K617" s="36">
        <f t="shared" si="128"/>
        <v>0</v>
      </c>
      <c r="L617" s="3">
        <v>2658630</v>
      </c>
    </row>
    <row r="618" spans="1:12" x14ac:dyDescent="0.25">
      <c r="A618" t="s">
        <v>3007</v>
      </c>
      <c r="B618" s="13">
        <v>830017419</v>
      </c>
      <c r="C618" s="2">
        <v>45435</v>
      </c>
      <c r="D618" s="43">
        <f t="shared" si="136"/>
        <v>38</v>
      </c>
      <c r="E618" s="36">
        <f t="shared" si="122"/>
        <v>0</v>
      </c>
      <c r="F618" s="36">
        <f t="shared" si="123"/>
        <v>6087569</v>
      </c>
      <c r="G618" s="36">
        <f t="shared" si="124"/>
        <v>0</v>
      </c>
      <c r="H618" s="36">
        <f t="shared" si="125"/>
        <v>0</v>
      </c>
      <c r="I618" s="36">
        <f t="shared" si="126"/>
        <v>0</v>
      </c>
      <c r="J618" s="36">
        <f t="shared" si="127"/>
        <v>0</v>
      </c>
      <c r="K618" s="36">
        <f t="shared" si="128"/>
        <v>0</v>
      </c>
      <c r="L618" s="3">
        <v>6087569</v>
      </c>
    </row>
    <row r="619" spans="1:12" x14ac:dyDescent="0.25">
      <c r="A619" t="s">
        <v>3007</v>
      </c>
      <c r="B619" s="13">
        <v>830017419</v>
      </c>
      <c r="C619" s="2">
        <v>45443</v>
      </c>
      <c r="D619" s="43">
        <f t="shared" si="136"/>
        <v>30</v>
      </c>
      <c r="E619" s="36">
        <f t="shared" si="122"/>
        <v>4608770</v>
      </c>
      <c r="F619" s="36">
        <f t="shared" si="123"/>
        <v>0</v>
      </c>
      <c r="G619" s="36">
        <f t="shared" si="124"/>
        <v>0</v>
      </c>
      <c r="H619" s="36">
        <f t="shared" si="125"/>
        <v>0</v>
      </c>
      <c r="I619" s="36">
        <f t="shared" si="126"/>
        <v>0</v>
      </c>
      <c r="J619" s="36">
        <f t="shared" si="127"/>
        <v>0</v>
      </c>
      <c r="K619" s="36">
        <f t="shared" si="128"/>
        <v>0</v>
      </c>
      <c r="L619" s="3">
        <v>4608770</v>
      </c>
    </row>
    <row r="620" spans="1:12" x14ac:dyDescent="0.25">
      <c r="A620" t="s">
        <v>3008</v>
      </c>
      <c r="B620" s="13">
        <v>79814697</v>
      </c>
      <c r="C620" s="2">
        <v>45411</v>
      </c>
      <c r="D620" s="43">
        <f t="shared" si="136"/>
        <v>62</v>
      </c>
      <c r="E620" s="36">
        <f t="shared" si="122"/>
        <v>0</v>
      </c>
      <c r="F620" s="36">
        <f t="shared" si="123"/>
        <v>0</v>
      </c>
      <c r="G620" s="36">
        <f t="shared" si="124"/>
        <v>1575644</v>
      </c>
      <c r="H620" s="36">
        <f t="shared" si="125"/>
        <v>0</v>
      </c>
      <c r="I620" s="36">
        <f t="shared" si="126"/>
        <v>0</v>
      </c>
      <c r="J620" s="36">
        <f t="shared" si="127"/>
        <v>0</v>
      </c>
      <c r="K620" s="36">
        <f t="shared" si="128"/>
        <v>0</v>
      </c>
      <c r="L620" s="3">
        <v>1575644</v>
      </c>
    </row>
    <row r="621" spans="1:12" x14ac:dyDescent="0.25">
      <c r="A621" t="s">
        <v>3009</v>
      </c>
      <c r="B621" s="13">
        <v>79430950</v>
      </c>
      <c r="C621" s="2">
        <v>45408</v>
      </c>
      <c r="D621" s="43">
        <f t="shared" si="136"/>
        <v>65</v>
      </c>
      <c r="E621" s="36">
        <f t="shared" si="122"/>
        <v>0</v>
      </c>
      <c r="F621" s="36">
        <f t="shared" si="123"/>
        <v>0</v>
      </c>
      <c r="G621" s="36">
        <f t="shared" si="124"/>
        <v>510000</v>
      </c>
      <c r="H621" s="36">
        <f t="shared" si="125"/>
        <v>0</v>
      </c>
      <c r="I621" s="36">
        <f t="shared" si="126"/>
        <v>0</v>
      </c>
      <c r="J621" s="36">
        <f t="shared" si="127"/>
        <v>0</v>
      </c>
      <c r="K621" s="36">
        <f t="shared" si="128"/>
        <v>0</v>
      </c>
      <c r="L621" s="3">
        <v>510000</v>
      </c>
    </row>
    <row r="622" spans="1:12" x14ac:dyDescent="0.25">
      <c r="A622" t="s">
        <v>3010</v>
      </c>
      <c r="B622" s="13">
        <v>860049841</v>
      </c>
      <c r="C622" s="2">
        <v>45358</v>
      </c>
      <c r="D622" s="43">
        <f t="shared" si="136"/>
        <v>115</v>
      </c>
      <c r="E622" s="36">
        <f t="shared" si="122"/>
        <v>0</v>
      </c>
      <c r="F622" s="36">
        <f t="shared" si="123"/>
        <v>0</v>
      </c>
      <c r="G622" s="36">
        <f t="shared" si="124"/>
        <v>0</v>
      </c>
      <c r="H622" s="36">
        <f t="shared" si="125"/>
        <v>1688190</v>
      </c>
      <c r="I622" s="36">
        <f t="shared" si="126"/>
        <v>0</v>
      </c>
      <c r="J622" s="36">
        <f t="shared" si="127"/>
        <v>0</v>
      </c>
      <c r="K622" s="36">
        <f t="shared" si="128"/>
        <v>0</v>
      </c>
      <c r="L622" s="3">
        <v>1688190</v>
      </c>
    </row>
    <row r="623" spans="1:12" x14ac:dyDescent="0.25">
      <c r="A623" t="s">
        <v>3010</v>
      </c>
      <c r="B623" s="13">
        <v>860049841</v>
      </c>
      <c r="C623" s="2">
        <v>45363</v>
      </c>
      <c r="D623" s="43">
        <f t="shared" si="136"/>
        <v>110</v>
      </c>
      <c r="E623" s="36">
        <f t="shared" si="122"/>
        <v>0</v>
      </c>
      <c r="F623" s="36">
        <f t="shared" si="123"/>
        <v>0</v>
      </c>
      <c r="G623" s="36">
        <f t="shared" si="124"/>
        <v>0</v>
      </c>
      <c r="H623" s="36">
        <f t="shared" si="125"/>
        <v>900368</v>
      </c>
      <c r="I623" s="36">
        <f t="shared" si="126"/>
        <v>0</v>
      </c>
      <c r="J623" s="36">
        <f t="shared" si="127"/>
        <v>0</v>
      </c>
      <c r="K623" s="36">
        <f t="shared" si="128"/>
        <v>0</v>
      </c>
      <c r="L623" s="3">
        <v>900368</v>
      </c>
    </row>
    <row r="624" spans="1:12" x14ac:dyDescent="0.25">
      <c r="A624" t="s">
        <v>3010</v>
      </c>
      <c r="B624" s="13">
        <v>860049841</v>
      </c>
      <c r="C624" s="2">
        <v>45373</v>
      </c>
      <c r="D624" s="43">
        <f t="shared" si="136"/>
        <v>100</v>
      </c>
      <c r="E624" s="36">
        <f t="shared" si="122"/>
        <v>0</v>
      </c>
      <c r="F624" s="36">
        <f t="shared" si="123"/>
        <v>0</v>
      </c>
      <c r="G624" s="36">
        <f t="shared" si="124"/>
        <v>0</v>
      </c>
      <c r="H624" s="36">
        <f t="shared" si="125"/>
        <v>562730</v>
      </c>
      <c r="I624" s="36">
        <f t="shared" si="126"/>
        <v>0</v>
      </c>
      <c r="J624" s="36">
        <f t="shared" si="127"/>
        <v>0</v>
      </c>
      <c r="K624" s="36">
        <f t="shared" si="128"/>
        <v>0</v>
      </c>
      <c r="L624" s="3">
        <v>562730</v>
      </c>
    </row>
    <row r="625" spans="1:12" x14ac:dyDescent="0.25">
      <c r="A625" t="s">
        <v>3010</v>
      </c>
      <c r="B625" s="13">
        <v>860049841</v>
      </c>
      <c r="C625" s="2">
        <v>45377</v>
      </c>
      <c r="D625" s="43">
        <f t="shared" si="136"/>
        <v>96</v>
      </c>
      <c r="E625" s="36">
        <f t="shared" si="122"/>
        <v>0</v>
      </c>
      <c r="F625" s="36">
        <f t="shared" si="123"/>
        <v>0</v>
      </c>
      <c r="G625" s="36">
        <f t="shared" si="124"/>
        <v>0</v>
      </c>
      <c r="H625" s="36">
        <f t="shared" si="125"/>
        <v>2406089</v>
      </c>
      <c r="I625" s="36">
        <f t="shared" si="126"/>
        <v>0</v>
      </c>
      <c r="J625" s="36">
        <f t="shared" si="127"/>
        <v>0</v>
      </c>
      <c r="K625" s="36">
        <f t="shared" si="128"/>
        <v>0</v>
      </c>
      <c r="L625" s="3">
        <v>2406089</v>
      </c>
    </row>
    <row r="626" spans="1:12" x14ac:dyDescent="0.25">
      <c r="A626" t="s">
        <v>3010</v>
      </c>
      <c r="B626" s="13">
        <v>860049841</v>
      </c>
      <c r="C626" s="2">
        <v>45384</v>
      </c>
      <c r="D626" s="43">
        <f t="shared" si="136"/>
        <v>89</v>
      </c>
      <c r="E626" s="36">
        <f t="shared" si="122"/>
        <v>0</v>
      </c>
      <c r="F626" s="36">
        <f t="shared" si="123"/>
        <v>0</v>
      </c>
      <c r="G626" s="36">
        <f t="shared" si="124"/>
        <v>236347</v>
      </c>
      <c r="H626" s="36">
        <f t="shared" si="125"/>
        <v>0</v>
      </c>
      <c r="I626" s="36">
        <f t="shared" si="126"/>
        <v>0</v>
      </c>
      <c r="J626" s="36">
        <f t="shared" si="127"/>
        <v>0</v>
      </c>
      <c r="K626" s="36">
        <f t="shared" si="128"/>
        <v>0</v>
      </c>
      <c r="L626" s="3">
        <v>236347</v>
      </c>
    </row>
    <row r="627" spans="1:12" x14ac:dyDescent="0.25">
      <c r="A627" t="s">
        <v>3010</v>
      </c>
      <c r="B627" s="13">
        <v>860049841</v>
      </c>
      <c r="C627" s="2">
        <v>45387</v>
      </c>
      <c r="D627" s="43">
        <f t="shared" si="136"/>
        <v>86</v>
      </c>
      <c r="E627" s="36">
        <f t="shared" si="122"/>
        <v>0</v>
      </c>
      <c r="F627" s="36">
        <f t="shared" si="123"/>
        <v>0</v>
      </c>
      <c r="G627" s="36">
        <f t="shared" si="124"/>
        <v>900368</v>
      </c>
      <c r="H627" s="36">
        <f t="shared" si="125"/>
        <v>0</v>
      </c>
      <c r="I627" s="36">
        <f t="shared" si="126"/>
        <v>0</v>
      </c>
      <c r="J627" s="36">
        <f t="shared" si="127"/>
        <v>0</v>
      </c>
      <c r="K627" s="36">
        <f t="shared" si="128"/>
        <v>0</v>
      </c>
      <c r="L627" s="3">
        <v>900368</v>
      </c>
    </row>
    <row r="628" spans="1:12" x14ac:dyDescent="0.25">
      <c r="A628" t="s">
        <v>3010</v>
      </c>
      <c r="B628" s="13">
        <v>860049841</v>
      </c>
      <c r="C628" s="2">
        <v>45393</v>
      </c>
      <c r="D628" s="43">
        <f t="shared" si="136"/>
        <v>80</v>
      </c>
      <c r="E628" s="36">
        <f t="shared" si="122"/>
        <v>0</v>
      </c>
      <c r="F628" s="36">
        <f t="shared" si="123"/>
        <v>0</v>
      </c>
      <c r="G628" s="36">
        <f t="shared" si="124"/>
        <v>2856273</v>
      </c>
      <c r="H628" s="36">
        <f t="shared" si="125"/>
        <v>0</v>
      </c>
      <c r="I628" s="36">
        <f t="shared" si="126"/>
        <v>0</v>
      </c>
      <c r="J628" s="36">
        <f t="shared" si="127"/>
        <v>0</v>
      </c>
      <c r="K628" s="36">
        <f t="shared" si="128"/>
        <v>0</v>
      </c>
      <c r="L628" s="3">
        <v>2856273</v>
      </c>
    </row>
    <row r="629" spans="1:12" x14ac:dyDescent="0.25">
      <c r="A629" t="s">
        <v>3010</v>
      </c>
      <c r="B629" s="13">
        <v>860049841</v>
      </c>
      <c r="C629" s="2">
        <v>45394</v>
      </c>
      <c r="D629" s="43">
        <f t="shared" ref="D629:D692" si="144">+_xlfn.DAYS($D$6,C629)</f>
        <v>79</v>
      </c>
      <c r="E629" s="36">
        <f t="shared" si="122"/>
        <v>0</v>
      </c>
      <c r="F629" s="36">
        <f t="shared" si="123"/>
        <v>0</v>
      </c>
      <c r="G629" s="36">
        <f t="shared" si="124"/>
        <v>675276</v>
      </c>
      <c r="H629" s="36">
        <f t="shared" si="125"/>
        <v>0</v>
      </c>
      <c r="I629" s="36">
        <f t="shared" si="126"/>
        <v>0</v>
      </c>
      <c r="J629" s="36">
        <f t="shared" si="127"/>
        <v>0</v>
      </c>
      <c r="K629" s="36">
        <f t="shared" si="128"/>
        <v>0</v>
      </c>
      <c r="L629" s="3">
        <v>675276</v>
      </c>
    </row>
    <row r="630" spans="1:12" x14ac:dyDescent="0.25">
      <c r="A630" t="s">
        <v>3010</v>
      </c>
      <c r="B630" s="13">
        <v>860049841</v>
      </c>
      <c r="C630" s="2">
        <v>45411</v>
      </c>
      <c r="D630" s="43">
        <f t="shared" si="144"/>
        <v>62</v>
      </c>
      <c r="E630" s="36">
        <f t="shared" si="122"/>
        <v>0</v>
      </c>
      <c r="F630" s="36">
        <f t="shared" si="123"/>
        <v>0</v>
      </c>
      <c r="G630" s="36">
        <f t="shared" si="124"/>
        <v>562730</v>
      </c>
      <c r="H630" s="36">
        <f t="shared" si="125"/>
        <v>0</v>
      </c>
      <c r="I630" s="36">
        <f t="shared" si="126"/>
        <v>0</v>
      </c>
      <c r="J630" s="36">
        <f t="shared" si="127"/>
        <v>0</v>
      </c>
      <c r="K630" s="36">
        <f t="shared" si="128"/>
        <v>0</v>
      </c>
      <c r="L630" s="3">
        <v>562730</v>
      </c>
    </row>
    <row r="631" spans="1:12" x14ac:dyDescent="0.25">
      <c r="A631" t="s">
        <v>3010</v>
      </c>
      <c r="B631" s="13">
        <v>860049841</v>
      </c>
      <c r="C631" s="2">
        <v>45422</v>
      </c>
      <c r="D631" s="43">
        <f t="shared" si="144"/>
        <v>51</v>
      </c>
      <c r="E631" s="36">
        <f t="shared" si="122"/>
        <v>0</v>
      </c>
      <c r="F631" s="36">
        <f t="shared" si="123"/>
        <v>2306066</v>
      </c>
      <c r="G631" s="36">
        <f t="shared" si="124"/>
        <v>0</v>
      </c>
      <c r="H631" s="36">
        <f t="shared" si="125"/>
        <v>0</v>
      </c>
      <c r="I631" s="36">
        <f t="shared" si="126"/>
        <v>0</v>
      </c>
      <c r="J631" s="36">
        <f t="shared" si="127"/>
        <v>0</v>
      </c>
      <c r="K631" s="36">
        <f t="shared" si="128"/>
        <v>0</v>
      </c>
      <c r="L631" s="3">
        <v>2306066</v>
      </c>
    </row>
    <row r="632" spans="1:12" x14ac:dyDescent="0.25">
      <c r="A632" t="s">
        <v>3010</v>
      </c>
      <c r="B632" s="13">
        <v>860049841</v>
      </c>
      <c r="C632" s="2">
        <v>45427</v>
      </c>
      <c r="D632" s="43">
        <f t="shared" si="144"/>
        <v>46</v>
      </c>
      <c r="E632" s="36">
        <f t="shared" si="122"/>
        <v>0</v>
      </c>
      <c r="F632" s="36">
        <f t="shared" si="123"/>
        <v>731549</v>
      </c>
      <c r="G632" s="36">
        <f t="shared" si="124"/>
        <v>0</v>
      </c>
      <c r="H632" s="36">
        <f t="shared" si="125"/>
        <v>0</v>
      </c>
      <c r="I632" s="36">
        <f t="shared" si="126"/>
        <v>0</v>
      </c>
      <c r="J632" s="36">
        <f t="shared" si="127"/>
        <v>0</v>
      </c>
      <c r="K632" s="36">
        <f t="shared" si="128"/>
        <v>0</v>
      </c>
      <c r="L632" s="3">
        <v>731549</v>
      </c>
    </row>
    <row r="633" spans="1:12" x14ac:dyDescent="0.25">
      <c r="A633" t="s">
        <v>3010</v>
      </c>
      <c r="B633" s="13">
        <v>860049841</v>
      </c>
      <c r="C633" s="2">
        <v>45397</v>
      </c>
      <c r="D633" s="43">
        <f t="shared" si="144"/>
        <v>76</v>
      </c>
      <c r="E633" s="36">
        <f t="shared" si="122"/>
        <v>0</v>
      </c>
      <c r="F633" s="36">
        <f t="shared" si="123"/>
        <v>0</v>
      </c>
      <c r="G633" s="36">
        <f t="shared" si="124"/>
        <v>1474353</v>
      </c>
      <c r="H633" s="36">
        <f t="shared" si="125"/>
        <v>0</v>
      </c>
      <c r="I633" s="36">
        <f t="shared" si="126"/>
        <v>0</v>
      </c>
      <c r="J633" s="36">
        <f t="shared" si="127"/>
        <v>0</v>
      </c>
      <c r="K633" s="36">
        <f t="shared" si="128"/>
        <v>0</v>
      </c>
      <c r="L633" s="3">
        <v>1474353</v>
      </c>
    </row>
    <row r="634" spans="1:12" x14ac:dyDescent="0.25">
      <c r="A634" t="s">
        <v>3010</v>
      </c>
      <c r="B634" s="13">
        <v>860049841</v>
      </c>
      <c r="C634" s="2">
        <v>45432</v>
      </c>
      <c r="D634" s="43">
        <f t="shared" si="144"/>
        <v>41</v>
      </c>
      <c r="E634" s="36">
        <f t="shared" si="122"/>
        <v>0</v>
      </c>
      <c r="F634" s="36">
        <f t="shared" si="123"/>
        <v>337638</v>
      </c>
      <c r="G634" s="36">
        <f t="shared" si="124"/>
        <v>0</v>
      </c>
      <c r="H634" s="36">
        <f t="shared" si="125"/>
        <v>0</v>
      </c>
      <c r="I634" s="36">
        <f t="shared" si="126"/>
        <v>0</v>
      </c>
      <c r="J634" s="36">
        <f t="shared" si="127"/>
        <v>0</v>
      </c>
      <c r="K634" s="36">
        <f t="shared" si="128"/>
        <v>0</v>
      </c>
      <c r="L634" s="3">
        <v>337638</v>
      </c>
    </row>
    <row r="635" spans="1:12" x14ac:dyDescent="0.25">
      <c r="A635" t="s">
        <v>3010</v>
      </c>
      <c r="B635" s="13">
        <v>860049841</v>
      </c>
      <c r="C635" s="2">
        <v>45435</v>
      </c>
      <c r="D635" s="43">
        <f t="shared" si="144"/>
        <v>38</v>
      </c>
      <c r="E635" s="36">
        <f t="shared" si="122"/>
        <v>0</v>
      </c>
      <c r="F635" s="36">
        <f t="shared" si="123"/>
        <v>1260515</v>
      </c>
      <c r="G635" s="36">
        <f t="shared" si="124"/>
        <v>0</v>
      </c>
      <c r="H635" s="36">
        <f t="shared" si="125"/>
        <v>0</v>
      </c>
      <c r="I635" s="36">
        <f t="shared" si="126"/>
        <v>0</v>
      </c>
      <c r="J635" s="36">
        <f t="shared" si="127"/>
        <v>0</v>
      </c>
      <c r="K635" s="36">
        <f t="shared" si="128"/>
        <v>0</v>
      </c>
      <c r="L635" s="3">
        <v>1260515</v>
      </c>
    </row>
    <row r="636" spans="1:12" x14ac:dyDescent="0.25">
      <c r="A636" t="s">
        <v>3010</v>
      </c>
      <c r="B636" s="13">
        <v>860049841</v>
      </c>
      <c r="C636" s="2">
        <v>45440</v>
      </c>
      <c r="D636" s="43">
        <f t="shared" si="144"/>
        <v>33</v>
      </c>
      <c r="E636" s="36">
        <f t="shared" si="122"/>
        <v>0</v>
      </c>
      <c r="F636" s="36">
        <f t="shared" si="123"/>
        <v>1181733</v>
      </c>
      <c r="G636" s="36">
        <f t="shared" si="124"/>
        <v>0</v>
      </c>
      <c r="H636" s="36">
        <f t="shared" si="125"/>
        <v>0</v>
      </c>
      <c r="I636" s="36">
        <f t="shared" si="126"/>
        <v>0</v>
      </c>
      <c r="J636" s="36">
        <f t="shared" si="127"/>
        <v>0</v>
      </c>
      <c r="K636" s="36">
        <f t="shared" si="128"/>
        <v>0</v>
      </c>
      <c r="L636" s="3">
        <v>1181733</v>
      </c>
    </row>
    <row r="637" spans="1:12" x14ac:dyDescent="0.25">
      <c r="A637" t="s">
        <v>3011</v>
      </c>
      <c r="B637" s="13">
        <v>830097541</v>
      </c>
      <c r="C637" s="2">
        <v>45384</v>
      </c>
      <c r="D637" s="43">
        <f t="shared" si="144"/>
        <v>89</v>
      </c>
      <c r="E637" s="36">
        <f t="shared" si="122"/>
        <v>0</v>
      </c>
      <c r="F637" s="36">
        <f t="shared" si="123"/>
        <v>0</v>
      </c>
      <c r="G637" s="36">
        <f t="shared" si="124"/>
        <v>16088325</v>
      </c>
      <c r="H637" s="36">
        <f t="shared" si="125"/>
        <v>0</v>
      </c>
      <c r="I637" s="36">
        <f t="shared" si="126"/>
        <v>0</v>
      </c>
      <c r="J637" s="36">
        <f t="shared" si="127"/>
        <v>0</v>
      </c>
      <c r="K637" s="36">
        <f t="shared" si="128"/>
        <v>0</v>
      </c>
      <c r="L637" s="3">
        <v>16088325</v>
      </c>
    </row>
    <row r="638" spans="1:12" x14ac:dyDescent="0.25">
      <c r="A638" t="s">
        <v>3011</v>
      </c>
      <c r="B638" s="13">
        <v>830097541</v>
      </c>
      <c r="C638" s="2">
        <v>45387</v>
      </c>
      <c r="D638" s="43">
        <f t="shared" si="144"/>
        <v>86</v>
      </c>
      <c r="E638" s="36">
        <f t="shared" si="122"/>
        <v>0</v>
      </c>
      <c r="F638" s="36">
        <f t="shared" si="123"/>
        <v>0</v>
      </c>
      <c r="G638" s="36">
        <f t="shared" si="124"/>
        <v>4423058</v>
      </c>
      <c r="H638" s="36">
        <f t="shared" si="125"/>
        <v>0</v>
      </c>
      <c r="I638" s="36">
        <f t="shared" si="126"/>
        <v>0</v>
      </c>
      <c r="J638" s="36">
        <f t="shared" si="127"/>
        <v>0</v>
      </c>
      <c r="K638" s="36">
        <f t="shared" si="128"/>
        <v>0</v>
      </c>
      <c r="L638" s="3">
        <v>4423058</v>
      </c>
    </row>
    <row r="639" spans="1:12" x14ac:dyDescent="0.25">
      <c r="A639" t="s">
        <v>3011</v>
      </c>
      <c r="B639" s="13">
        <v>830097541</v>
      </c>
      <c r="C639" s="2">
        <v>45393</v>
      </c>
      <c r="D639" s="43">
        <f t="shared" si="144"/>
        <v>80</v>
      </c>
      <c r="E639" s="36">
        <f t="shared" si="122"/>
        <v>0</v>
      </c>
      <c r="F639" s="36">
        <f t="shared" si="123"/>
        <v>0</v>
      </c>
      <c r="G639" s="36">
        <f t="shared" si="124"/>
        <v>3376380</v>
      </c>
      <c r="H639" s="36">
        <f t="shared" si="125"/>
        <v>0</v>
      </c>
      <c r="I639" s="36">
        <f t="shared" si="126"/>
        <v>0</v>
      </c>
      <c r="J639" s="36">
        <f t="shared" si="127"/>
        <v>0</v>
      </c>
      <c r="K639" s="36">
        <f t="shared" si="128"/>
        <v>0</v>
      </c>
      <c r="L639" s="3">
        <v>3376380</v>
      </c>
    </row>
    <row r="640" spans="1:12" x14ac:dyDescent="0.25">
      <c r="A640" t="s">
        <v>3011</v>
      </c>
      <c r="B640" s="13">
        <v>830097541</v>
      </c>
      <c r="C640" s="2">
        <v>45408</v>
      </c>
      <c r="D640" s="43">
        <f t="shared" si="144"/>
        <v>65</v>
      </c>
      <c r="E640" s="36">
        <f t="shared" si="122"/>
        <v>0</v>
      </c>
      <c r="F640" s="36">
        <f t="shared" si="123"/>
        <v>0</v>
      </c>
      <c r="G640" s="36">
        <f t="shared" si="124"/>
        <v>1519371</v>
      </c>
      <c r="H640" s="36">
        <f t="shared" si="125"/>
        <v>0</v>
      </c>
      <c r="I640" s="36">
        <f t="shared" si="126"/>
        <v>0</v>
      </c>
      <c r="J640" s="36">
        <f t="shared" si="127"/>
        <v>0</v>
      </c>
      <c r="K640" s="36">
        <f t="shared" si="128"/>
        <v>0</v>
      </c>
      <c r="L640" s="3">
        <v>1519371</v>
      </c>
    </row>
    <row r="641" spans="1:12" x14ac:dyDescent="0.25">
      <c r="A641" t="s">
        <v>3011</v>
      </c>
      <c r="B641" s="13">
        <v>830097541</v>
      </c>
      <c r="C641" s="2">
        <v>45427</v>
      </c>
      <c r="D641" s="43">
        <f t="shared" si="144"/>
        <v>46</v>
      </c>
      <c r="E641" s="36">
        <f t="shared" si="122"/>
        <v>0</v>
      </c>
      <c r="F641" s="36">
        <f t="shared" si="123"/>
        <v>168819</v>
      </c>
      <c r="G641" s="36">
        <f t="shared" si="124"/>
        <v>0</v>
      </c>
      <c r="H641" s="36">
        <f t="shared" si="125"/>
        <v>0</v>
      </c>
      <c r="I641" s="36">
        <f t="shared" si="126"/>
        <v>0</v>
      </c>
      <c r="J641" s="36">
        <f t="shared" si="127"/>
        <v>0</v>
      </c>
      <c r="K641" s="36">
        <f t="shared" si="128"/>
        <v>0</v>
      </c>
      <c r="L641" s="3">
        <v>168819</v>
      </c>
    </row>
    <row r="642" spans="1:12" x14ac:dyDescent="0.25">
      <c r="A642" t="s">
        <v>3011</v>
      </c>
      <c r="B642" s="13">
        <v>830097541</v>
      </c>
      <c r="C642" s="2">
        <v>45429</v>
      </c>
      <c r="D642" s="43">
        <f t="shared" si="144"/>
        <v>44</v>
      </c>
      <c r="E642" s="36">
        <f t="shared" si="122"/>
        <v>0</v>
      </c>
      <c r="F642" s="36">
        <f t="shared" si="123"/>
        <v>3556454</v>
      </c>
      <c r="G642" s="36">
        <f t="shared" si="124"/>
        <v>0</v>
      </c>
      <c r="H642" s="36">
        <f t="shared" si="125"/>
        <v>0</v>
      </c>
      <c r="I642" s="36">
        <f t="shared" si="126"/>
        <v>0</v>
      </c>
      <c r="J642" s="36">
        <f t="shared" si="127"/>
        <v>0</v>
      </c>
      <c r="K642" s="36">
        <f t="shared" si="128"/>
        <v>0</v>
      </c>
      <c r="L642" s="3">
        <v>3556454</v>
      </c>
    </row>
    <row r="643" spans="1:12" x14ac:dyDescent="0.25">
      <c r="A643" t="s">
        <v>3011</v>
      </c>
      <c r="B643" s="13">
        <v>830097541</v>
      </c>
      <c r="C643" s="2">
        <v>45435</v>
      </c>
      <c r="D643" s="43">
        <f t="shared" si="144"/>
        <v>38</v>
      </c>
      <c r="E643" s="36">
        <f t="shared" si="122"/>
        <v>0</v>
      </c>
      <c r="F643" s="36">
        <f t="shared" si="123"/>
        <v>6667300</v>
      </c>
      <c r="G643" s="36">
        <f t="shared" si="124"/>
        <v>0</v>
      </c>
      <c r="H643" s="36">
        <f t="shared" si="125"/>
        <v>0</v>
      </c>
      <c r="I643" s="36">
        <f t="shared" si="126"/>
        <v>0</v>
      </c>
      <c r="J643" s="36">
        <f t="shared" si="127"/>
        <v>0</v>
      </c>
      <c r="K643" s="36">
        <f t="shared" si="128"/>
        <v>0</v>
      </c>
      <c r="L643" s="3">
        <v>6667300</v>
      </c>
    </row>
    <row r="644" spans="1:12" x14ac:dyDescent="0.25">
      <c r="A644" t="s">
        <v>3012</v>
      </c>
      <c r="B644" s="13">
        <v>80845385</v>
      </c>
      <c r="C644" s="2">
        <v>45356</v>
      </c>
      <c r="D644" s="43">
        <f t="shared" si="144"/>
        <v>117</v>
      </c>
      <c r="E644" s="36">
        <f t="shared" si="122"/>
        <v>0</v>
      </c>
      <c r="F644" s="36">
        <f t="shared" si="123"/>
        <v>0</v>
      </c>
      <c r="G644" s="36">
        <f t="shared" si="124"/>
        <v>0</v>
      </c>
      <c r="H644" s="36">
        <f t="shared" si="125"/>
        <v>1800</v>
      </c>
      <c r="I644" s="36">
        <f t="shared" si="126"/>
        <v>0</v>
      </c>
      <c r="J644" s="36">
        <f t="shared" si="127"/>
        <v>0</v>
      </c>
      <c r="K644" s="36">
        <f t="shared" si="128"/>
        <v>0</v>
      </c>
      <c r="L644" s="3">
        <v>1800</v>
      </c>
    </row>
    <row r="645" spans="1:12" x14ac:dyDescent="0.25">
      <c r="A645" t="s">
        <v>3012</v>
      </c>
      <c r="B645" s="13">
        <v>80845385</v>
      </c>
      <c r="C645" s="2">
        <v>45443</v>
      </c>
      <c r="D645" s="43">
        <f t="shared" si="144"/>
        <v>30</v>
      </c>
      <c r="E645" s="36">
        <f t="shared" si="122"/>
        <v>1500859</v>
      </c>
      <c r="F645" s="36">
        <f t="shared" si="123"/>
        <v>0</v>
      </c>
      <c r="G645" s="36">
        <f t="shared" si="124"/>
        <v>0</v>
      </c>
      <c r="H645" s="36">
        <f t="shared" si="125"/>
        <v>0</v>
      </c>
      <c r="I645" s="36">
        <f t="shared" si="126"/>
        <v>0</v>
      </c>
      <c r="J645" s="36">
        <f t="shared" si="127"/>
        <v>0</v>
      </c>
      <c r="K645" s="36">
        <f t="shared" si="128"/>
        <v>0</v>
      </c>
      <c r="L645" s="3">
        <v>1500859</v>
      </c>
    </row>
    <row r="646" spans="1:12" x14ac:dyDescent="0.25">
      <c r="A646" t="s">
        <v>3013</v>
      </c>
      <c r="B646" s="13">
        <v>900608780</v>
      </c>
      <c r="C646" s="2">
        <v>45371</v>
      </c>
      <c r="D646" s="43">
        <f t="shared" si="144"/>
        <v>102</v>
      </c>
      <c r="E646" s="36">
        <f t="shared" si="122"/>
        <v>0</v>
      </c>
      <c r="F646" s="36">
        <f t="shared" si="123"/>
        <v>0</v>
      </c>
      <c r="G646" s="36">
        <f t="shared" si="124"/>
        <v>0</v>
      </c>
      <c r="H646" s="36">
        <f t="shared" si="125"/>
        <v>39756417</v>
      </c>
      <c r="I646" s="36">
        <f t="shared" si="126"/>
        <v>0</v>
      </c>
      <c r="J646" s="36">
        <f t="shared" si="127"/>
        <v>0</v>
      </c>
      <c r="K646" s="36">
        <f t="shared" si="128"/>
        <v>0</v>
      </c>
      <c r="L646" s="3">
        <v>39756417</v>
      </c>
    </row>
    <row r="647" spans="1:12" x14ac:dyDescent="0.25">
      <c r="A647" t="s">
        <v>3014</v>
      </c>
      <c r="B647" s="13">
        <v>860040094</v>
      </c>
      <c r="C647" s="2">
        <v>45427</v>
      </c>
      <c r="D647" s="43">
        <f t="shared" si="144"/>
        <v>46</v>
      </c>
      <c r="E647" s="36">
        <f t="shared" si="122"/>
        <v>0</v>
      </c>
      <c r="F647" s="36">
        <f t="shared" si="123"/>
        <v>749767</v>
      </c>
      <c r="G647" s="36">
        <f t="shared" si="124"/>
        <v>0</v>
      </c>
      <c r="H647" s="36">
        <f t="shared" si="125"/>
        <v>0</v>
      </c>
      <c r="I647" s="36">
        <f t="shared" si="126"/>
        <v>0</v>
      </c>
      <c r="J647" s="36">
        <f t="shared" si="127"/>
        <v>0</v>
      </c>
      <c r="K647" s="36">
        <f t="shared" si="128"/>
        <v>0</v>
      </c>
      <c r="L647" s="3">
        <v>749767</v>
      </c>
    </row>
    <row r="648" spans="1:12" x14ac:dyDescent="0.25">
      <c r="A648" t="s">
        <v>3014</v>
      </c>
      <c r="B648" s="13">
        <v>860040094</v>
      </c>
      <c r="C648" s="2">
        <v>45433</v>
      </c>
      <c r="D648" s="43">
        <f t="shared" si="144"/>
        <v>40</v>
      </c>
      <c r="E648" s="36">
        <f t="shared" si="122"/>
        <v>0</v>
      </c>
      <c r="F648" s="36">
        <f t="shared" si="123"/>
        <v>763782</v>
      </c>
      <c r="G648" s="36">
        <f t="shared" si="124"/>
        <v>0</v>
      </c>
      <c r="H648" s="36">
        <f t="shared" si="125"/>
        <v>0</v>
      </c>
      <c r="I648" s="36">
        <f t="shared" si="126"/>
        <v>0</v>
      </c>
      <c r="J648" s="36">
        <f t="shared" si="127"/>
        <v>0</v>
      </c>
      <c r="K648" s="36">
        <f t="shared" si="128"/>
        <v>0</v>
      </c>
      <c r="L648" s="3">
        <v>763782</v>
      </c>
    </row>
    <row r="649" spans="1:12" x14ac:dyDescent="0.25">
      <c r="A649" t="s">
        <v>3014</v>
      </c>
      <c r="B649" s="13">
        <v>860040094</v>
      </c>
      <c r="C649" s="2">
        <v>45435</v>
      </c>
      <c r="D649" s="43">
        <f t="shared" si="144"/>
        <v>38</v>
      </c>
      <c r="E649" s="36">
        <f t="shared" si="122"/>
        <v>0</v>
      </c>
      <c r="F649" s="36">
        <f t="shared" si="123"/>
        <v>2044201</v>
      </c>
      <c r="G649" s="36">
        <f t="shared" si="124"/>
        <v>0</v>
      </c>
      <c r="H649" s="36">
        <f t="shared" si="125"/>
        <v>0</v>
      </c>
      <c r="I649" s="36">
        <f t="shared" si="126"/>
        <v>0</v>
      </c>
      <c r="J649" s="36">
        <f t="shared" si="127"/>
        <v>0</v>
      </c>
      <c r="K649" s="36">
        <f t="shared" si="128"/>
        <v>0</v>
      </c>
      <c r="L649" s="3">
        <v>2044201</v>
      </c>
    </row>
    <row r="650" spans="1:12" x14ac:dyDescent="0.25">
      <c r="A650" t="s">
        <v>3014</v>
      </c>
      <c r="B650" s="13">
        <v>860040094</v>
      </c>
      <c r="C650" s="2">
        <v>45443</v>
      </c>
      <c r="D650" s="43">
        <f t="shared" si="144"/>
        <v>30</v>
      </c>
      <c r="E650" s="36">
        <f t="shared" si="122"/>
        <v>1182022</v>
      </c>
      <c r="F650" s="36">
        <f t="shared" si="123"/>
        <v>0</v>
      </c>
      <c r="G650" s="36">
        <f t="shared" si="124"/>
        <v>0</v>
      </c>
      <c r="H650" s="36">
        <f t="shared" si="125"/>
        <v>0</v>
      </c>
      <c r="I650" s="36">
        <f t="shared" si="126"/>
        <v>0</v>
      </c>
      <c r="J650" s="36">
        <f t="shared" si="127"/>
        <v>0</v>
      </c>
      <c r="K650" s="36">
        <f t="shared" si="128"/>
        <v>0</v>
      </c>
      <c r="L650" s="3">
        <v>1182022</v>
      </c>
    </row>
    <row r="651" spans="1:12" x14ac:dyDescent="0.25">
      <c r="A651" t="s">
        <v>3017</v>
      </c>
      <c r="B651" s="13">
        <v>800216125</v>
      </c>
      <c r="C651" s="2">
        <v>45358</v>
      </c>
      <c r="D651" s="43">
        <f t="shared" si="144"/>
        <v>115</v>
      </c>
      <c r="E651" s="36">
        <f t="shared" si="122"/>
        <v>0</v>
      </c>
      <c r="F651" s="36">
        <f t="shared" si="123"/>
        <v>0</v>
      </c>
      <c r="G651" s="36">
        <f t="shared" si="124"/>
        <v>0</v>
      </c>
      <c r="H651" s="36">
        <f t="shared" si="125"/>
        <v>12842450</v>
      </c>
      <c r="I651" s="36">
        <f t="shared" si="126"/>
        <v>0</v>
      </c>
      <c r="J651" s="36">
        <f t="shared" si="127"/>
        <v>0</v>
      </c>
      <c r="K651" s="36">
        <f t="shared" si="128"/>
        <v>0</v>
      </c>
      <c r="L651" s="3">
        <v>12842450</v>
      </c>
    </row>
    <row r="652" spans="1:12" x14ac:dyDescent="0.25">
      <c r="A652" t="s">
        <v>3017</v>
      </c>
      <c r="B652" s="13">
        <v>800216125</v>
      </c>
      <c r="C652" s="2">
        <v>45363</v>
      </c>
      <c r="D652" s="43">
        <f t="shared" si="144"/>
        <v>110</v>
      </c>
      <c r="E652" s="36">
        <f t="shared" si="122"/>
        <v>0</v>
      </c>
      <c r="F652" s="36">
        <f t="shared" si="123"/>
        <v>0</v>
      </c>
      <c r="G652" s="36">
        <f t="shared" si="124"/>
        <v>0</v>
      </c>
      <c r="H652" s="36">
        <f t="shared" si="125"/>
        <v>2045700</v>
      </c>
      <c r="I652" s="36">
        <f t="shared" si="126"/>
        <v>0</v>
      </c>
      <c r="J652" s="36">
        <f t="shared" si="127"/>
        <v>0</v>
      </c>
      <c r="K652" s="36">
        <f t="shared" si="128"/>
        <v>0</v>
      </c>
      <c r="L652" s="3">
        <v>2045700</v>
      </c>
    </row>
    <row r="653" spans="1:12" x14ac:dyDescent="0.25">
      <c r="A653" t="s">
        <v>3017</v>
      </c>
      <c r="B653" s="13">
        <v>800216125</v>
      </c>
      <c r="C653" s="2">
        <v>45386</v>
      </c>
      <c r="D653" s="43">
        <f t="shared" si="144"/>
        <v>87</v>
      </c>
      <c r="E653" s="36">
        <f t="shared" si="122"/>
        <v>0</v>
      </c>
      <c r="F653" s="36">
        <f t="shared" si="123"/>
        <v>0</v>
      </c>
      <c r="G653" s="36">
        <f t="shared" si="124"/>
        <v>2568490</v>
      </c>
      <c r="H653" s="36">
        <f t="shared" si="125"/>
        <v>0</v>
      </c>
      <c r="I653" s="36">
        <f t="shared" si="126"/>
        <v>0</v>
      </c>
      <c r="J653" s="36">
        <f t="shared" si="127"/>
        <v>0</v>
      </c>
      <c r="K653" s="36">
        <f t="shared" si="128"/>
        <v>0</v>
      </c>
      <c r="L653" s="3">
        <v>2568490</v>
      </c>
    </row>
    <row r="654" spans="1:12" x14ac:dyDescent="0.25">
      <c r="A654" t="s">
        <v>3017</v>
      </c>
      <c r="B654" s="13">
        <v>800216125</v>
      </c>
      <c r="C654" s="2">
        <v>45387</v>
      </c>
      <c r="D654" s="43">
        <f t="shared" si="144"/>
        <v>86</v>
      </c>
      <c r="E654" s="36">
        <f t="shared" si="122"/>
        <v>0</v>
      </c>
      <c r="F654" s="36">
        <f t="shared" si="123"/>
        <v>0</v>
      </c>
      <c r="G654" s="36">
        <f t="shared" si="124"/>
        <v>8546480</v>
      </c>
      <c r="H654" s="36">
        <f t="shared" si="125"/>
        <v>0</v>
      </c>
      <c r="I654" s="36">
        <f t="shared" si="126"/>
        <v>0</v>
      </c>
      <c r="J654" s="36">
        <f t="shared" si="127"/>
        <v>0</v>
      </c>
      <c r="K654" s="36">
        <f t="shared" si="128"/>
        <v>0</v>
      </c>
      <c r="L654" s="3">
        <v>8546480</v>
      </c>
    </row>
    <row r="655" spans="1:12" x14ac:dyDescent="0.25">
      <c r="A655" t="s">
        <v>3017</v>
      </c>
      <c r="B655" s="13">
        <v>800216125</v>
      </c>
      <c r="C655" s="2">
        <v>45404</v>
      </c>
      <c r="D655" s="43">
        <f t="shared" si="144"/>
        <v>69</v>
      </c>
      <c r="E655" s="36">
        <f t="shared" si="122"/>
        <v>0</v>
      </c>
      <c r="F655" s="36">
        <f t="shared" si="123"/>
        <v>0</v>
      </c>
      <c r="G655" s="36">
        <f t="shared" si="124"/>
        <v>511425</v>
      </c>
      <c r="H655" s="36">
        <f t="shared" si="125"/>
        <v>0</v>
      </c>
      <c r="I655" s="36">
        <f t="shared" si="126"/>
        <v>0</v>
      </c>
      <c r="J655" s="36">
        <f t="shared" si="127"/>
        <v>0</v>
      </c>
      <c r="K655" s="36">
        <f t="shared" si="128"/>
        <v>0</v>
      </c>
      <c r="L655" s="3">
        <v>511425</v>
      </c>
    </row>
    <row r="656" spans="1:12" x14ac:dyDescent="0.25">
      <c r="A656" t="s">
        <v>3017</v>
      </c>
      <c r="B656" s="13">
        <v>800216125</v>
      </c>
      <c r="C656" s="2">
        <v>45427</v>
      </c>
      <c r="D656" s="43">
        <f t="shared" si="144"/>
        <v>46</v>
      </c>
      <c r="E656" s="36">
        <f t="shared" si="122"/>
        <v>0</v>
      </c>
      <c r="F656" s="36">
        <f t="shared" si="123"/>
        <v>7212506</v>
      </c>
      <c r="G656" s="36">
        <f t="shared" si="124"/>
        <v>0</v>
      </c>
      <c r="H656" s="36">
        <f t="shared" si="125"/>
        <v>0</v>
      </c>
      <c r="I656" s="36">
        <f t="shared" si="126"/>
        <v>0</v>
      </c>
      <c r="J656" s="36">
        <f t="shared" si="127"/>
        <v>0</v>
      </c>
      <c r="K656" s="36">
        <f t="shared" si="128"/>
        <v>0</v>
      </c>
      <c r="L656" s="3">
        <v>7212506</v>
      </c>
    </row>
    <row r="657" spans="1:12" x14ac:dyDescent="0.25">
      <c r="A657" t="s">
        <v>3017</v>
      </c>
      <c r="B657" s="13">
        <v>800216125</v>
      </c>
      <c r="C657" s="2">
        <v>45432</v>
      </c>
      <c r="D657" s="43">
        <f t="shared" si="144"/>
        <v>41</v>
      </c>
      <c r="E657" s="36">
        <f t="shared" si="122"/>
        <v>0</v>
      </c>
      <c r="F657" s="36">
        <f t="shared" si="123"/>
        <v>3591340</v>
      </c>
      <c r="G657" s="36">
        <f t="shared" si="124"/>
        <v>0</v>
      </c>
      <c r="H657" s="36">
        <f t="shared" si="125"/>
        <v>0</v>
      </c>
      <c r="I657" s="36">
        <f t="shared" si="126"/>
        <v>0</v>
      </c>
      <c r="J657" s="36">
        <f t="shared" si="127"/>
        <v>0</v>
      </c>
      <c r="K657" s="36">
        <f t="shared" si="128"/>
        <v>0</v>
      </c>
      <c r="L657" s="3">
        <v>3591340</v>
      </c>
    </row>
    <row r="658" spans="1:12" x14ac:dyDescent="0.25">
      <c r="A658" t="s">
        <v>3017</v>
      </c>
      <c r="B658" s="13">
        <v>800216125</v>
      </c>
      <c r="C658" s="2">
        <v>45442</v>
      </c>
      <c r="D658" s="43">
        <f t="shared" si="144"/>
        <v>31</v>
      </c>
      <c r="E658" s="36">
        <f t="shared" si="122"/>
        <v>0</v>
      </c>
      <c r="F658" s="36">
        <f t="shared" si="123"/>
        <v>170475</v>
      </c>
      <c r="G658" s="36">
        <f t="shared" si="124"/>
        <v>0</v>
      </c>
      <c r="H658" s="36">
        <f t="shared" si="125"/>
        <v>0</v>
      </c>
      <c r="I658" s="36">
        <f t="shared" si="126"/>
        <v>0</v>
      </c>
      <c r="J658" s="36">
        <f t="shared" si="127"/>
        <v>0</v>
      </c>
      <c r="K658" s="36">
        <f t="shared" si="128"/>
        <v>0</v>
      </c>
      <c r="L658" s="3">
        <v>170475</v>
      </c>
    </row>
    <row r="659" spans="1:12" x14ac:dyDescent="0.25">
      <c r="A659" t="s">
        <v>3018</v>
      </c>
      <c r="B659" s="13">
        <v>900019033</v>
      </c>
      <c r="C659" s="2">
        <v>45358</v>
      </c>
      <c r="D659" s="43">
        <f t="shared" si="144"/>
        <v>115</v>
      </c>
      <c r="E659" s="36">
        <f t="shared" si="122"/>
        <v>0</v>
      </c>
      <c r="F659" s="36">
        <f t="shared" si="123"/>
        <v>0</v>
      </c>
      <c r="G659" s="36">
        <f t="shared" si="124"/>
        <v>0</v>
      </c>
      <c r="H659" s="36">
        <f t="shared" si="125"/>
        <v>24590296</v>
      </c>
      <c r="I659" s="36">
        <f t="shared" si="126"/>
        <v>0</v>
      </c>
      <c r="J659" s="36">
        <f t="shared" si="127"/>
        <v>0</v>
      </c>
      <c r="K659" s="36">
        <f t="shared" si="128"/>
        <v>0</v>
      </c>
      <c r="L659" s="3">
        <v>24590296</v>
      </c>
    </row>
    <row r="660" spans="1:12" x14ac:dyDescent="0.25">
      <c r="A660" t="s">
        <v>3018</v>
      </c>
      <c r="B660" s="13">
        <v>900019033</v>
      </c>
      <c r="C660" s="2">
        <v>45370</v>
      </c>
      <c r="D660" s="43">
        <f t="shared" si="144"/>
        <v>103</v>
      </c>
      <c r="E660" s="36">
        <f t="shared" si="122"/>
        <v>0</v>
      </c>
      <c r="F660" s="36">
        <f t="shared" si="123"/>
        <v>0</v>
      </c>
      <c r="G660" s="36">
        <f t="shared" si="124"/>
        <v>0</v>
      </c>
      <c r="H660" s="36">
        <f t="shared" si="125"/>
        <v>12317770</v>
      </c>
      <c r="I660" s="36">
        <f t="shared" si="126"/>
        <v>0</v>
      </c>
      <c r="J660" s="36">
        <f t="shared" si="127"/>
        <v>0</v>
      </c>
      <c r="K660" s="36">
        <f t="shared" si="128"/>
        <v>0</v>
      </c>
      <c r="L660" s="3">
        <v>12317770</v>
      </c>
    </row>
    <row r="661" spans="1:12" x14ac:dyDescent="0.25">
      <c r="A661" t="s">
        <v>3018</v>
      </c>
      <c r="B661" s="13">
        <v>900019033</v>
      </c>
      <c r="C661" s="2">
        <v>45377</v>
      </c>
      <c r="D661" s="43">
        <f t="shared" si="144"/>
        <v>96</v>
      </c>
      <c r="E661" s="36">
        <f t="shared" si="122"/>
        <v>0</v>
      </c>
      <c r="F661" s="36">
        <f t="shared" si="123"/>
        <v>0</v>
      </c>
      <c r="G661" s="36">
        <f t="shared" si="124"/>
        <v>0</v>
      </c>
      <c r="H661" s="36">
        <f t="shared" si="125"/>
        <v>22316909</v>
      </c>
      <c r="I661" s="36">
        <f t="shared" si="126"/>
        <v>0</v>
      </c>
      <c r="J661" s="36">
        <f t="shared" si="127"/>
        <v>0</v>
      </c>
      <c r="K661" s="36">
        <f t="shared" si="128"/>
        <v>0</v>
      </c>
      <c r="L661" s="3">
        <v>22316909</v>
      </c>
    </row>
    <row r="662" spans="1:12" x14ac:dyDescent="0.25">
      <c r="A662" t="s">
        <v>3018</v>
      </c>
      <c r="B662" s="13">
        <v>900019033</v>
      </c>
      <c r="C662" s="2">
        <v>45378</v>
      </c>
      <c r="D662" s="43">
        <f t="shared" si="144"/>
        <v>95</v>
      </c>
      <c r="E662" s="36">
        <f t="shared" si="122"/>
        <v>0</v>
      </c>
      <c r="F662" s="36">
        <f t="shared" si="123"/>
        <v>0</v>
      </c>
      <c r="G662" s="36">
        <f t="shared" si="124"/>
        <v>0</v>
      </c>
      <c r="H662" s="36">
        <f t="shared" si="125"/>
        <v>14452391</v>
      </c>
      <c r="I662" s="36">
        <f t="shared" si="126"/>
        <v>0</v>
      </c>
      <c r="J662" s="36">
        <f t="shared" si="127"/>
        <v>0</v>
      </c>
      <c r="K662" s="36">
        <f t="shared" si="128"/>
        <v>0</v>
      </c>
      <c r="L662" s="3">
        <v>14452391</v>
      </c>
    </row>
    <row r="663" spans="1:12" x14ac:dyDescent="0.25">
      <c r="A663" t="s">
        <v>3018</v>
      </c>
      <c r="B663" s="13">
        <v>900019033</v>
      </c>
      <c r="C663" s="2">
        <v>45393</v>
      </c>
      <c r="D663" s="43">
        <f t="shared" si="144"/>
        <v>80</v>
      </c>
      <c r="E663" s="36">
        <f t="shared" si="122"/>
        <v>0</v>
      </c>
      <c r="F663" s="36">
        <f t="shared" si="123"/>
        <v>0</v>
      </c>
      <c r="G663" s="36">
        <f t="shared" si="124"/>
        <v>18834607</v>
      </c>
      <c r="H663" s="36">
        <f t="shared" si="125"/>
        <v>0</v>
      </c>
      <c r="I663" s="36">
        <f t="shared" si="126"/>
        <v>0</v>
      </c>
      <c r="J663" s="36">
        <f t="shared" si="127"/>
        <v>0</v>
      </c>
      <c r="K663" s="36">
        <f t="shared" si="128"/>
        <v>0</v>
      </c>
      <c r="L663" s="3">
        <v>18834607</v>
      </c>
    </row>
    <row r="664" spans="1:12" x14ac:dyDescent="0.25">
      <c r="A664" t="s">
        <v>3018</v>
      </c>
      <c r="B664" s="13">
        <v>900019033</v>
      </c>
      <c r="C664" s="2">
        <v>45398</v>
      </c>
      <c r="D664" s="43">
        <f t="shared" si="144"/>
        <v>75</v>
      </c>
      <c r="E664" s="36">
        <f t="shared" si="122"/>
        <v>0</v>
      </c>
      <c r="F664" s="36">
        <f t="shared" si="123"/>
        <v>0</v>
      </c>
      <c r="G664" s="36">
        <f t="shared" si="124"/>
        <v>10795619</v>
      </c>
      <c r="H664" s="36">
        <f t="shared" si="125"/>
        <v>0</v>
      </c>
      <c r="I664" s="36">
        <f t="shared" si="126"/>
        <v>0</v>
      </c>
      <c r="J664" s="36">
        <f t="shared" si="127"/>
        <v>0</v>
      </c>
      <c r="K664" s="36">
        <f t="shared" si="128"/>
        <v>0</v>
      </c>
      <c r="L664" s="3">
        <v>10795619</v>
      </c>
    </row>
    <row r="665" spans="1:12" x14ac:dyDescent="0.25">
      <c r="A665" t="s">
        <v>3018</v>
      </c>
      <c r="B665" s="13">
        <v>900019033</v>
      </c>
      <c r="C665" s="2">
        <v>45407</v>
      </c>
      <c r="D665" s="43">
        <f t="shared" si="144"/>
        <v>66</v>
      </c>
      <c r="E665" s="36">
        <f t="shared" ref="E665:E728" si="145">+IF(AND(D665&gt;=0,D665&lt;=30),L665,0)</f>
        <v>0</v>
      </c>
      <c r="F665" s="36">
        <f t="shared" ref="F665:F728" si="146">+IF(AND(D665&gt;=31,D665&lt;=60),L665,0)</f>
        <v>0</v>
      </c>
      <c r="G665" s="36">
        <f t="shared" ref="G665:G728" si="147">+IF(AND(D665&gt;=61,D665&lt;=90),L665,0)</f>
        <v>18231679</v>
      </c>
      <c r="H665" s="36">
        <f t="shared" ref="H665:H728" si="148">+IF(AND(D665&gt;=91,D665&lt;=120),L665,0)</f>
        <v>0</v>
      </c>
      <c r="I665" s="36">
        <f t="shared" ref="I665:I728" si="149">+IF(AND(D665&gt;=121,D665&lt;=180),L665,0)</f>
        <v>0</v>
      </c>
      <c r="J665" s="36">
        <f t="shared" ref="J665:J728" si="150">+IF(AND(D665&gt;=181,D665&lt;=360),L665,0)</f>
        <v>0</v>
      </c>
      <c r="K665" s="36">
        <f t="shared" ref="K665:K728" si="151">+IF(AND(D665&gt;360),L665,0)</f>
        <v>0</v>
      </c>
      <c r="L665" s="3">
        <v>18231679</v>
      </c>
    </row>
    <row r="666" spans="1:12" x14ac:dyDescent="0.25">
      <c r="A666" t="s">
        <v>3018</v>
      </c>
      <c r="B666" s="13">
        <v>900019033</v>
      </c>
      <c r="C666" s="2">
        <v>45412</v>
      </c>
      <c r="D666" s="43">
        <f t="shared" si="144"/>
        <v>61</v>
      </c>
      <c r="E666" s="36">
        <f t="shared" si="145"/>
        <v>0</v>
      </c>
      <c r="F666" s="36">
        <f t="shared" si="146"/>
        <v>0</v>
      </c>
      <c r="G666" s="36">
        <f t="shared" si="147"/>
        <v>13029310</v>
      </c>
      <c r="H666" s="36">
        <f t="shared" si="148"/>
        <v>0</v>
      </c>
      <c r="I666" s="36">
        <f t="shared" si="149"/>
        <v>0</v>
      </c>
      <c r="J666" s="36">
        <f t="shared" si="150"/>
        <v>0</v>
      </c>
      <c r="K666" s="36">
        <f t="shared" si="151"/>
        <v>0</v>
      </c>
      <c r="L666" s="3">
        <v>13029310</v>
      </c>
    </row>
    <row r="667" spans="1:12" x14ac:dyDescent="0.25">
      <c r="A667" t="s">
        <v>3018</v>
      </c>
      <c r="B667" s="13">
        <v>900019033</v>
      </c>
      <c r="C667" s="2">
        <v>45427</v>
      </c>
      <c r="D667" s="43">
        <f t="shared" si="144"/>
        <v>46</v>
      </c>
      <c r="E667" s="36">
        <f t="shared" si="145"/>
        <v>0</v>
      </c>
      <c r="F667" s="36">
        <f t="shared" si="146"/>
        <v>12382834</v>
      </c>
      <c r="G667" s="36">
        <f t="shared" si="147"/>
        <v>0</v>
      </c>
      <c r="H667" s="36">
        <f t="shared" si="148"/>
        <v>0</v>
      </c>
      <c r="I667" s="36">
        <f t="shared" si="149"/>
        <v>0</v>
      </c>
      <c r="J667" s="36">
        <f t="shared" si="150"/>
        <v>0</v>
      </c>
      <c r="K667" s="36">
        <f t="shared" si="151"/>
        <v>0</v>
      </c>
      <c r="L667" s="3">
        <v>12382834</v>
      </c>
    </row>
    <row r="668" spans="1:12" x14ac:dyDescent="0.25">
      <c r="A668" t="s">
        <v>3018</v>
      </c>
      <c r="B668" s="13">
        <v>900019033</v>
      </c>
      <c r="C668" s="2">
        <v>45397</v>
      </c>
      <c r="D668" s="43">
        <f t="shared" si="144"/>
        <v>76</v>
      </c>
      <c r="E668" s="36">
        <f t="shared" si="145"/>
        <v>0</v>
      </c>
      <c r="F668" s="36">
        <f t="shared" si="146"/>
        <v>0</v>
      </c>
      <c r="G668" s="36">
        <f t="shared" si="147"/>
        <v>15596430</v>
      </c>
      <c r="H668" s="36">
        <f t="shared" si="148"/>
        <v>0</v>
      </c>
      <c r="I668" s="36">
        <f t="shared" si="149"/>
        <v>0</v>
      </c>
      <c r="J668" s="36">
        <f t="shared" si="150"/>
        <v>0</v>
      </c>
      <c r="K668" s="36">
        <f t="shared" si="151"/>
        <v>0</v>
      </c>
      <c r="L668" s="3">
        <v>15596430</v>
      </c>
    </row>
    <row r="669" spans="1:12" x14ac:dyDescent="0.25">
      <c r="A669" t="s">
        <v>3018</v>
      </c>
      <c r="B669" s="13">
        <v>900019033</v>
      </c>
      <c r="C669" s="2">
        <v>45391</v>
      </c>
      <c r="D669" s="43">
        <f t="shared" si="144"/>
        <v>82</v>
      </c>
      <c r="E669" s="36">
        <f t="shared" si="145"/>
        <v>0</v>
      </c>
      <c r="F669" s="36">
        <f t="shared" si="146"/>
        <v>0</v>
      </c>
      <c r="G669" s="36">
        <f t="shared" si="147"/>
        <v>15576007</v>
      </c>
      <c r="H669" s="36">
        <f t="shared" si="148"/>
        <v>0</v>
      </c>
      <c r="I669" s="36">
        <f t="shared" si="149"/>
        <v>0</v>
      </c>
      <c r="J669" s="36">
        <f t="shared" si="150"/>
        <v>0</v>
      </c>
      <c r="K669" s="36">
        <f t="shared" si="151"/>
        <v>0</v>
      </c>
      <c r="L669" s="3">
        <v>15576007</v>
      </c>
    </row>
    <row r="670" spans="1:12" x14ac:dyDescent="0.25">
      <c r="A670" t="s">
        <v>3018</v>
      </c>
      <c r="B670" s="13">
        <v>900019033</v>
      </c>
      <c r="C670" s="2">
        <v>45432</v>
      </c>
      <c r="D670" s="43">
        <f t="shared" si="144"/>
        <v>41</v>
      </c>
      <c r="E670" s="36">
        <f t="shared" si="145"/>
        <v>0</v>
      </c>
      <c r="F670" s="36">
        <f t="shared" si="146"/>
        <v>19868867</v>
      </c>
      <c r="G670" s="36">
        <f t="shared" si="147"/>
        <v>0</v>
      </c>
      <c r="H670" s="36">
        <f t="shared" si="148"/>
        <v>0</v>
      </c>
      <c r="I670" s="36">
        <f t="shared" si="149"/>
        <v>0</v>
      </c>
      <c r="J670" s="36">
        <f t="shared" si="150"/>
        <v>0</v>
      </c>
      <c r="K670" s="36">
        <f t="shared" si="151"/>
        <v>0</v>
      </c>
      <c r="L670" s="3">
        <v>19868867</v>
      </c>
    </row>
    <row r="671" spans="1:12" x14ac:dyDescent="0.25">
      <c r="A671" t="s">
        <v>3018</v>
      </c>
      <c r="B671" s="13">
        <v>900019033</v>
      </c>
      <c r="C671" s="2">
        <v>45440</v>
      </c>
      <c r="D671" s="43">
        <f t="shared" si="144"/>
        <v>33</v>
      </c>
      <c r="E671" s="36">
        <f t="shared" si="145"/>
        <v>0</v>
      </c>
      <c r="F671" s="36">
        <f t="shared" si="146"/>
        <v>6416985</v>
      </c>
      <c r="G671" s="36">
        <f t="shared" si="147"/>
        <v>0</v>
      </c>
      <c r="H671" s="36">
        <f t="shared" si="148"/>
        <v>0</v>
      </c>
      <c r="I671" s="36">
        <f t="shared" si="149"/>
        <v>0</v>
      </c>
      <c r="J671" s="36">
        <f t="shared" si="150"/>
        <v>0</v>
      </c>
      <c r="K671" s="36">
        <f t="shared" si="151"/>
        <v>0</v>
      </c>
      <c r="L671" s="3">
        <v>6416985</v>
      </c>
    </row>
    <row r="672" spans="1:12" x14ac:dyDescent="0.25">
      <c r="A672" t="s">
        <v>3019</v>
      </c>
      <c r="B672" s="13">
        <v>860535512</v>
      </c>
      <c r="C672" s="2">
        <v>45426</v>
      </c>
      <c r="D672" s="43">
        <f t="shared" si="144"/>
        <v>47</v>
      </c>
      <c r="E672" s="36">
        <f t="shared" si="145"/>
        <v>0</v>
      </c>
      <c r="F672" s="36">
        <f t="shared" si="146"/>
        <v>27821000</v>
      </c>
      <c r="G672" s="36">
        <f t="shared" si="147"/>
        <v>0</v>
      </c>
      <c r="H672" s="36">
        <f t="shared" si="148"/>
        <v>0</v>
      </c>
      <c r="I672" s="36">
        <f t="shared" si="149"/>
        <v>0</v>
      </c>
      <c r="J672" s="36">
        <f t="shared" si="150"/>
        <v>0</v>
      </c>
      <c r="K672" s="36">
        <f t="shared" si="151"/>
        <v>0</v>
      </c>
      <c r="L672" s="3">
        <v>27821000</v>
      </c>
    </row>
    <row r="673" spans="1:12" x14ac:dyDescent="0.25">
      <c r="A673" t="s">
        <v>3020</v>
      </c>
      <c r="B673" s="13">
        <v>12918217</v>
      </c>
      <c r="C673" s="2">
        <v>45372</v>
      </c>
      <c r="D673" s="43">
        <f t="shared" si="144"/>
        <v>101</v>
      </c>
      <c r="E673" s="36">
        <f t="shared" si="145"/>
        <v>0</v>
      </c>
      <c r="F673" s="36">
        <f t="shared" si="146"/>
        <v>0</v>
      </c>
      <c r="G673" s="36">
        <f t="shared" si="147"/>
        <v>0</v>
      </c>
      <c r="H673" s="36">
        <f t="shared" si="148"/>
        <v>1077146</v>
      </c>
      <c r="I673" s="36">
        <f t="shared" si="149"/>
        <v>0</v>
      </c>
      <c r="J673" s="36">
        <f t="shared" si="150"/>
        <v>0</v>
      </c>
      <c r="K673" s="36">
        <f t="shared" si="151"/>
        <v>0</v>
      </c>
      <c r="L673" s="3">
        <v>1077146</v>
      </c>
    </row>
    <row r="674" spans="1:12" x14ac:dyDescent="0.25">
      <c r="A674" t="s">
        <v>3020</v>
      </c>
      <c r="B674" s="13">
        <v>12918217</v>
      </c>
      <c r="C674" s="2">
        <v>45400</v>
      </c>
      <c r="D674" s="43">
        <f t="shared" si="144"/>
        <v>73</v>
      </c>
      <c r="E674" s="36">
        <f t="shared" si="145"/>
        <v>0</v>
      </c>
      <c r="F674" s="36">
        <f t="shared" si="146"/>
        <v>0</v>
      </c>
      <c r="G674" s="36">
        <f t="shared" si="147"/>
        <v>2351547</v>
      </c>
      <c r="H674" s="36">
        <f t="shared" si="148"/>
        <v>0</v>
      </c>
      <c r="I674" s="36">
        <f t="shared" si="149"/>
        <v>0</v>
      </c>
      <c r="J674" s="36">
        <f t="shared" si="150"/>
        <v>0</v>
      </c>
      <c r="K674" s="36">
        <f t="shared" si="151"/>
        <v>0</v>
      </c>
      <c r="L674" s="3">
        <v>2351547</v>
      </c>
    </row>
    <row r="675" spans="1:12" x14ac:dyDescent="0.25">
      <c r="A675" t="s">
        <v>3020</v>
      </c>
      <c r="B675" s="13">
        <v>12918217</v>
      </c>
      <c r="C675" s="2">
        <v>45408</v>
      </c>
      <c r="D675" s="43">
        <f t="shared" si="144"/>
        <v>65</v>
      </c>
      <c r="E675" s="36">
        <f t="shared" si="145"/>
        <v>0</v>
      </c>
      <c r="F675" s="36">
        <f t="shared" si="146"/>
        <v>0</v>
      </c>
      <c r="G675" s="36">
        <f t="shared" si="147"/>
        <v>111046</v>
      </c>
      <c r="H675" s="36">
        <f t="shared" si="148"/>
        <v>0</v>
      </c>
      <c r="I675" s="36">
        <f t="shared" si="149"/>
        <v>0</v>
      </c>
      <c r="J675" s="36">
        <f t="shared" si="150"/>
        <v>0</v>
      </c>
      <c r="K675" s="36">
        <f t="shared" si="151"/>
        <v>0</v>
      </c>
      <c r="L675" s="3">
        <v>111046</v>
      </c>
    </row>
    <row r="676" spans="1:12" x14ac:dyDescent="0.25">
      <c r="A676" t="s">
        <v>3020</v>
      </c>
      <c r="B676" s="13">
        <v>12918217</v>
      </c>
      <c r="C676" s="2">
        <v>45411</v>
      </c>
      <c r="D676" s="43">
        <f t="shared" si="144"/>
        <v>62</v>
      </c>
      <c r="E676" s="36">
        <f t="shared" si="145"/>
        <v>0</v>
      </c>
      <c r="F676" s="36">
        <f t="shared" si="146"/>
        <v>0</v>
      </c>
      <c r="G676" s="36">
        <f t="shared" si="147"/>
        <v>4206894</v>
      </c>
      <c r="H676" s="36">
        <f t="shared" si="148"/>
        <v>0</v>
      </c>
      <c r="I676" s="36">
        <f t="shared" si="149"/>
        <v>0</v>
      </c>
      <c r="J676" s="36">
        <f t="shared" si="150"/>
        <v>0</v>
      </c>
      <c r="K676" s="36">
        <f t="shared" si="151"/>
        <v>0</v>
      </c>
      <c r="L676" s="3">
        <v>4206894</v>
      </c>
    </row>
    <row r="677" spans="1:12" x14ac:dyDescent="0.25">
      <c r="A677" t="s">
        <v>3020</v>
      </c>
      <c r="B677" s="13">
        <v>12918217</v>
      </c>
      <c r="C677" s="2">
        <v>45427</v>
      </c>
      <c r="D677" s="43">
        <f t="shared" si="144"/>
        <v>46</v>
      </c>
      <c r="E677" s="36">
        <f t="shared" si="145"/>
        <v>0</v>
      </c>
      <c r="F677" s="36">
        <f t="shared" si="146"/>
        <v>1971066</v>
      </c>
      <c r="G677" s="36">
        <f t="shared" si="147"/>
        <v>0</v>
      </c>
      <c r="H677" s="36">
        <f t="shared" si="148"/>
        <v>0</v>
      </c>
      <c r="I677" s="36">
        <f t="shared" si="149"/>
        <v>0</v>
      </c>
      <c r="J677" s="36">
        <f t="shared" si="150"/>
        <v>0</v>
      </c>
      <c r="K677" s="36">
        <f t="shared" si="151"/>
        <v>0</v>
      </c>
      <c r="L677" s="3">
        <v>1971066</v>
      </c>
    </row>
    <row r="678" spans="1:12" x14ac:dyDescent="0.25">
      <c r="A678" t="s">
        <v>3020</v>
      </c>
      <c r="B678" s="13">
        <v>12918217</v>
      </c>
      <c r="C678" s="2">
        <v>45362</v>
      </c>
      <c r="D678" s="43">
        <f t="shared" si="144"/>
        <v>111</v>
      </c>
      <c r="E678" s="36">
        <f t="shared" si="145"/>
        <v>0</v>
      </c>
      <c r="F678" s="36">
        <f t="shared" si="146"/>
        <v>0</v>
      </c>
      <c r="G678" s="36">
        <f t="shared" si="147"/>
        <v>0</v>
      </c>
      <c r="H678" s="36">
        <f t="shared" si="148"/>
        <v>709039</v>
      </c>
      <c r="I678" s="36">
        <f t="shared" si="149"/>
        <v>0</v>
      </c>
      <c r="J678" s="36">
        <f t="shared" si="150"/>
        <v>0</v>
      </c>
      <c r="K678" s="36">
        <f t="shared" si="151"/>
        <v>0</v>
      </c>
      <c r="L678" s="3">
        <v>709039</v>
      </c>
    </row>
    <row r="679" spans="1:12" x14ac:dyDescent="0.25">
      <c r="A679" t="s">
        <v>3020</v>
      </c>
      <c r="B679" s="13">
        <v>12918217</v>
      </c>
      <c r="C679" s="2">
        <v>45433</v>
      </c>
      <c r="D679" s="43">
        <f t="shared" si="144"/>
        <v>40</v>
      </c>
      <c r="E679" s="36">
        <f t="shared" si="145"/>
        <v>0</v>
      </c>
      <c r="F679" s="36">
        <f t="shared" si="146"/>
        <v>1097323</v>
      </c>
      <c r="G679" s="36">
        <f t="shared" si="147"/>
        <v>0</v>
      </c>
      <c r="H679" s="36">
        <f t="shared" si="148"/>
        <v>0</v>
      </c>
      <c r="I679" s="36">
        <f t="shared" si="149"/>
        <v>0</v>
      </c>
      <c r="J679" s="36">
        <f t="shared" si="150"/>
        <v>0</v>
      </c>
      <c r="K679" s="36">
        <f t="shared" si="151"/>
        <v>0</v>
      </c>
      <c r="L679" s="3">
        <v>1097323</v>
      </c>
    </row>
    <row r="680" spans="1:12" x14ac:dyDescent="0.25">
      <c r="A680" t="s">
        <v>3020</v>
      </c>
      <c r="B680" s="13">
        <v>12918217</v>
      </c>
      <c r="C680" s="2">
        <v>45440</v>
      </c>
      <c r="D680" s="43">
        <f t="shared" si="144"/>
        <v>33</v>
      </c>
      <c r="E680" s="36">
        <f t="shared" si="145"/>
        <v>0</v>
      </c>
      <c r="F680" s="36">
        <f t="shared" si="146"/>
        <v>678053</v>
      </c>
      <c r="G680" s="36">
        <f t="shared" si="147"/>
        <v>0</v>
      </c>
      <c r="H680" s="36">
        <f t="shared" si="148"/>
        <v>0</v>
      </c>
      <c r="I680" s="36">
        <f t="shared" si="149"/>
        <v>0</v>
      </c>
      <c r="J680" s="36">
        <f t="shared" si="150"/>
        <v>0</v>
      </c>
      <c r="K680" s="36">
        <f t="shared" si="151"/>
        <v>0</v>
      </c>
      <c r="L680" s="3">
        <v>678053</v>
      </c>
    </row>
    <row r="681" spans="1:12" x14ac:dyDescent="0.25">
      <c r="A681" t="s">
        <v>3020</v>
      </c>
      <c r="B681" s="13">
        <v>12918217</v>
      </c>
      <c r="C681" s="2">
        <v>45443</v>
      </c>
      <c r="D681" s="43">
        <f t="shared" si="144"/>
        <v>30</v>
      </c>
      <c r="E681" s="36">
        <f t="shared" si="145"/>
        <v>438929</v>
      </c>
      <c r="F681" s="36">
        <f t="shared" si="146"/>
        <v>0</v>
      </c>
      <c r="G681" s="36">
        <f t="shared" si="147"/>
        <v>0</v>
      </c>
      <c r="H681" s="36">
        <f t="shared" si="148"/>
        <v>0</v>
      </c>
      <c r="I681" s="36">
        <f t="shared" si="149"/>
        <v>0</v>
      </c>
      <c r="J681" s="36">
        <f t="shared" si="150"/>
        <v>0</v>
      </c>
      <c r="K681" s="36">
        <f t="shared" si="151"/>
        <v>0</v>
      </c>
      <c r="L681" s="3">
        <v>438929</v>
      </c>
    </row>
    <row r="682" spans="1:12" x14ac:dyDescent="0.25">
      <c r="A682" t="s">
        <v>3021</v>
      </c>
      <c r="B682" s="13">
        <v>14136613</v>
      </c>
      <c r="C682" s="2">
        <v>45373</v>
      </c>
      <c r="D682" s="43">
        <f t="shared" si="144"/>
        <v>100</v>
      </c>
      <c r="E682" s="36">
        <f t="shared" si="145"/>
        <v>0</v>
      </c>
      <c r="F682" s="36">
        <f t="shared" si="146"/>
        <v>0</v>
      </c>
      <c r="G682" s="36">
        <f t="shared" si="147"/>
        <v>0</v>
      </c>
      <c r="H682" s="36">
        <f t="shared" si="148"/>
        <v>4463</v>
      </c>
      <c r="I682" s="36">
        <f t="shared" si="149"/>
        <v>0</v>
      </c>
      <c r="J682" s="36">
        <f t="shared" si="150"/>
        <v>0</v>
      </c>
      <c r="K682" s="36">
        <f t="shared" si="151"/>
        <v>0</v>
      </c>
      <c r="L682" s="3">
        <v>4463</v>
      </c>
    </row>
    <row r="683" spans="1:12" x14ac:dyDescent="0.25">
      <c r="A683" t="s">
        <v>3023</v>
      </c>
      <c r="B683" s="13">
        <v>900062917</v>
      </c>
      <c r="C683" s="2">
        <v>45378</v>
      </c>
      <c r="D683" s="43">
        <f t="shared" si="144"/>
        <v>95</v>
      </c>
      <c r="E683" s="36">
        <f t="shared" si="145"/>
        <v>0</v>
      </c>
      <c r="F683" s="36">
        <f t="shared" si="146"/>
        <v>0</v>
      </c>
      <c r="G683" s="36">
        <f t="shared" si="147"/>
        <v>0</v>
      </c>
      <c r="H683" s="36">
        <f t="shared" si="148"/>
        <v>1743830</v>
      </c>
      <c r="I683" s="36">
        <f t="shared" si="149"/>
        <v>0</v>
      </c>
      <c r="J683" s="36">
        <f t="shared" si="150"/>
        <v>0</v>
      </c>
      <c r="K683" s="36">
        <f t="shared" si="151"/>
        <v>0</v>
      </c>
      <c r="L683" s="3">
        <v>1743830</v>
      </c>
    </row>
    <row r="684" spans="1:12" x14ac:dyDescent="0.25">
      <c r="A684" t="s">
        <v>3023</v>
      </c>
      <c r="B684" s="13">
        <v>900062917</v>
      </c>
      <c r="C684" s="2">
        <v>45412</v>
      </c>
      <c r="D684" s="43">
        <f t="shared" si="144"/>
        <v>61</v>
      </c>
      <c r="E684" s="36">
        <f t="shared" si="145"/>
        <v>0</v>
      </c>
      <c r="F684" s="36">
        <f t="shared" si="146"/>
        <v>0</v>
      </c>
      <c r="G684" s="36">
        <f t="shared" si="147"/>
        <v>1687020</v>
      </c>
      <c r="H684" s="36">
        <f t="shared" si="148"/>
        <v>0</v>
      </c>
      <c r="I684" s="36">
        <f t="shared" si="149"/>
        <v>0</v>
      </c>
      <c r="J684" s="36">
        <f t="shared" si="150"/>
        <v>0</v>
      </c>
      <c r="K684" s="36">
        <f t="shared" si="151"/>
        <v>0</v>
      </c>
      <c r="L684" s="3">
        <v>1687020</v>
      </c>
    </row>
    <row r="685" spans="1:12" x14ac:dyDescent="0.25">
      <c r="A685" t="s">
        <v>3023</v>
      </c>
      <c r="B685" s="13">
        <v>900062917</v>
      </c>
      <c r="C685" s="2">
        <v>45435</v>
      </c>
      <c r="D685" s="43">
        <f t="shared" si="144"/>
        <v>38</v>
      </c>
      <c r="E685" s="36">
        <f t="shared" si="145"/>
        <v>0</v>
      </c>
      <c r="F685" s="36">
        <f t="shared" si="146"/>
        <v>2231870</v>
      </c>
      <c r="G685" s="36">
        <f t="shared" si="147"/>
        <v>0</v>
      </c>
      <c r="H685" s="36">
        <f t="shared" si="148"/>
        <v>0</v>
      </c>
      <c r="I685" s="36">
        <f t="shared" si="149"/>
        <v>0</v>
      </c>
      <c r="J685" s="36">
        <f t="shared" si="150"/>
        <v>0</v>
      </c>
      <c r="K685" s="36">
        <f t="shared" si="151"/>
        <v>0</v>
      </c>
      <c r="L685" s="3">
        <v>2231870</v>
      </c>
    </row>
    <row r="686" spans="1:12" x14ac:dyDescent="0.25">
      <c r="A686" t="s">
        <v>3024</v>
      </c>
      <c r="B686" s="13">
        <v>901212453</v>
      </c>
      <c r="C686" s="2">
        <v>45397</v>
      </c>
      <c r="D686" s="43">
        <f t="shared" si="144"/>
        <v>76</v>
      </c>
      <c r="E686" s="36">
        <f t="shared" si="145"/>
        <v>0</v>
      </c>
      <c r="F686" s="36">
        <f t="shared" si="146"/>
        <v>0</v>
      </c>
      <c r="G686" s="36">
        <f t="shared" si="147"/>
        <v>1704844</v>
      </c>
      <c r="H686" s="36">
        <f t="shared" si="148"/>
        <v>0</v>
      </c>
      <c r="I686" s="36">
        <f t="shared" si="149"/>
        <v>0</v>
      </c>
      <c r="J686" s="36">
        <f t="shared" si="150"/>
        <v>0</v>
      </c>
      <c r="K686" s="36">
        <f t="shared" si="151"/>
        <v>0</v>
      </c>
      <c r="L686" s="3">
        <v>1704844</v>
      </c>
    </row>
    <row r="687" spans="1:12" x14ac:dyDescent="0.25">
      <c r="A687" t="s">
        <v>3024</v>
      </c>
      <c r="B687" s="13">
        <v>901212453</v>
      </c>
      <c r="C687" s="2">
        <v>45433</v>
      </c>
      <c r="D687" s="43">
        <f t="shared" si="144"/>
        <v>40</v>
      </c>
      <c r="E687" s="36">
        <f t="shared" si="145"/>
        <v>0</v>
      </c>
      <c r="F687" s="36">
        <f t="shared" si="146"/>
        <v>2223233</v>
      </c>
      <c r="G687" s="36">
        <f t="shared" si="147"/>
        <v>0</v>
      </c>
      <c r="H687" s="36">
        <f t="shared" si="148"/>
        <v>0</v>
      </c>
      <c r="I687" s="36">
        <f t="shared" si="149"/>
        <v>0</v>
      </c>
      <c r="J687" s="36">
        <f t="shared" si="150"/>
        <v>0</v>
      </c>
      <c r="K687" s="36">
        <f t="shared" si="151"/>
        <v>0</v>
      </c>
      <c r="L687" s="3">
        <v>2223233</v>
      </c>
    </row>
    <row r="688" spans="1:12" x14ac:dyDescent="0.25">
      <c r="A688" t="s">
        <v>3025</v>
      </c>
      <c r="B688" s="13">
        <v>900379269</v>
      </c>
      <c r="C688" s="2">
        <v>45394</v>
      </c>
      <c r="D688" s="43">
        <f t="shared" si="144"/>
        <v>79</v>
      </c>
      <c r="E688" s="36">
        <f t="shared" si="145"/>
        <v>0</v>
      </c>
      <c r="F688" s="36">
        <f t="shared" si="146"/>
        <v>0</v>
      </c>
      <c r="G688" s="36">
        <f t="shared" si="147"/>
        <v>201313</v>
      </c>
      <c r="H688" s="36">
        <f t="shared" si="148"/>
        <v>0</v>
      </c>
      <c r="I688" s="36">
        <f t="shared" si="149"/>
        <v>0</v>
      </c>
      <c r="J688" s="36">
        <f t="shared" si="150"/>
        <v>0</v>
      </c>
      <c r="K688" s="36">
        <f t="shared" si="151"/>
        <v>0</v>
      </c>
      <c r="L688" s="3">
        <v>201313</v>
      </c>
    </row>
    <row r="689" spans="1:12" x14ac:dyDescent="0.25">
      <c r="A689" t="s">
        <v>3025</v>
      </c>
      <c r="B689" s="13">
        <v>900379269</v>
      </c>
      <c r="C689" s="2">
        <v>45432</v>
      </c>
      <c r="D689" s="43">
        <f t="shared" si="144"/>
        <v>41</v>
      </c>
      <c r="E689" s="36">
        <f t="shared" si="145"/>
        <v>0</v>
      </c>
      <c r="F689" s="36">
        <f t="shared" si="146"/>
        <v>783635</v>
      </c>
      <c r="G689" s="36">
        <f t="shared" si="147"/>
        <v>0</v>
      </c>
      <c r="H689" s="36">
        <f t="shared" si="148"/>
        <v>0</v>
      </c>
      <c r="I689" s="36">
        <f t="shared" si="149"/>
        <v>0</v>
      </c>
      <c r="J689" s="36">
        <f t="shared" si="150"/>
        <v>0</v>
      </c>
      <c r="K689" s="36">
        <f t="shared" si="151"/>
        <v>0</v>
      </c>
      <c r="L689" s="3">
        <v>783635</v>
      </c>
    </row>
    <row r="690" spans="1:12" x14ac:dyDescent="0.25">
      <c r="A690" t="s">
        <v>3025</v>
      </c>
      <c r="B690" s="13">
        <v>900379269</v>
      </c>
      <c r="C690" s="2">
        <v>45429</v>
      </c>
      <c r="D690" s="43">
        <f t="shared" si="144"/>
        <v>44</v>
      </c>
      <c r="E690" s="36">
        <f t="shared" si="145"/>
        <v>0</v>
      </c>
      <c r="F690" s="36">
        <f t="shared" si="146"/>
        <v>8642716</v>
      </c>
      <c r="G690" s="36">
        <f t="shared" si="147"/>
        <v>0</v>
      </c>
      <c r="H690" s="36">
        <f t="shared" si="148"/>
        <v>0</v>
      </c>
      <c r="I690" s="36">
        <f t="shared" si="149"/>
        <v>0</v>
      </c>
      <c r="J690" s="36">
        <f t="shared" si="150"/>
        <v>0</v>
      </c>
      <c r="K690" s="36">
        <f t="shared" si="151"/>
        <v>0</v>
      </c>
      <c r="L690" s="3">
        <v>8642716</v>
      </c>
    </row>
    <row r="691" spans="1:12" x14ac:dyDescent="0.25">
      <c r="A691" t="s">
        <v>3025</v>
      </c>
      <c r="B691" s="13">
        <v>900379269</v>
      </c>
      <c r="C691" s="2">
        <v>45440</v>
      </c>
      <c r="D691" s="43">
        <f t="shared" si="144"/>
        <v>33</v>
      </c>
      <c r="E691" s="36">
        <f t="shared" si="145"/>
        <v>0</v>
      </c>
      <c r="F691" s="36">
        <f t="shared" si="146"/>
        <v>2910571</v>
      </c>
      <c r="G691" s="36">
        <f t="shared" si="147"/>
        <v>0</v>
      </c>
      <c r="H691" s="36">
        <f t="shared" si="148"/>
        <v>0</v>
      </c>
      <c r="I691" s="36">
        <f t="shared" si="149"/>
        <v>0</v>
      </c>
      <c r="J691" s="36">
        <f t="shared" si="150"/>
        <v>0</v>
      </c>
      <c r="K691" s="36">
        <f t="shared" si="151"/>
        <v>0</v>
      </c>
      <c r="L691" s="3">
        <v>2910571</v>
      </c>
    </row>
    <row r="692" spans="1:12" x14ac:dyDescent="0.25">
      <c r="A692" t="s">
        <v>3025</v>
      </c>
      <c r="B692" s="13">
        <v>900379269</v>
      </c>
      <c r="C692" s="2">
        <v>45441</v>
      </c>
      <c r="D692" s="43">
        <f t="shared" si="144"/>
        <v>32</v>
      </c>
      <c r="E692" s="36">
        <f t="shared" si="145"/>
        <v>0</v>
      </c>
      <c r="F692" s="36">
        <f t="shared" si="146"/>
        <v>136663</v>
      </c>
      <c r="G692" s="36">
        <f t="shared" si="147"/>
        <v>0</v>
      </c>
      <c r="H692" s="36">
        <f t="shared" si="148"/>
        <v>0</v>
      </c>
      <c r="I692" s="36">
        <f t="shared" si="149"/>
        <v>0</v>
      </c>
      <c r="J692" s="36">
        <f t="shared" si="150"/>
        <v>0</v>
      </c>
      <c r="K692" s="36">
        <f t="shared" si="151"/>
        <v>0</v>
      </c>
      <c r="L692" s="3">
        <v>136663</v>
      </c>
    </row>
    <row r="693" spans="1:12" x14ac:dyDescent="0.25">
      <c r="A693" t="s">
        <v>3026</v>
      </c>
      <c r="B693" s="13">
        <v>900235322</v>
      </c>
      <c r="C693" s="2">
        <v>45373</v>
      </c>
      <c r="D693" s="43">
        <f t="shared" ref="D693:D754" si="152">+_xlfn.DAYS($D$6,C693)</f>
        <v>100</v>
      </c>
      <c r="E693" s="36">
        <f t="shared" si="145"/>
        <v>0</v>
      </c>
      <c r="F693" s="36">
        <f t="shared" si="146"/>
        <v>0</v>
      </c>
      <c r="G693" s="36">
        <f t="shared" si="147"/>
        <v>0</v>
      </c>
      <c r="H693" s="36">
        <f t="shared" si="148"/>
        <v>4297523</v>
      </c>
      <c r="I693" s="36">
        <f t="shared" si="149"/>
        <v>0</v>
      </c>
      <c r="J693" s="36">
        <f t="shared" si="150"/>
        <v>0</v>
      </c>
      <c r="K693" s="36">
        <f t="shared" si="151"/>
        <v>0</v>
      </c>
      <c r="L693" s="3">
        <v>4297523</v>
      </c>
    </row>
    <row r="694" spans="1:12" x14ac:dyDescent="0.25">
      <c r="A694" t="s">
        <v>3026</v>
      </c>
      <c r="B694" s="13">
        <v>900235322</v>
      </c>
      <c r="C694" s="2">
        <v>45384</v>
      </c>
      <c r="D694" s="43">
        <f t="shared" si="152"/>
        <v>89</v>
      </c>
      <c r="E694" s="36">
        <f t="shared" si="145"/>
        <v>0</v>
      </c>
      <c r="F694" s="36">
        <f t="shared" si="146"/>
        <v>0</v>
      </c>
      <c r="G694" s="36">
        <f t="shared" si="147"/>
        <v>425424</v>
      </c>
      <c r="H694" s="36">
        <f t="shared" si="148"/>
        <v>0</v>
      </c>
      <c r="I694" s="36">
        <f t="shared" si="149"/>
        <v>0</v>
      </c>
      <c r="J694" s="36">
        <f t="shared" si="150"/>
        <v>0</v>
      </c>
      <c r="K694" s="36">
        <f t="shared" si="151"/>
        <v>0</v>
      </c>
      <c r="L694" s="3">
        <v>425424</v>
      </c>
    </row>
    <row r="695" spans="1:12" x14ac:dyDescent="0.25">
      <c r="A695" t="s">
        <v>3026</v>
      </c>
      <c r="B695" s="13">
        <v>900235322</v>
      </c>
      <c r="C695" s="2">
        <v>45387</v>
      </c>
      <c r="D695" s="43">
        <f t="shared" si="152"/>
        <v>86</v>
      </c>
      <c r="E695" s="36">
        <f t="shared" si="145"/>
        <v>0</v>
      </c>
      <c r="F695" s="36">
        <f t="shared" si="146"/>
        <v>0</v>
      </c>
      <c r="G695" s="36">
        <f t="shared" si="147"/>
        <v>425424</v>
      </c>
      <c r="H695" s="36">
        <f t="shared" si="148"/>
        <v>0</v>
      </c>
      <c r="I695" s="36">
        <f t="shared" si="149"/>
        <v>0</v>
      </c>
      <c r="J695" s="36">
        <f t="shared" si="150"/>
        <v>0</v>
      </c>
      <c r="K695" s="36">
        <f t="shared" si="151"/>
        <v>0</v>
      </c>
      <c r="L695" s="3">
        <v>425424</v>
      </c>
    </row>
    <row r="696" spans="1:12" x14ac:dyDescent="0.25">
      <c r="A696" t="s">
        <v>3026</v>
      </c>
      <c r="B696" s="13">
        <v>900235322</v>
      </c>
      <c r="C696" s="2">
        <v>45394</v>
      </c>
      <c r="D696" s="43">
        <f t="shared" si="152"/>
        <v>79</v>
      </c>
      <c r="E696" s="36">
        <f t="shared" si="145"/>
        <v>0</v>
      </c>
      <c r="F696" s="36">
        <f t="shared" si="146"/>
        <v>0</v>
      </c>
      <c r="G696" s="36">
        <f t="shared" si="147"/>
        <v>9048698</v>
      </c>
      <c r="H696" s="36">
        <f t="shared" si="148"/>
        <v>0</v>
      </c>
      <c r="I696" s="36">
        <f t="shared" si="149"/>
        <v>0</v>
      </c>
      <c r="J696" s="36">
        <f t="shared" si="150"/>
        <v>0</v>
      </c>
      <c r="K696" s="36">
        <f t="shared" si="151"/>
        <v>0</v>
      </c>
      <c r="L696" s="3">
        <v>9048698</v>
      </c>
    </row>
    <row r="697" spans="1:12" x14ac:dyDescent="0.25">
      <c r="A697" t="s">
        <v>3026</v>
      </c>
      <c r="B697" s="13">
        <v>900235322</v>
      </c>
      <c r="C697" s="2">
        <v>45411</v>
      </c>
      <c r="D697" s="43">
        <f t="shared" si="152"/>
        <v>62</v>
      </c>
      <c r="E697" s="36">
        <f t="shared" si="145"/>
        <v>0</v>
      </c>
      <c r="F697" s="36">
        <f t="shared" si="146"/>
        <v>0</v>
      </c>
      <c r="G697" s="36">
        <f t="shared" si="147"/>
        <v>506457</v>
      </c>
      <c r="H697" s="36">
        <f t="shared" si="148"/>
        <v>0</v>
      </c>
      <c r="I697" s="36">
        <f t="shared" si="149"/>
        <v>0</v>
      </c>
      <c r="J697" s="36">
        <f t="shared" si="150"/>
        <v>0</v>
      </c>
      <c r="K697" s="36">
        <f t="shared" si="151"/>
        <v>0</v>
      </c>
      <c r="L697" s="3">
        <v>506457</v>
      </c>
    </row>
    <row r="698" spans="1:12" x14ac:dyDescent="0.25">
      <c r="A698" t="s">
        <v>3026</v>
      </c>
      <c r="B698" s="13">
        <v>900235322</v>
      </c>
      <c r="C698" s="2">
        <v>45426</v>
      </c>
      <c r="D698" s="43">
        <f t="shared" si="152"/>
        <v>47</v>
      </c>
      <c r="E698" s="36">
        <f t="shared" si="145"/>
        <v>0</v>
      </c>
      <c r="F698" s="36">
        <f t="shared" si="146"/>
        <v>826848</v>
      </c>
      <c r="G698" s="36">
        <f t="shared" si="147"/>
        <v>0</v>
      </c>
      <c r="H698" s="36">
        <f t="shared" si="148"/>
        <v>0</v>
      </c>
      <c r="I698" s="36">
        <f t="shared" si="149"/>
        <v>0</v>
      </c>
      <c r="J698" s="36">
        <f t="shared" si="150"/>
        <v>0</v>
      </c>
      <c r="K698" s="36">
        <f t="shared" si="151"/>
        <v>0</v>
      </c>
      <c r="L698" s="3">
        <v>826848</v>
      </c>
    </row>
    <row r="699" spans="1:12" x14ac:dyDescent="0.25">
      <c r="A699" t="s">
        <v>3026</v>
      </c>
      <c r="B699" s="13">
        <v>900235322</v>
      </c>
      <c r="C699" s="2">
        <v>45391</v>
      </c>
      <c r="D699" s="43">
        <f t="shared" si="152"/>
        <v>82</v>
      </c>
      <c r="E699" s="36">
        <f t="shared" si="145"/>
        <v>0</v>
      </c>
      <c r="F699" s="36">
        <f t="shared" si="146"/>
        <v>0</v>
      </c>
      <c r="G699" s="36">
        <f t="shared" si="147"/>
        <v>3007875</v>
      </c>
      <c r="H699" s="36">
        <f t="shared" si="148"/>
        <v>0</v>
      </c>
      <c r="I699" s="36">
        <f t="shared" si="149"/>
        <v>0</v>
      </c>
      <c r="J699" s="36">
        <f t="shared" si="150"/>
        <v>0</v>
      </c>
      <c r="K699" s="36">
        <f t="shared" si="151"/>
        <v>0</v>
      </c>
      <c r="L699" s="3">
        <v>3007875</v>
      </c>
    </row>
    <row r="700" spans="1:12" x14ac:dyDescent="0.25">
      <c r="A700" t="s">
        <v>3026</v>
      </c>
      <c r="B700" s="13">
        <v>900235322</v>
      </c>
      <c r="C700" s="2">
        <v>45433</v>
      </c>
      <c r="D700" s="43">
        <f t="shared" si="152"/>
        <v>40</v>
      </c>
      <c r="E700" s="36">
        <f t="shared" si="145"/>
        <v>0</v>
      </c>
      <c r="F700" s="36">
        <f t="shared" si="146"/>
        <v>371402</v>
      </c>
      <c r="G700" s="36">
        <f t="shared" si="147"/>
        <v>0</v>
      </c>
      <c r="H700" s="36">
        <f t="shared" si="148"/>
        <v>0</v>
      </c>
      <c r="I700" s="36">
        <f t="shared" si="149"/>
        <v>0</v>
      </c>
      <c r="J700" s="36">
        <f t="shared" si="150"/>
        <v>0</v>
      </c>
      <c r="K700" s="36">
        <f t="shared" si="151"/>
        <v>0</v>
      </c>
      <c r="L700" s="3">
        <v>371402</v>
      </c>
    </row>
    <row r="701" spans="1:12" x14ac:dyDescent="0.25">
      <c r="A701" t="s">
        <v>3026</v>
      </c>
      <c r="B701" s="13">
        <v>900235322</v>
      </c>
      <c r="C701" s="2">
        <v>45440</v>
      </c>
      <c r="D701" s="43">
        <f t="shared" si="152"/>
        <v>33</v>
      </c>
      <c r="E701" s="36">
        <f t="shared" si="145"/>
        <v>0</v>
      </c>
      <c r="F701" s="36">
        <f t="shared" si="146"/>
        <v>5975075</v>
      </c>
      <c r="G701" s="36">
        <f t="shared" si="147"/>
        <v>0</v>
      </c>
      <c r="H701" s="36">
        <f t="shared" si="148"/>
        <v>0</v>
      </c>
      <c r="I701" s="36">
        <f t="shared" si="149"/>
        <v>0</v>
      </c>
      <c r="J701" s="36">
        <f t="shared" si="150"/>
        <v>0</v>
      </c>
      <c r="K701" s="36">
        <f t="shared" si="151"/>
        <v>0</v>
      </c>
      <c r="L701" s="3">
        <v>5975075</v>
      </c>
    </row>
    <row r="702" spans="1:12" x14ac:dyDescent="0.25">
      <c r="A702" t="s">
        <v>3027</v>
      </c>
      <c r="B702" s="13">
        <v>830144337</v>
      </c>
      <c r="C702" s="2">
        <v>45363</v>
      </c>
      <c r="D702" s="43">
        <f t="shared" si="152"/>
        <v>110</v>
      </c>
      <c r="E702" s="36">
        <f t="shared" si="145"/>
        <v>0</v>
      </c>
      <c r="F702" s="36">
        <f t="shared" si="146"/>
        <v>0</v>
      </c>
      <c r="G702" s="36">
        <f t="shared" si="147"/>
        <v>0</v>
      </c>
      <c r="H702" s="36">
        <f t="shared" si="148"/>
        <v>208068</v>
      </c>
      <c r="I702" s="36">
        <f t="shared" si="149"/>
        <v>0</v>
      </c>
      <c r="J702" s="36">
        <f t="shared" si="150"/>
        <v>0</v>
      </c>
      <c r="K702" s="36">
        <f t="shared" si="151"/>
        <v>0</v>
      </c>
      <c r="L702" s="3">
        <v>208068</v>
      </c>
    </row>
    <row r="703" spans="1:12" x14ac:dyDescent="0.25">
      <c r="A703" t="s">
        <v>3027</v>
      </c>
      <c r="B703" s="13">
        <v>830144337</v>
      </c>
      <c r="C703" s="2">
        <v>45377</v>
      </c>
      <c r="D703" s="43">
        <f t="shared" si="152"/>
        <v>96</v>
      </c>
      <c r="E703" s="36">
        <f t="shared" si="145"/>
        <v>0</v>
      </c>
      <c r="F703" s="36">
        <f t="shared" si="146"/>
        <v>0</v>
      </c>
      <c r="G703" s="36">
        <f t="shared" si="147"/>
        <v>0</v>
      </c>
      <c r="H703" s="36">
        <f t="shared" si="148"/>
        <v>1040341</v>
      </c>
      <c r="I703" s="36">
        <f t="shared" si="149"/>
        <v>0</v>
      </c>
      <c r="J703" s="36">
        <f t="shared" si="150"/>
        <v>0</v>
      </c>
      <c r="K703" s="36">
        <f t="shared" si="151"/>
        <v>0</v>
      </c>
      <c r="L703" s="3">
        <v>1040341</v>
      </c>
    </row>
    <row r="704" spans="1:12" x14ac:dyDescent="0.25">
      <c r="A704" t="s">
        <v>3027</v>
      </c>
      <c r="B704" s="13">
        <v>830144337</v>
      </c>
      <c r="C704" s="2">
        <v>45378</v>
      </c>
      <c r="D704" s="43">
        <f t="shared" si="152"/>
        <v>95</v>
      </c>
      <c r="E704" s="36">
        <f t="shared" si="145"/>
        <v>0</v>
      </c>
      <c r="F704" s="36">
        <f t="shared" si="146"/>
        <v>0</v>
      </c>
      <c r="G704" s="36">
        <f t="shared" si="147"/>
        <v>0</v>
      </c>
      <c r="H704" s="36">
        <f t="shared" si="148"/>
        <v>425593</v>
      </c>
      <c r="I704" s="36">
        <f t="shared" si="149"/>
        <v>0</v>
      </c>
      <c r="J704" s="36">
        <f t="shared" si="150"/>
        <v>0</v>
      </c>
      <c r="K704" s="36">
        <f t="shared" si="151"/>
        <v>0</v>
      </c>
      <c r="L704" s="3">
        <v>425593</v>
      </c>
    </row>
    <row r="705" spans="1:12" x14ac:dyDescent="0.25">
      <c r="A705" t="s">
        <v>3027</v>
      </c>
      <c r="B705" s="13">
        <v>830144337</v>
      </c>
      <c r="C705" s="2">
        <v>45384</v>
      </c>
      <c r="D705" s="43">
        <f t="shared" si="152"/>
        <v>89</v>
      </c>
      <c r="E705" s="36">
        <f t="shared" si="145"/>
        <v>0</v>
      </c>
      <c r="F705" s="36">
        <f t="shared" si="146"/>
        <v>0</v>
      </c>
      <c r="G705" s="36">
        <f t="shared" si="147"/>
        <v>1040341</v>
      </c>
      <c r="H705" s="36">
        <f t="shared" si="148"/>
        <v>0</v>
      </c>
      <c r="I705" s="36">
        <f t="shared" si="149"/>
        <v>0</v>
      </c>
      <c r="J705" s="36">
        <f t="shared" si="150"/>
        <v>0</v>
      </c>
      <c r="K705" s="36">
        <f t="shared" si="151"/>
        <v>0</v>
      </c>
      <c r="L705" s="3">
        <v>1040341</v>
      </c>
    </row>
    <row r="706" spans="1:12" x14ac:dyDescent="0.25">
      <c r="A706" t="s">
        <v>3027</v>
      </c>
      <c r="B706" s="13">
        <v>830144337</v>
      </c>
      <c r="C706" s="2">
        <v>45405</v>
      </c>
      <c r="D706" s="43">
        <f t="shared" si="152"/>
        <v>68</v>
      </c>
      <c r="E706" s="36">
        <f t="shared" si="145"/>
        <v>0</v>
      </c>
      <c r="F706" s="36">
        <f t="shared" si="146"/>
        <v>0</v>
      </c>
      <c r="G706" s="36">
        <f t="shared" si="147"/>
        <v>1040341</v>
      </c>
      <c r="H706" s="36">
        <f t="shared" si="148"/>
        <v>0</v>
      </c>
      <c r="I706" s="36">
        <f t="shared" si="149"/>
        <v>0</v>
      </c>
      <c r="J706" s="36">
        <f t="shared" si="150"/>
        <v>0</v>
      </c>
      <c r="K706" s="36">
        <f t="shared" si="151"/>
        <v>0</v>
      </c>
      <c r="L706" s="3">
        <v>1040341</v>
      </c>
    </row>
    <row r="707" spans="1:12" x14ac:dyDescent="0.25">
      <c r="A707" t="s">
        <v>3027</v>
      </c>
      <c r="B707" s="13">
        <v>830144337</v>
      </c>
      <c r="C707" s="2">
        <v>45411</v>
      </c>
      <c r="D707" s="43">
        <f t="shared" si="152"/>
        <v>62</v>
      </c>
      <c r="E707" s="36">
        <f t="shared" si="145"/>
        <v>0</v>
      </c>
      <c r="F707" s="36">
        <f t="shared" si="146"/>
        <v>0</v>
      </c>
      <c r="G707" s="36">
        <f t="shared" si="147"/>
        <v>472882</v>
      </c>
      <c r="H707" s="36">
        <f t="shared" si="148"/>
        <v>0</v>
      </c>
      <c r="I707" s="36">
        <f t="shared" si="149"/>
        <v>0</v>
      </c>
      <c r="J707" s="36">
        <f t="shared" si="150"/>
        <v>0</v>
      </c>
      <c r="K707" s="36">
        <f t="shared" si="151"/>
        <v>0</v>
      </c>
      <c r="L707" s="3">
        <v>472882</v>
      </c>
    </row>
    <row r="708" spans="1:12" x14ac:dyDescent="0.25">
      <c r="A708" t="s">
        <v>3027</v>
      </c>
      <c r="B708" s="13">
        <v>830144337</v>
      </c>
      <c r="C708" s="2">
        <v>45422</v>
      </c>
      <c r="D708" s="43">
        <f t="shared" si="152"/>
        <v>51</v>
      </c>
      <c r="E708" s="36">
        <f t="shared" si="145"/>
        <v>0</v>
      </c>
      <c r="F708" s="36">
        <f t="shared" si="146"/>
        <v>1040341</v>
      </c>
      <c r="G708" s="36">
        <f t="shared" si="147"/>
        <v>0</v>
      </c>
      <c r="H708" s="36">
        <f t="shared" si="148"/>
        <v>0</v>
      </c>
      <c r="I708" s="36">
        <f t="shared" si="149"/>
        <v>0</v>
      </c>
      <c r="J708" s="36">
        <f t="shared" si="150"/>
        <v>0</v>
      </c>
      <c r="K708" s="36">
        <f t="shared" si="151"/>
        <v>0</v>
      </c>
      <c r="L708" s="3">
        <v>1040341</v>
      </c>
    </row>
    <row r="709" spans="1:12" x14ac:dyDescent="0.25">
      <c r="A709" t="s">
        <v>3027</v>
      </c>
      <c r="B709" s="13">
        <v>830144337</v>
      </c>
      <c r="C709" s="2">
        <v>45426</v>
      </c>
      <c r="D709" s="43">
        <f t="shared" si="152"/>
        <v>47</v>
      </c>
      <c r="E709" s="36">
        <f t="shared" si="145"/>
        <v>0</v>
      </c>
      <c r="F709" s="36">
        <f t="shared" si="146"/>
        <v>1040341</v>
      </c>
      <c r="G709" s="36">
        <f t="shared" si="147"/>
        <v>0</v>
      </c>
      <c r="H709" s="36">
        <f t="shared" si="148"/>
        <v>0</v>
      </c>
      <c r="I709" s="36">
        <f t="shared" si="149"/>
        <v>0</v>
      </c>
      <c r="J709" s="36">
        <f t="shared" si="150"/>
        <v>0</v>
      </c>
      <c r="K709" s="36">
        <f t="shared" si="151"/>
        <v>0</v>
      </c>
      <c r="L709" s="3">
        <v>1040341</v>
      </c>
    </row>
    <row r="710" spans="1:12" x14ac:dyDescent="0.25">
      <c r="A710" t="s">
        <v>3027</v>
      </c>
      <c r="B710" s="13">
        <v>830144337</v>
      </c>
      <c r="C710" s="2">
        <v>45432</v>
      </c>
      <c r="D710" s="43">
        <f t="shared" si="152"/>
        <v>41</v>
      </c>
      <c r="E710" s="36">
        <f t="shared" si="145"/>
        <v>0</v>
      </c>
      <c r="F710" s="36">
        <f t="shared" si="146"/>
        <v>331018</v>
      </c>
      <c r="G710" s="36">
        <f t="shared" si="147"/>
        <v>0</v>
      </c>
      <c r="H710" s="36">
        <f t="shared" si="148"/>
        <v>0</v>
      </c>
      <c r="I710" s="36">
        <f t="shared" si="149"/>
        <v>0</v>
      </c>
      <c r="J710" s="36">
        <f t="shared" si="150"/>
        <v>0</v>
      </c>
      <c r="K710" s="36">
        <f t="shared" si="151"/>
        <v>0</v>
      </c>
      <c r="L710" s="3">
        <v>331018</v>
      </c>
    </row>
    <row r="711" spans="1:12" x14ac:dyDescent="0.25">
      <c r="A711" t="s">
        <v>3027</v>
      </c>
      <c r="B711" s="13">
        <v>830144337</v>
      </c>
      <c r="C711" s="2">
        <v>45440</v>
      </c>
      <c r="D711" s="43">
        <f t="shared" si="152"/>
        <v>33</v>
      </c>
      <c r="E711" s="36">
        <f t="shared" si="145"/>
        <v>0</v>
      </c>
      <c r="F711" s="36">
        <f t="shared" si="146"/>
        <v>1276783</v>
      </c>
      <c r="G711" s="36">
        <f t="shared" si="147"/>
        <v>0</v>
      </c>
      <c r="H711" s="36">
        <f t="shared" si="148"/>
        <v>0</v>
      </c>
      <c r="I711" s="36">
        <f t="shared" si="149"/>
        <v>0</v>
      </c>
      <c r="J711" s="36">
        <f t="shared" si="150"/>
        <v>0</v>
      </c>
      <c r="K711" s="36">
        <f t="shared" si="151"/>
        <v>0</v>
      </c>
      <c r="L711" s="3">
        <v>1276783</v>
      </c>
    </row>
    <row r="712" spans="1:12" x14ac:dyDescent="0.25">
      <c r="A712" t="s">
        <v>3028</v>
      </c>
      <c r="B712" s="13">
        <v>900057383</v>
      </c>
      <c r="C712" s="2">
        <v>45377</v>
      </c>
      <c r="D712" s="43">
        <f t="shared" si="152"/>
        <v>96</v>
      </c>
      <c r="E712" s="36">
        <f t="shared" si="145"/>
        <v>0</v>
      </c>
      <c r="F712" s="36">
        <f t="shared" si="146"/>
        <v>0</v>
      </c>
      <c r="G712" s="36">
        <f t="shared" si="147"/>
        <v>0</v>
      </c>
      <c r="H712" s="36">
        <f t="shared" si="148"/>
        <v>360634</v>
      </c>
      <c r="I712" s="36">
        <f t="shared" si="149"/>
        <v>0</v>
      </c>
      <c r="J712" s="36">
        <f t="shared" si="150"/>
        <v>0</v>
      </c>
      <c r="K712" s="36">
        <f t="shared" si="151"/>
        <v>0</v>
      </c>
      <c r="L712" s="3">
        <v>360634</v>
      </c>
    </row>
    <row r="713" spans="1:12" x14ac:dyDescent="0.25">
      <c r="A713" t="s">
        <v>3028</v>
      </c>
      <c r="B713" s="13">
        <v>900057383</v>
      </c>
      <c r="C713" s="2">
        <v>45394</v>
      </c>
      <c r="D713" s="43">
        <f t="shared" si="152"/>
        <v>79</v>
      </c>
      <c r="E713" s="36">
        <f t="shared" si="145"/>
        <v>0</v>
      </c>
      <c r="F713" s="36">
        <f t="shared" si="146"/>
        <v>0</v>
      </c>
      <c r="G713" s="36">
        <f t="shared" si="147"/>
        <v>1385247</v>
      </c>
      <c r="H713" s="36">
        <f t="shared" si="148"/>
        <v>0</v>
      </c>
      <c r="I713" s="36">
        <f t="shared" si="149"/>
        <v>0</v>
      </c>
      <c r="J713" s="36">
        <f t="shared" si="150"/>
        <v>0</v>
      </c>
      <c r="K713" s="36">
        <f t="shared" si="151"/>
        <v>0</v>
      </c>
      <c r="L713" s="3">
        <v>1385247</v>
      </c>
    </row>
    <row r="714" spans="1:12" x14ac:dyDescent="0.25">
      <c r="A714" t="s">
        <v>3028</v>
      </c>
      <c r="B714" s="13">
        <v>900057383</v>
      </c>
      <c r="C714" s="2">
        <v>45398</v>
      </c>
      <c r="D714" s="43">
        <f t="shared" si="152"/>
        <v>75</v>
      </c>
      <c r="E714" s="36">
        <f t="shared" si="145"/>
        <v>0</v>
      </c>
      <c r="F714" s="36">
        <f t="shared" si="146"/>
        <v>0</v>
      </c>
      <c r="G714" s="36">
        <f t="shared" si="147"/>
        <v>470029</v>
      </c>
      <c r="H714" s="36">
        <f t="shared" si="148"/>
        <v>0</v>
      </c>
      <c r="I714" s="36">
        <f t="shared" si="149"/>
        <v>0</v>
      </c>
      <c r="J714" s="36">
        <f t="shared" si="150"/>
        <v>0</v>
      </c>
      <c r="K714" s="36">
        <f t="shared" si="151"/>
        <v>0</v>
      </c>
      <c r="L714" s="3">
        <v>470029</v>
      </c>
    </row>
    <row r="715" spans="1:12" x14ac:dyDescent="0.25">
      <c r="A715" t="s">
        <v>3028</v>
      </c>
      <c r="B715" s="13">
        <v>900057383</v>
      </c>
      <c r="C715" s="2">
        <v>45405</v>
      </c>
      <c r="D715" s="43">
        <f t="shared" si="152"/>
        <v>68</v>
      </c>
      <c r="E715" s="36">
        <f t="shared" si="145"/>
        <v>0</v>
      </c>
      <c r="F715" s="36">
        <f t="shared" si="146"/>
        <v>0</v>
      </c>
      <c r="G715" s="36">
        <f t="shared" si="147"/>
        <v>531295</v>
      </c>
      <c r="H715" s="36">
        <f t="shared" si="148"/>
        <v>0</v>
      </c>
      <c r="I715" s="36">
        <f t="shared" si="149"/>
        <v>0</v>
      </c>
      <c r="J715" s="36">
        <f t="shared" si="150"/>
        <v>0</v>
      </c>
      <c r="K715" s="36">
        <f t="shared" si="151"/>
        <v>0</v>
      </c>
      <c r="L715" s="3">
        <v>531295</v>
      </c>
    </row>
    <row r="716" spans="1:12" x14ac:dyDescent="0.25">
      <c r="A716" t="s">
        <v>3028</v>
      </c>
      <c r="B716" s="13">
        <v>900057383</v>
      </c>
      <c r="C716" s="2">
        <v>45411</v>
      </c>
      <c r="D716" s="43">
        <f t="shared" si="152"/>
        <v>62</v>
      </c>
      <c r="E716" s="36">
        <f t="shared" si="145"/>
        <v>0</v>
      </c>
      <c r="F716" s="36">
        <f t="shared" si="146"/>
        <v>0</v>
      </c>
      <c r="G716" s="36">
        <f t="shared" si="147"/>
        <v>1185709</v>
      </c>
      <c r="H716" s="36">
        <f t="shared" si="148"/>
        <v>0</v>
      </c>
      <c r="I716" s="36">
        <f t="shared" si="149"/>
        <v>0</v>
      </c>
      <c r="J716" s="36">
        <f t="shared" si="150"/>
        <v>0</v>
      </c>
      <c r="K716" s="36">
        <f t="shared" si="151"/>
        <v>0</v>
      </c>
      <c r="L716" s="3">
        <v>1185709</v>
      </c>
    </row>
    <row r="717" spans="1:12" x14ac:dyDescent="0.25">
      <c r="A717" t="s">
        <v>3028</v>
      </c>
      <c r="B717" s="13">
        <v>900057383</v>
      </c>
      <c r="C717" s="2">
        <v>45422</v>
      </c>
      <c r="D717" s="43">
        <f t="shared" si="152"/>
        <v>51</v>
      </c>
      <c r="E717" s="36">
        <f t="shared" si="145"/>
        <v>0</v>
      </c>
      <c r="F717" s="36">
        <f t="shared" si="146"/>
        <v>747063</v>
      </c>
      <c r="G717" s="36">
        <f t="shared" si="147"/>
        <v>0</v>
      </c>
      <c r="H717" s="36">
        <f t="shared" si="148"/>
        <v>0</v>
      </c>
      <c r="I717" s="36">
        <f t="shared" si="149"/>
        <v>0</v>
      </c>
      <c r="J717" s="36">
        <f t="shared" si="150"/>
        <v>0</v>
      </c>
      <c r="K717" s="36">
        <f t="shared" si="151"/>
        <v>0</v>
      </c>
      <c r="L717" s="3">
        <v>747063</v>
      </c>
    </row>
    <row r="718" spans="1:12" x14ac:dyDescent="0.25">
      <c r="A718" t="s">
        <v>3028</v>
      </c>
      <c r="B718" s="13">
        <v>900057383</v>
      </c>
      <c r="C718" s="2">
        <v>45427</v>
      </c>
      <c r="D718" s="43">
        <f t="shared" si="152"/>
        <v>46</v>
      </c>
      <c r="E718" s="36">
        <f t="shared" si="145"/>
        <v>0</v>
      </c>
      <c r="F718" s="36">
        <f t="shared" si="146"/>
        <v>760845</v>
      </c>
      <c r="G718" s="36">
        <f t="shared" si="147"/>
        <v>0</v>
      </c>
      <c r="H718" s="36">
        <f t="shared" si="148"/>
        <v>0</v>
      </c>
      <c r="I718" s="36">
        <f t="shared" si="149"/>
        <v>0</v>
      </c>
      <c r="J718" s="36">
        <f t="shared" si="150"/>
        <v>0</v>
      </c>
      <c r="K718" s="36">
        <f t="shared" si="151"/>
        <v>0</v>
      </c>
      <c r="L718" s="3">
        <v>760845</v>
      </c>
    </row>
    <row r="719" spans="1:12" x14ac:dyDescent="0.25">
      <c r="A719" t="s">
        <v>3028</v>
      </c>
      <c r="B719" s="13">
        <v>900057383</v>
      </c>
      <c r="C719" s="2">
        <v>45397</v>
      </c>
      <c r="D719" s="43">
        <f t="shared" si="152"/>
        <v>76</v>
      </c>
      <c r="E719" s="36">
        <f t="shared" si="145"/>
        <v>0</v>
      </c>
      <c r="F719" s="36">
        <f t="shared" si="146"/>
        <v>0</v>
      </c>
      <c r="G719" s="36">
        <f t="shared" si="147"/>
        <v>252971</v>
      </c>
      <c r="H719" s="36">
        <f t="shared" si="148"/>
        <v>0</v>
      </c>
      <c r="I719" s="36">
        <f t="shared" si="149"/>
        <v>0</v>
      </c>
      <c r="J719" s="36">
        <f t="shared" si="150"/>
        <v>0</v>
      </c>
      <c r="K719" s="36">
        <f t="shared" si="151"/>
        <v>0</v>
      </c>
      <c r="L719" s="3">
        <v>252971</v>
      </c>
    </row>
    <row r="720" spans="1:12" x14ac:dyDescent="0.25">
      <c r="A720" t="s">
        <v>3028</v>
      </c>
      <c r="B720" s="13">
        <v>900057383</v>
      </c>
      <c r="C720" s="2">
        <v>45390</v>
      </c>
      <c r="D720" s="43">
        <f t="shared" si="152"/>
        <v>83</v>
      </c>
      <c r="E720" s="36">
        <f t="shared" si="145"/>
        <v>0</v>
      </c>
      <c r="F720" s="36">
        <f t="shared" si="146"/>
        <v>0</v>
      </c>
      <c r="G720" s="36">
        <f t="shared" si="147"/>
        <v>1283108</v>
      </c>
      <c r="H720" s="36">
        <f t="shared" si="148"/>
        <v>0</v>
      </c>
      <c r="I720" s="36">
        <f t="shared" si="149"/>
        <v>0</v>
      </c>
      <c r="J720" s="36">
        <f t="shared" si="150"/>
        <v>0</v>
      </c>
      <c r="K720" s="36">
        <f t="shared" si="151"/>
        <v>0</v>
      </c>
      <c r="L720" s="3">
        <v>1283108</v>
      </c>
    </row>
    <row r="721" spans="1:12" x14ac:dyDescent="0.25">
      <c r="A721" t="s">
        <v>3028</v>
      </c>
      <c r="B721" s="13">
        <v>900057383</v>
      </c>
      <c r="C721" s="2">
        <v>45433</v>
      </c>
      <c r="D721" s="43">
        <f t="shared" si="152"/>
        <v>40</v>
      </c>
      <c r="E721" s="36">
        <f t="shared" si="145"/>
        <v>0</v>
      </c>
      <c r="F721" s="36">
        <f t="shared" si="146"/>
        <v>359211</v>
      </c>
      <c r="G721" s="36">
        <f t="shared" si="147"/>
        <v>0</v>
      </c>
      <c r="H721" s="36">
        <f t="shared" si="148"/>
        <v>0</v>
      </c>
      <c r="I721" s="36">
        <f t="shared" si="149"/>
        <v>0</v>
      </c>
      <c r="J721" s="36">
        <f t="shared" si="150"/>
        <v>0</v>
      </c>
      <c r="K721" s="36">
        <f t="shared" si="151"/>
        <v>0</v>
      </c>
      <c r="L721" s="3">
        <v>359211</v>
      </c>
    </row>
    <row r="722" spans="1:12" x14ac:dyDescent="0.25">
      <c r="A722" t="s">
        <v>3028</v>
      </c>
      <c r="B722" s="13">
        <v>900057383</v>
      </c>
      <c r="C722" s="2">
        <v>45435</v>
      </c>
      <c r="D722" s="43">
        <f t="shared" si="152"/>
        <v>38</v>
      </c>
      <c r="E722" s="36">
        <f t="shared" si="145"/>
        <v>0</v>
      </c>
      <c r="F722" s="36">
        <f t="shared" si="146"/>
        <v>887787</v>
      </c>
      <c r="G722" s="36">
        <f t="shared" si="147"/>
        <v>0</v>
      </c>
      <c r="H722" s="36">
        <f t="shared" si="148"/>
        <v>0</v>
      </c>
      <c r="I722" s="36">
        <f t="shared" si="149"/>
        <v>0</v>
      </c>
      <c r="J722" s="36">
        <f t="shared" si="150"/>
        <v>0</v>
      </c>
      <c r="K722" s="36">
        <f t="shared" si="151"/>
        <v>0</v>
      </c>
      <c r="L722" s="3">
        <v>887787</v>
      </c>
    </row>
    <row r="723" spans="1:12" x14ac:dyDescent="0.25">
      <c r="A723" t="s">
        <v>3028</v>
      </c>
      <c r="B723" s="13">
        <v>900057383</v>
      </c>
      <c r="C723" s="2">
        <v>45441</v>
      </c>
      <c r="D723" s="43">
        <f t="shared" si="152"/>
        <v>32</v>
      </c>
      <c r="E723" s="36">
        <f t="shared" si="145"/>
        <v>0</v>
      </c>
      <c r="F723" s="36">
        <f t="shared" si="146"/>
        <v>178998</v>
      </c>
      <c r="G723" s="36">
        <f t="shared" si="147"/>
        <v>0</v>
      </c>
      <c r="H723" s="36">
        <f t="shared" si="148"/>
        <v>0</v>
      </c>
      <c r="I723" s="36">
        <f t="shared" si="149"/>
        <v>0</v>
      </c>
      <c r="J723" s="36">
        <f t="shared" si="150"/>
        <v>0</v>
      </c>
      <c r="K723" s="36">
        <f t="shared" si="151"/>
        <v>0</v>
      </c>
      <c r="L723" s="3">
        <v>178998</v>
      </c>
    </row>
    <row r="724" spans="1:12" x14ac:dyDescent="0.25">
      <c r="A724" t="s">
        <v>4488</v>
      </c>
      <c r="B724" s="13">
        <v>900475458</v>
      </c>
      <c r="C724" s="2">
        <v>45433</v>
      </c>
      <c r="D724" s="43">
        <f t="shared" si="152"/>
        <v>40</v>
      </c>
      <c r="E724" s="36">
        <f t="shared" si="145"/>
        <v>0</v>
      </c>
      <c r="F724" s="36">
        <f t="shared" si="146"/>
        <v>655871</v>
      </c>
      <c r="G724" s="36">
        <f t="shared" si="147"/>
        <v>0</v>
      </c>
      <c r="H724" s="36">
        <f t="shared" si="148"/>
        <v>0</v>
      </c>
      <c r="I724" s="36">
        <f t="shared" si="149"/>
        <v>0</v>
      </c>
      <c r="J724" s="36">
        <f t="shared" si="150"/>
        <v>0</v>
      </c>
      <c r="K724" s="36">
        <f t="shared" si="151"/>
        <v>0</v>
      </c>
      <c r="L724" s="3">
        <v>655871</v>
      </c>
    </row>
    <row r="725" spans="1:12" x14ac:dyDescent="0.25">
      <c r="A725" t="s">
        <v>6250</v>
      </c>
      <c r="B725" s="13">
        <v>901308194</v>
      </c>
      <c r="C725" s="2">
        <v>45429</v>
      </c>
      <c r="D725" s="43">
        <f t="shared" si="152"/>
        <v>44</v>
      </c>
      <c r="E725" s="36">
        <f t="shared" si="145"/>
        <v>0</v>
      </c>
      <c r="F725" s="36">
        <f t="shared" si="146"/>
        <v>2903750</v>
      </c>
      <c r="G725" s="36">
        <f t="shared" si="147"/>
        <v>0</v>
      </c>
      <c r="H725" s="36">
        <f t="shared" si="148"/>
        <v>0</v>
      </c>
      <c r="I725" s="36">
        <f t="shared" si="149"/>
        <v>0</v>
      </c>
      <c r="J725" s="36">
        <f t="shared" si="150"/>
        <v>0</v>
      </c>
      <c r="K725" s="36">
        <f t="shared" si="151"/>
        <v>0</v>
      </c>
      <c r="L725" s="3">
        <v>2903750</v>
      </c>
    </row>
    <row r="726" spans="1:12" x14ac:dyDescent="0.25">
      <c r="A726" t="s">
        <v>3032</v>
      </c>
      <c r="B726" s="13">
        <v>79881915</v>
      </c>
      <c r="C726" s="2">
        <v>45378</v>
      </c>
      <c r="D726" s="43">
        <f t="shared" si="152"/>
        <v>95</v>
      </c>
      <c r="E726" s="36">
        <f t="shared" si="145"/>
        <v>0</v>
      </c>
      <c r="F726" s="36">
        <f t="shared" si="146"/>
        <v>0</v>
      </c>
      <c r="G726" s="36">
        <f t="shared" si="147"/>
        <v>0</v>
      </c>
      <c r="H726" s="36">
        <f t="shared" si="148"/>
        <v>363909</v>
      </c>
      <c r="I726" s="36">
        <f t="shared" si="149"/>
        <v>0</v>
      </c>
      <c r="J726" s="36">
        <f t="shared" si="150"/>
        <v>0</v>
      </c>
      <c r="K726" s="36">
        <f t="shared" si="151"/>
        <v>0</v>
      </c>
      <c r="L726" s="3">
        <v>363909</v>
      </c>
    </row>
    <row r="727" spans="1:12" x14ac:dyDescent="0.25">
      <c r="A727" t="s">
        <v>3032</v>
      </c>
      <c r="B727" s="13">
        <v>79881915</v>
      </c>
      <c r="C727" s="2">
        <v>45428</v>
      </c>
      <c r="D727" s="43">
        <f t="shared" si="152"/>
        <v>45</v>
      </c>
      <c r="E727" s="36">
        <f t="shared" si="145"/>
        <v>0</v>
      </c>
      <c r="F727" s="36">
        <f t="shared" si="146"/>
        <v>363909</v>
      </c>
      <c r="G727" s="36">
        <f t="shared" si="147"/>
        <v>0</v>
      </c>
      <c r="H727" s="36">
        <f t="shared" si="148"/>
        <v>0</v>
      </c>
      <c r="I727" s="36">
        <f t="shared" si="149"/>
        <v>0</v>
      </c>
      <c r="J727" s="36">
        <f t="shared" si="150"/>
        <v>0</v>
      </c>
      <c r="K727" s="36">
        <f t="shared" si="151"/>
        <v>0</v>
      </c>
      <c r="L727" s="3">
        <v>363909</v>
      </c>
    </row>
    <row r="728" spans="1:12" x14ac:dyDescent="0.25">
      <c r="A728" t="s">
        <v>3031</v>
      </c>
      <c r="B728" s="13">
        <v>901287542</v>
      </c>
      <c r="C728" s="2">
        <v>45372</v>
      </c>
      <c r="D728" s="43">
        <f t="shared" si="152"/>
        <v>101</v>
      </c>
      <c r="E728" s="36">
        <f t="shared" si="145"/>
        <v>0</v>
      </c>
      <c r="F728" s="36">
        <f t="shared" si="146"/>
        <v>0</v>
      </c>
      <c r="G728" s="36">
        <f t="shared" si="147"/>
        <v>0</v>
      </c>
      <c r="H728" s="36">
        <f t="shared" si="148"/>
        <v>2846366</v>
      </c>
      <c r="I728" s="36">
        <f t="shared" si="149"/>
        <v>0</v>
      </c>
      <c r="J728" s="36">
        <f t="shared" si="150"/>
        <v>0</v>
      </c>
      <c r="K728" s="36">
        <f t="shared" si="151"/>
        <v>0</v>
      </c>
      <c r="L728" s="3">
        <v>2846366</v>
      </c>
    </row>
    <row r="729" spans="1:12" x14ac:dyDescent="0.25">
      <c r="A729" t="s">
        <v>3031</v>
      </c>
      <c r="B729" s="13">
        <v>901287542</v>
      </c>
      <c r="C729" s="2">
        <v>45422</v>
      </c>
      <c r="D729" s="43">
        <f t="shared" si="152"/>
        <v>51</v>
      </c>
      <c r="E729" s="36">
        <f t="shared" ref="E729:E754" si="153">+IF(AND(D729&gt;=0,D729&lt;=30),L729,0)</f>
        <v>0</v>
      </c>
      <c r="F729" s="36">
        <f t="shared" ref="F729:F754" si="154">+IF(AND(D729&gt;=31,D729&lt;=60),L729,0)</f>
        <v>2864100</v>
      </c>
      <c r="G729" s="36">
        <f t="shared" ref="G729:G754" si="155">+IF(AND(D729&gt;=61,D729&lt;=90),L729,0)</f>
        <v>0</v>
      </c>
      <c r="H729" s="36">
        <f t="shared" ref="H729:H754" si="156">+IF(AND(D729&gt;=91,D729&lt;=120),L729,0)</f>
        <v>0</v>
      </c>
      <c r="I729" s="36">
        <f t="shared" ref="I729:I754" si="157">+IF(AND(D729&gt;=121,D729&lt;=180),L729,0)</f>
        <v>0</v>
      </c>
      <c r="J729" s="36">
        <f t="shared" ref="J729:J754" si="158">+IF(AND(D729&gt;=181,D729&lt;=360),L729,0)</f>
        <v>0</v>
      </c>
      <c r="K729" s="36">
        <f t="shared" ref="K729:K754" si="159">+IF(AND(D729&gt;360),L729,0)</f>
        <v>0</v>
      </c>
      <c r="L729" s="3">
        <v>2864100</v>
      </c>
    </row>
    <row r="730" spans="1:12" x14ac:dyDescent="0.25">
      <c r="A730" t="s">
        <v>3031</v>
      </c>
      <c r="B730" s="13">
        <v>901287542</v>
      </c>
      <c r="C730" s="2">
        <v>45391</v>
      </c>
      <c r="D730" s="43">
        <f t="shared" si="152"/>
        <v>82</v>
      </c>
      <c r="E730" s="36">
        <f t="shared" si="153"/>
        <v>0</v>
      </c>
      <c r="F730" s="36">
        <f t="shared" si="154"/>
        <v>0</v>
      </c>
      <c r="G730" s="36">
        <f t="shared" si="155"/>
        <v>1107393</v>
      </c>
      <c r="H730" s="36">
        <f t="shared" si="156"/>
        <v>0</v>
      </c>
      <c r="I730" s="36">
        <f t="shared" si="157"/>
        <v>0</v>
      </c>
      <c r="J730" s="36">
        <f t="shared" si="158"/>
        <v>0</v>
      </c>
      <c r="K730" s="36">
        <f t="shared" si="159"/>
        <v>0</v>
      </c>
      <c r="L730" s="3">
        <v>1107393</v>
      </c>
    </row>
    <row r="731" spans="1:12" x14ac:dyDescent="0.25">
      <c r="A731" t="s">
        <v>3029</v>
      </c>
      <c r="B731" s="13">
        <v>901566079</v>
      </c>
      <c r="C731" s="2">
        <v>45393</v>
      </c>
      <c r="D731" s="43">
        <f t="shared" si="152"/>
        <v>80</v>
      </c>
      <c r="E731" s="36">
        <f t="shared" si="153"/>
        <v>0</v>
      </c>
      <c r="F731" s="36">
        <f t="shared" si="154"/>
        <v>0</v>
      </c>
      <c r="G731" s="36">
        <f t="shared" si="155"/>
        <v>3827875</v>
      </c>
      <c r="H731" s="36">
        <f t="shared" si="156"/>
        <v>0</v>
      </c>
      <c r="I731" s="36">
        <f t="shared" si="157"/>
        <v>0</v>
      </c>
      <c r="J731" s="36">
        <f t="shared" si="158"/>
        <v>0</v>
      </c>
      <c r="K731" s="36">
        <f t="shared" si="159"/>
        <v>0</v>
      </c>
      <c r="L731" s="3">
        <v>3827875</v>
      </c>
    </row>
    <row r="732" spans="1:12" x14ac:dyDescent="0.25">
      <c r="A732" t="s">
        <v>3029</v>
      </c>
      <c r="B732" s="13">
        <v>901566079</v>
      </c>
      <c r="C732" s="2">
        <v>45407</v>
      </c>
      <c r="D732" s="43">
        <f t="shared" si="152"/>
        <v>66</v>
      </c>
      <c r="E732" s="36">
        <f t="shared" si="153"/>
        <v>0</v>
      </c>
      <c r="F732" s="36">
        <f t="shared" si="154"/>
        <v>0</v>
      </c>
      <c r="G732" s="36">
        <f t="shared" si="155"/>
        <v>969992</v>
      </c>
      <c r="H732" s="36">
        <f t="shared" si="156"/>
        <v>0</v>
      </c>
      <c r="I732" s="36">
        <f t="shared" si="157"/>
        <v>0</v>
      </c>
      <c r="J732" s="36">
        <f t="shared" si="158"/>
        <v>0</v>
      </c>
      <c r="K732" s="36">
        <f t="shared" si="159"/>
        <v>0</v>
      </c>
      <c r="L732" s="3">
        <v>969992</v>
      </c>
    </row>
    <row r="733" spans="1:12" x14ac:dyDescent="0.25">
      <c r="A733" t="s">
        <v>3029</v>
      </c>
      <c r="B733" s="13">
        <v>901566079</v>
      </c>
      <c r="C733" s="2">
        <v>45411</v>
      </c>
      <c r="D733" s="43">
        <f t="shared" si="152"/>
        <v>62</v>
      </c>
      <c r="E733" s="36">
        <f t="shared" si="153"/>
        <v>0</v>
      </c>
      <c r="F733" s="36">
        <f t="shared" si="154"/>
        <v>0</v>
      </c>
      <c r="G733" s="36">
        <f t="shared" si="155"/>
        <v>33345449</v>
      </c>
      <c r="H733" s="36">
        <f t="shared" si="156"/>
        <v>0</v>
      </c>
      <c r="I733" s="36">
        <f t="shared" si="157"/>
        <v>0</v>
      </c>
      <c r="J733" s="36">
        <f t="shared" si="158"/>
        <v>0</v>
      </c>
      <c r="K733" s="36">
        <f t="shared" si="159"/>
        <v>0</v>
      </c>
      <c r="L733" s="3">
        <v>33345449</v>
      </c>
    </row>
    <row r="734" spans="1:12" x14ac:dyDescent="0.25">
      <c r="A734" t="s">
        <v>3029</v>
      </c>
      <c r="B734" s="13">
        <v>901566079</v>
      </c>
      <c r="C734" s="2">
        <v>45442</v>
      </c>
      <c r="D734" s="43">
        <f t="shared" si="152"/>
        <v>31</v>
      </c>
      <c r="E734" s="36">
        <f t="shared" si="153"/>
        <v>0</v>
      </c>
      <c r="F734" s="36">
        <f t="shared" si="154"/>
        <v>4462286</v>
      </c>
      <c r="G734" s="36">
        <f t="shared" si="155"/>
        <v>0</v>
      </c>
      <c r="H734" s="36">
        <f t="shared" si="156"/>
        <v>0</v>
      </c>
      <c r="I734" s="36">
        <f t="shared" si="157"/>
        <v>0</v>
      </c>
      <c r="J734" s="36">
        <f t="shared" si="158"/>
        <v>0</v>
      </c>
      <c r="K734" s="36">
        <f t="shared" si="159"/>
        <v>0</v>
      </c>
      <c r="L734" s="3">
        <v>4462286</v>
      </c>
    </row>
    <row r="735" spans="1:12" x14ac:dyDescent="0.25">
      <c r="A735" t="s">
        <v>6385</v>
      </c>
      <c r="B735" s="13">
        <v>51765829</v>
      </c>
      <c r="C735" s="2">
        <v>45447</v>
      </c>
      <c r="D735" s="43">
        <f t="shared" si="152"/>
        <v>26</v>
      </c>
      <c r="E735" s="36">
        <f t="shared" si="153"/>
        <v>1535959</v>
      </c>
      <c r="F735" s="36">
        <f t="shared" si="154"/>
        <v>0</v>
      </c>
      <c r="G735" s="36">
        <f t="shared" si="155"/>
        <v>0</v>
      </c>
      <c r="H735" s="36">
        <f t="shared" si="156"/>
        <v>0</v>
      </c>
      <c r="I735" s="36">
        <f t="shared" si="157"/>
        <v>0</v>
      </c>
      <c r="J735" s="36">
        <f t="shared" si="158"/>
        <v>0</v>
      </c>
      <c r="K735" s="36">
        <f t="shared" si="159"/>
        <v>0</v>
      </c>
      <c r="L735" s="3">
        <v>1535959</v>
      </c>
    </row>
    <row r="736" spans="1:12" x14ac:dyDescent="0.25">
      <c r="A736" t="s">
        <v>133</v>
      </c>
      <c r="B736" s="13">
        <v>79961890</v>
      </c>
      <c r="C736" s="2">
        <v>45443</v>
      </c>
      <c r="D736" s="43">
        <f t="shared" si="152"/>
        <v>30</v>
      </c>
      <c r="E736" s="36">
        <f t="shared" si="153"/>
        <v>60000</v>
      </c>
      <c r="F736" s="36">
        <f t="shared" si="154"/>
        <v>0</v>
      </c>
      <c r="G736" s="36">
        <f t="shared" si="155"/>
        <v>0</v>
      </c>
      <c r="H736" s="36">
        <f t="shared" si="156"/>
        <v>0</v>
      </c>
      <c r="I736" s="36">
        <f t="shared" si="157"/>
        <v>0</v>
      </c>
      <c r="J736" s="36">
        <f t="shared" si="158"/>
        <v>0</v>
      </c>
      <c r="K736" s="36">
        <f t="shared" si="159"/>
        <v>0</v>
      </c>
      <c r="L736" s="3">
        <v>60000</v>
      </c>
    </row>
    <row r="737" spans="1:12" x14ac:dyDescent="0.25">
      <c r="A737" t="s">
        <v>6437</v>
      </c>
      <c r="B737" s="13">
        <v>890311274</v>
      </c>
      <c r="C737" s="2">
        <v>45440</v>
      </c>
      <c r="D737" s="43">
        <f t="shared" si="152"/>
        <v>33</v>
      </c>
      <c r="E737" s="36">
        <f t="shared" si="153"/>
        <v>0</v>
      </c>
      <c r="F737" s="36">
        <f t="shared" si="154"/>
        <v>16374198</v>
      </c>
      <c r="G737" s="36">
        <f t="shared" si="155"/>
        <v>0</v>
      </c>
      <c r="H737" s="36">
        <f t="shared" si="156"/>
        <v>0</v>
      </c>
      <c r="I737" s="36">
        <f t="shared" si="157"/>
        <v>0</v>
      </c>
      <c r="J737" s="36">
        <f t="shared" si="158"/>
        <v>0</v>
      </c>
      <c r="K737" s="36">
        <f t="shared" si="159"/>
        <v>0</v>
      </c>
      <c r="L737" s="3">
        <v>16374198</v>
      </c>
    </row>
    <row r="738" spans="1:12" x14ac:dyDescent="0.25">
      <c r="A738" t="s">
        <v>6441</v>
      </c>
      <c r="B738" s="13">
        <v>19160467</v>
      </c>
      <c r="C738" s="2">
        <v>45447</v>
      </c>
      <c r="D738" s="43">
        <f t="shared" si="152"/>
        <v>26</v>
      </c>
      <c r="E738" s="36">
        <f t="shared" si="153"/>
        <v>1251463</v>
      </c>
      <c r="F738" s="36">
        <f t="shared" si="154"/>
        <v>0</v>
      </c>
      <c r="G738" s="36">
        <f t="shared" si="155"/>
        <v>0</v>
      </c>
      <c r="H738" s="36">
        <f t="shared" si="156"/>
        <v>0</v>
      </c>
      <c r="I738" s="36">
        <f t="shared" si="157"/>
        <v>0</v>
      </c>
      <c r="J738" s="36">
        <f t="shared" si="158"/>
        <v>0</v>
      </c>
      <c r="K738" s="36">
        <f t="shared" si="159"/>
        <v>0</v>
      </c>
      <c r="L738" s="3">
        <v>1251463</v>
      </c>
    </row>
    <row r="739" spans="1:12" x14ac:dyDescent="0.25">
      <c r="A739" t="s">
        <v>6457</v>
      </c>
      <c r="B739" s="13">
        <v>800249704</v>
      </c>
      <c r="C739" s="2">
        <v>45439</v>
      </c>
      <c r="D739" s="43">
        <f t="shared" si="152"/>
        <v>34</v>
      </c>
      <c r="E739" s="36">
        <f t="shared" si="153"/>
        <v>0</v>
      </c>
      <c r="F739" s="36">
        <f t="shared" si="154"/>
        <v>6039086</v>
      </c>
      <c r="G739" s="36">
        <f t="shared" si="155"/>
        <v>0</v>
      </c>
      <c r="H739" s="36">
        <f t="shared" si="156"/>
        <v>0</v>
      </c>
      <c r="I739" s="36">
        <f t="shared" si="157"/>
        <v>0</v>
      </c>
      <c r="J739" s="36">
        <f t="shared" si="158"/>
        <v>0</v>
      </c>
      <c r="K739" s="36">
        <f t="shared" si="159"/>
        <v>0</v>
      </c>
      <c r="L739" s="3">
        <v>6039086</v>
      </c>
    </row>
    <row r="740" spans="1:12" x14ac:dyDescent="0.25">
      <c r="A740" t="s">
        <v>6507</v>
      </c>
      <c r="B740" s="13">
        <v>41446618</v>
      </c>
      <c r="C740" s="2">
        <v>45447</v>
      </c>
      <c r="D740" s="43">
        <f t="shared" si="152"/>
        <v>26</v>
      </c>
      <c r="E740" s="36">
        <f t="shared" si="153"/>
        <v>6209546</v>
      </c>
      <c r="F740" s="36">
        <f t="shared" si="154"/>
        <v>0</v>
      </c>
      <c r="G740" s="36">
        <f t="shared" si="155"/>
        <v>0</v>
      </c>
      <c r="H740" s="36">
        <f t="shared" si="156"/>
        <v>0</v>
      </c>
      <c r="I740" s="36">
        <f t="shared" si="157"/>
        <v>0</v>
      </c>
      <c r="J740" s="36">
        <f t="shared" si="158"/>
        <v>0</v>
      </c>
      <c r="K740" s="36">
        <f t="shared" si="159"/>
        <v>0</v>
      </c>
      <c r="L740" s="3">
        <v>6209546</v>
      </c>
    </row>
    <row r="741" spans="1:12" x14ac:dyDescent="0.25">
      <c r="A741" t="s">
        <v>6520</v>
      </c>
      <c r="B741" s="13">
        <v>899999115</v>
      </c>
      <c r="C741" s="2">
        <v>45447</v>
      </c>
      <c r="D741" s="43">
        <f t="shared" si="152"/>
        <v>26</v>
      </c>
      <c r="E741" s="36">
        <f t="shared" si="153"/>
        <v>264460</v>
      </c>
      <c r="F741" s="36">
        <f t="shared" si="154"/>
        <v>0</v>
      </c>
      <c r="G741" s="36">
        <f t="shared" si="155"/>
        <v>0</v>
      </c>
      <c r="H741" s="36">
        <f t="shared" si="156"/>
        <v>0</v>
      </c>
      <c r="I741" s="36">
        <f t="shared" si="157"/>
        <v>0</v>
      </c>
      <c r="J741" s="36">
        <f t="shared" si="158"/>
        <v>0</v>
      </c>
      <c r="K741" s="36">
        <f t="shared" si="159"/>
        <v>0</v>
      </c>
      <c r="L741" s="3">
        <v>264460</v>
      </c>
    </row>
    <row r="742" spans="1:12" x14ac:dyDescent="0.25">
      <c r="A742" t="s">
        <v>6558</v>
      </c>
      <c r="B742" s="13">
        <v>860013704</v>
      </c>
      <c r="C742" s="2">
        <v>45439</v>
      </c>
      <c r="D742" s="43">
        <f t="shared" si="152"/>
        <v>34</v>
      </c>
      <c r="E742" s="36">
        <f t="shared" si="153"/>
        <v>0</v>
      </c>
      <c r="F742" s="36">
        <f t="shared" si="154"/>
        <v>120466</v>
      </c>
      <c r="G742" s="36">
        <f t="shared" si="155"/>
        <v>0</v>
      </c>
      <c r="H742" s="36">
        <f t="shared" si="156"/>
        <v>0</v>
      </c>
      <c r="I742" s="36">
        <f t="shared" si="157"/>
        <v>0</v>
      </c>
      <c r="J742" s="36">
        <f t="shared" si="158"/>
        <v>0</v>
      </c>
      <c r="K742" s="36">
        <f t="shared" si="159"/>
        <v>0</v>
      </c>
      <c r="L742" s="3">
        <v>120466</v>
      </c>
    </row>
    <row r="743" spans="1:12" x14ac:dyDescent="0.25">
      <c r="A743" t="s">
        <v>6562</v>
      </c>
      <c r="B743" s="13">
        <v>900356956</v>
      </c>
      <c r="C743" s="2">
        <v>45439</v>
      </c>
      <c r="D743" s="43">
        <f t="shared" si="152"/>
        <v>34</v>
      </c>
      <c r="E743" s="36">
        <f t="shared" si="153"/>
        <v>0</v>
      </c>
      <c r="F743" s="36">
        <f t="shared" si="154"/>
        <v>670416</v>
      </c>
      <c r="G743" s="36">
        <f t="shared" si="155"/>
        <v>0</v>
      </c>
      <c r="H743" s="36">
        <f t="shared" si="156"/>
        <v>0</v>
      </c>
      <c r="I743" s="36">
        <f t="shared" si="157"/>
        <v>0</v>
      </c>
      <c r="J743" s="36">
        <f t="shared" si="158"/>
        <v>0</v>
      </c>
      <c r="K743" s="36">
        <f t="shared" si="159"/>
        <v>0</v>
      </c>
      <c r="L743" s="3">
        <v>670416</v>
      </c>
    </row>
    <row r="744" spans="1:12" x14ac:dyDescent="0.25">
      <c r="A744" t="s">
        <v>6608</v>
      </c>
      <c r="B744" s="13">
        <v>901752200</v>
      </c>
      <c r="C744" s="2">
        <v>45441</v>
      </c>
      <c r="D744" s="43">
        <f t="shared" si="152"/>
        <v>32</v>
      </c>
      <c r="E744" s="36">
        <f t="shared" si="153"/>
        <v>0</v>
      </c>
      <c r="F744" s="36">
        <f t="shared" si="154"/>
        <v>9682542</v>
      </c>
      <c r="G744" s="36">
        <f t="shared" si="155"/>
        <v>0</v>
      </c>
      <c r="H744" s="36">
        <f t="shared" si="156"/>
        <v>0</v>
      </c>
      <c r="I744" s="36">
        <f t="shared" si="157"/>
        <v>0</v>
      </c>
      <c r="J744" s="36">
        <f t="shared" si="158"/>
        <v>0</v>
      </c>
      <c r="K744" s="36">
        <f t="shared" si="159"/>
        <v>0</v>
      </c>
      <c r="L744" s="3">
        <v>9682542</v>
      </c>
    </row>
    <row r="745" spans="1:12" x14ac:dyDescent="0.25">
      <c r="A745" t="s">
        <v>6658</v>
      </c>
      <c r="B745" s="13">
        <v>860042209</v>
      </c>
      <c r="C745" s="2">
        <v>45441</v>
      </c>
      <c r="D745" s="43">
        <f t="shared" si="152"/>
        <v>32</v>
      </c>
      <c r="E745" s="36">
        <f t="shared" si="153"/>
        <v>0</v>
      </c>
      <c r="F745" s="36">
        <f t="shared" si="154"/>
        <v>3540800</v>
      </c>
      <c r="G745" s="36">
        <f t="shared" si="155"/>
        <v>0</v>
      </c>
      <c r="H745" s="36">
        <f t="shared" si="156"/>
        <v>0</v>
      </c>
      <c r="I745" s="36">
        <f t="shared" si="157"/>
        <v>0</v>
      </c>
      <c r="J745" s="36">
        <f t="shared" si="158"/>
        <v>0</v>
      </c>
      <c r="K745" s="36">
        <f t="shared" si="159"/>
        <v>0</v>
      </c>
      <c r="L745" s="3">
        <v>3540800</v>
      </c>
    </row>
    <row r="746" spans="1:12" x14ac:dyDescent="0.25">
      <c r="A746" t="s">
        <v>6696</v>
      </c>
      <c r="B746" s="13">
        <v>800028326</v>
      </c>
      <c r="C746" s="2">
        <v>45442</v>
      </c>
      <c r="D746" s="43">
        <f t="shared" si="152"/>
        <v>31</v>
      </c>
      <c r="E746" s="36">
        <f t="shared" si="153"/>
        <v>0</v>
      </c>
      <c r="F746" s="36">
        <f t="shared" si="154"/>
        <v>20071509</v>
      </c>
      <c r="G746" s="36">
        <f t="shared" si="155"/>
        <v>0</v>
      </c>
      <c r="H746" s="36">
        <f t="shared" si="156"/>
        <v>0</v>
      </c>
      <c r="I746" s="36">
        <f t="shared" si="157"/>
        <v>0</v>
      </c>
      <c r="J746" s="36">
        <f t="shared" si="158"/>
        <v>0</v>
      </c>
      <c r="K746" s="36">
        <f t="shared" si="159"/>
        <v>0</v>
      </c>
      <c r="L746" s="3">
        <v>20071509</v>
      </c>
    </row>
    <row r="747" spans="1:12" x14ac:dyDescent="0.25">
      <c r="A747" t="s">
        <v>6734</v>
      </c>
      <c r="B747" s="13">
        <v>901491901</v>
      </c>
      <c r="C747" s="2">
        <v>45443</v>
      </c>
      <c r="D747" s="43">
        <f t="shared" si="152"/>
        <v>30</v>
      </c>
      <c r="E747" s="36">
        <f t="shared" si="153"/>
        <v>2115831</v>
      </c>
      <c r="F747" s="36">
        <f t="shared" si="154"/>
        <v>0</v>
      </c>
      <c r="G747" s="36">
        <f t="shared" si="155"/>
        <v>0</v>
      </c>
      <c r="H747" s="36">
        <f t="shared" si="156"/>
        <v>0</v>
      </c>
      <c r="I747" s="36">
        <f t="shared" si="157"/>
        <v>0</v>
      </c>
      <c r="J747" s="36">
        <f t="shared" si="158"/>
        <v>0</v>
      </c>
      <c r="K747" s="36">
        <f t="shared" si="159"/>
        <v>0</v>
      </c>
      <c r="L747" s="3">
        <v>2115831</v>
      </c>
    </row>
    <row r="748" spans="1:12" x14ac:dyDescent="0.25">
      <c r="A748" t="s">
        <v>6756</v>
      </c>
      <c r="B748" s="13">
        <v>900264971</v>
      </c>
      <c r="C748" s="2">
        <v>45440</v>
      </c>
      <c r="D748" s="43">
        <f t="shared" si="152"/>
        <v>33</v>
      </c>
      <c r="E748" s="36">
        <f t="shared" si="153"/>
        <v>0</v>
      </c>
      <c r="F748" s="36">
        <f t="shared" si="154"/>
        <v>2090700</v>
      </c>
      <c r="G748" s="36">
        <f t="shared" si="155"/>
        <v>0</v>
      </c>
      <c r="H748" s="36">
        <f t="shared" si="156"/>
        <v>0</v>
      </c>
      <c r="I748" s="36">
        <f t="shared" si="157"/>
        <v>0</v>
      </c>
      <c r="J748" s="36">
        <f t="shared" si="158"/>
        <v>0</v>
      </c>
      <c r="K748" s="36">
        <f t="shared" si="159"/>
        <v>0</v>
      </c>
      <c r="L748" s="3">
        <v>2090700</v>
      </c>
    </row>
    <row r="749" spans="1:12" x14ac:dyDescent="0.25">
      <c r="A749" t="s">
        <v>226</v>
      </c>
      <c r="B749" s="13">
        <v>890903790</v>
      </c>
      <c r="C749" s="2">
        <v>45439</v>
      </c>
      <c r="D749" s="43">
        <f t="shared" si="152"/>
        <v>34</v>
      </c>
      <c r="E749" s="36">
        <f t="shared" si="153"/>
        <v>0</v>
      </c>
      <c r="F749" s="36">
        <f t="shared" si="154"/>
        <v>4070210</v>
      </c>
      <c r="G749" s="36">
        <f t="shared" si="155"/>
        <v>0</v>
      </c>
      <c r="H749" s="36">
        <f t="shared" si="156"/>
        <v>0</v>
      </c>
      <c r="I749" s="36">
        <f t="shared" si="157"/>
        <v>0</v>
      </c>
      <c r="J749" s="36">
        <f t="shared" si="158"/>
        <v>0</v>
      </c>
      <c r="K749" s="36">
        <f t="shared" si="159"/>
        <v>0</v>
      </c>
      <c r="L749" s="3">
        <v>4070210</v>
      </c>
    </row>
    <row r="750" spans="1:12" x14ac:dyDescent="0.25">
      <c r="A750" t="s">
        <v>40</v>
      </c>
      <c r="B750" s="13">
        <v>860009578</v>
      </c>
      <c r="C750" s="2">
        <v>45440</v>
      </c>
      <c r="D750" s="43">
        <f t="shared" si="152"/>
        <v>33</v>
      </c>
      <c r="E750" s="36">
        <f t="shared" si="153"/>
        <v>0</v>
      </c>
      <c r="F750" s="36">
        <f t="shared" si="154"/>
        <v>61296842</v>
      </c>
      <c r="G750" s="36">
        <f t="shared" si="155"/>
        <v>0</v>
      </c>
      <c r="H750" s="36">
        <f t="shared" si="156"/>
        <v>0</v>
      </c>
      <c r="I750" s="36">
        <f t="shared" si="157"/>
        <v>0</v>
      </c>
      <c r="J750" s="36">
        <f t="shared" si="158"/>
        <v>0</v>
      </c>
      <c r="K750" s="36">
        <f t="shared" si="159"/>
        <v>0</v>
      </c>
      <c r="L750" s="3">
        <v>61296842</v>
      </c>
    </row>
    <row r="751" spans="1:12" x14ac:dyDescent="0.25">
      <c r="A751" t="s">
        <v>6771</v>
      </c>
      <c r="B751" s="13">
        <v>830041000</v>
      </c>
      <c r="C751" s="2">
        <v>45443</v>
      </c>
      <c r="D751" s="43">
        <f t="shared" si="152"/>
        <v>30</v>
      </c>
      <c r="E751" s="36">
        <f t="shared" si="153"/>
        <v>3785815</v>
      </c>
      <c r="F751" s="36">
        <f t="shared" si="154"/>
        <v>0</v>
      </c>
      <c r="G751" s="36">
        <f t="shared" si="155"/>
        <v>0</v>
      </c>
      <c r="H751" s="36">
        <f t="shared" si="156"/>
        <v>0</v>
      </c>
      <c r="I751" s="36">
        <f t="shared" si="157"/>
        <v>0</v>
      </c>
      <c r="J751" s="36">
        <f t="shared" si="158"/>
        <v>0</v>
      </c>
      <c r="K751" s="36">
        <f t="shared" si="159"/>
        <v>0</v>
      </c>
      <c r="L751" s="3">
        <v>3785815</v>
      </c>
    </row>
    <row r="752" spans="1:12" x14ac:dyDescent="0.25">
      <c r="A752" t="s">
        <v>6827</v>
      </c>
      <c r="B752" s="13">
        <v>900092385</v>
      </c>
      <c r="C752" s="2">
        <v>45447</v>
      </c>
      <c r="D752" s="43">
        <f t="shared" si="152"/>
        <v>26</v>
      </c>
      <c r="E752" s="36">
        <f t="shared" si="153"/>
        <v>394388</v>
      </c>
      <c r="F752" s="36">
        <f t="shared" si="154"/>
        <v>0</v>
      </c>
      <c r="G752" s="36">
        <f t="shared" si="155"/>
        <v>0</v>
      </c>
      <c r="H752" s="36">
        <f t="shared" si="156"/>
        <v>0</v>
      </c>
      <c r="I752" s="36">
        <f t="shared" si="157"/>
        <v>0</v>
      </c>
      <c r="J752" s="36">
        <f t="shared" si="158"/>
        <v>0</v>
      </c>
      <c r="K752" s="36">
        <f t="shared" si="159"/>
        <v>0</v>
      </c>
      <c r="L752" s="3">
        <v>394388</v>
      </c>
    </row>
    <row r="753" spans="1:13" x14ac:dyDescent="0.25">
      <c r="A753" t="s">
        <v>6850</v>
      </c>
      <c r="B753" s="13">
        <v>830014276</v>
      </c>
      <c r="C753" s="2">
        <v>45441</v>
      </c>
      <c r="D753" s="43">
        <f t="shared" si="152"/>
        <v>32</v>
      </c>
      <c r="E753" s="36">
        <f t="shared" si="153"/>
        <v>0</v>
      </c>
      <c r="F753" s="36">
        <f t="shared" si="154"/>
        <v>2245292</v>
      </c>
      <c r="G753" s="36">
        <f t="shared" si="155"/>
        <v>0</v>
      </c>
      <c r="H753" s="36">
        <f t="shared" si="156"/>
        <v>0</v>
      </c>
      <c r="I753" s="36">
        <f t="shared" si="157"/>
        <v>0</v>
      </c>
      <c r="J753" s="36">
        <f t="shared" si="158"/>
        <v>0</v>
      </c>
      <c r="K753" s="36">
        <f t="shared" si="159"/>
        <v>0</v>
      </c>
      <c r="L753" s="3">
        <v>2245292</v>
      </c>
    </row>
    <row r="754" spans="1:13" x14ac:dyDescent="0.25">
      <c r="A754" t="s">
        <v>6854</v>
      </c>
      <c r="B754" s="13">
        <v>900297575</v>
      </c>
      <c r="C754" s="2">
        <v>45441</v>
      </c>
      <c r="D754" s="43">
        <f t="shared" si="152"/>
        <v>32</v>
      </c>
      <c r="E754" s="36">
        <f t="shared" si="153"/>
        <v>0</v>
      </c>
      <c r="F754" s="36">
        <f t="shared" si="154"/>
        <v>1953127</v>
      </c>
      <c r="G754" s="36">
        <f t="shared" si="155"/>
        <v>0</v>
      </c>
      <c r="H754" s="36">
        <f t="shared" si="156"/>
        <v>0</v>
      </c>
      <c r="I754" s="36">
        <f t="shared" si="157"/>
        <v>0</v>
      </c>
      <c r="J754" s="36">
        <f t="shared" si="158"/>
        <v>0</v>
      </c>
      <c r="K754" s="36">
        <f t="shared" si="159"/>
        <v>0</v>
      </c>
      <c r="L754" s="3">
        <v>1953127</v>
      </c>
    </row>
    <row r="755" spans="1:13" x14ac:dyDescent="0.25">
      <c r="A755" s="7" t="s">
        <v>299</v>
      </c>
      <c r="B755" s="7"/>
      <c r="C755" s="7"/>
      <c r="D755" s="44"/>
      <c r="E755" s="10">
        <f t="shared" ref="E755:L755" si="160">SUM(E8:E754)</f>
        <v>148565338</v>
      </c>
      <c r="F755" s="10">
        <f t="shared" si="160"/>
        <v>1675017703</v>
      </c>
      <c r="G755" s="10">
        <f t="shared" si="160"/>
        <v>2177068089</v>
      </c>
      <c r="H755" s="10">
        <f t="shared" si="160"/>
        <v>1534078980</v>
      </c>
      <c r="I755" s="10">
        <f t="shared" si="160"/>
        <v>0</v>
      </c>
      <c r="J755" s="10">
        <f t="shared" si="160"/>
        <v>0</v>
      </c>
      <c r="K755" s="10">
        <f t="shared" si="160"/>
        <v>0</v>
      </c>
      <c r="L755" s="10">
        <f t="shared" si="160"/>
        <v>5534730110</v>
      </c>
      <c r="M755" s="3">
        <f>+SUM(E755:K755)-L755</f>
        <v>0</v>
      </c>
    </row>
    <row r="757" spans="1:13" x14ac:dyDescent="0.25">
      <c r="L757" s="3">
        <f>+Base!AD1685</f>
        <v>60074436334.51001</v>
      </c>
      <c r="M757" t="s">
        <v>328</v>
      </c>
    </row>
    <row r="758" spans="1:13" x14ac:dyDescent="0.25">
      <c r="L758" s="3">
        <f>+L755+'CXP2'!M34+RV!L91</f>
        <v>60074436334.510002</v>
      </c>
      <c r="M758" t="s">
        <v>329</v>
      </c>
    </row>
    <row r="759" spans="1:13" x14ac:dyDescent="0.25">
      <c r="L759" s="3">
        <f>+L757-L758</f>
        <v>0</v>
      </c>
      <c r="M759" t="s">
        <v>330</v>
      </c>
    </row>
  </sheetData>
  <autoFilter ref="A7:M755" xr:uid="{D7B70DCC-C6B4-4F66-862A-6DB73CE821F0}"/>
  <mergeCells count="6">
    <mergeCell ref="A1:A3"/>
    <mergeCell ref="J1:K1"/>
    <mergeCell ref="J2:K2"/>
    <mergeCell ref="J3:K3"/>
    <mergeCell ref="J4:L4"/>
    <mergeCell ref="B1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3381-119C-49D9-A38C-9AF7B080DD4F}">
  <dimension ref="A1:M107"/>
  <sheetViews>
    <sheetView showGridLines="0" topLeftCell="A25" zoomScale="70" zoomScaleNormal="70" workbookViewId="0">
      <selection activeCell="L91" sqref="L91"/>
    </sheetView>
  </sheetViews>
  <sheetFormatPr baseColWidth="10" defaultRowHeight="15" x14ac:dyDescent="0.25"/>
  <cols>
    <col min="1" max="1" width="40.5703125" customWidth="1"/>
    <col min="2" max="2" width="13.85546875" customWidth="1"/>
    <col min="3" max="3" width="41.85546875" bestFit="1" customWidth="1"/>
    <col min="5" max="5" width="13" bestFit="1" customWidth="1"/>
    <col min="6" max="7" width="14.85546875" bestFit="1" customWidth="1"/>
    <col min="8" max="9" width="20" customWidth="1"/>
    <col min="10" max="11" width="17" bestFit="1" customWidth="1"/>
    <col min="12" max="12" width="19.140625" bestFit="1" customWidth="1"/>
    <col min="13" max="13" width="20.5703125" bestFit="1" customWidth="1"/>
  </cols>
  <sheetData>
    <row r="1" spans="1:13" ht="29.25" customHeight="1" thickTop="1" thickBot="1" x14ac:dyDescent="0.3">
      <c r="A1" s="76"/>
      <c r="B1" s="88" t="s">
        <v>6912</v>
      </c>
      <c r="C1" s="89"/>
      <c r="D1" s="89"/>
      <c r="E1" s="89"/>
      <c r="F1" s="89"/>
      <c r="G1" s="89"/>
      <c r="H1" s="89"/>
      <c r="I1" s="89"/>
      <c r="J1" s="90"/>
      <c r="K1" s="83" t="s">
        <v>6887</v>
      </c>
      <c r="L1" s="84"/>
      <c r="M1" s="73">
        <v>45611</v>
      </c>
    </row>
    <row r="2" spans="1:13" ht="29.25" customHeight="1" thickTop="1" thickBot="1" x14ac:dyDescent="0.3">
      <c r="A2" s="76"/>
      <c r="B2" s="91"/>
      <c r="C2" s="92"/>
      <c r="D2" s="92"/>
      <c r="E2" s="92"/>
      <c r="F2" s="92"/>
      <c r="G2" s="92"/>
      <c r="H2" s="92"/>
      <c r="I2" s="92"/>
      <c r="J2" s="93"/>
      <c r="K2" s="83" t="s">
        <v>6888</v>
      </c>
      <c r="L2" s="84"/>
      <c r="M2" s="74" t="s">
        <v>6891</v>
      </c>
    </row>
    <row r="3" spans="1:13" ht="24.75" customHeight="1" thickTop="1" thickBot="1" x14ac:dyDescent="0.3">
      <c r="A3" s="76"/>
      <c r="B3" s="91"/>
      <c r="C3" s="92"/>
      <c r="D3" s="92"/>
      <c r="E3" s="92"/>
      <c r="F3" s="92"/>
      <c r="G3" s="92"/>
      <c r="H3" s="92"/>
      <c r="I3" s="92"/>
      <c r="J3" s="93"/>
      <c r="K3" s="83" t="s">
        <v>6889</v>
      </c>
      <c r="L3" s="84"/>
      <c r="M3" s="73"/>
    </row>
    <row r="4" spans="1:13" ht="30" customHeight="1" thickTop="1" thickBot="1" x14ac:dyDescent="0.3">
      <c r="A4" s="72" t="s">
        <v>6927</v>
      </c>
      <c r="B4" s="94"/>
      <c r="C4" s="95"/>
      <c r="D4" s="95"/>
      <c r="E4" s="95"/>
      <c r="F4" s="95"/>
      <c r="G4" s="95"/>
      <c r="H4" s="95"/>
      <c r="I4" s="95"/>
      <c r="J4" s="96"/>
      <c r="K4" s="85" t="s">
        <v>6890</v>
      </c>
      <c r="L4" s="86"/>
      <c r="M4" s="87"/>
    </row>
    <row r="5" spans="1:13" ht="15.75" thickTop="1" x14ac:dyDescent="0.25"/>
    <row r="6" spans="1:13" ht="27" customHeight="1" x14ac:dyDescent="0.25">
      <c r="A6" s="38" t="s">
        <v>360</v>
      </c>
      <c r="B6" s="38" t="s">
        <v>361</v>
      </c>
      <c r="C6" s="38" t="s">
        <v>6892</v>
      </c>
      <c r="D6" s="38" t="s">
        <v>6249</v>
      </c>
      <c r="E6" s="38" t="s">
        <v>9</v>
      </c>
      <c r="F6" s="38" t="s">
        <v>323</v>
      </c>
      <c r="G6" s="38" t="s">
        <v>324</v>
      </c>
      <c r="H6" s="38" t="s">
        <v>325</v>
      </c>
      <c r="I6" s="38" t="s">
        <v>326</v>
      </c>
      <c r="J6" s="38" t="s">
        <v>327</v>
      </c>
      <c r="K6" s="38" t="s">
        <v>320</v>
      </c>
      <c r="L6" s="38" t="s">
        <v>321</v>
      </c>
      <c r="M6" s="38" t="s">
        <v>322</v>
      </c>
    </row>
    <row r="7" spans="1:13" x14ac:dyDescent="0.25">
      <c r="A7" s="13" t="s">
        <v>311</v>
      </c>
      <c r="B7" s="13" t="s">
        <v>3033</v>
      </c>
      <c r="C7" t="s">
        <v>247</v>
      </c>
      <c r="D7" s="13">
        <v>900091793</v>
      </c>
      <c r="E7" s="2">
        <v>45351</v>
      </c>
      <c r="F7" s="3">
        <v>0</v>
      </c>
      <c r="G7" s="3">
        <v>0</v>
      </c>
      <c r="H7" s="3">
        <v>0</v>
      </c>
      <c r="I7" s="3">
        <v>0</v>
      </c>
      <c r="J7" s="3">
        <v>339701093</v>
      </c>
      <c r="K7" s="3">
        <v>0</v>
      </c>
      <c r="L7" s="3">
        <v>0</v>
      </c>
      <c r="M7" s="3">
        <v>339701093</v>
      </c>
    </row>
    <row r="8" spans="1:13" x14ac:dyDescent="0.25">
      <c r="A8" s="13" t="s">
        <v>311</v>
      </c>
      <c r="B8" s="13" t="s">
        <v>3033</v>
      </c>
      <c r="C8" t="s">
        <v>247</v>
      </c>
      <c r="D8" s="13">
        <v>900091793</v>
      </c>
      <c r="E8" s="2">
        <v>45382</v>
      </c>
      <c r="F8" s="3">
        <v>0</v>
      </c>
      <c r="G8" s="3">
        <v>0</v>
      </c>
      <c r="H8" s="3">
        <v>0</v>
      </c>
      <c r="I8" s="3">
        <v>373958788</v>
      </c>
      <c r="J8" s="3">
        <v>0</v>
      </c>
      <c r="K8" s="3">
        <v>0</v>
      </c>
      <c r="L8" s="3">
        <v>0</v>
      </c>
      <c r="M8" s="3">
        <v>373958788</v>
      </c>
    </row>
    <row r="9" spans="1:13" x14ac:dyDescent="0.25">
      <c r="A9" s="13" t="s">
        <v>311</v>
      </c>
      <c r="B9" s="13" t="s">
        <v>3033</v>
      </c>
      <c r="C9" t="s">
        <v>247</v>
      </c>
      <c r="D9" s="13">
        <v>900091793</v>
      </c>
      <c r="E9" s="2">
        <v>45408</v>
      </c>
      <c r="F9" s="3">
        <v>0</v>
      </c>
      <c r="G9" s="3">
        <v>0</v>
      </c>
      <c r="H9" s="3">
        <v>373662049</v>
      </c>
      <c r="I9" s="3">
        <v>0</v>
      </c>
      <c r="J9" s="3">
        <v>0</v>
      </c>
      <c r="K9" s="3">
        <v>0</v>
      </c>
      <c r="L9" s="3">
        <v>0</v>
      </c>
      <c r="M9" s="3">
        <v>373662049</v>
      </c>
    </row>
    <row r="10" spans="1:13" x14ac:dyDescent="0.25">
      <c r="A10" s="13" t="s">
        <v>311</v>
      </c>
      <c r="B10" s="13" t="s">
        <v>3033</v>
      </c>
      <c r="C10" t="s">
        <v>247</v>
      </c>
      <c r="D10" s="13">
        <v>900091793</v>
      </c>
      <c r="E10" s="2">
        <v>45439</v>
      </c>
      <c r="F10" s="3">
        <v>0</v>
      </c>
      <c r="G10" s="3">
        <v>374209820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374209820</v>
      </c>
    </row>
    <row r="11" spans="1:13" x14ac:dyDescent="0.25">
      <c r="A11" s="13" t="s">
        <v>311</v>
      </c>
      <c r="B11" s="13" t="s">
        <v>3033</v>
      </c>
      <c r="C11" t="s">
        <v>341</v>
      </c>
      <c r="D11" s="13">
        <v>901467501</v>
      </c>
      <c r="E11" s="2">
        <v>45351</v>
      </c>
      <c r="F11" s="3">
        <v>0</v>
      </c>
      <c r="G11" s="3">
        <v>0</v>
      </c>
      <c r="H11" s="3">
        <v>0</v>
      </c>
      <c r="I11" s="3">
        <v>0</v>
      </c>
      <c r="J11" s="3">
        <v>584861454</v>
      </c>
      <c r="K11" s="3">
        <v>0</v>
      </c>
      <c r="L11" s="3">
        <v>0</v>
      </c>
      <c r="M11" s="3">
        <v>584861454</v>
      </c>
    </row>
    <row r="12" spans="1:13" x14ac:dyDescent="0.25">
      <c r="A12" s="13" t="s">
        <v>311</v>
      </c>
      <c r="B12" s="13" t="s">
        <v>3033</v>
      </c>
      <c r="C12" t="s">
        <v>341</v>
      </c>
      <c r="D12" s="13">
        <v>901467501</v>
      </c>
      <c r="E12" s="2">
        <v>45382</v>
      </c>
      <c r="F12" s="3">
        <v>0</v>
      </c>
      <c r="G12" s="3">
        <v>0</v>
      </c>
      <c r="H12" s="3">
        <v>0</v>
      </c>
      <c r="I12" s="3">
        <v>640655579</v>
      </c>
      <c r="J12" s="3">
        <v>0</v>
      </c>
      <c r="K12" s="3">
        <v>0</v>
      </c>
      <c r="L12" s="3">
        <v>0</v>
      </c>
      <c r="M12" s="3">
        <v>640655579</v>
      </c>
    </row>
    <row r="13" spans="1:13" x14ac:dyDescent="0.25">
      <c r="A13" s="13" t="s">
        <v>311</v>
      </c>
      <c r="B13" s="13" t="s">
        <v>3033</v>
      </c>
      <c r="C13" t="s">
        <v>341</v>
      </c>
      <c r="D13" s="13">
        <v>901467501</v>
      </c>
      <c r="E13" s="2">
        <v>45411</v>
      </c>
      <c r="F13" s="3">
        <v>0</v>
      </c>
      <c r="G13" s="3">
        <v>0</v>
      </c>
      <c r="H13" s="3">
        <v>640606097</v>
      </c>
      <c r="I13" s="3">
        <v>0</v>
      </c>
      <c r="J13" s="3">
        <v>0</v>
      </c>
      <c r="K13" s="3">
        <v>0</v>
      </c>
      <c r="L13" s="3">
        <v>0</v>
      </c>
      <c r="M13" s="3">
        <v>640606097</v>
      </c>
    </row>
    <row r="14" spans="1:13" x14ac:dyDescent="0.25">
      <c r="A14" s="16" t="s">
        <v>311</v>
      </c>
      <c r="B14" s="13" t="s">
        <v>3033</v>
      </c>
      <c r="C14" t="s">
        <v>341</v>
      </c>
      <c r="D14" s="13">
        <v>901467501</v>
      </c>
      <c r="E14" s="2">
        <v>45440</v>
      </c>
      <c r="F14" s="3">
        <v>0</v>
      </c>
      <c r="G14" s="3">
        <v>641421165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641421165</v>
      </c>
    </row>
    <row r="15" spans="1:13" x14ac:dyDescent="0.25">
      <c r="A15" s="13" t="s">
        <v>312</v>
      </c>
      <c r="B15" s="13" t="s">
        <v>3033</v>
      </c>
      <c r="C15" t="s">
        <v>63</v>
      </c>
      <c r="D15" s="13">
        <v>830095213</v>
      </c>
      <c r="E15" s="2">
        <v>45393</v>
      </c>
      <c r="F15" s="3">
        <v>0</v>
      </c>
      <c r="G15" s="3">
        <v>0</v>
      </c>
      <c r="H15" s="3">
        <v>15135172</v>
      </c>
      <c r="I15" s="3">
        <v>0</v>
      </c>
      <c r="J15" s="3">
        <v>0</v>
      </c>
      <c r="K15" s="3">
        <v>0</v>
      </c>
      <c r="L15" s="3">
        <v>0</v>
      </c>
      <c r="M15" s="3">
        <v>15135172</v>
      </c>
    </row>
    <row r="16" spans="1:13" x14ac:dyDescent="0.25">
      <c r="A16" s="13" t="s">
        <v>312</v>
      </c>
      <c r="B16" s="13" t="s">
        <v>3033</v>
      </c>
      <c r="C16" t="s">
        <v>63</v>
      </c>
      <c r="D16" s="13">
        <v>830095213</v>
      </c>
      <c r="E16" s="2">
        <v>45394</v>
      </c>
      <c r="F16" s="3">
        <v>0</v>
      </c>
      <c r="G16" s="3">
        <v>0</v>
      </c>
      <c r="H16" s="3">
        <v>32232340</v>
      </c>
      <c r="I16" s="3">
        <v>0</v>
      </c>
      <c r="J16" s="3">
        <v>0</v>
      </c>
      <c r="K16" s="3">
        <v>0</v>
      </c>
      <c r="L16" s="3">
        <v>0</v>
      </c>
      <c r="M16" s="3">
        <v>32232340</v>
      </c>
    </row>
    <row r="17" spans="1:13" x14ac:dyDescent="0.25">
      <c r="A17" s="13" t="s">
        <v>312</v>
      </c>
      <c r="B17" s="13" t="s">
        <v>3033</v>
      </c>
      <c r="C17" t="s">
        <v>63</v>
      </c>
      <c r="D17" s="13">
        <v>830095213</v>
      </c>
      <c r="E17" s="2">
        <v>45398</v>
      </c>
      <c r="F17" s="3">
        <v>0</v>
      </c>
      <c r="G17" s="3">
        <v>0</v>
      </c>
      <c r="H17" s="3">
        <v>15135172</v>
      </c>
      <c r="I17" s="3">
        <v>0</v>
      </c>
      <c r="J17" s="3">
        <v>0</v>
      </c>
      <c r="K17" s="3">
        <v>0</v>
      </c>
      <c r="L17" s="3">
        <v>0</v>
      </c>
      <c r="M17" s="3">
        <v>15135172</v>
      </c>
    </row>
    <row r="18" spans="1:13" x14ac:dyDescent="0.25">
      <c r="A18" s="13" t="s">
        <v>312</v>
      </c>
      <c r="B18" s="13" t="s">
        <v>3033</v>
      </c>
      <c r="C18" t="s">
        <v>63</v>
      </c>
      <c r="D18" s="13">
        <v>830095213</v>
      </c>
      <c r="E18" s="2">
        <v>45400</v>
      </c>
      <c r="F18" s="3">
        <v>0</v>
      </c>
      <c r="G18" s="3">
        <v>0</v>
      </c>
      <c r="H18" s="3">
        <v>3131005</v>
      </c>
      <c r="I18" s="3">
        <v>0</v>
      </c>
      <c r="J18" s="3">
        <v>0</v>
      </c>
      <c r="K18" s="3">
        <v>0</v>
      </c>
      <c r="L18" s="3">
        <v>0</v>
      </c>
      <c r="M18" s="3">
        <v>3131005</v>
      </c>
    </row>
    <row r="19" spans="1:13" x14ac:dyDescent="0.25">
      <c r="A19" s="13" t="s">
        <v>312</v>
      </c>
      <c r="B19" s="13" t="s">
        <v>3033</v>
      </c>
      <c r="C19" t="s">
        <v>63</v>
      </c>
      <c r="D19" s="13">
        <v>830095213</v>
      </c>
      <c r="E19" s="2">
        <v>45406</v>
      </c>
      <c r="F19" s="3">
        <v>0</v>
      </c>
      <c r="G19" s="3">
        <v>0</v>
      </c>
      <c r="H19" s="3">
        <v>15135172</v>
      </c>
      <c r="I19" s="3">
        <v>0</v>
      </c>
      <c r="J19" s="3">
        <v>0</v>
      </c>
      <c r="K19" s="3">
        <v>0</v>
      </c>
      <c r="L19" s="3">
        <v>0</v>
      </c>
      <c r="M19" s="3">
        <v>15135172</v>
      </c>
    </row>
    <row r="20" spans="1:13" x14ac:dyDescent="0.25">
      <c r="A20" s="13" t="s">
        <v>312</v>
      </c>
      <c r="B20" s="13" t="s">
        <v>3033</v>
      </c>
      <c r="C20" t="s">
        <v>63</v>
      </c>
      <c r="D20" s="13">
        <v>830095213</v>
      </c>
      <c r="E20" s="2">
        <v>45412</v>
      </c>
      <c r="F20" s="3">
        <v>0</v>
      </c>
      <c r="G20" s="3">
        <v>0</v>
      </c>
      <c r="H20" s="3">
        <v>3266094</v>
      </c>
      <c r="I20" s="3">
        <v>0</v>
      </c>
      <c r="J20" s="3">
        <v>0</v>
      </c>
      <c r="K20" s="3">
        <v>0</v>
      </c>
      <c r="L20" s="3">
        <v>0</v>
      </c>
      <c r="M20" s="3">
        <v>3266094</v>
      </c>
    </row>
    <row r="21" spans="1:13" x14ac:dyDescent="0.25">
      <c r="A21" s="13" t="s">
        <v>312</v>
      </c>
      <c r="B21" s="13" t="s">
        <v>3033</v>
      </c>
      <c r="C21" t="s">
        <v>63</v>
      </c>
      <c r="D21" s="13">
        <v>830095213</v>
      </c>
      <c r="E21" s="2">
        <v>45421</v>
      </c>
      <c r="F21" s="3">
        <v>0</v>
      </c>
      <c r="G21" s="3">
        <v>38492295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38492295</v>
      </c>
    </row>
    <row r="22" spans="1:13" x14ac:dyDescent="0.25">
      <c r="A22" s="13" t="s">
        <v>312</v>
      </c>
      <c r="B22" s="13" t="s">
        <v>3033</v>
      </c>
      <c r="C22" t="s">
        <v>63</v>
      </c>
      <c r="D22" s="13">
        <v>830095213</v>
      </c>
      <c r="E22" s="2">
        <v>45390</v>
      </c>
      <c r="F22" s="3">
        <v>0</v>
      </c>
      <c r="G22" s="3">
        <v>0</v>
      </c>
      <c r="H22" s="3">
        <v>20180229</v>
      </c>
      <c r="I22" s="3">
        <v>0</v>
      </c>
      <c r="J22" s="3">
        <v>0</v>
      </c>
      <c r="K22" s="3">
        <v>0</v>
      </c>
      <c r="L22" s="3">
        <v>0</v>
      </c>
      <c r="M22" s="3">
        <v>20180229</v>
      </c>
    </row>
    <row r="23" spans="1:13" x14ac:dyDescent="0.25">
      <c r="A23" s="13" t="s">
        <v>312</v>
      </c>
      <c r="B23" s="13" t="s">
        <v>3033</v>
      </c>
      <c r="C23" t="s">
        <v>63</v>
      </c>
      <c r="D23" s="13">
        <v>830095213</v>
      </c>
      <c r="E23" s="2">
        <v>45440</v>
      </c>
      <c r="F23" s="3">
        <v>0</v>
      </c>
      <c r="G23" s="3">
        <v>30901579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30901579</v>
      </c>
    </row>
    <row r="24" spans="1:13" x14ac:dyDescent="0.25">
      <c r="A24" s="16" t="s">
        <v>312</v>
      </c>
      <c r="B24" s="13" t="s">
        <v>3033</v>
      </c>
      <c r="C24" t="s">
        <v>63</v>
      </c>
      <c r="D24" s="13">
        <v>830095213</v>
      </c>
      <c r="E24" s="2">
        <v>45442</v>
      </c>
      <c r="F24" s="3">
        <v>0</v>
      </c>
      <c r="G24" s="3">
        <v>12252240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12252240</v>
      </c>
    </row>
    <row r="25" spans="1:13" x14ac:dyDescent="0.25">
      <c r="A25" s="13" t="s">
        <v>345</v>
      </c>
      <c r="B25" s="13" t="s">
        <v>3033</v>
      </c>
      <c r="C25" t="s">
        <v>99</v>
      </c>
      <c r="D25" s="13">
        <v>900661288</v>
      </c>
      <c r="E25" s="2">
        <v>45377</v>
      </c>
      <c r="F25" s="3">
        <v>0</v>
      </c>
      <c r="G25" s="3">
        <v>0</v>
      </c>
      <c r="H25" s="3">
        <v>0</v>
      </c>
      <c r="I25" s="3">
        <v>5586479</v>
      </c>
      <c r="J25" s="3">
        <v>0</v>
      </c>
      <c r="K25" s="3">
        <v>0</v>
      </c>
      <c r="L25" s="3">
        <v>0</v>
      </c>
      <c r="M25" s="3">
        <v>5586479</v>
      </c>
    </row>
    <row r="26" spans="1:13" x14ac:dyDescent="0.25">
      <c r="A26" s="13" t="s">
        <v>345</v>
      </c>
      <c r="B26" s="13" t="s">
        <v>3033</v>
      </c>
      <c r="C26" t="s">
        <v>99</v>
      </c>
      <c r="D26" s="13">
        <v>900661288</v>
      </c>
      <c r="E26" s="2">
        <v>45382</v>
      </c>
      <c r="F26" s="3">
        <v>0</v>
      </c>
      <c r="G26" s="3">
        <v>0</v>
      </c>
      <c r="H26" s="3">
        <v>0</v>
      </c>
      <c r="I26" s="3">
        <v>94936738</v>
      </c>
      <c r="J26" s="3">
        <v>0</v>
      </c>
      <c r="K26" s="3">
        <v>0</v>
      </c>
      <c r="L26" s="3">
        <v>0</v>
      </c>
      <c r="M26" s="3">
        <v>94936738</v>
      </c>
    </row>
    <row r="27" spans="1:13" x14ac:dyDescent="0.25">
      <c r="A27" s="13" t="s">
        <v>345</v>
      </c>
      <c r="B27" s="13" t="s">
        <v>3033</v>
      </c>
      <c r="C27" t="s">
        <v>99</v>
      </c>
      <c r="D27" s="13">
        <v>900661288</v>
      </c>
      <c r="E27" s="2">
        <v>45394</v>
      </c>
      <c r="F27" s="3">
        <v>0</v>
      </c>
      <c r="G27" s="3">
        <v>0</v>
      </c>
      <c r="H27" s="3">
        <v>5642169</v>
      </c>
      <c r="I27" s="3">
        <v>0</v>
      </c>
      <c r="J27" s="3">
        <v>0</v>
      </c>
      <c r="K27" s="3">
        <v>0</v>
      </c>
      <c r="L27" s="3">
        <v>0</v>
      </c>
      <c r="M27" s="3">
        <v>5642169</v>
      </c>
    </row>
    <row r="28" spans="1:13" x14ac:dyDescent="0.25">
      <c r="A28" s="13" t="s">
        <v>345</v>
      </c>
      <c r="B28" s="13" t="s">
        <v>3033</v>
      </c>
      <c r="C28" t="s">
        <v>99</v>
      </c>
      <c r="D28" s="13">
        <v>900661288</v>
      </c>
      <c r="E28" s="2">
        <v>45411</v>
      </c>
      <c r="F28" s="3">
        <v>0</v>
      </c>
      <c r="G28" s="3">
        <v>0</v>
      </c>
      <c r="H28" s="3">
        <v>103201371</v>
      </c>
      <c r="I28" s="3">
        <v>0</v>
      </c>
      <c r="J28" s="3">
        <v>0</v>
      </c>
      <c r="K28" s="3">
        <v>0</v>
      </c>
      <c r="L28" s="3">
        <v>0</v>
      </c>
      <c r="M28" s="3">
        <v>103201371</v>
      </c>
    </row>
    <row r="29" spans="1:13" x14ac:dyDescent="0.25">
      <c r="A29" s="13" t="s">
        <v>345</v>
      </c>
      <c r="B29" s="13" t="s">
        <v>3033</v>
      </c>
      <c r="C29" t="s">
        <v>99</v>
      </c>
      <c r="D29" s="13">
        <v>900661288</v>
      </c>
      <c r="E29" s="2">
        <v>45412</v>
      </c>
      <c r="F29" s="3">
        <v>0</v>
      </c>
      <c r="G29" s="3">
        <v>0</v>
      </c>
      <c r="H29" s="3">
        <v>18083188</v>
      </c>
      <c r="I29" s="3">
        <v>0</v>
      </c>
      <c r="J29" s="3">
        <v>0</v>
      </c>
      <c r="K29" s="3">
        <v>0</v>
      </c>
      <c r="L29" s="3">
        <v>0</v>
      </c>
      <c r="M29" s="3">
        <v>18083188</v>
      </c>
    </row>
    <row r="30" spans="1:13" x14ac:dyDescent="0.25">
      <c r="A30" s="13" t="s">
        <v>345</v>
      </c>
      <c r="B30" s="13" t="s">
        <v>3033</v>
      </c>
      <c r="C30" t="s">
        <v>99</v>
      </c>
      <c r="D30" s="13">
        <v>900661288</v>
      </c>
      <c r="E30" s="2">
        <v>45342</v>
      </c>
      <c r="F30" s="3">
        <v>0</v>
      </c>
      <c r="G30" s="3">
        <v>0</v>
      </c>
      <c r="H30" s="3">
        <v>0</v>
      </c>
      <c r="I30" s="3">
        <v>0</v>
      </c>
      <c r="J30" s="3">
        <v>250</v>
      </c>
      <c r="K30" s="3">
        <v>0</v>
      </c>
      <c r="L30" s="3">
        <v>0</v>
      </c>
      <c r="M30" s="3">
        <v>250</v>
      </c>
    </row>
    <row r="31" spans="1:13" x14ac:dyDescent="0.25">
      <c r="A31" s="13" t="s">
        <v>345</v>
      </c>
      <c r="B31" s="13" t="s">
        <v>3033</v>
      </c>
      <c r="C31" t="s">
        <v>99</v>
      </c>
      <c r="D31" s="13">
        <v>900661288</v>
      </c>
      <c r="E31" s="2">
        <v>45443</v>
      </c>
      <c r="F31" s="3">
        <v>148870455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148870455</v>
      </c>
    </row>
    <row r="32" spans="1:13" x14ac:dyDescent="0.25">
      <c r="A32" s="16" t="s">
        <v>345</v>
      </c>
      <c r="B32" s="13" t="s">
        <v>3033</v>
      </c>
      <c r="C32" t="s">
        <v>99</v>
      </c>
      <c r="D32" s="13">
        <v>900661288</v>
      </c>
      <c r="E32" s="2">
        <v>45441</v>
      </c>
      <c r="F32" s="3">
        <v>0</v>
      </c>
      <c r="G32" s="3">
        <v>94936738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94936738</v>
      </c>
    </row>
    <row r="33" spans="1:13" x14ac:dyDescent="0.25">
      <c r="A33" s="16" t="s">
        <v>309</v>
      </c>
      <c r="B33" s="13" t="s">
        <v>3033</v>
      </c>
      <c r="C33" t="s">
        <v>340</v>
      </c>
      <c r="D33" s="13">
        <v>809012592</v>
      </c>
      <c r="E33" s="2">
        <v>45442</v>
      </c>
      <c r="F33" s="3">
        <v>0</v>
      </c>
      <c r="G33" s="3">
        <v>38133480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38133480</v>
      </c>
    </row>
    <row r="34" spans="1:13" x14ac:dyDescent="0.25">
      <c r="A34" s="39" t="s">
        <v>299</v>
      </c>
      <c r="B34" s="39"/>
      <c r="C34" s="39"/>
      <c r="D34" s="39"/>
      <c r="E34" s="39"/>
      <c r="F34" s="40">
        <v>148870455</v>
      </c>
      <c r="G34" s="40">
        <v>1230347317</v>
      </c>
      <c r="H34" s="40">
        <v>1245410058</v>
      </c>
      <c r="I34" s="40">
        <v>1115137584</v>
      </c>
      <c r="J34" s="40">
        <v>924562797</v>
      </c>
      <c r="K34" s="40">
        <v>0</v>
      </c>
      <c r="L34" s="40">
        <v>0</v>
      </c>
      <c r="M34" s="40">
        <v>4664328211</v>
      </c>
    </row>
    <row r="35" spans="1:13" x14ac:dyDescent="0.25">
      <c r="A35" s="7"/>
      <c r="B35" s="7"/>
      <c r="C35" s="7"/>
      <c r="D35" s="7"/>
      <c r="E35" s="7"/>
      <c r="F35" s="8"/>
      <c r="G35" s="8"/>
      <c r="H35" s="8"/>
      <c r="I35" s="8"/>
      <c r="J35" s="8"/>
      <c r="K35" s="8"/>
      <c r="L35" s="8"/>
      <c r="M35" s="8"/>
    </row>
    <row r="39" spans="1:13" ht="18.75" x14ac:dyDescent="0.3">
      <c r="A39" s="52" t="s">
        <v>309</v>
      </c>
      <c r="B39" s="52"/>
      <c r="D39" s="12">
        <v>45473</v>
      </c>
    </row>
    <row r="40" spans="1:13" x14ac:dyDescent="0.25">
      <c r="A40" s="41" t="s">
        <v>3</v>
      </c>
      <c r="B40" s="41"/>
      <c r="C40" s="41" t="s">
        <v>298</v>
      </c>
      <c r="D40" s="41" t="s">
        <v>310</v>
      </c>
      <c r="E40" s="41" t="s">
        <v>22</v>
      </c>
      <c r="F40" s="41" t="s">
        <v>35</v>
      </c>
      <c r="G40" s="41" t="s">
        <v>31</v>
      </c>
      <c r="H40" s="41" t="s">
        <v>52</v>
      </c>
      <c r="I40" s="41" t="s">
        <v>25</v>
      </c>
      <c r="J40" s="41" t="s">
        <v>45</v>
      </c>
      <c r="K40" s="41" t="s">
        <v>20</v>
      </c>
      <c r="L40" s="41" t="s">
        <v>299</v>
      </c>
    </row>
    <row r="41" spans="1:13" x14ac:dyDescent="0.25">
      <c r="A41" t="s">
        <v>340</v>
      </c>
      <c r="B41">
        <v>809012592</v>
      </c>
      <c r="C41" s="2">
        <v>45442</v>
      </c>
      <c r="D41" s="14">
        <f t="shared" ref="D41" si="0">+_xlfn.DAYS($D$39,C41)</f>
        <v>31</v>
      </c>
      <c r="E41" s="15">
        <f t="shared" ref="E41" si="1">+IF(AND(D41&gt;=0,D41&lt;=30),L41,0)</f>
        <v>0</v>
      </c>
      <c r="F41" s="15">
        <f t="shared" ref="F41" si="2">+IF(AND(D41&gt;=31,D41&lt;=60),L41,0)</f>
        <v>38133480</v>
      </c>
      <c r="G41" s="15">
        <f t="shared" ref="G41" si="3">+IF(AND(D41&gt;=61,D41&lt;=90),L41,0)</f>
        <v>0</v>
      </c>
      <c r="H41" s="15">
        <f t="shared" ref="H41" si="4">+IF(AND(D41&gt;=91,D41&lt;=120),L41,0)</f>
        <v>0</v>
      </c>
      <c r="I41" s="15">
        <f t="shared" ref="I41" si="5">+IF(AND(D41&gt;=121,D41&lt;=180),L41,0)</f>
        <v>0</v>
      </c>
      <c r="J41" s="15">
        <f t="shared" ref="J41" si="6">+IF(AND(D41&gt;=181,D41&lt;=360),L41,0)</f>
        <v>0</v>
      </c>
      <c r="K41" s="15">
        <f>+IF(AND(D41&gt;360),L41,0)</f>
        <v>0</v>
      </c>
      <c r="L41" s="3">
        <v>38133480</v>
      </c>
    </row>
    <row r="42" spans="1:13" x14ac:dyDescent="0.25">
      <c r="A42" s="7" t="s">
        <v>299</v>
      </c>
      <c r="B42" s="7"/>
      <c r="C42" s="7"/>
      <c r="D42" s="7"/>
      <c r="E42" s="8">
        <f t="shared" ref="E42:L42" si="7">SUM(E41:E41)</f>
        <v>0</v>
      </c>
      <c r="F42" s="8">
        <f t="shared" si="7"/>
        <v>38133480</v>
      </c>
      <c r="G42" s="8">
        <f t="shared" si="7"/>
        <v>0</v>
      </c>
      <c r="H42" s="8">
        <f t="shared" si="7"/>
        <v>0</v>
      </c>
      <c r="I42" s="8">
        <f t="shared" si="7"/>
        <v>0</v>
      </c>
      <c r="J42" s="8">
        <f t="shared" si="7"/>
        <v>0</v>
      </c>
      <c r="K42" s="8">
        <f t="shared" si="7"/>
        <v>0</v>
      </c>
      <c r="L42" s="8">
        <f t="shared" si="7"/>
        <v>38133480</v>
      </c>
      <c r="M42" s="26">
        <f>+L42-SUM(E42:K42)</f>
        <v>0</v>
      </c>
    </row>
    <row r="43" spans="1:13" x14ac:dyDescent="0.25">
      <c r="E43" s="4"/>
      <c r="F43" s="4"/>
      <c r="G43" s="4"/>
      <c r="H43" s="4"/>
      <c r="I43" s="4"/>
      <c r="J43" s="4"/>
      <c r="K43" s="4"/>
      <c r="L43" s="4"/>
    </row>
    <row r="45" spans="1:13" ht="18.75" x14ac:dyDescent="0.3">
      <c r="A45" s="52" t="s">
        <v>311</v>
      </c>
      <c r="B45" s="52"/>
      <c r="D45" s="12">
        <v>45473</v>
      </c>
    </row>
    <row r="46" spans="1:13" x14ac:dyDescent="0.25">
      <c r="A46" s="41" t="s">
        <v>3</v>
      </c>
      <c r="B46" s="41"/>
      <c r="C46" s="41" t="s">
        <v>298</v>
      </c>
      <c r="D46" s="41" t="s">
        <v>310</v>
      </c>
      <c r="E46" s="41" t="s">
        <v>22</v>
      </c>
      <c r="F46" s="41" t="s">
        <v>35</v>
      </c>
      <c r="G46" s="41" t="s">
        <v>31</v>
      </c>
      <c r="H46" s="41" t="s">
        <v>52</v>
      </c>
      <c r="I46" s="41" t="s">
        <v>25</v>
      </c>
      <c r="J46" s="41" t="s">
        <v>45</v>
      </c>
      <c r="K46" s="41" t="s">
        <v>20</v>
      </c>
      <c r="L46" s="41" t="s">
        <v>299</v>
      </c>
    </row>
    <row r="47" spans="1:13" x14ac:dyDescent="0.25">
      <c r="A47" t="s">
        <v>247</v>
      </c>
      <c r="B47" s="13">
        <v>900091793</v>
      </c>
      <c r="C47" s="2">
        <v>45351</v>
      </c>
      <c r="D47" s="14">
        <f t="shared" ref="D47:D54" si="8">+_xlfn.DAYS($D$45,C47)</f>
        <v>122</v>
      </c>
      <c r="E47" s="15">
        <f t="shared" ref="E47" si="9">+IF(AND(D47&gt;=0,D47&lt;=30),L47,0)</f>
        <v>0</v>
      </c>
      <c r="F47" s="15">
        <f t="shared" ref="F47" si="10">+IF(AND(D47&gt;=31,D47&lt;=60),L47,0)</f>
        <v>0</v>
      </c>
      <c r="G47" s="15">
        <f t="shared" ref="G47" si="11">+IF(AND(D47&gt;=61,D47&lt;=90),L47,0)</f>
        <v>0</v>
      </c>
      <c r="H47" s="15">
        <f t="shared" ref="H47" si="12">+IF(AND(D47&gt;=91,D47&lt;=120),L47,0)</f>
        <v>0</v>
      </c>
      <c r="I47" s="15">
        <f t="shared" ref="I47" si="13">+IF(AND(D47&gt;=121,D47&lt;=180),L47,0)</f>
        <v>339701093</v>
      </c>
      <c r="J47" s="15">
        <f t="shared" ref="J47" si="14">+IF(AND(D47&gt;=181,D47&lt;=360),L47,0)</f>
        <v>0</v>
      </c>
      <c r="K47" s="15">
        <f>+IF(AND(D47&gt;360),L47,0)</f>
        <v>0</v>
      </c>
      <c r="L47" s="3">
        <v>339701093</v>
      </c>
    </row>
    <row r="48" spans="1:13" x14ac:dyDescent="0.25">
      <c r="A48" t="s">
        <v>247</v>
      </c>
      <c r="B48" s="13">
        <v>900091793</v>
      </c>
      <c r="C48" s="2">
        <v>45382</v>
      </c>
      <c r="D48" s="14">
        <f t="shared" si="8"/>
        <v>91</v>
      </c>
      <c r="E48" s="15">
        <f t="shared" ref="E48" si="15">+IF(AND(D48&gt;=0,D48&lt;=30),L48,0)</f>
        <v>0</v>
      </c>
      <c r="F48" s="15">
        <f t="shared" ref="F48" si="16">+IF(AND(D48&gt;=31,D48&lt;=60),L48,0)</f>
        <v>0</v>
      </c>
      <c r="G48" s="15">
        <f t="shared" ref="G48" si="17">+IF(AND(D48&gt;=61,D48&lt;=90),L48,0)</f>
        <v>0</v>
      </c>
      <c r="H48" s="15">
        <f t="shared" ref="H48" si="18">+IF(AND(D48&gt;=91,D48&lt;=120),L48,0)</f>
        <v>373958788</v>
      </c>
      <c r="I48" s="15">
        <f t="shared" ref="I48" si="19">+IF(AND(D48&gt;=121,D48&lt;=180),L48,0)</f>
        <v>0</v>
      </c>
      <c r="J48" s="15">
        <f t="shared" ref="J48" si="20">+IF(AND(D48&gt;=181,D48&lt;=360),L48,0)</f>
        <v>0</v>
      </c>
      <c r="K48" s="15">
        <f t="shared" ref="K48" si="21">+IF(AND(D48&gt;360),L48,0)</f>
        <v>0</v>
      </c>
      <c r="L48" s="3">
        <v>373958788</v>
      </c>
    </row>
    <row r="49" spans="1:13" x14ac:dyDescent="0.25">
      <c r="A49" t="s">
        <v>247</v>
      </c>
      <c r="B49" s="13">
        <v>900091793</v>
      </c>
      <c r="C49" s="2">
        <v>45408</v>
      </c>
      <c r="D49" s="14">
        <f t="shared" ref="D49:D51" si="22">+_xlfn.DAYS($D$45,C49)</f>
        <v>65</v>
      </c>
      <c r="E49" s="15">
        <f t="shared" ref="E49:E51" si="23">+IF(AND(D49&gt;=0,D49&lt;=30),L49,0)</f>
        <v>0</v>
      </c>
      <c r="F49" s="15">
        <f t="shared" ref="F49:F51" si="24">+IF(AND(D49&gt;=31,D49&lt;=60),L49,0)</f>
        <v>0</v>
      </c>
      <c r="G49" s="15">
        <f t="shared" ref="G49:G51" si="25">+IF(AND(D49&gt;=61,D49&lt;=90),L49,0)</f>
        <v>373662049</v>
      </c>
      <c r="H49" s="15">
        <f t="shared" ref="H49:H51" si="26">+IF(AND(D49&gt;=91,D49&lt;=120),L49,0)</f>
        <v>0</v>
      </c>
      <c r="I49" s="15">
        <f t="shared" ref="I49:I51" si="27">+IF(AND(D49&gt;=121,D49&lt;=180),L49,0)</f>
        <v>0</v>
      </c>
      <c r="J49" s="15">
        <f t="shared" ref="J49:J51" si="28">+IF(AND(D49&gt;=181,D49&lt;=360),L49,0)</f>
        <v>0</v>
      </c>
      <c r="K49" s="15">
        <f t="shared" ref="K49:K51" si="29">+IF(AND(D49&gt;360),L49,0)</f>
        <v>0</v>
      </c>
      <c r="L49" s="3">
        <v>373662049</v>
      </c>
    </row>
    <row r="50" spans="1:13" x14ac:dyDescent="0.25">
      <c r="A50" t="s">
        <v>247</v>
      </c>
      <c r="B50" s="13">
        <v>900091793</v>
      </c>
      <c r="C50" s="2">
        <v>45439</v>
      </c>
      <c r="D50" s="14">
        <f t="shared" si="22"/>
        <v>34</v>
      </c>
      <c r="E50" s="15">
        <f t="shared" si="23"/>
        <v>0</v>
      </c>
      <c r="F50" s="15">
        <f t="shared" si="24"/>
        <v>374209820</v>
      </c>
      <c r="G50" s="15">
        <f t="shared" si="25"/>
        <v>0</v>
      </c>
      <c r="H50" s="15">
        <f t="shared" si="26"/>
        <v>0</v>
      </c>
      <c r="I50" s="15">
        <f t="shared" si="27"/>
        <v>0</v>
      </c>
      <c r="J50" s="15">
        <f t="shared" si="28"/>
        <v>0</v>
      </c>
      <c r="K50" s="15">
        <f t="shared" si="29"/>
        <v>0</v>
      </c>
      <c r="L50" s="3">
        <v>374209820</v>
      </c>
    </row>
    <row r="51" spans="1:13" x14ac:dyDescent="0.25">
      <c r="A51" t="s">
        <v>341</v>
      </c>
      <c r="B51" s="13">
        <v>901467501</v>
      </c>
      <c r="C51" s="2">
        <v>45351</v>
      </c>
      <c r="D51" s="14">
        <f t="shared" si="22"/>
        <v>122</v>
      </c>
      <c r="E51" s="15">
        <f t="shared" si="23"/>
        <v>0</v>
      </c>
      <c r="F51" s="15">
        <f t="shared" si="24"/>
        <v>0</v>
      </c>
      <c r="G51" s="15">
        <f t="shared" si="25"/>
        <v>0</v>
      </c>
      <c r="H51" s="15">
        <f t="shared" si="26"/>
        <v>0</v>
      </c>
      <c r="I51" s="15">
        <f t="shared" si="27"/>
        <v>584861454</v>
      </c>
      <c r="J51" s="15">
        <f t="shared" si="28"/>
        <v>0</v>
      </c>
      <c r="K51" s="15">
        <f t="shared" si="29"/>
        <v>0</v>
      </c>
      <c r="L51" s="3">
        <v>584861454</v>
      </c>
    </row>
    <row r="52" spans="1:13" x14ac:dyDescent="0.25">
      <c r="A52" t="s">
        <v>341</v>
      </c>
      <c r="B52" s="13">
        <v>901467501</v>
      </c>
      <c r="C52" s="2">
        <v>45382</v>
      </c>
      <c r="D52" s="14">
        <f t="shared" si="8"/>
        <v>91</v>
      </c>
      <c r="E52" s="15">
        <f t="shared" ref="E52:E54" si="30">+IF(AND(D52&gt;=0,D52&lt;=30),L52,0)</f>
        <v>0</v>
      </c>
      <c r="F52" s="15">
        <f t="shared" ref="F52:F54" si="31">+IF(AND(D52&gt;=31,D52&lt;=60),L52,0)</f>
        <v>0</v>
      </c>
      <c r="G52" s="15">
        <f t="shared" ref="G52:G54" si="32">+IF(AND(D52&gt;=61,D52&lt;=90),L52,0)</f>
        <v>0</v>
      </c>
      <c r="H52" s="15">
        <f t="shared" ref="H52:H54" si="33">+IF(AND(D52&gt;=91,D52&lt;=120),L52,0)</f>
        <v>640655579</v>
      </c>
      <c r="I52" s="15">
        <f t="shared" ref="I52:I54" si="34">+IF(AND(D52&gt;=121,D52&lt;=180),L52,0)</f>
        <v>0</v>
      </c>
      <c r="J52" s="15">
        <f t="shared" ref="J52:J54" si="35">+IF(AND(D52&gt;=181,D52&lt;=360),L52,0)</f>
        <v>0</v>
      </c>
      <c r="K52" s="15">
        <f t="shared" ref="K52:K54" si="36">+IF(AND(D52&gt;360),L52,0)</f>
        <v>0</v>
      </c>
      <c r="L52" s="3">
        <v>640655579</v>
      </c>
    </row>
    <row r="53" spans="1:13" x14ac:dyDescent="0.25">
      <c r="A53" t="s">
        <v>341</v>
      </c>
      <c r="B53" s="13">
        <v>901467501</v>
      </c>
      <c r="C53" s="2">
        <v>45411</v>
      </c>
      <c r="D53" s="14">
        <f t="shared" si="8"/>
        <v>62</v>
      </c>
      <c r="E53" s="15">
        <f t="shared" si="30"/>
        <v>0</v>
      </c>
      <c r="F53" s="15">
        <f t="shared" si="31"/>
        <v>0</v>
      </c>
      <c r="G53" s="15">
        <f t="shared" si="32"/>
        <v>640606097</v>
      </c>
      <c r="H53" s="15">
        <f t="shared" si="33"/>
        <v>0</v>
      </c>
      <c r="I53" s="15">
        <f t="shared" si="34"/>
        <v>0</v>
      </c>
      <c r="J53" s="15">
        <f t="shared" si="35"/>
        <v>0</v>
      </c>
      <c r="K53" s="15">
        <f t="shared" si="36"/>
        <v>0</v>
      </c>
      <c r="L53" s="3">
        <v>640606097</v>
      </c>
    </row>
    <row r="54" spans="1:13" x14ac:dyDescent="0.25">
      <c r="A54" t="s">
        <v>341</v>
      </c>
      <c r="B54" s="13">
        <v>901467501</v>
      </c>
      <c r="C54" s="2">
        <v>45440</v>
      </c>
      <c r="D54" s="14">
        <f t="shared" si="8"/>
        <v>33</v>
      </c>
      <c r="E54" s="15">
        <f t="shared" si="30"/>
        <v>0</v>
      </c>
      <c r="F54" s="15">
        <f t="shared" si="31"/>
        <v>641421165</v>
      </c>
      <c r="G54" s="15">
        <f t="shared" si="32"/>
        <v>0</v>
      </c>
      <c r="H54" s="15">
        <f t="shared" si="33"/>
        <v>0</v>
      </c>
      <c r="I54" s="15">
        <f t="shared" si="34"/>
        <v>0</v>
      </c>
      <c r="J54" s="15">
        <f t="shared" si="35"/>
        <v>0</v>
      </c>
      <c r="K54" s="15">
        <f t="shared" si="36"/>
        <v>0</v>
      </c>
      <c r="L54" s="3">
        <v>641421165</v>
      </c>
    </row>
    <row r="55" spans="1:13" x14ac:dyDescent="0.25">
      <c r="A55" s="7" t="s">
        <v>299</v>
      </c>
      <c r="B55" s="7"/>
      <c r="C55" s="7"/>
      <c r="D55" s="7"/>
      <c r="E55" s="8">
        <f t="shared" ref="E55:L55" si="37">SUM(E47:E54)</f>
        <v>0</v>
      </c>
      <c r="F55" s="8">
        <f>SUM(F47:F54)</f>
        <v>1015630985</v>
      </c>
      <c r="G55" s="8">
        <f>SUM(G47:G54)</f>
        <v>1014268146</v>
      </c>
      <c r="H55" s="8">
        <f>SUM(H47:H54)</f>
        <v>1014614367</v>
      </c>
      <c r="I55" s="8">
        <f t="shared" si="37"/>
        <v>924562547</v>
      </c>
      <c r="J55" s="8">
        <f t="shared" si="37"/>
        <v>0</v>
      </c>
      <c r="K55" s="8">
        <f t="shared" si="37"/>
        <v>0</v>
      </c>
      <c r="L55" s="8">
        <f t="shared" si="37"/>
        <v>3969076045</v>
      </c>
      <c r="M55" s="3"/>
    </row>
    <row r="56" spans="1:13" x14ac:dyDescent="0.25">
      <c r="E56" s="4"/>
      <c r="F56" s="4"/>
      <c r="G56" s="4"/>
      <c r="H56" s="4"/>
      <c r="I56" s="4"/>
      <c r="J56" s="4"/>
      <c r="K56" s="4"/>
      <c r="L56" s="17">
        <f>+SUM(E55:J55)-L55</f>
        <v>0</v>
      </c>
    </row>
    <row r="58" spans="1:13" ht="18.75" x14ac:dyDescent="0.3">
      <c r="A58" s="52" t="s">
        <v>312</v>
      </c>
      <c r="B58" s="52"/>
      <c r="D58" s="12">
        <v>45473</v>
      </c>
    </row>
    <row r="59" spans="1:13" x14ac:dyDescent="0.25">
      <c r="A59" s="41" t="s">
        <v>3</v>
      </c>
      <c r="B59" s="41" t="s">
        <v>6249</v>
      </c>
      <c r="C59" s="41" t="s">
        <v>298</v>
      </c>
      <c r="D59" s="41" t="s">
        <v>310</v>
      </c>
      <c r="E59" s="41" t="s">
        <v>22</v>
      </c>
      <c r="F59" s="41" t="s">
        <v>35</v>
      </c>
      <c r="G59" s="41" t="s">
        <v>31</v>
      </c>
      <c r="H59" s="41" t="s">
        <v>52</v>
      </c>
      <c r="I59" s="41" t="s">
        <v>25</v>
      </c>
      <c r="J59" s="41" t="s">
        <v>45</v>
      </c>
      <c r="K59" s="41" t="s">
        <v>20</v>
      </c>
      <c r="L59" s="41" t="s">
        <v>299</v>
      </c>
    </row>
    <row r="60" spans="1:13" x14ac:dyDescent="0.25">
      <c r="A60" t="s">
        <v>63</v>
      </c>
      <c r="B60" s="13">
        <v>830095213</v>
      </c>
      <c r="C60" s="2">
        <v>45393</v>
      </c>
      <c r="D60" s="14">
        <f>+_xlfn.DAYS($D$58,C60)</f>
        <v>80</v>
      </c>
      <c r="E60" s="15">
        <f>+IF(AND(D60&gt;=0,D60&lt;=30),L60,0)</f>
        <v>0</v>
      </c>
      <c r="F60" s="15">
        <f>+IF(AND(D60&gt;=31,D60&lt;=60),L60,0)</f>
        <v>0</v>
      </c>
      <c r="G60" s="15">
        <f>+IF(AND(D60&gt;=61,D60&lt;=90),L60,0)</f>
        <v>15135172</v>
      </c>
      <c r="H60" s="15">
        <f>+IF(AND(D60&gt;=91,D60&lt;=120),L60,0)</f>
        <v>0</v>
      </c>
      <c r="I60" s="15">
        <f>+IF(AND(D60&gt;=121,D60&lt;=180),L60,0)</f>
        <v>0</v>
      </c>
      <c r="J60" s="15">
        <f>+IF(AND(D60&gt;=181,D60&lt;=360),L60,0)</f>
        <v>0</v>
      </c>
      <c r="K60" s="15">
        <f>+IF(AND(D60&gt;360),L60,0)</f>
        <v>0</v>
      </c>
      <c r="L60" s="3">
        <v>15135172</v>
      </c>
    </row>
    <row r="61" spans="1:13" x14ac:dyDescent="0.25">
      <c r="A61" t="s">
        <v>63</v>
      </c>
      <c r="B61" s="13">
        <v>830095213</v>
      </c>
      <c r="C61" s="2">
        <v>45394</v>
      </c>
      <c r="D61" s="14">
        <f>+_xlfn.DAYS($D$58,C61)</f>
        <v>79</v>
      </c>
      <c r="E61" s="15">
        <f t="shared" ref="E61" si="38">+IF(AND(D61&gt;=0,D61&lt;=30),L61,0)</f>
        <v>0</v>
      </c>
      <c r="F61" s="15">
        <f t="shared" ref="F61" si="39">+IF(AND(D61&gt;=31,D61&lt;=60),L61,0)</f>
        <v>0</v>
      </c>
      <c r="G61" s="15">
        <f t="shared" ref="G61" si="40">+IF(AND(D61&gt;=61,D61&lt;=90),L61,0)</f>
        <v>32232340</v>
      </c>
      <c r="H61" s="15">
        <f t="shared" ref="H61" si="41">+IF(AND(D61&gt;=91,D61&lt;=120),L61,0)</f>
        <v>0</v>
      </c>
      <c r="I61" s="15">
        <f t="shared" ref="I61" si="42">+IF(AND(D61&gt;=121,D61&lt;=180),L61,0)</f>
        <v>0</v>
      </c>
      <c r="J61" s="15">
        <f t="shared" ref="J61" si="43">+IF(AND(D61&gt;=181,D61&lt;=360),L61,0)</f>
        <v>0</v>
      </c>
      <c r="K61" s="15">
        <f t="shared" ref="K61" si="44">+IF(AND(D61&gt;360),L61,0)</f>
        <v>0</v>
      </c>
      <c r="L61" s="3">
        <v>32232340</v>
      </c>
    </row>
    <row r="62" spans="1:13" x14ac:dyDescent="0.25">
      <c r="A62" t="s">
        <v>63</v>
      </c>
      <c r="B62" s="13">
        <v>830095213</v>
      </c>
      <c r="C62" s="2">
        <v>45398</v>
      </c>
      <c r="D62" s="14">
        <f t="shared" ref="D62:D66" si="45">+_xlfn.DAYS($D$58,C62)</f>
        <v>75</v>
      </c>
      <c r="E62" s="15">
        <f t="shared" ref="E62:E66" si="46">+IF(AND(D62&gt;=0,D62&lt;=30),L62,0)</f>
        <v>0</v>
      </c>
      <c r="F62" s="15">
        <f t="shared" ref="F62:F66" si="47">+IF(AND(D62&gt;=31,D62&lt;=60),L62,0)</f>
        <v>0</v>
      </c>
      <c r="G62" s="15">
        <f t="shared" ref="G62:G66" si="48">+IF(AND(D62&gt;=61,D62&lt;=90),L62,0)</f>
        <v>15135172</v>
      </c>
      <c r="H62" s="15">
        <f t="shared" ref="H62:H66" si="49">+IF(AND(D62&gt;=91,D62&lt;=120),L62,0)</f>
        <v>0</v>
      </c>
      <c r="I62" s="15">
        <f t="shared" ref="I62:I66" si="50">+IF(AND(D62&gt;=121,D62&lt;=180),L62,0)</f>
        <v>0</v>
      </c>
      <c r="J62" s="15">
        <f t="shared" ref="J62:J66" si="51">+IF(AND(D62&gt;=181,D62&lt;=360),L62,0)</f>
        <v>0</v>
      </c>
      <c r="K62" s="15">
        <f t="shared" ref="K62:K66" si="52">+IF(AND(D62&gt;360),L62,0)</f>
        <v>0</v>
      </c>
      <c r="L62" s="3">
        <v>15135172</v>
      </c>
    </row>
    <row r="63" spans="1:13" x14ac:dyDescent="0.25">
      <c r="A63" t="s">
        <v>63</v>
      </c>
      <c r="B63" s="13">
        <v>830095213</v>
      </c>
      <c r="C63" s="2">
        <v>45400</v>
      </c>
      <c r="D63" s="14">
        <f t="shared" si="45"/>
        <v>73</v>
      </c>
      <c r="E63" s="15">
        <f t="shared" si="46"/>
        <v>0</v>
      </c>
      <c r="F63" s="15">
        <f t="shared" si="47"/>
        <v>0</v>
      </c>
      <c r="G63" s="15">
        <f t="shared" si="48"/>
        <v>3131005</v>
      </c>
      <c r="H63" s="15">
        <f t="shared" si="49"/>
        <v>0</v>
      </c>
      <c r="I63" s="15">
        <f t="shared" si="50"/>
        <v>0</v>
      </c>
      <c r="J63" s="15">
        <f t="shared" si="51"/>
        <v>0</v>
      </c>
      <c r="K63" s="15">
        <f t="shared" si="52"/>
        <v>0</v>
      </c>
      <c r="L63" s="3">
        <v>3131005</v>
      </c>
    </row>
    <row r="64" spans="1:13" x14ac:dyDescent="0.25">
      <c r="A64" t="s">
        <v>63</v>
      </c>
      <c r="B64" s="13">
        <v>830095213</v>
      </c>
      <c r="C64" s="2">
        <v>45406</v>
      </c>
      <c r="D64" s="14">
        <f t="shared" si="45"/>
        <v>67</v>
      </c>
      <c r="E64" s="15">
        <f t="shared" si="46"/>
        <v>0</v>
      </c>
      <c r="F64" s="15">
        <f t="shared" si="47"/>
        <v>0</v>
      </c>
      <c r="G64" s="15">
        <f t="shared" si="48"/>
        <v>15135172</v>
      </c>
      <c r="H64" s="15">
        <f t="shared" si="49"/>
        <v>0</v>
      </c>
      <c r="I64" s="15">
        <f t="shared" si="50"/>
        <v>0</v>
      </c>
      <c r="J64" s="15">
        <f t="shared" si="51"/>
        <v>0</v>
      </c>
      <c r="K64" s="15">
        <f t="shared" si="52"/>
        <v>0</v>
      </c>
      <c r="L64" s="3">
        <v>15135172</v>
      </c>
    </row>
    <row r="65" spans="1:13" x14ac:dyDescent="0.25">
      <c r="A65" t="s">
        <v>63</v>
      </c>
      <c r="B65" s="13">
        <v>830095213</v>
      </c>
      <c r="C65" s="2">
        <v>45412</v>
      </c>
      <c r="D65" s="14">
        <f t="shared" si="45"/>
        <v>61</v>
      </c>
      <c r="E65" s="15">
        <f t="shared" si="46"/>
        <v>0</v>
      </c>
      <c r="F65" s="15">
        <f t="shared" si="47"/>
        <v>0</v>
      </c>
      <c r="G65" s="15">
        <f t="shared" si="48"/>
        <v>3266094</v>
      </c>
      <c r="H65" s="15">
        <f t="shared" si="49"/>
        <v>0</v>
      </c>
      <c r="I65" s="15">
        <f t="shared" si="50"/>
        <v>0</v>
      </c>
      <c r="J65" s="15">
        <f t="shared" si="51"/>
        <v>0</v>
      </c>
      <c r="K65" s="15">
        <f t="shared" si="52"/>
        <v>0</v>
      </c>
      <c r="L65" s="3">
        <v>3266094</v>
      </c>
    </row>
    <row r="66" spans="1:13" x14ac:dyDescent="0.25">
      <c r="A66" t="s">
        <v>63</v>
      </c>
      <c r="B66" s="13">
        <v>830095213</v>
      </c>
      <c r="C66" s="2">
        <v>45421</v>
      </c>
      <c r="D66" s="14">
        <f t="shared" si="45"/>
        <v>52</v>
      </c>
      <c r="E66" s="15">
        <f t="shared" si="46"/>
        <v>0</v>
      </c>
      <c r="F66" s="15">
        <f t="shared" si="47"/>
        <v>38492295</v>
      </c>
      <c r="G66" s="15">
        <f t="shared" si="48"/>
        <v>0</v>
      </c>
      <c r="H66" s="15">
        <f t="shared" si="49"/>
        <v>0</v>
      </c>
      <c r="I66" s="15">
        <f t="shared" si="50"/>
        <v>0</v>
      </c>
      <c r="J66" s="15">
        <f t="shared" si="51"/>
        <v>0</v>
      </c>
      <c r="K66" s="15">
        <f t="shared" si="52"/>
        <v>0</v>
      </c>
      <c r="L66" s="3">
        <v>38492295</v>
      </c>
    </row>
    <row r="67" spans="1:13" x14ac:dyDescent="0.25">
      <c r="A67" t="s">
        <v>63</v>
      </c>
      <c r="B67" s="13">
        <v>830095213</v>
      </c>
      <c r="C67" s="2">
        <v>45390</v>
      </c>
      <c r="D67" s="14">
        <f>+_xlfn.DAYS($D$58,C67)</f>
        <v>83</v>
      </c>
      <c r="E67" s="15">
        <f t="shared" ref="E67:E69" si="53">+IF(AND(D67&gt;=0,D67&lt;=30),L67,0)</f>
        <v>0</v>
      </c>
      <c r="F67" s="15">
        <f t="shared" ref="F67:F69" si="54">+IF(AND(D67&gt;=31,D67&lt;=60),L67,0)</f>
        <v>0</v>
      </c>
      <c r="G67" s="15">
        <f t="shared" ref="G67:G69" si="55">+IF(AND(D67&gt;=61,D67&lt;=90),L67,0)</f>
        <v>20180229</v>
      </c>
      <c r="H67" s="15">
        <f t="shared" ref="H67:H69" si="56">+IF(AND(D67&gt;=91,D67&lt;=120),L67,0)</f>
        <v>0</v>
      </c>
      <c r="I67" s="15">
        <f t="shared" ref="I67:I69" si="57">+IF(AND(D67&gt;=121,D67&lt;=180),L67,0)</f>
        <v>0</v>
      </c>
      <c r="J67" s="15">
        <f t="shared" ref="J67:J69" si="58">+IF(AND(D67&gt;=181,D67&lt;=360),L67,0)</f>
        <v>0</v>
      </c>
      <c r="K67" s="15">
        <f t="shared" ref="K67:K69" si="59">+IF(AND(D67&gt;360),L67,0)</f>
        <v>0</v>
      </c>
      <c r="L67" s="3">
        <v>20180229</v>
      </c>
    </row>
    <row r="68" spans="1:13" x14ac:dyDescent="0.25">
      <c r="A68" t="s">
        <v>63</v>
      </c>
      <c r="B68" s="13">
        <v>830095213</v>
      </c>
      <c r="C68" s="2">
        <v>45440</v>
      </c>
      <c r="D68" s="14">
        <f>+_xlfn.DAYS($D$58,C68)</f>
        <v>33</v>
      </c>
      <c r="E68" s="15">
        <f t="shared" si="53"/>
        <v>0</v>
      </c>
      <c r="F68" s="15">
        <f t="shared" si="54"/>
        <v>30901579</v>
      </c>
      <c r="G68" s="15">
        <f t="shared" si="55"/>
        <v>0</v>
      </c>
      <c r="H68" s="15">
        <f t="shared" si="56"/>
        <v>0</v>
      </c>
      <c r="I68" s="15">
        <f t="shared" si="57"/>
        <v>0</v>
      </c>
      <c r="J68" s="15">
        <f t="shared" si="58"/>
        <v>0</v>
      </c>
      <c r="K68" s="15">
        <f t="shared" si="59"/>
        <v>0</v>
      </c>
      <c r="L68" s="3">
        <v>30901579</v>
      </c>
    </row>
    <row r="69" spans="1:13" x14ac:dyDescent="0.25">
      <c r="A69" t="s">
        <v>63</v>
      </c>
      <c r="B69" s="13">
        <v>830095213</v>
      </c>
      <c r="C69" s="2">
        <v>45442</v>
      </c>
      <c r="D69" s="14">
        <f>+_xlfn.DAYS($D$58,C69)</f>
        <v>31</v>
      </c>
      <c r="E69" s="15">
        <f t="shared" si="53"/>
        <v>0</v>
      </c>
      <c r="F69" s="15">
        <f t="shared" si="54"/>
        <v>12252240</v>
      </c>
      <c r="G69" s="15">
        <f t="shared" si="55"/>
        <v>0</v>
      </c>
      <c r="H69" s="15">
        <f t="shared" si="56"/>
        <v>0</v>
      </c>
      <c r="I69" s="15">
        <f t="shared" si="57"/>
        <v>0</v>
      </c>
      <c r="J69" s="15">
        <f t="shared" si="58"/>
        <v>0</v>
      </c>
      <c r="K69" s="15">
        <f t="shared" si="59"/>
        <v>0</v>
      </c>
      <c r="L69" s="3">
        <v>12252240</v>
      </c>
    </row>
    <row r="70" spans="1:13" x14ac:dyDescent="0.25">
      <c r="A70" s="7" t="s">
        <v>299</v>
      </c>
      <c r="B70" s="7"/>
      <c r="C70" s="7"/>
      <c r="D70" s="7"/>
      <c r="E70" s="8">
        <f t="shared" ref="E70:L70" si="60">SUM(E60:E69)</f>
        <v>0</v>
      </c>
      <c r="F70" s="8">
        <f t="shared" si="60"/>
        <v>81646114</v>
      </c>
      <c r="G70" s="8">
        <f t="shared" si="60"/>
        <v>104215184</v>
      </c>
      <c r="H70" s="8">
        <f t="shared" si="60"/>
        <v>0</v>
      </c>
      <c r="I70" s="8">
        <f t="shared" si="60"/>
        <v>0</v>
      </c>
      <c r="J70" s="8">
        <f t="shared" si="60"/>
        <v>0</v>
      </c>
      <c r="K70" s="8">
        <f t="shared" si="60"/>
        <v>0</v>
      </c>
      <c r="L70" s="8">
        <f t="shared" si="60"/>
        <v>185861298</v>
      </c>
      <c r="M70" s="3"/>
    </row>
    <row r="71" spans="1:13" x14ac:dyDescent="0.25">
      <c r="E71" s="4"/>
      <c r="F71" s="4"/>
      <c r="G71" s="4"/>
      <c r="H71" s="4"/>
      <c r="I71" s="4"/>
      <c r="J71" s="4"/>
      <c r="K71" s="4"/>
      <c r="L71" s="17">
        <f>+SUM(E70:K70)-L70</f>
        <v>0</v>
      </c>
    </row>
    <row r="74" spans="1:13" ht="18.75" x14ac:dyDescent="0.3">
      <c r="A74" s="52" t="s">
        <v>345</v>
      </c>
      <c r="B74" s="52"/>
      <c r="D74" s="12">
        <v>45473</v>
      </c>
    </row>
    <row r="75" spans="1:13" x14ac:dyDescent="0.25">
      <c r="A75" s="41" t="s">
        <v>3</v>
      </c>
      <c r="B75" s="41" t="s">
        <v>6249</v>
      </c>
      <c r="C75" s="41" t="s">
        <v>298</v>
      </c>
      <c r="D75" s="41" t="s">
        <v>310</v>
      </c>
      <c r="E75" s="41" t="s">
        <v>22</v>
      </c>
      <c r="F75" s="41" t="s">
        <v>35</v>
      </c>
      <c r="G75" s="41" t="s">
        <v>31</v>
      </c>
      <c r="H75" s="41" t="s">
        <v>52</v>
      </c>
      <c r="I75" s="41" t="s">
        <v>25</v>
      </c>
      <c r="J75" s="41" t="s">
        <v>45</v>
      </c>
      <c r="K75" s="41" t="s">
        <v>20</v>
      </c>
      <c r="L75" s="41" t="s">
        <v>299</v>
      </c>
    </row>
    <row r="76" spans="1:13" x14ac:dyDescent="0.25">
      <c r="A76" t="s">
        <v>99</v>
      </c>
      <c r="B76" s="13">
        <v>900661288</v>
      </c>
      <c r="C76" s="2">
        <v>45377</v>
      </c>
      <c r="D76" s="14">
        <f>+_xlfn.DAYS($D$74,C76)</f>
        <v>96</v>
      </c>
      <c r="E76" s="15">
        <f>+IF(AND(D76&gt;=0,D76&lt;=30),L76,0)</f>
        <v>0</v>
      </c>
      <c r="F76" s="15">
        <f>+IF(AND(D76&gt;=31,D76&lt;=60),L76,0)</f>
        <v>0</v>
      </c>
      <c r="G76" s="15">
        <f>+IF(AND(D76&gt;=61,D76&lt;=90),L76,0)</f>
        <v>0</v>
      </c>
      <c r="H76" s="15">
        <f>+IF(AND(D76&gt;=91,D76&lt;=120),L76,0)</f>
        <v>5586479</v>
      </c>
      <c r="I76" s="15">
        <f>+IF(AND(D76&gt;=121,D76&lt;=180),L76,0)</f>
        <v>0</v>
      </c>
      <c r="J76" s="15">
        <f>+IF(AND(D76&gt;=181,D76&lt;=360),L76,0)</f>
        <v>0</v>
      </c>
      <c r="K76" s="15">
        <f>+IF(AND(D76&gt;360),L76,0)</f>
        <v>0</v>
      </c>
      <c r="L76" s="3">
        <v>5586479</v>
      </c>
    </row>
    <row r="77" spans="1:13" x14ac:dyDescent="0.25">
      <c r="A77" t="s">
        <v>99</v>
      </c>
      <c r="B77" s="13">
        <v>900661288</v>
      </c>
      <c r="C77" s="2">
        <v>45382</v>
      </c>
      <c r="D77" s="14">
        <f>+_xlfn.DAYS($D$74,C77)</f>
        <v>91</v>
      </c>
      <c r="E77" s="15">
        <f t="shared" ref="E77:E83" si="61">+IF(AND(D77&gt;=0,D77&lt;=30),L77,0)</f>
        <v>0</v>
      </c>
      <c r="F77" s="15">
        <f t="shared" ref="F77:F83" si="62">+IF(AND(D77&gt;=31,D77&lt;=60),L77,0)</f>
        <v>0</v>
      </c>
      <c r="G77" s="15">
        <f t="shared" ref="G77:G83" si="63">+IF(AND(D77&gt;=61,D77&lt;=90),L77,0)</f>
        <v>0</v>
      </c>
      <c r="H77" s="15">
        <f t="shared" ref="H77:H83" si="64">+IF(AND(D77&gt;=91,D77&lt;=120),L77,0)</f>
        <v>94936738</v>
      </c>
      <c r="I77" s="15">
        <f t="shared" ref="I77:I83" si="65">+IF(AND(D77&gt;=121,D77&lt;=180),L77,0)</f>
        <v>0</v>
      </c>
      <c r="J77" s="15">
        <f t="shared" ref="J77:J83" si="66">+IF(AND(D77&gt;=181,D77&lt;=360),L77,0)</f>
        <v>0</v>
      </c>
      <c r="K77" s="15">
        <f t="shared" ref="K77:K83" si="67">+IF(AND(D77&gt;360),L77,0)</f>
        <v>0</v>
      </c>
      <c r="L77" s="3">
        <v>94936738</v>
      </c>
    </row>
    <row r="78" spans="1:13" x14ac:dyDescent="0.25">
      <c r="A78" t="s">
        <v>99</v>
      </c>
      <c r="B78" s="13">
        <v>900661288</v>
      </c>
      <c r="C78" s="2">
        <v>45394</v>
      </c>
      <c r="D78" s="14">
        <f t="shared" ref="D78:D79" si="68">+_xlfn.DAYS($D$74,C78)</f>
        <v>79</v>
      </c>
      <c r="E78" s="15">
        <f t="shared" ref="E78:E79" si="69">+IF(AND(D78&gt;=0,D78&lt;=30),L78,0)</f>
        <v>0</v>
      </c>
      <c r="F78" s="15">
        <f t="shared" ref="F78:F79" si="70">+IF(AND(D78&gt;=31,D78&lt;=60),L78,0)</f>
        <v>0</v>
      </c>
      <c r="G78" s="15">
        <f t="shared" ref="G78:G79" si="71">+IF(AND(D78&gt;=61,D78&lt;=90),L78,0)</f>
        <v>5642169</v>
      </c>
      <c r="H78" s="15">
        <f t="shared" ref="H78:H79" si="72">+IF(AND(D78&gt;=91,D78&lt;=120),L78,0)</f>
        <v>0</v>
      </c>
      <c r="I78" s="15">
        <f t="shared" ref="I78:I79" si="73">+IF(AND(D78&gt;=121,D78&lt;=180),L78,0)</f>
        <v>0</v>
      </c>
      <c r="J78" s="15">
        <f t="shared" ref="J78:J79" si="74">+IF(AND(D78&gt;=181,D78&lt;=360),L78,0)</f>
        <v>0</v>
      </c>
      <c r="K78" s="15">
        <f t="shared" ref="K78:K79" si="75">+IF(AND(D78&gt;360),L78,0)</f>
        <v>0</v>
      </c>
      <c r="L78" s="3">
        <v>5642169</v>
      </c>
    </row>
    <row r="79" spans="1:13" x14ac:dyDescent="0.25">
      <c r="A79" t="s">
        <v>99</v>
      </c>
      <c r="B79" s="13">
        <v>900661288</v>
      </c>
      <c r="C79" s="2">
        <v>45411</v>
      </c>
      <c r="D79" s="14">
        <f t="shared" si="68"/>
        <v>62</v>
      </c>
      <c r="E79" s="15">
        <f t="shared" si="69"/>
        <v>0</v>
      </c>
      <c r="F79" s="15">
        <f t="shared" si="70"/>
        <v>0</v>
      </c>
      <c r="G79" s="15">
        <f t="shared" si="71"/>
        <v>103201371</v>
      </c>
      <c r="H79" s="15">
        <f t="shared" si="72"/>
        <v>0</v>
      </c>
      <c r="I79" s="15">
        <f t="shared" si="73"/>
        <v>0</v>
      </c>
      <c r="J79" s="15">
        <f t="shared" si="74"/>
        <v>0</v>
      </c>
      <c r="K79" s="15">
        <f t="shared" si="75"/>
        <v>0</v>
      </c>
      <c r="L79" s="3">
        <v>103201371</v>
      </c>
    </row>
    <row r="80" spans="1:13" x14ac:dyDescent="0.25">
      <c r="A80" t="s">
        <v>99</v>
      </c>
      <c r="B80" s="13">
        <v>900661288</v>
      </c>
      <c r="C80" s="2">
        <v>45412</v>
      </c>
      <c r="D80" s="14">
        <f>+_xlfn.DAYS($D$74,C80)</f>
        <v>61</v>
      </c>
      <c r="E80" s="15">
        <f t="shared" si="61"/>
        <v>0</v>
      </c>
      <c r="F80" s="15">
        <f t="shared" si="62"/>
        <v>0</v>
      </c>
      <c r="G80" s="15">
        <f t="shared" si="63"/>
        <v>18083188</v>
      </c>
      <c r="H80" s="15">
        <f t="shared" si="64"/>
        <v>0</v>
      </c>
      <c r="I80" s="15">
        <f t="shared" si="65"/>
        <v>0</v>
      </c>
      <c r="J80" s="15">
        <f t="shared" si="66"/>
        <v>0</v>
      </c>
      <c r="K80" s="15">
        <f t="shared" si="67"/>
        <v>0</v>
      </c>
      <c r="L80" s="3">
        <v>18083188</v>
      </c>
    </row>
    <row r="81" spans="1:13" x14ac:dyDescent="0.25">
      <c r="A81" t="s">
        <v>99</v>
      </c>
      <c r="B81" s="13">
        <v>900661288</v>
      </c>
      <c r="C81" s="2">
        <v>45342</v>
      </c>
      <c r="D81" s="14">
        <f>+_xlfn.DAYS($D$74,C81)</f>
        <v>131</v>
      </c>
      <c r="E81" s="15">
        <f t="shared" si="61"/>
        <v>0</v>
      </c>
      <c r="F81" s="15">
        <f t="shared" si="62"/>
        <v>0</v>
      </c>
      <c r="G81" s="15">
        <f t="shared" si="63"/>
        <v>0</v>
      </c>
      <c r="H81" s="15">
        <f t="shared" si="64"/>
        <v>0</v>
      </c>
      <c r="I81" s="15">
        <f t="shared" si="65"/>
        <v>250</v>
      </c>
      <c r="J81" s="15">
        <f t="shared" si="66"/>
        <v>0</v>
      </c>
      <c r="K81" s="15">
        <f t="shared" si="67"/>
        <v>0</v>
      </c>
      <c r="L81" s="3">
        <v>250</v>
      </c>
    </row>
    <row r="82" spans="1:13" x14ac:dyDescent="0.25">
      <c r="A82" t="s">
        <v>99</v>
      </c>
      <c r="B82" s="13">
        <v>900661288</v>
      </c>
      <c r="C82" s="2">
        <v>45443</v>
      </c>
      <c r="D82" s="14">
        <f>+_xlfn.DAYS($D$74,C82)</f>
        <v>30</v>
      </c>
      <c r="E82" s="15">
        <f t="shared" si="61"/>
        <v>148870455</v>
      </c>
      <c r="F82" s="15">
        <f t="shared" si="62"/>
        <v>0</v>
      </c>
      <c r="G82" s="15">
        <f t="shared" si="63"/>
        <v>0</v>
      </c>
      <c r="H82" s="15">
        <f t="shared" si="64"/>
        <v>0</v>
      </c>
      <c r="I82" s="15">
        <f t="shared" si="65"/>
        <v>0</v>
      </c>
      <c r="J82" s="15">
        <f t="shared" si="66"/>
        <v>0</v>
      </c>
      <c r="K82" s="15">
        <f t="shared" si="67"/>
        <v>0</v>
      </c>
      <c r="L82" s="3">
        <v>148870455</v>
      </c>
    </row>
    <row r="83" spans="1:13" x14ac:dyDescent="0.25">
      <c r="A83" t="s">
        <v>99</v>
      </c>
      <c r="B83" s="13">
        <v>900661288</v>
      </c>
      <c r="C83" s="2">
        <v>45441</v>
      </c>
      <c r="D83" s="14">
        <f>+_xlfn.DAYS($D$74,C83)</f>
        <v>32</v>
      </c>
      <c r="E83" s="15">
        <f t="shared" si="61"/>
        <v>0</v>
      </c>
      <c r="F83" s="15">
        <f t="shared" si="62"/>
        <v>94936738</v>
      </c>
      <c r="G83" s="15">
        <f t="shared" si="63"/>
        <v>0</v>
      </c>
      <c r="H83" s="15">
        <f t="shared" si="64"/>
        <v>0</v>
      </c>
      <c r="I83" s="15">
        <f t="shared" si="65"/>
        <v>0</v>
      </c>
      <c r="J83" s="15">
        <f t="shared" si="66"/>
        <v>0</v>
      </c>
      <c r="K83" s="15">
        <f t="shared" si="67"/>
        <v>0</v>
      </c>
      <c r="L83" s="3">
        <v>94936738</v>
      </c>
    </row>
    <row r="84" spans="1:13" x14ac:dyDescent="0.25">
      <c r="A84" s="7" t="s">
        <v>299</v>
      </c>
      <c r="B84" s="7"/>
      <c r="C84" s="7"/>
      <c r="D84" s="7"/>
      <c r="E84" s="8">
        <f t="shared" ref="E84:L84" si="76">SUBTOTAL(9,E76:E83)</f>
        <v>148870455</v>
      </c>
      <c r="F84" s="8">
        <f t="shared" si="76"/>
        <v>94936738</v>
      </c>
      <c r="G84" s="8">
        <f t="shared" si="76"/>
        <v>126926728</v>
      </c>
      <c r="H84" s="8">
        <f t="shared" si="76"/>
        <v>100523217</v>
      </c>
      <c r="I84" s="8">
        <f t="shared" si="76"/>
        <v>250</v>
      </c>
      <c r="J84" s="8">
        <f t="shared" si="76"/>
        <v>0</v>
      </c>
      <c r="K84" s="8">
        <f t="shared" si="76"/>
        <v>0</v>
      </c>
      <c r="L84" s="8">
        <f t="shared" si="76"/>
        <v>471257388</v>
      </c>
      <c r="M84" s="3">
        <f>+SUM(E84:K84)-L84</f>
        <v>0</v>
      </c>
    </row>
    <row r="87" spans="1:13" x14ac:dyDescent="0.25">
      <c r="L87" s="3">
        <f>+L42+L55+L70+L84</f>
        <v>4664328211</v>
      </c>
    </row>
    <row r="89" spans="1:13" s="62" customFormat="1" ht="15" customHeight="1" thickBot="1" x14ac:dyDescent="0.25">
      <c r="A89" s="51" t="s">
        <v>6893</v>
      </c>
      <c r="B89" s="61"/>
      <c r="C89" s="61"/>
      <c r="D89" s="61"/>
      <c r="E89" s="61"/>
      <c r="F89" s="61"/>
      <c r="G89" s="61"/>
      <c r="H89" s="61"/>
    </row>
    <row r="90" spans="1:13" s="62" customFormat="1" ht="16.5" customHeight="1" thickBot="1" x14ac:dyDescent="0.25">
      <c r="A90" s="63" t="s">
        <v>6894</v>
      </c>
      <c r="B90" s="63" t="s">
        <v>6895</v>
      </c>
      <c r="C90" s="64" t="s">
        <v>6896</v>
      </c>
      <c r="D90" s="97" t="s">
        <v>6897</v>
      </c>
      <c r="E90" s="98"/>
      <c r="F90" s="98"/>
      <c r="G90" s="99"/>
      <c r="H90" s="63" t="s">
        <v>6898</v>
      </c>
    </row>
    <row r="91" spans="1:13" s="62" customFormat="1" ht="23.25" customHeight="1" thickBot="1" x14ac:dyDescent="0.25">
      <c r="A91" s="63">
        <v>1</v>
      </c>
      <c r="B91" s="65" t="s">
        <v>6914</v>
      </c>
      <c r="C91" s="65" t="s">
        <v>6915</v>
      </c>
      <c r="D91" s="100" t="s">
        <v>6916</v>
      </c>
      <c r="E91" s="101"/>
      <c r="F91" s="101"/>
      <c r="G91" s="102"/>
      <c r="H91" s="110" t="s">
        <v>6928</v>
      </c>
    </row>
    <row r="92" spans="1:13" s="62" customFormat="1" ht="21" customHeight="1" thickBot="1" x14ac:dyDescent="0.25">
      <c r="A92" s="63">
        <v>2</v>
      </c>
      <c r="B92" s="65" t="s">
        <v>6914</v>
      </c>
      <c r="C92" s="65" t="s">
        <v>6915</v>
      </c>
      <c r="D92" s="100" t="s">
        <v>6917</v>
      </c>
      <c r="E92" s="101"/>
      <c r="F92" s="101"/>
      <c r="G92" s="102"/>
      <c r="H92" s="110" t="s">
        <v>6929</v>
      </c>
    </row>
    <row r="93" spans="1:13" s="62" customFormat="1" ht="24" customHeight="1" thickBot="1" x14ac:dyDescent="0.25">
      <c r="A93" s="63">
        <v>3</v>
      </c>
      <c r="B93" s="65" t="s">
        <v>6914</v>
      </c>
      <c r="C93" s="65" t="s">
        <v>6915</v>
      </c>
      <c r="D93" s="100" t="s">
        <v>6918</v>
      </c>
      <c r="E93" s="101"/>
      <c r="F93" s="101"/>
      <c r="G93" s="102"/>
      <c r="H93" s="110" t="s">
        <v>6930</v>
      </c>
    </row>
    <row r="94" spans="1:13" s="62" customFormat="1" ht="30.75" customHeight="1" x14ac:dyDescent="0.2">
      <c r="A94" s="66"/>
      <c r="B94" s="67"/>
      <c r="C94" s="67"/>
      <c r="D94" s="67"/>
      <c r="E94" s="67"/>
      <c r="F94" s="61"/>
      <c r="G94" s="61"/>
      <c r="H94" s="61"/>
    </row>
    <row r="95" spans="1:13" s="62" customFormat="1" ht="14.25" customHeight="1" x14ac:dyDescent="0.2">
      <c r="A95" s="66"/>
      <c r="B95" s="67"/>
      <c r="C95" s="67"/>
      <c r="D95" s="67"/>
      <c r="E95" s="67"/>
      <c r="F95" s="61"/>
      <c r="G95" s="61"/>
      <c r="H95" s="61"/>
    </row>
    <row r="96" spans="1:13" s="62" customFormat="1" ht="15" customHeight="1" thickBot="1" x14ac:dyDescent="0.25">
      <c r="A96" s="68" t="s">
        <v>6899</v>
      </c>
      <c r="B96" s="69"/>
      <c r="C96" s="69"/>
      <c r="D96" s="69"/>
      <c r="E96" s="69"/>
      <c r="F96" s="70"/>
      <c r="G96" s="70"/>
      <c r="H96" s="70"/>
    </row>
    <row r="97" spans="1:8" s="62" customFormat="1" ht="22.5" customHeight="1" thickBot="1" x14ac:dyDescent="0.25">
      <c r="A97" s="63" t="s">
        <v>6900</v>
      </c>
      <c r="B97" s="103" t="s">
        <v>6901</v>
      </c>
      <c r="C97" s="103"/>
      <c r="D97" s="103"/>
      <c r="E97" s="103"/>
      <c r="F97" s="103" t="s">
        <v>6902</v>
      </c>
      <c r="G97" s="103"/>
      <c r="H97" s="103"/>
    </row>
    <row r="98" spans="1:8" s="62" customFormat="1" ht="21" customHeight="1" thickBot="1" x14ac:dyDescent="0.25">
      <c r="A98" s="71">
        <v>1</v>
      </c>
      <c r="B98" s="108">
        <v>45611</v>
      </c>
      <c r="C98" s="107"/>
      <c r="D98" s="107"/>
      <c r="E98" s="107"/>
      <c r="F98" s="107" t="s">
        <v>6903</v>
      </c>
      <c r="G98" s="107"/>
      <c r="H98" s="107"/>
    </row>
    <row r="99" spans="1:8" s="62" customFormat="1" ht="14.25" customHeight="1" x14ac:dyDescent="0.2">
      <c r="A99" s="69"/>
      <c r="B99" s="67"/>
      <c r="C99" s="67"/>
      <c r="D99" s="67"/>
      <c r="E99" s="67"/>
      <c r="F99" s="61"/>
      <c r="G99" s="61"/>
      <c r="H99" s="61"/>
    </row>
    <row r="100" spans="1:8" s="62" customFormat="1" ht="14.25" customHeight="1" x14ac:dyDescent="0.2">
      <c r="A100" s="68" t="s">
        <v>6904</v>
      </c>
      <c r="B100" s="69"/>
      <c r="C100" s="69"/>
      <c r="D100" s="69"/>
      <c r="E100" s="69"/>
      <c r="F100" s="70"/>
      <c r="G100" s="70"/>
      <c r="H100" s="70"/>
    </row>
    <row r="101" spans="1:8" s="62" customFormat="1" ht="29.25" customHeight="1" thickBot="1" x14ac:dyDescent="0.25">
      <c r="A101" s="68"/>
      <c r="B101" s="69"/>
      <c r="C101" s="69"/>
      <c r="D101" s="69"/>
      <c r="E101" s="69"/>
      <c r="F101" s="70"/>
      <c r="G101" s="70"/>
      <c r="H101" s="70"/>
    </row>
    <row r="102" spans="1:8" s="62" customFormat="1" ht="14.25" customHeight="1" thickBot="1" x14ac:dyDescent="0.25">
      <c r="A102" s="63" t="s">
        <v>6905</v>
      </c>
      <c r="B102" s="103" t="s">
        <v>6906</v>
      </c>
      <c r="C102" s="103"/>
      <c r="D102" s="103"/>
      <c r="E102" s="103"/>
      <c r="F102" s="103" t="s">
        <v>6907</v>
      </c>
      <c r="G102" s="103"/>
      <c r="H102" s="103"/>
    </row>
    <row r="103" spans="1:8" s="62" customFormat="1" ht="22.5" customHeight="1" thickBot="1" x14ac:dyDescent="0.25">
      <c r="A103" s="104" t="s">
        <v>6919</v>
      </c>
      <c r="B103" s="106" t="s">
        <v>6920</v>
      </c>
      <c r="C103" s="106"/>
      <c r="D103" s="106"/>
      <c r="E103" s="106"/>
      <c r="F103" s="106" t="s">
        <v>6921</v>
      </c>
      <c r="G103" s="106"/>
      <c r="H103" s="106"/>
    </row>
    <row r="104" spans="1:8" s="62" customFormat="1" ht="19.5" customHeight="1" thickBot="1" x14ac:dyDescent="0.25">
      <c r="A104" s="105"/>
      <c r="B104" s="106" t="s">
        <v>6922</v>
      </c>
      <c r="C104" s="106"/>
      <c r="D104" s="106"/>
      <c r="E104" s="106"/>
      <c r="F104" s="106" t="s">
        <v>6923</v>
      </c>
      <c r="G104" s="106"/>
      <c r="H104" s="106"/>
    </row>
    <row r="105" spans="1:8" s="62" customFormat="1" ht="22.5" customHeight="1" thickBot="1" x14ac:dyDescent="0.25">
      <c r="A105" s="75" t="s">
        <v>6908</v>
      </c>
      <c r="B105" s="106" t="s">
        <v>6909</v>
      </c>
      <c r="C105" s="106"/>
      <c r="D105" s="106"/>
      <c r="E105" s="106"/>
      <c r="F105" s="106" t="s">
        <v>6924</v>
      </c>
      <c r="G105" s="106"/>
      <c r="H105" s="106"/>
    </row>
    <row r="106" spans="1:8" s="62" customFormat="1" ht="27" customHeight="1" thickBot="1" x14ac:dyDescent="0.25">
      <c r="A106" s="75" t="s">
        <v>6910</v>
      </c>
      <c r="B106" s="106" t="s">
        <v>6911</v>
      </c>
      <c r="C106" s="106"/>
      <c r="D106" s="106"/>
      <c r="E106" s="106"/>
      <c r="F106" s="100" t="s">
        <v>6925</v>
      </c>
      <c r="G106" s="101"/>
      <c r="H106" s="102"/>
    </row>
    <row r="107" spans="1:8" s="62" customFormat="1" ht="14.25" customHeight="1" x14ac:dyDescent="0.2"/>
  </sheetData>
  <mergeCells count="25">
    <mergeCell ref="B105:E105"/>
    <mergeCell ref="F105:H105"/>
    <mergeCell ref="B106:E106"/>
    <mergeCell ref="F106:H106"/>
    <mergeCell ref="F98:H98"/>
    <mergeCell ref="B102:E102"/>
    <mergeCell ref="F102:H102"/>
    <mergeCell ref="B98:E98"/>
    <mergeCell ref="A103:A104"/>
    <mergeCell ref="B103:E103"/>
    <mergeCell ref="F103:H103"/>
    <mergeCell ref="B104:E104"/>
    <mergeCell ref="F104:H104"/>
    <mergeCell ref="D90:G90"/>
    <mergeCell ref="D91:G91"/>
    <mergeCell ref="D92:G92"/>
    <mergeCell ref="D93:G93"/>
    <mergeCell ref="B97:E97"/>
    <mergeCell ref="F97:H97"/>
    <mergeCell ref="A1:A3"/>
    <mergeCell ref="K1:L1"/>
    <mergeCell ref="K2:L2"/>
    <mergeCell ref="K3:L3"/>
    <mergeCell ref="K4:M4"/>
    <mergeCell ref="B1:J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1EC4C-5FC5-4C39-BC02-635F80D8855D}">
  <dimension ref="A1:M91"/>
  <sheetViews>
    <sheetView zoomScale="80" zoomScaleNormal="80" workbookViewId="0">
      <pane ySplit="6" topLeftCell="A106" activePane="bottomLeft" state="frozen"/>
      <selection activeCell="D1" sqref="D1"/>
      <selection pane="bottomLeft" activeCell="E16" sqref="E16"/>
    </sheetView>
  </sheetViews>
  <sheetFormatPr baseColWidth="10" defaultRowHeight="15" x14ac:dyDescent="0.25"/>
  <cols>
    <col min="1" max="1" width="31.42578125" customWidth="1"/>
    <col min="2" max="2" width="11.85546875" customWidth="1"/>
    <col min="3" max="3" width="14.140625" style="2" customWidth="1"/>
    <col min="4" max="4" width="11.5703125" style="4" customWidth="1"/>
    <col min="5" max="5" width="14" style="4" customWidth="1"/>
    <col min="6" max="6" width="15.42578125" style="4" customWidth="1"/>
    <col min="7" max="7" width="14" style="4" bestFit="1" customWidth="1"/>
    <col min="8" max="8" width="15.140625" style="4" bestFit="1" customWidth="1"/>
    <col min="9" max="9" width="17.140625" style="4" bestFit="1" customWidth="1"/>
    <col min="10" max="10" width="16.140625" style="4" customWidth="1"/>
    <col min="11" max="11" width="14.85546875" style="4" customWidth="1"/>
    <col min="12" max="12" width="18.85546875" style="4" bestFit="1" customWidth="1"/>
    <col min="13" max="13" width="15.140625" bestFit="1" customWidth="1"/>
  </cols>
  <sheetData>
    <row r="1" spans="1:12" ht="27" customHeight="1" thickTop="1" thickBot="1" x14ac:dyDescent="0.3">
      <c r="A1" s="76"/>
      <c r="B1" s="88" t="s">
        <v>6912</v>
      </c>
      <c r="C1" s="89"/>
      <c r="D1" s="89"/>
      <c r="E1" s="89"/>
      <c r="F1" s="89"/>
      <c r="G1" s="89"/>
      <c r="H1" s="89"/>
      <c r="I1" s="90"/>
      <c r="J1" s="83" t="s">
        <v>6887</v>
      </c>
      <c r="K1" s="84"/>
      <c r="L1" s="73">
        <v>45611</v>
      </c>
    </row>
    <row r="2" spans="1:12" ht="26.25" customHeight="1" thickTop="1" thickBot="1" x14ac:dyDescent="0.3">
      <c r="A2" s="76"/>
      <c r="B2" s="91"/>
      <c r="C2" s="92"/>
      <c r="D2" s="92"/>
      <c r="E2" s="92"/>
      <c r="F2" s="92"/>
      <c r="G2" s="92"/>
      <c r="H2" s="92"/>
      <c r="I2" s="93"/>
      <c r="J2" s="83" t="s">
        <v>6888</v>
      </c>
      <c r="K2" s="84"/>
      <c r="L2" s="74" t="s">
        <v>6891</v>
      </c>
    </row>
    <row r="3" spans="1:12" ht="37.5" customHeight="1" thickTop="1" thickBot="1" x14ac:dyDescent="0.3">
      <c r="A3" s="76"/>
      <c r="B3" s="91"/>
      <c r="C3" s="92"/>
      <c r="D3" s="92"/>
      <c r="E3" s="92"/>
      <c r="F3" s="92"/>
      <c r="G3" s="92"/>
      <c r="H3" s="92"/>
      <c r="I3" s="93"/>
      <c r="J3" s="83" t="s">
        <v>6889</v>
      </c>
      <c r="K3" s="84"/>
      <c r="L3" s="73"/>
    </row>
    <row r="4" spans="1:12" ht="31.5" customHeight="1" thickTop="1" thickBot="1" x14ac:dyDescent="0.3">
      <c r="A4" s="109" t="s">
        <v>6931</v>
      </c>
      <c r="B4" s="94"/>
      <c r="C4" s="95"/>
      <c r="D4" s="95"/>
      <c r="E4" s="95"/>
      <c r="F4" s="95"/>
      <c r="G4" s="95"/>
      <c r="H4" s="95"/>
      <c r="I4" s="96"/>
      <c r="J4" s="85" t="s">
        <v>6890</v>
      </c>
      <c r="K4" s="86"/>
      <c r="L4" s="87"/>
    </row>
    <row r="5" spans="1:12" ht="15.75" thickTop="1" x14ac:dyDescent="0.25">
      <c r="D5" s="50">
        <v>45473</v>
      </c>
    </row>
    <row r="6" spans="1:12" x14ac:dyDescent="0.25">
      <c r="A6" s="41" t="s">
        <v>3</v>
      </c>
      <c r="B6" s="41" t="s">
        <v>6249</v>
      </c>
      <c r="C6" s="41" t="s">
        <v>298</v>
      </c>
      <c r="D6" s="46" t="s">
        <v>308</v>
      </c>
      <c r="E6" s="46" t="s">
        <v>22</v>
      </c>
      <c r="F6" s="46" t="s">
        <v>35</v>
      </c>
      <c r="G6" s="46" t="s">
        <v>31</v>
      </c>
      <c r="H6" s="46" t="s">
        <v>52</v>
      </c>
      <c r="I6" s="46" t="s">
        <v>25</v>
      </c>
      <c r="J6" s="46" t="s">
        <v>45</v>
      </c>
      <c r="K6" s="46" t="s">
        <v>20</v>
      </c>
      <c r="L6" s="46" t="s">
        <v>299</v>
      </c>
    </row>
    <row r="7" spans="1:12" x14ac:dyDescent="0.25">
      <c r="A7" t="s">
        <v>73</v>
      </c>
      <c r="B7" s="13">
        <v>900098569</v>
      </c>
      <c r="C7" s="2">
        <v>45014</v>
      </c>
      <c r="D7" s="4">
        <f>+_xlfn.DAYS($D$5,C7)</f>
        <v>459</v>
      </c>
      <c r="E7" s="4">
        <f t="shared" ref="E7" si="0">+IF(AND(D7&gt;=0,D7&lt;=30),L7,0)</f>
        <v>0</v>
      </c>
      <c r="F7" s="4">
        <f t="shared" ref="F7" si="1">+IF(AND(D7&gt;=31,D7&lt;=60),L7,0)</f>
        <v>0</v>
      </c>
      <c r="G7" s="4">
        <f t="shared" ref="G7" si="2">+IF(AND(D7&gt;=61,D7&lt;=90),L7,0)</f>
        <v>0</v>
      </c>
      <c r="H7" s="4">
        <f t="shared" ref="H7" si="3">+IF(AND(D7&gt;=91,D7&lt;=120),L7,0)</f>
        <v>0</v>
      </c>
      <c r="I7" s="4">
        <f t="shared" ref="I7" si="4">+IF(AND(D7&gt;=121,D7&lt;=180),L7,0)</f>
        <v>0</v>
      </c>
      <c r="J7" s="4">
        <f t="shared" ref="J7" si="5">+IF(AND(D7&gt;=181,D7&lt;=360),L7,0)</f>
        <v>0</v>
      </c>
      <c r="K7" s="4">
        <f t="shared" ref="K7" si="6">+IF(AND(D7&gt;360),L7,0)</f>
        <v>3859212193</v>
      </c>
      <c r="L7" s="3">
        <v>3859212193</v>
      </c>
    </row>
    <row r="8" spans="1:12" x14ac:dyDescent="0.25">
      <c r="A8" t="s">
        <v>73</v>
      </c>
      <c r="B8" s="13">
        <v>900098569</v>
      </c>
      <c r="C8" s="2">
        <v>45046</v>
      </c>
      <c r="D8" s="4">
        <f t="shared" ref="D8:D12" si="7">+_xlfn.DAYS($D$5,C8)</f>
        <v>427</v>
      </c>
      <c r="E8" s="4">
        <f t="shared" ref="E8:E12" si="8">+IF(AND(D8&gt;=0,D8&lt;=30),L8,0)</f>
        <v>0</v>
      </c>
      <c r="F8" s="4">
        <f t="shared" ref="F8:F12" si="9">+IF(AND(D8&gt;=31,D8&lt;=60),L8,0)</f>
        <v>0</v>
      </c>
      <c r="G8" s="4">
        <f t="shared" ref="G8:G12" si="10">+IF(AND(D8&gt;=61,D8&lt;=90),L8,0)</f>
        <v>0</v>
      </c>
      <c r="H8" s="4">
        <f t="shared" ref="H8:H12" si="11">+IF(AND(D8&gt;=91,D8&lt;=120),L8,0)</f>
        <v>0</v>
      </c>
      <c r="I8" s="4">
        <f t="shared" ref="I8:I12" si="12">+IF(AND(D8&gt;=121,D8&lt;=180),L8,0)</f>
        <v>0</v>
      </c>
      <c r="J8" s="4">
        <f t="shared" ref="J8:J12" si="13">+IF(AND(D8&gt;=181,D8&lt;=360),L8,0)</f>
        <v>0</v>
      </c>
      <c r="K8" s="4">
        <f t="shared" ref="K8:K12" si="14">+IF(AND(D8&gt;360),L8,0)</f>
        <v>1146311222</v>
      </c>
      <c r="L8" s="3">
        <v>1146311222</v>
      </c>
    </row>
    <row r="9" spans="1:12" x14ac:dyDescent="0.25">
      <c r="A9" t="s">
        <v>170</v>
      </c>
      <c r="B9" s="13">
        <v>900031281</v>
      </c>
      <c r="C9" s="2">
        <v>45046</v>
      </c>
      <c r="D9" s="4">
        <f t="shared" si="7"/>
        <v>427</v>
      </c>
      <c r="E9" s="4">
        <f t="shared" si="8"/>
        <v>0</v>
      </c>
      <c r="F9" s="4">
        <f t="shared" si="9"/>
        <v>0</v>
      </c>
      <c r="G9" s="4">
        <f t="shared" si="10"/>
        <v>0</v>
      </c>
      <c r="H9" s="4">
        <f t="shared" si="11"/>
        <v>0</v>
      </c>
      <c r="I9" s="4">
        <f t="shared" si="12"/>
        <v>0</v>
      </c>
      <c r="J9" s="4">
        <f t="shared" si="13"/>
        <v>0</v>
      </c>
      <c r="K9" s="4">
        <f t="shared" si="14"/>
        <v>418098</v>
      </c>
      <c r="L9" s="3">
        <v>418098</v>
      </c>
    </row>
    <row r="10" spans="1:12" x14ac:dyDescent="0.25">
      <c r="A10" t="s">
        <v>170</v>
      </c>
      <c r="B10" s="13">
        <v>900031281</v>
      </c>
      <c r="C10" s="2">
        <v>45034</v>
      </c>
      <c r="D10" s="4">
        <f t="shared" si="7"/>
        <v>439</v>
      </c>
      <c r="E10" s="4">
        <f t="shared" si="8"/>
        <v>0</v>
      </c>
      <c r="F10" s="4">
        <f t="shared" si="9"/>
        <v>0</v>
      </c>
      <c r="G10" s="4">
        <f t="shared" si="10"/>
        <v>0</v>
      </c>
      <c r="H10" s="4">
        <f t="shared" si="11"/>
        <v>0</v>
      </c>
      <c r="I10" s="4">
        <f t="shared" si="12"/>
        <v>0</v>
      </c>
      <c r="J10" s="4">
        <f t="shared" si="13"/>
        <v>0</v>
      </c>
      <c r="K10" s="4">
        <f t="shared" si="14"/>
        <v>51402</v>
      </c>
      <c r="L10" s="3">
        <v>51402</v>
      </c>
    </row>
    <row r="11" spans="1:12" x14ac:dyDescent="0.25">
      <c r="A11" t="s">
        <v>170</v>
      </c>
      <c r="B11" s="13">
        <v>900031281</v>
      </c>
      <c r="C11" s="2">
        <v>45016</v>
      </c>
      <c r="D11" s="4">
        <f t="shared" si="7"/>
        <v>457</v>
      </c>
      <c r="E11" s="4">
        <f t="shared" si="8"/>
        <v>0</v>
      </c>
      <c r="F11" s="4">
        <f t="shared" si="9"/>
        <v>0</v>
      </c>
      <c r="G11" s="4">
        <f t="shared" si="10"/>
        <v>0</v>
      </c>
      <c r="H11" s="4">
        <f t="shared" si="11"/>
        <v>0</v>
      </c>
      <c r="I11" s="4">
        <f t="shared" si="12"/>
        <v>0</v>
      </c>
      <c r="J11" s="4">
        <f t="shared" si="13"/>
        <v>0</v>
      </c>
      <c r="K11" s="4">
        <f t="shared" si="14"/>
        <v>202458</v>
      </c>
      <c r="L11" s="3">
        <v>202458</v>
      </c>
    </row>
    <row r="12" spans="1:12" x14ac:dyDescent="0.25">
      <c r="A12" t="s">
        <v>81</v>
      </c>
      <c r="B12" s="13">
        <v>860034313</v>
      </c>
      <c r="C12" s="2">
        <v>44834</v>
      </c>
      <c r="D12" s="4">
        <f t="shared" si="7"/>
        <v>639</v>
      </c>
      <c r="E12" s="4">
        <f t="shared" si="8"/>
        <v>0</v>
      </c>
      <c r="F12" s="4">
        <f t="shared" si="9"/>
        <v>0</v>
      </c>
      <c r="G12" s="4">
        <f t="shared" si="10"/>
        <v>0</v>
      </c>
      <c r="H12" s="4">
        <f t="shared" si="11"/>
        <v>0</v>
      </c>
      <c r="I12" s="4">
        <f t="shared" si="12"/>
        <v>0</v>
      </c>
      <c r="J12" s="4">
        <f t="shared" si="13"/>
        <v>0</v>
      </c>
      <c r="K12" s="4">
        <f t="shared" si="14"/>
        <v>0.72</v>
      </c>
      <c r="L12" s="3">
        <v>0.72</v>
      </c>
    </row>
    <row r="13" spans="1:12" x14ac:dyDescent="0.25">
      <c r="A13" t="s">
        <v>81</v>
      </c>
      <c r="B13" s="13">
        <v>860034313</v>
      </c>
      <c r="C13" s="2">
        <v>45348</v>
      </c>
      <c r="D13" s="4">
        <f t="shared" ref="D13:D27" si="15">+_xlfn.DAYS($D$5,C13)</f>
        <v>125</v>
      </c>
      <c r="E13" s="4">
        <f t="shared" ref="E13:E27" si="16">+IF(AND(D13&gt;=0,D13&lt;=30),L13,0)</f>
        <v>0</v>
      </c>
      <c r="F13" s="4">
        <f t="shared" ref="F13:F27" si="17">+IF(AND(D13&gt;=31,D13&lt;=60),L13,0)</f>
        <v>0</v>
      </c>
      <c r="G13" s="4">
        <f t="shared" ref="G13:G27" si="18">+IF(AND(D13&gt;=61,D13&lt;=90),L13,0)</f>
        <v>0</v>
      </c>
      <c r="H13" s="4">
        <f t="shared" ref="H13:H27" si="19">+IF(AND(D13&gt;=91,D13&lt;=120),L13,0)</f>
        <v>0</v>
      </c>
      <c r="I13" s="4">
        <f t="shared" ref="I13:I27" si="20">+IF(AND(D13&gt;=121,D13&lt;=180),L13,0)</f>
        <v>1627281742</v>
      </c>
      <c r="J13" s="4">
        <f t="shared" ref="J13:J27" si="21">+IF(AND(D13&gt;=181,D13&lt;=360),L13,0)</f>
        <v>0</v>
      </c>
      <c r="K13" s="4">
        <f t="shared" ref="K13:K27" si="22">+IF(AND(D13&gt;360),L13,0)</f>
        <v>0</v>
      </c>
      <c r="L13" s="3">
        <v>1627281742</v>
      </c>
    </row>
    <row r="14" spans="1:12" x14ac:dyDescent="0.25">
      <c r="A14" t="s">
        <v>81</v>
      </c>
      <c r="B14" s="13">
        <v>860034313</v>
      </c>
      <c r="C14" s="2">
        <v>45349</v>
      </c>
      <c r="D14" s="4">
        <f t="shared" si="15"/>
        <v>124</v>
      </c>
      <c r="E14" s="4">
        <f t="shared" si="16"/>
        <v>0</v>
      </c>
      <c r="F14" s="4">
        <f t="shared" si="17"/>
        <v>0</v>
      </c>
      <c r="G14" s="4">
        <f t="shared" si="18"/>
        <v>0</v>
      </c>
      <c r="H14" s="4">
        <f t="shared" si="19"/>
        <v>0</v>
      </c>
      <c r="I14" s="4">
        <f t="shared" si="20"/>
        <v>773553576</v>
      </c>
      <c r="J14" s="4">
        <f t="shared" si="21"/>
        <v>0</v>
      </c>
      <c r="K14" s="4">
        <f t="shared" si="22"/>
        <v>0</v>
      </c>
      <c r="L14" s="3">
        <v>773553576</v>
      </c>
    </row>
    <row r="15" spans="1:12" x14ac:dyDescent="0.25">
      <c r="A15" t="s">
        <v>84</v>
      </c>
      <c r="B15" s="13">
        <v>890903938</v>
      </c>
      <c r="C15" s="2">
        <v>44561</v>
      </c>
      <c r="D15" s="4">
        <f t="shared" si="15"/>
        <v>912</v>
      </c>
      <c r="E15" s="4">
        <f t="shared" si="16"/>
        <v>0</v>
      </c>
      <c r="F15" s="4">
        <f t="shared" si="17"/>
        <v>0</v>
      </c>
      <c r="G15" s="4">
        <f t="shared" si="18"/>
        <v>0</v>
      </c>
      <c r="H15" s="4">
        <f t="shared" si="19"/>
        <v>0</v>
      </c>
      <c r="I15" s="4">
        <f t="shared" si="20"/>
        <v>0</v>
      </c>
      <c r="J15" s="4">
        <f t="shared" si="21"/>
        <v>0</v>
      </c>
      <c r="K15" s="4">
        <f t="shared" si="22"/>
        <v>0.24</v>
      </c>
      <c r="L15" s="3">
        <v>0.24</v>
      </c>
    </row>
    <row r="16" spans="1:12" x14ac:dyDescent="0.25">
      <c r="A16" t="s">
        <v>84</v>
      </c>
      <c r="B16" s="13">
        <v>890903938</v>
      </c>
      <c r="C16" s="2">
        <v>45290</v>
      </c>
      <c r="D16" s="4">
        <f t="shared" si="15"/>
        <v>183</v>
      </c>
      <c r="E16" s="4">
        <f t="shared" si="16"/>
        <v>0</v>
      </c>
      <c r="F16" s="4">
        <f t="shared" si="17"/>
        <v>0</v>
      </c>
      <c r="G16" s="4">
        <f t="shared" si="18"/>
        <v>0</v>
      </c>
      <c r="H16" s="4">
        <f t="shared" si="19"/>
        <v>0</v>
      </c>
      <c r="I16" s="4">
        <f t="shared" si="20"/>
        <v>0</v>
      </c>
      <c r="J16" s="4">
        <f t="shared" si="21"/>
        <v>5155567</v>
      </c>
      <c r="K16" s="4">
        <f t="shared" si="22"/>
        <v>0</v>
      </c>
      <c r="L16" s="3">
        <v>5155567</v>
      </c>
    </row>
    <row r="17" spans="1:12" x14ac:dyDescent="0.25">
      <c r="A17" t="s">
        <v>84</v>
      </c>
      <c r="B17" s="13">
        <v>890903938</v>
      </c>
      <c r="C17" s="2">
        <v>45348</v>
      </c>
      <c r="D17" s="4">
        <f t="shared" si="15"/>
        <v>125</v>
      </c>
      <c r="E17" s="4">
        <f t="shared" si="16"/>
        <v>0</v>
      </c>
      <c r="F17" s="4">
        <f t="shared" si="17"/>
        <v>0</v>
      </c>
      <c r="G17" s="4">
        <f t="shared" si="18"/>
        <v>0</v>
      </c>
      <c r="H17" s="4">
        <f t="shared" si="19"/>
        <v>0</v>
      </c>
      <c r="I17" s="4">
        <f t="shared" si="20"/>
        <v>6550095728</v>
      </c>
      <c r="J17" s="4">
        <f t="shared" si="21"/>
        <v>0</v>
      </c>
      <c r="K17" s="4">
        <f t="shared" si="22"/>
        <v>0</v>
      </c>
      <c r="L17" s="3">
        <v>6550095728</v>
      </c>
    </row>
    <row r="18" spans="1:12" x14ac:dyDescent="0.25">
      <c r="A18" t="s">
        <v>84</v>
      </c>
      <c r="B18" s="13">
        <v>890903938</v>
      </c>
      <c r="C18" s="2">
        <v>45349</v>
      </c>
      <c r="D18" s="4">
        <f t="shared" si="15"/>
        <v>124</v>
      </c>
      <c r="E18" s="4">
        <f t="shared" si="16"/>
        <v>0</v>
      </c>
      <c r="F18" s="4">
        <f t="shared" si="17"/>
        <v>0</v>
      </c>
      <c r="G18" s="4">
        <f t="shared" si="18"/>
        <v>0</v>
      </c>
      <c r="H18" s="4">
        <f t="shared" si="19"/>
        <v>0</v>
      </c>
      <c r="I18" s="4">
        <f t="shared" si="20"/>
        <v>91343334</v>
      </c>
      <c r="J18" s="4">
        <f t="shared" si="21"/>
        <v>0</v>
      </c>
      <c r="K18" s="4">
        <f t="shared" si="22"/>
        <v>0</v>
      </c>
      <c r="L18" s="3">
        <v>91343334</v>
      </c>
    </row>
    <row r="19" spans="1:12" x14ac:dyDescent="0.25">
      <c r="A19" t="s">
        <v>84</v>
      </c>
      <c r="B19" s="13">
        <v>890903938</v>
      </c>
      <c r="C19" s="2">
        <v>45422</v>
      </c>
      <c r="D19" s="4">
        <f t="shared" si="15"/>
        <v>51</v>
      </c>
      <c r="E19" s="4">
        <f t="shared" si="16"/>
        <v>0</v>
      </c>
      <c r="F19" s="4">
        <f t="shared" si="17"/>
        <v>7105620</v>
      </c>
      <c r="G19" s="4">
        <f t="shared" si="18"/>
        <v>0</v>
      </c>
      <c r="H19" s="4">
        <f t="shared" si="19"/>
        <v>0</v>
      </c>
      <c r="I19" s="4">
        <f t="shared" si="20"/>
        <v>0</v>
      </c>
      <c r="J19" s="4">
        <f t="shared" si="21"/>
        <v>0</v>
      </c>
      <c r="K19" s="4">
        <f t="shared" si="22"/>
        <v>0</v>
      </c>
      <c r="L19" s="3">
        <v>7105620</v>
      </c>
    </row>
    <row r="20" spans="1:12" x14ac:dyDescent="0.25">
      <c r="A20" t="s">
        <v>84</v>
      </c>
      <c r="B20" s="13">
        <v>890903938</v>
      </c>
      <c r="C20" s="2">
        <v>45436</v>
      </c>
      <c r="D20" s="4">
        <f t="shared" si="15"/>
        <v>37</v>
      </c>
      <c r="E20" s="4">
        <f t="shared" si="16"/>
        <v>0</v>
      </c>
      <c r="F20" s="4">
        <f t="shared" si="17"/>
        <v>475887088</v>
      </c>
      <c r="G20" s="4">
        <f t="shared" si="18"/>
        <v>0</v>
      </c>
      <c r="H20" s="4">
        <f t="shared" si="19"/>
        <v>0</v>
      </c>
      <c r="I20" s="4">
        <f t="shared" si="20"/>
        <v>0</v>
      </c>
      <c r="J20" s="4">
        <f t="shared" si="21"/>
        <v>0</v>
      </c>
      <c r="K20" s="4">
        <f t="shared" si="22"/>
        <v>0</v>
      </c>
      <c r="L20" s="3">
        <v>475887088</v>
      </c>
    </row>
    <row r="21" spans="1:12" x14ac:dyDescent="0.25">
      <c r="A21" t="s">
        <v>62</v>
      </c>
      <c r="B21" s="13">
        <v>830122566</v>
      </c>
      <c r="C21" s="2">
        <v>45322</v>
      </c>
      <c r="D21" s="4">
        <f t="shared" si="15"/>
        <v>151</v>
      </c>
      <c r="E21" s="4">
        <f t="shared" si="16"/>
        <v>0</v>
      </c>
      <c r="F21" s="4">
        <f t="shared" si="17"/>
        <v>0</v>
      </c>
      <c r="G21" s="4">
        <f t="shared" si="18"/>
        <v>0</v>
      </c>
      <c r="H21" s="4">
        <f t="shared" si="19"/>
        <v>0</v>
      </c>
      <c r="I21" s="4">
        <f t="shared" si="20"/>
        <v>8000</v>
      </c>
      <c r="J21" s="4">
        <f t="shared" si="21"/>
        <v>0</v>
      </c>
      <c r="K21" s="4">
        <f t="shared" si="22"/>
        <v>0</v>
      </c>
      <c r="L21" s="3">
        <v>8000</v>
      </c>
    </row>
    <row r="22" spans="1:12" x14ac:dyDescent="0.25">
      <c r="A22" t="s">
        <v>62</v>
      </c>
      <c r="B22" s="13">
        <v>830122566</v>
      </c>
      <c r="C22" s="2">
        <v>45447</v>
      </c>
      <c r="D22" s="4">
        <f t="shared" si="15"/>
        <v>26</v>
      </c>
      <c r="E22" s="4">
        <f t="shared" si="16"/>
        <v>8733404</v>
      </c>
      <c r="F22" s="4">
        <f t="shared" si="17"/>
        <v>0</v>
      </c>
      <c r="G22" s="4">
        <f t="shared" si="18"/>
        <v>0</v>
      </c>
      <c r="H22" s="4">
        <f t="shared" si="19"/>
        <v>0</v>
      </c>
      <c r="I22" s="4">
        <f t="shared" si="20"/>
        <v>0</v>
      </c>
      <c r="J22" s="4">
        <f t="shared" si="21"/>
        <v>0</v>
      </c>
      <c r="K22" s="4">
        <f t="shared" si="22"/>
        <v>0</v>
      </c>
      <c r="L22" s="3">
        <v>8733404</v>
      </c>
    </row>
    <row r="23" spans="1:12" x14ac:dyDescent="0.25">
      <c r="A23" t="s">
        <v>129</v>
      </c>
      <c r="B23" s="13">
        <v>900074102</v>
      </c>
      <c r="C23" s="2">
        <v>44651</v>
      </c>
      <c r="D23" s="4">
        <f t="shared" si="15"/>
        <v>822</v>
      </c>
      <c r="E23" s="4">
        <f t="shared" si="16"/>
        <v>0</v>
      </c>
      <c r="F23" s="4">
        <f t="shared" si="17"/>
        <v>0</v>
      </c>
      <c r="G23" s="4">
        <f t="shared" si="18"/>
        <v>0</v>
      </c>
      <c r="H23" s="4">
        <f t="shared" si="19"/>
        <v>0</v>
      </c>
      <c r="I23" s="4">
        <f t="shared" si="20"/>
        <v>0</v>
      </c>
      <c r="J23" s="4">
        <f t="shared" si="21"/>
        <v>0</v>
      </c>
      <c r="K23" s="4">
        <f t="shared" si="22"/>
        <v>3088739</v>
      </c>
      <c r="L23" s="3">
        <v>3088739</v>
      </c>
    </row>
    <row r="24" spans="1:12" x14ac:dyDescent="0.25">
      <c r="A24" t="s">
        <v>129</v>
      </c>
      <c r="B24" s="13">
        <v>900074102</v>
      </c>
      <c r="C24" s="2">
        <v>45407</v>
      </c>
      <c r="D24" s="4">
        <f t="shared" si="15"/>
        <v>66</v>
      </c>
      <c r="E24" s="4">
        <f t="shared" si="16"/>
        <v>0</v>
      </c>
      <c r="F24" s="4">
        <f t="shared" si="17"/>
        <v>0</v>
      </c>
      <c r="G24" s="4">
        <f t="shared" si="18"/>
        <v>3270000000</v>
      </c>
      <c r="H24" s="4">
        <f t="shared" si="19"/>
        <v>0</v>
      </c>
      <c r="I24" s="4">
        <f t="shared" si="20"/>
        <v>0</v>
      </c>
      <c r="J24" s="4">
        <f t="shared" si="21"/>
        <v>0</v>
      </c>
      <c r="K24" s="4">
        <f t="shared" si="22"/>
        <v>0</v>
      </c>
      <c r="L24" s="3">
        <v>3270000000</v>
      </c>
    </row>
    <row r="25" spans="1:12" x14ac:dyDescent="0.25">
      <c r="A25" t="s">
        <v>39</v>
      </c>
      <c r="B25" s="13">
        <v>900332590</v>
      </c>
      <c r="C25" s="2">
        <v>44651</v>
      </c>
      <c r="D25" s="4">
        <f t="shared" si="15"/>
        <v>822</v>
      </c>
      <c r="E25" s="4">
        <f t="shared" si="16"/>
        <v>0</v>
      </c>
      <c r="F25" s="4">
        <f t="shared" si="17"/>
        <v>0</v>
      </c>
      <c r="G25" s="4">
        <f t="shared" si="18"/>
        <v>0</v>
      </c>
      <c r="H25" s="4">
        <f t="shared" si="19"/>
        <v>0</v>
      </c>
      <c r="I25" s="4">
        <f t="shared" si="20"/>
        <v>0</v>
      </c>
      <c r="J25" s="4">
        <f t="shared" si="21"/>
        <v>0</v>
      </c>
      <c r="K25" s="4">
        <f t="shared" si="22"/>
        <v>365528271</v>
      </c>
      <c r="L25" s="3">
        <v>365528271</v>
      </c>
    </row>
    <row r="26" spans="1:12" x14ac:dyDescent="0.25">
      <c r="A26" t="s">
        <v>39</v>
      </c>
      <c r="B26" s="13">
        <v>900332590</v>
      </c>
      <c r="C26" s="2">
        <v>44985</v>
      </c>
      <c r="D26" s="4">
        <f t="shared" si="15"/>
        <v>488</v>
      </c>
      <c r="E26" s="4">
        <f t="shared" si="16"/>
        <v>0</v>
      </c>
      <c r="F26" s="4">
        <f t="shared" si="17"/>
        <v>0</v>
      </c>
      <c r="G26" s="4">
        <f t="shared" si="18"/>
        <v>0</v>
      </c>
      <c r="H26" s="4">
        <f t="shared" si="19"/>
        <v>0</v>
      </c>
      <c r="I26" s="4">
        <f t="shared" si="20"/>
        <v>0</v>
      </c>
      <c r="J26" s="4">
        <f t="shared" si="21"/>
        <v>0</v>
      </c>
      <c r="K26" s="4">
        <f t="shared" si="22"/>
        <v>1500000000</v>
      </c>
      <c r="L26" s="3">
        <v>1500000000</v>
      </c>
    </row>
    <row r="27" spans="1:12" x14ac:dyDescent="0.25">
      <c r="A27" t="s">
        <v>39</v>
      </c>
      <c r="B27" s="13">
        <v>900332590</v>
      </c>
      <c r="C27" s="2">
        <v>44818</v>
      </c>
      <c r="D27" s="4">
        <f t="shared" si="15"/>
        <v>655</v>
      </c>
      <c r="E27" s="4">
        <f t="shared" si="16"/>
        <v>0</v>
      </c>
      <c r="F27" s="4">
        <f t="shared" si="17"/>
        <v>0</v>
      </c>
      <c r="G27" s="4">
        <f t="shared" si="18"/>
        <v>0</v>
      </c>
      <c r="H27" s="4">
        <f t="shared" si="19"/>
        <v>0</v>
      </c>
      <c r="I27" s="4">
        <f t="shared" si="20"/>
        <v>0</v>
      </c>
      <c r="J27" s="4">
        <f t="shared" si="21"/>
        <v>0</v>
      </c>
      <c r="K27" s="4">
        <f t="shared" si="22"/>
        <v>1</v>
      </c>
      <c r="L27" s="3">
        <v>1</v>
      </c>
    </row>
    <row r="28" spans="1:12" x14ac:dyDescent="0.25">
      <c r="A28" t="s">
        <v>19</v>
      </c>
      <c r="B28" s="13">
        <v>900235531</v>
      </c>
      <c r="C28" s="2">
        <v>44651</v>
      </c>
      <c r="D28" s="4">
        <f t="shared" ref="D28:D39" si="23">+_xlfn.DAYS($D$5,C28)</f>
        <v>822</v>
      </c>
      <c r="E28" s="4">
        <f t="shared" ref="E28:E39" si="24">+IF(AND(D28&gt;=0,D28&lt;=30),L28,0)</f>
        <v>0</v>
      </c>
      <c r="F28" s="4">
        <f t="shared" ref="F28:F39" si="25">+IF(AND(D28&gt;=31,D28&lt;=60),L28,0)</f>
        <v>0</v>
      </c>
      <c r="G28" s="4">
        <f t="shared" ref="G28:G39" si="26">+IF(AND(D28&gt;=61,D28&lt;=90),L28,0)</f>
        <v>0</v>
      </c>
      <c r="H28" s="4">
        <f t="shared" ref="H28:H39" si="27">+IF(AND(D28&gt;=91,D28&lt;=120),L28,0)</f>
        <v>0</v>
      </c>
      <c r="I28" s="4">
        <f t="shared" ref="I28:I39" si="28">+IF(AND(D28&gt;=121,D28&lt;=180),L28,0)</f>
        <v>0</v>
      </c>
      <c r="J28" s="4">
        <f t="shared" ref="J28:J39" si="29">+IF(AND(D28&gt;=181,D28&lt;=360),L28,0)</f>
        <v>0</v>
      </c>
      <c r="K28" s="4">
        <f t="shared" ref="K28:K39" si="30">+IF(AND(D28&gt;360),L28,0)</f>
        <v>3088739</v>
      </c>
      <c r="L28" s="3">
        <v>3088739</v>
      </c>
    </row>
    <row r="29" spans="1:12" x14ac:dyDescent="0.25">
      <c r="A29" t="s">
        <v>100</v>
      </c>
      <c r="B29" s="13">
        <v>830131031</v>
      </c>
      <c r="C29" s="2">
        <v>44651</v>
      </c>
      <c r="D29" s="4">
        <f t="shared" si="23"/>
        <v>822</v>
      </c>
      <c r="E29" s="4">
        <f t="shared" si="24"/>
        <v>0</v>
      </c>
      <c r="F29" s="4">
        <f t="shared" si="25"/>
        <v>0</v>
      </c>
      <c r="G29" s="4">
        <f t="shared" si="26"/>
        <v>0</v>
      </c>
      <c r="H29" s="4">
        <f t="shared" si="27"/>
        <v>0</v>
      </c>
      <c r="I29" s="4">
        <f t="shared" si="28"/>
        <v>0</v>
      </c>
      <c r="J29" s="4">
        <f t="shared" si="29"/>
        <v>0</v>
      </c>
      <c r="K29" s="4">
        <f t="shared" si="30"/>
        <v>49419826</v>
      </c>
      <c r="L29" s="3">
        <v>49419826</v>
      </c>
    </row>
    <row r="30" spans="1:12" x14ac:dyDescent="0.25">
      <c r="A30" t="s">
        <v>100</v>
      </c>
      <c r="B30" s="13">
        <v>830131031</v>
      </c>
      <c r="C30" s="2">
        <v>45428</v>
      </c>
      <c r="D30" s="4">
        <f t="shared" si="23"/>
        <v>45</v>
      </c>
      <c r="E30" s="4">
        <f t="shared" si="24"/>
        <v>0</v>
      </c>
      <c r="F30" s="4">
        <f t="shared" si="25"/>
        <v>263383347</v>
      </c>
      <c r="G30" s="4">
        <f t="shared" si="26"/>
        <v>0</v>
      </c>
      <c r="H30" s="4">
        <f t="shared" si="27"/>
        <v>0</v>
      </c>
      <c r="I30" s="4">
        <f t="shared" si="28"/>
        <v>0</v>
      </c>
      <c r="J30" s="4">
        <f t="shared" si="29"/>
        <v>0</v>
      </c>
      <c r="K30" s="4">
        <f t="shared" si="30"/>
        <v>0</v>
      </c>
      <c r="L30" s="3">
        <v>263383347</v>
      </c>
    </row>
    <row r="31" spans="1:12" x14ac:dyDescent="0.25">
      <c r="A31" t="s">
        <v>76</v>
      </c>
      <c r="B31" s="13">
        <v>800250984</v>
      </c>
      <c r="C31" s="2">
        <v>45370</v>
      </c>
      <c r="D31" s="4">
        <f t="shared" si="23"/>
        <v>103</v>
      </c>
      <c r="E31" s="4">
        <f t="shared" si="24"/>
        <v>0</v>
      </c>
      <c r="F31" s="4">
        <f t="shared" si="25"/>
        <v>0</v>
      </c>
      <c r="G31" s="4">
        <f t="shared" si="26"/>
        <v>0</v>
      </c>
      <c r="H31" s="4">
        <f t="shared" si="27"/>
        <v>319200000</v>
      </c>
      <c r="I31" s="4">
        <f t="shared" si="28"/>
        <v>0</v>
      </c>
      <c r="J31" s="4">
        <f t="shared" si="29"/>
        <v>0</v>
      </c>
      <c r="K31" s="4">
        <f t="shared" si="30"/>
        <v>0</v>
      </c>
      <c r="L31" s="3">
        <v>319200000</v>
      </c>
    </row>
    <row r="32" spans="1:12" x14ac:dyDescent="0.25">
      <c r="A32" t="s">
        <v>76</v>
      </c>
      <c r="B32" s="13">
        <v>800250984</v>
      </c>
      <c r="C32" s="2">
        <v>45245</v>
      </c>
      <c r="D32" s="4">
        <f t="shared" si="23"/>
        <v>228</v>
      </c>
      <c r="E32" s="4">
        <f t="shared" si="24"/>
        <v>0</v>
      </c>
      <c r="F32" s="4">
        <f t="shared" si="25"/>
        <v>0</v>
      </c>
      <c r="G32" s="4">
        <f t="shared" si="26"/>
        <v>0</v>
      </c>
      <c r="H32" s="4">
        <f t="shared" si="27"/>
        <v>0</v>
      </c>
      <c r="I32" s="4">
        <f t="shared" si="28"/>
        <v>0</v>
      </c>
      <c r="J32" s="4">
        <f t="shared" si="29"/>
        <v>157722332</v>
      </c>
      <c r="K32" s="4">
        <f t="shared" si="30"/>
        <v>0</v>
      </c>
      <c r="L32" s="3">
        <v>157722332</v>
      </c>
    </row>
    <row r="33" spans="1:12" x14ac:dyDescent="0.25">
      <c r="A33" t="s">
        <v>21</v>
      </c>
      <c r="B33" s="13">
        <v>800197268</v>
      </c>
      <c r="C33" s="2">
        <v>43830</v>
      </c>
      <c r="D33" s="4">
        <f t="shared" si="23"/>
        <v>1643</v>
      </c>
      <c r="E33" s="4">
        <f t="shared" si="24"/>
        <v>0</v>
      </c>
      <c r="F33" s="4">
        <f t="shared" si="25"/>
        <v>0</v>
      </c>
      <c r="G33" s="4">
        <f t="shared" si="26"/>
        <v>0</v>
      </c>
      <c r="H33" s="4">
        <f t="shared" si="27"/>
        <v>0</v>
      </c>
      <c r="I33" s="4">
        <f t="shared" si="28"/>
        <v>0</v>
      </c>
      <c r="J33" s="4">
        <f t="shared" si="29"/>
        <v>0</v>
      </c>
      <c r="K33" s="4">
        <f t="shared" si="30"/>
        <v>2926000</v>
      </c>
      <c r="L33" s="3">
        <v>2926000</v>
      </c>
    </row>
    <row r="34" spans="1:12" x14ac:dyDescent="0.25">
      <c r="A34" t="s">
        <v>21</v>
      </c>
      <c r="B34" s="13">
        <v>800197268</v>
      </c>
      <c r="C34" s="2">
        <v>44196</v>
      </c>
      <c r="D34" s="4">
        <f t="shared" si="23"/>
        <v>1277</v>
      </c>
      <c r="E34" s="4">
        <f t="shared" si="24"/>
        <v>0</v>
      </c>
      <c r="F34" s="4">
        <f t="shared" si="25"/>
        <v>0</v>
      </c>
      <c r="G34" s="4">
        <f t="shared" si="26"/>
        <v>0</v>
      </c>
      <c r="H34" s="4">
        <f t="shared" si="27"/>
        <v>0</v>
      </c>
      <c r="I34" s="4">
        <f t="shared" si="28"/>
        <v>0</v>
      </c>
      <c r="J34" s="4">
        <f t="shared" si="29"/>
        <v>0</v>
      </c>
      <c r="K34" s="4">
        <f t="shared" si="30"/>
        <v>1672363</v>
      </c>
      <c r="L34" s="3">
        <v>1672363</v>
      </c>
    </row>
    <row r="35" spans="1:12" x14ac:dyDescent="0.25">
      <c r="A35" t="s">
        <v>21</v>
      </c>
      <c r="B35" s="13">
        <v>800197268</v>
      </c>
      <c r="C35" s="2">
        <v>44363</v>
      </c>
      <c r="D35" s="4">
        <f t="shared" si="23"/>
        <v>1110</v>
      </c>
      <c r="E35" s="4">
        <f t="shared" si="24"/>
        <v>0</v>
      </c>
      <c r="F35" s="4">
        <f t="shared" si="25"/>
        <v>0</v>
      </c>
      <c r="G35" s="4">
        <f t="shared" si="26"/>
        <v>0</v>
      </c>
      <c r="H35" s="4">
        <f t="shared" si="27"/>
        <v>0</v>
      </c>
      <c r="I35" s="4">
        <f t="shared" si="28"/>
        <v>0</v>
      </c>
      <c r="J35" s="4">
        <f t="shared" si="29"/>
        <v>0</v>
      </c>
      <c r="K35" s="4">
        <f t="shared" si="30"/>
        <v>1000</v>
      </c>
      <c r="L35" s="3">
        <v>1000</v>
      </c>
    </row>
    <row r="36" spans="1:12" x14ac:dyDescent="0.25">
      <c r="A36" t="s">
        <v>21</v>
      </c>
      <c r="B36" s="13">
        <v>800197268</v>
      </c>
      <c r="C36" s="2">
        <v>44651</v>
      </c>
      <c r="D36" s="4">
        <f t="shared" si="23"/>
        <v>822</v>
      </c>
      <c r="E36" s="4">
        <f t="shared" si="24"/>
        <v>0</v>
      </c>
      <c r="F36" s="4">
        <f t="shared" si="25"/>
        <v>0</v>
      </c>
      <c r="G36" s="4">
        <f t="shared" si="26"/>
        <v>0</v>
      </c>
      <c r="H36" s="4">
        <f t="shared" si="27"/>
        <v>0</v>
      </c>
      <c r="I36" s="4">
        <f t="shared" si="28"/>
        <v>0</v>
      </c>
      <c r="J36" s="4">
        <f t="shared" si="29"/>
        <v>0</v>
      </c>
      <c r="K36" s="4">
        <f t="shared" si="30"/>
        <v>369598637</v>
      </c>
      <c r="L36" s="3">
        <v>369598637</v>
      </c>
    </row>
    <row r="37" spans="1:12" x14ac:dyDescent="0.25">
      <c r="A37" t="s">
        <v>21</v>
      </c>
      <c r="B37" s="13">
        <v>800197268</v>
      </c>
      <c r="C37" s="2">
        <v>45322</v>
      </c>
      <c r="D37" s="4">
        <f t="shared" si="23"/>
        <v>151</v>
      </c>
      <c r="E37" s="4">
        <f t="shared" si="24"/>
        <v>0</v>
      </c>
      <c r="F37" s="4">
        <f t="shared" si="25"/>
        <v>0</v>
      </c>
      <c r="G37" s="4">
        <f t="shared" si="26"/>
        <v>0</v>
      </c>
      <c r="H37" s="4">
        <f t="shared" si="27"/>
        <v>0</v>
      </c>
      <c r="I37" s="4">
        <f t="shared" si="28"/>
        <v>2553552244</v>
      </c>
      <c r="J37" s="4">
        <f t="shared" si="29"/>
        <v>0</v>
      </c>
      <c r="K37" s="4">
        <f t="shared" si="30"/>
        <v>0</v>
      </c>
      <c r="L37" s="3">
        <v>2553552244</v>
      </c>
    </row>
    <row r="38" spans="1:12" x14ac:dyDescent="0.25">
      <c r="A38" t="s">
        <v>21</v>
      </c>
      <c r="B38" s="13">
        <v>800197268</v>
      </c>
      <c r="C38" s="2">
        <v>45351</v>
      </c>
      <c r="D38" s="4">
        <f t="shared" si="23"/>
        <v>122</v>
      </c>
      <c r="E38" s="4">
        <f t="shared" si="24"/>
        <v>0</v>
      </c>
      <c r="F38" s="4">
        <f t="shared" si="25"/>
        <v>0</v>
      </c>
      <c r="G38" s="4">
        <f t="shared" si="26"/>
        <v>0</v>
      </c>
      <c r="H38" s="4">
        <f t="shared" si="27"/>
        <v>0</v>
      </c>
      <c r="I38" s="4">
        <f t="shared" si="28"/>
        <v>1686206922</v>
      </c>
      <c r="J38" s="4">
        <f t="shared" si="29"/>
        <v>0</v>
      </c>
      <c r="K38" s="4">
        <f t="shared" si="30"/>
        <v>0</v>
      </c>
      <c r="L38" s="3">
        <v>1686206922</v>
      </c>
    </row>
    <row r="39" spans="1:12" x14ac:dyDescent="0.25">
      <c r="A39" t="s">
        <v>21</v>
      </c>
      <c r="B39" s="13">
        <v>800197268</v>
      </c>
      <c r="C39" s="2">
        <v>45382</v>
      </c>
      <c r="D39" s="4">
        <f t="shared" si="23"/>
        <v>91</v>
      </c>
      <c r="E39" s="4">
        <f t="shared" si="24"/>
        <v>0</v>
      </c>
      <c r="F39" s="4">
        <f t="shared" si="25"/>
        <v>0</v>
      </c>
      <c r="G39" s="4">
        <f t="shared" si="26"/>
        <v>0</v>
      </c>
      <c r="H39" s="4">
        <f t="shared" si="27"/>
        <v>1750542349</v>
      </c>
      <c r="I39" s="4">
        <f t="shared" si="28"/>
        <v>0</v>
      </c>
      <c r="J39" s="4">
        <f t="shared" si="29"/>
        <v>0</v>
      </c>
      <c r="K39" s="4">
        <f t="shared" si="30"/>
        <v>0</v>
      </c>
      <c r="L39" s="3">
        <v>1750542349</v>
      </c>
    </row>
    <row r="40" spans="1:12" x14ac:dyDescent="0.25">
      <c r="A40" t="s">
        <v>21</v>
      </c>
      <c r="B40" s="13">
        <v>800197268</v>
      </c>
      <c r="C40" s="2">
        <v>45412</v>
      </c>
      <c r="D40" s="4">
        <f t="shared" ref="D40:D90" si="31">+_xlfn.DAYS($D$5,C40)</f>
        <v>61</v>
      </c>
      <c r="E40" s="4">
        <f t="shared" ref="E40:E90" si="32">+IF(AND(D40&gt;=0,D40&lt;=30),L40,0)</f>
        <v>0</v>
      </c>
      <c r="F40" s="4">
        <f t="shared" ref="F40:F90" si="33">+IF(AND(D40&gt;=31,D40&lt;=60),L40,0)</f>
        <v>0</v>
      </c>
      <c r="G40" s="4">
        <f t="shared" ref="G40:G90" si="34">+IF(AND(D40&gt;=61,D40&lt;=90),L40,0)</f>
        <v>730017440</v>
      </c>
      <c r="H40" s="4">
        <f t="shared" ref="H40:H90" si="35">+IF(AND(D40&gt;=91,D40&lt;=120),L40,0)</f>
        <v>0</v>
      </c>
      <c r="I40" s="4">
        <f t="shared" ref="I40:I90" si="36">+IF(AND(D40&gt;=121,D40&lt;=180),L40,0)</f>
        <v>0</v>
      </c>
      <c r="J40" s="4">
        <f t="shared" ref="J40:J90" si="37">+IF(AND(D40&gt;=181,D40&lt;=360),L40,0)</f>
        <v>0</v>
      </c>
      <c r="K40" s="4">
        <f t="shared" ref="K40:K90" si="38">+IF(AND(D40&gt;360),L40,0)</f>
        <v>0</v>
      </c>
      <c r="L40" s="3">
        <v>730017440</v>
      </c>
    </row>
    <row r="41" spans="1:12" x14ac:dyDescent="0.25">
      <c r="A41" t="s">
        <v>21</v>
      </c>
      <c r="B41" s="13">
        <v>800197268</v>
      </c>
      <c r="C41" s="2">
        <v>43982</v>
      </c>
      <c r="D41" s="4">
        <f t="shared" ref="D41:D89" si="39">+_xlfn.DAYS($D$5,C41)</f>
        <v>1491</v>
      </c>
      <c r="E41" s="4">
        <f t="shared" ref="E41:E89" si="40">+IF(AND(D41&gt;=0,D41&lt;=30),L41,0)</f>
        <v>0</v>
      </c>
      <c r="F41" s="4">
        <f t="shared" ref="F41:F89" si="41">+IF(AND(D41&gt;=31,D41&lt;=60),L41,0)</f>
        <v>0</v>
      </c>
      <c r="G41" s="4">
        <f t="shared" ref="G41:G89" si="42">+IF(AND(D41&gt;=61,D41&lt;=90),L41,0)</f>
        <v>0</v>
      </c>
      <c r="H41" s="4">
        <f t="shared" ref="H41:H89" si="43">+IF(AND(D41&gt;=91,D41&lt;=120),L41,0)</f>
        <v>0</v>
      </c>
      <c r="I41" s="4">
        <f t="shared" ref="I41:I89" si="44">+IF(AND(D41&gt;=121,D41&lt;=180),L41,0)</f>
        <v>0</v>
      </c>
      <c r="J41" s="4">
        <f t="shared" ref="J41:J89" si="45">+IF(AND(D41&gt;=181,D41&lt;=360),L41,0)</f>
        <v>0</v>
      </c>
      <c r="K41" s="4">
        <f t="shared" ref="K41:K89" si="46">+IF(AND(D41&gt;360),L41,0)</f>
        <v>93000</v>
      </c>
      <c r="L41" s="3">
        <v>93000</v>
      </c>
    </row>
    <row r="42" spans="1:12" x14ac:dyDescent="0.25">
      <c r="A42" t="s">
        <v>2968</v>
      </c>
      <c r="B42" s="13">
        <v>860034594</v>
      </c>
      <c r="C42" s="2">
        <v>45290</v>
      </c>
      <c r="D42" s="4">
        <f t="shared" si="39"/>
        <v>183</v>
      </c>
      <c r="E42" s="4">
        <f t="shared" si="40"/>
        <v>0</v>
      </c>
      <c r="F42" s="4">
        <f t="shared" si="41"/>
        <v>0</v>
      </c>
      <c r="G42" s="4">
        <f t="shared" si="42"/>
        <v>0</v>
      </c>
      <c r="H42" s="4">
        <f t="shared" si="43"/>
        <v>0</v>
      </c>
      <c r="I42" s="4">
        <f t="shared" si="44"/>
        <v>0</v>
      </c>
      <c r="J42" s="4">
        <f t="shared" si="45"/>
        <v>9911250</v>
      </c>
      <c r="K42" s="4">
        <f t="shared" si="46"/>
        <v>0</v>
      </c>
      <c r="L42" s="3">
        <v>9911250</v>
      </c>
    </row>
    <row r="43" spans="1:12" x14ac:dyDescent="0.25">
      <c r="A43" t="s">
        <v>2968</v>
      </c>
      <c r="B43" s="13">
        <v>860034594</v>
      </c>
      <c r="C43" s="2">
        <v>45348</v>
      </c>
      <c r="D43" s="4">
        <f t="shared" si="39"/>
        <v>125</v>
      </c>
      <c r="E43" s="4">
        <f t="shared" si="40"/>
        <v>0</v>
      </c>
      <c r="F43" s="4">
        <f t="shared" si="41"/>
        <v>0</v>
      </c>
      <c r="G43" s="4">
        <f t="shared" si="42"/>
        <v>0</v>
      </c>
      <c r="H43" s="4">
        <f t="shared" si="43"/>
        <v>0</v>
      </c>
      <c r="I43" s="4">
        <f t="shared" si="44"/>
        <v>10175000000</v>
      </c>
      <c r="J43" s="4">
        <f t="shared" si="45"/>
        <v>0</v>
      </c>
      <c r="K43" s="4">
        <f t="shared" si="46"/>
        <v>0</v>
      </c>
      <c r="L43" s="3">
        <v>10175000000</v>
      </c>
    </row>
    <row r="44" spans="1:12" x14ac:dyDescent="0.25">
      <c r="A44" t="s">
        <v>202</v>
      </c>
      <c r="B44" s="13">
        <v>900628110</v>
      </c>
      <c r="C44" s="2">
        <v>45348</v>
      </c>
      <c r="D44" s="4">
        <f t="shared" si="39"/>
        <v>125</v>
      </c>
      <c r="E44" s="4">
        <f t="shared" si="40"/>
        <v>0</v>
      </c>
      <c r="F44" s="4">
        <f t="shared" si="41"/>
        <v>0</v>
      </c>
      <c r="G44" s="4">
        <f t="shared" si="42"/>
        <v>0</v>
      </c>
      <c r="H44" s="4">
        <f t="shared" si="43"/>
        <v>0</v>
      </c>
      <c r="I44" s="4">
        <f t="shared" si="44"/>
        <v>6458781507</v>
      </c>
      <c r="J44" s="4">
        <f t="shared" si="45"/>
        <v>0</v>
      </c>
      <c r="K44" s="4">
        <f t="shared" si="46"/>
        <v>0</v>
      </c>
      <c r="L44" s="3">
        <v>6458781507</v>
      </c>
    </row>
    <row r="45" spans="1:12" x14ac:dyDescent="0.25">
      <c r="A45" t="s">
        <v>202</v>
      </c>
      <c r="B45" s="13">
        <v>900628110</v>
      </c>
      <c r="C45" s="2">
        <v>45383</v>
      </c>
      <c r="D45" s="4">
        <f t="shared" si="39"/>
        <v>90</v>
      </c>
      <c r="E45" s="4">
        <f t="shared" si="40"/>
        <v>0</v>
      </c>
      <c r="F45" s="4">
        <f t="shared" si="41"/>
        <v>0</v>
      </c>
      <c r="G45" s="4">
        <f t="shared" si="42"/>
        <v>2166666670</v>
      </c>
      <c r="H45" s="4">
        <f t="shared" si="43"/>
        <v>0</v>
      </c>
      <c r="I45" s="4">
        <f t="shared" si="44"/>
        <v>0</v>
      </c>
      <c r="J45" s="4">
        <f t="shared" si="45"/>
        <v>0</v>
      </c>
      <c r="K45" s="4">
        <f t="shared" si="46"/>
        <v>0</v>
      </c>
      <c r="L45" s="3">
        <v>2166666670</v>
      </c>
    </row>
    <row r="46" spans="1:12" x14ac:dyDescent="0.25">
      <c r="A46" t="s">
        <v>202</v>
      </c>
      <c r="B46" s="13">
        <v>900628110</v>
      </c>
      <c r="C46" s="2">
        <v>45426</v>
      </c>
      <c r="D46" s="4">
        <f t="shared" si="39"/>
        <v>47</v>
      </c>
      <c r="E46" s="4">
        <f t="shared" si="40"/>
        <v>0</v>
      </c>
      <c r="F46" s="4">
        <f t="shared" si="41"/>
        <v>565600599</v>
      </c>
      <c r="G46" s="4">
        <f t="shared" si="42"/>
        <v>0</v>
      </c>
      <c r="H46" s="4">
        <f t="shared" si="43"/>
        <v>0</v>
      </c>
      <c r="I46" s="4">
        <f t="shared" si="44"/>
        <v>0</v>
      </c>
      <c r="J46" s="4">
        <f t="shared" si="45"/>
        <v>0</v>
      </c>
      <c r="K46" s="4">
        <f t="shared" si="46"/>
        <v>0</v>
      </c>
      <c r="L46" s="3">
        <v>565600599</v>
      </c>
    </row>
    <row r="47" spans="1:12" x14ac:dyDescent="0.25">
      <c r="A47" t="s">
        <v>202</v>
      </c>
      <c r="B47" s="13">
        <v>900628110</v>
      </c>
      <c r="C47" s="2">
        <v>45439</v>
      </c>
      <c r="D47" s="4">
        <f t="shared" si="39"/>
        <v>34</v>
      </c>
      <c r="E47" s="4">
        <f t="shared" si="40"/>
        <v>0</v>
      </c>
      <c r="F47" s="4">
        <f t="shared" si="41"/>
        <v>379861029</v>
      </c>
      <c r="G47" s="4">
        <f t="shared" si="42"/>
        <v>0</v>
      </c>
      <c r="H47" s="4">
        <f t="shared" si="43"/>
        <v>0</v>
      </c>
      <c r="I47" s="4">
        <f t="shared" si="44"/>
        <v>0</v>
      </c>
      <c r="J47" s="4">
        <f t="shared" si="45"/>
        <v>0</v>
      </c>
      <c r="K47" s="4">
        <f t="shared" si="46"/>
        <v>0</v>
      </c>
      <c r="L47" s="3">
        <v>379861029</v>
      </c>
    </row>
    <row r="48" spans="1:12" x14ac:dyDescent="0.25">
      <c r="A48" t="s">
        <v>2972</v>
      </c>
      <c r="B48" s="13">
        <v>860007322</v>
      </c>
      <c r="C48" s="2">
        <v>45341</v>
      </c>
      <c r="D48" s="4">
        <f t="shared" si="39"/>
        <v>132</v>
      </c>
      <c r="E48" s="4">
        <f t="shared" si="40"/>
        <v>0</v>
      </c>
      <c r="F48" s="4">
        <f t="shared" si="41"/>
        <v>0</v>
      </c>
      <c r="G48" s="4">
        <f t="shared" si="42"/>
        <v>0</v>
      </c>
      <c r="H48" s="4">
        <f t="shared" si="43"/>
        <v>0</v>
      </c>
      <c r="I48" s="4">
        <f t="shared" si="44"/>
        <v>7900</v>
      </c>
      <c r="J48" s="4">
        <f t="shared" si="45"/>
        <v>0</v>
      </c>
      <c r="K48" s="4">
        <f t="shared" si="46"/>
        <v>0</v>
      </c>
      <c r="L48" s="3">
        <v>7900</v>
      </c>
    </row>
    <row r="49" spans="1:12" x14ac:dyDescent="0.25">
      <c r="A49" t="s">
        <v>103</v>
      </c>
      <c r="B49" s="13">
        <v>830000212</v>
      </c>
      <c r="C49" s="2">
        <v>45370</v>
      </c>
      <c r="D49" s="4">
        <f t="shared" si="39"/>
        <v>103</v>
      </c>
      <c r="E49" s="4">
        <f t="shared" si="40"/>
        <v>0</v>
      </c>
      <c r="F49" s="4">
        <f t="shared" si="41"/>
        <v>0</v>
      </c>
      <c r="G49" s="4">
        <f t="shared" si="42"/>
        <v>0</v>
      </c>
      <c r="H49" s="4">
        <f t="shared" si="43"/>
        <v>68250654</v>
      </c>
      <c r="I49" s="4">
        <f t="shared" si="44"/>
        <v>0</v>
      </c>
      <c r="J49" s="4">
        <f t="shared" si="45"/>
        <v>0</v>
      </c>
      <c r="K49" s="4">
        <f t="shared" si="46"/>
        <v>0</v>
      </c>
      <c r="L49" s="3">
        <v>68250654</v>
      </c>
    </row>
    <row r="50" spans="1:12" x14ac:dyDescent="0.25">
      <c r="A50" t="s">
        <v>2976</v>
      </c>
      <c r="B50" s="13">
        <v>901159696</v>
      </c>
      <c r="C50" s="2">
        <v>45250</v>
      </c>
      <c r="D50" s="4">
        <f t="shared" si="39"/>
        <v>223</v>
      </c>
      <c r="E50" s="4">
        <f t="shared" si="40"/>
        <v>0</v>
      </c>
      <c r="F50" s="4">
        <f t="shared" si="41"/>
        <v>0</v>
      </c>
      <c r="G50" s="4">
        <f t="shared" si="42"/>
        <v>0</v>
      </c>
      <c r="H50" s="4">
        <f t="shared" si="43"/>
        <v>0</v>
      </c>
      <c r="I50" s="4">
        <f t="shared" si="44"/>
        <v>0</v>
      </c>
      <c r="J50" s="4">
        <f t="shared" si="45"/>
        <v>147319</v>
      </c>
      <c r="K50" s="4">
        <f t="shared" si="46"/>
        <v>0</v>
      </c>
      <c r="L50" s="3">
        <v>147319</v>
      </c>
    </row>
    <row r="51" spans="1:12" x14ac:dyDescent="0.25">
      <c r="A51" t="s">
        <v>2977</v>
      </c>
      <c r="B51" s="13">
        <v>901153669</v>
      </c>
      <c r="C51" s="2">
        <v>45290</v>
      </c>
      <c r="D51" s="4">
        <f t="shared" si="39"/>
        <v>183</v>
      </c>
      <c r="E51" s="4">
        <f t="shared" si="40"/>
        <v>0</v>
      </c>
      <c r="F51" s="4">
        <f t="shared" si="41"/>
        <v>0</v>
      </c>
      <c r="G51" s="4">
        <f t="shared" si="42"/>
        <v>0</v>
      </c>
      <c r="H51" s="4">
        <f t="shared" si="43"/>
        <v>0</v>
      </c>
      <c r="I51" s="4">
        <f t="shared" si="44"/>
        <v>0</v>
      </c>
      <c r="J51" s="4">
        <f t="shared" si="45"/>
        <v>313155339</v>
      </c>
      <c r="K51" s="4">
        <f t="shared" si="46"/>
        <v>0</v>
      </c>
      <c r="L51" s="3">
        <v>313155339</v>
      </c>
    </row>
    <row r="52" spans="1:12" x14ac:dyDescent="0.25">
      <c r="A52" t="s">
        <v>2978</v>
      </c>
      <c r="B52" s="13">
        <v>900520484</v>
      </c>
      <c r="C52" s="2">
        <v>44926</v>
      </c>
      <c r="D52" s="4">
        <f t="shared" si="39"/>
        <v>547</v>
      </c>
      <c r="E52" s="4">
        <f t="shared" si="40"/>
        <v>0</v>
      </c>
      <c r="F52" s="4">
        <f t="shared" si="41"/>
        <v>0</v>
      </c>
      <c r="G52" s="4">
        <f t="shared" si="42"/>
        <v>0</v>
      </c>
      <c r="H52" s="4">
        <f t="shared" si="43"/>
        <v>0</v>
      </c>
      <c r="I52" s="4">
        <f t="shared" si="44"/>
        <v>0</v>
      </c>
      <c r="J52" s="4">
        <f t="shared" si="45"/>
        <v>0</v>
      </c>
      <c r="K52" s="4">
        <f t="shared" si="46"/>
        <v>7314588.7699999996</v>
      </c>
      <c r="L52" s="3">
        <v>7314588.7699999996</v>
      </c>
    </row>
    <row r="53" spans="1:12" x14ac:dyDescent="0.25">
      <c r="A53" t="s">
        <v>2978</v>
      </c>
      <c r="B53" s="13">
        <v>900520484</v>
      </c>
      <c r="C53" s="2">
        <v>45412</v>
      </c>
      <c r="D53" s="4">
        <f t="shared" si="39"/>
        <v>61</v>
      </c>
      <c r="E53" s="4">
        <f t="shared" si="40"/>
        <v>0</v>
      </c>
      <c r="F53" s="4">
        <f t="shared" si="41"/>
        <v>0</v>
      </c>
      <c r="G53" s="4">
        <f t="shared" si="42"/>
        <v>1566937</v>
      </c>
      <c r="H53" s="4">
        <f t="shared" si="43"/>
        <v>0</v>
      </c>
      <c r="I53" s="4">
        <f t="shared" si="44"/>
        <v>0</v>
      </c>
      <c r="J53" s="4">
        <f t="shared" si="45"/>
        <v>0</v>
      </c>
      <c r="K53" s="4">
        <f t="shared" si="46"/>
        <v>0</v>
      </c>
      <c r="L53" s="3">
        <v>1566937</v>
      </c>
    </row>
    <row r="54" spans="1:12" x14ac:dyDescent="0.25">
      <c r="A54" t="s">
        <v>2978</v>
      </c>
      <c r="B54" s="13">
        <v>900520484</v>
      </c>
      <c r="C54" s="2">
        <v>45426</v>
      </c>
      <c r="D54" s="4">
        <f t="shared" si="39"/>
        <v>47</v>
      </c>
      <c r="E54" s="4">
        <f t="shared" si="40"/>
        <v>0</v>
      </c>
      <c r="F54" s="4">
        <f t="shared" si="41"/>
        <v>25725890</v>
      </c>
      <c r="G54" s="4">
        <f t="shared" si="42"/>
        <v>0</v>
      </c>
      <c r="H54" s="4">
        <f t="shared" si="43"/>
        <v>0</v>
      </c>
      <c r="I54" s="4">
        <f t="shared" si="44"/>
        <v>0</v>
      </c>
      <c r="J54" s="4">
        <f t="shared" si="45"/>
        <v>0</v>
      </c>
      <c r="K54" s="4">
        <f t="shared" si="46"/>
        <v>0</v>
      </c>
      <c r="L54" s="3">
        <v>25725890</v>
      </c>
    </row>
    <row r="55" spans="1:12" x14ac:dyDescent="0.25">
      <c r="A55" t="s">
        <v>2982</v>
      </c>
      <c r="B55" s="13">
        <v>899999094</v>
      </c>
      <c r="C55" s="2">
        <v>45362</v>
      </c>
      <c r="D55" s="4">
        <f t="shared" si="39"/>
        <v>111</v>
      </c>
      <c r="E55" s="4">
        <f t="shared" si="40"/>
        <v>0</v>
      </c>
      <c r="F55" s="4">
        <f t="shared" si="41"/>
        <v>0</v>
      </c>
      <c r="G55" s="4">
        <f t="shared" si="42"/>
        <v>0</v>
      </c>
      <c r="H55" s="4">
        <f t="shared" si="43"/>
        <v>392960</v>
      </c>
      <c r="I55" s="4">
        <f t="shared" si="44"/>
        <v>0</v>
      </c>
      <c r="J55" s="4">
        <f t="shared" si="45"/>
        <v>0</v>
      </c>
      <c r="K55" s="4">
        <f t="shared" si="46"/>
        <v>0</v>
      </c>
      <c r="L55" s="3">
        <v>392960</v>
      </c>
    </row>
    <row r="56" spans="1:12" x14ac:dyDescent="0.25">
      <c r="A56" t="s">
        <v>2983</v>
      </c>
      <c r="B56" s="13">
        <v>860063875</v>
      </c>
      <c r="C56" s="2">
        <v>45322</v>
      </c>
      <c r="D56" s="4">
        <f t="shared" si="39"/>
        <v>151</v>
      </c>
      <c r="E56" s="4">
        <f t="shared" si="40"/>
        <v>0</v>
      </c>
      <c r="F56" s="4">
        <f t="shared" si="41"/>
        <v>0</v>
      </c>
      <c r="G56" s="4">
        <f t="shared" si="42"/>
        <v>0</v>
      </c>
      <c r="H56" s="4">
        <f t="shared" si="43"/>
        <v>0</v>
      </c>
      <c r="I56" s="4">
        <f t="shared" si="44"/>
        <v>121170</v>
      </c>
      <c r="J56" s="4">
        <f t="shared" si="45"/>
        <v>0</v>
      </c>
      <c r="K56" s="4">
        <f t="shared" si="46"/>
        <v>0</v>
      </c>
      <c r="L56" s="3">
        <v>121170</v>
      </c>
    </row>
    <row r="57" spans="1:12" x14ac:dyDescent="0.25">
      <c r="A57" t="s">
        <v>2983</v>
      </c>
      <c r="B57" s="13">
        <v>860063875</v>
      </c>
      <c r="C57" s="2">
        <v>45436</v>
      </c>
      <c r="D57" s="4">
        <f t="shared" si="39"/>
        <v>37</v>
      </c>
      <c r="E57" s="4">
        <f t="shared" si="40"/>
        <v>0</v>
      </c>
      <c r="F57" s="4">
        <f t="shared" si="41"/>
        <v>342150</v>
      </c>
      <c r="G57" s="4">
        <f t="shared" si="42"/>
        <v>0</v>
      </c>
      <c r="H57" s="4">
        <f t="shared" si="43"/>
        <v>0</v>
      </c>
      <c r="I57" s="4">
        <f t="shared" si="44"/>
        <v>0</v>
      </c>
      <c r="J57" s="4">
        <f t="shared" si="45"/>
        <v>0</v>
      </c>
      <c r="K57" s="4">
        <f t="shared" si="46"/>
        <v>0</v>
      </c>
      <c r="L57" s="3">
        <v>342150</v>
      </c>
    </row>
    <row r="58" spans="1:12" x14ac:dyDescent="0.25">
      <c r="A58" t="s">
        <v>2983</v>
      </c>
      <c r="B58" s="13">
        <v>860063875</v>
      </c>
      <c r="C58" s="2">
        <v>45443</v>
      </c>
      <c r="D58" s="4">
        <f t="shared" si="39"/>
        <v>30</v>
      </c>
      <c r="E58" s="4">
        <f t="shared" si="40"/>
        <v>159140</v>
      </c>
      <c r="F58" s="4">
        <f t="shared" si="41"/>
        <v>0</v>
      </c>
      <c r="G58" s="4">
        <f t="shared" si="42"/>
        <v>0</v>
      </c>
      <c r="H58" s="4">
        <f t="shared" si="43"/>
        <v>0</v>
      </c>
      <c r="I58" s="4">
        <f t="shared" si="44"/>
        <v>0</v>
      </c>
      <c r="J58" s="4">
        <f t="shared" si="45"/>
        <v>0</v>
      </c>
      <c r="K58" s="4">
        <f t="shared" si="46"/>
        <v>0</v>
      </c>
      <c r="L58" s="3">
        <v>159140</v>
      </c>
    </row>
    <row r="59" spans="1:12" x14ac:dyDescent="0.25">
      <c r="A59" t="s">
        <v>2985</v>
      </c>
      <c r="B59" s="13">
        <v>800007813</v>
      </c>
      <c r="C59" s="2">
        <v>45322</v>
      </c>
      <c r="D59" s="4">
        <f t="shared" si="39"/>
        <v>151</v>
      </c>
      <c r="E59" s="4">
        <f t="shared" si="40"/>
        <v>0</v>
      </c>
      <c r="F59" s="4">
        <f t="shared" si="41"/>
        <v>0</v>
      </c>
      <c r="G59" s="4">
        <f t="shared" si="42"/>
        <v>0</v>
      </c>
      <c r="H59" s="4">
        <f t="shared" si="43"/>
        <v>0</v>
      </c>
      <c r="I59" s="4">
        <f t="shared" si="44"/>
        <v>3890</v>
      </c>
      <c r="J59" s="4">
        <f t="shared" si="45"/>
        <v>0</v>
      </c>
      <c r="K59" s="4">
        <f t="shared" si="46"/>
        <v>0</v>
      </c>
      <c r="L59" s="3">
        <v>3890</v>
      </c>
    </row>
    <row r="60" spans="1:12" x14ac:dyDescent="0.25">
      <c r="A60" t="s">
        <v>2985</v>
      </c>
      <c r="B60" s="13">
        <v>800007813</v>
      </c>
      <c r="C60" s="2">
        <v>45443</v>
      </c>
      <c r="D60" s="4">
        <f t="shared" si="39"/>
        <v>30</v>
      </c>
      <c r="E60" s="4">
        <f t="shared" si="40"/>
        <v>8000</v>
      </c>
      <c r="F60" s="4">
        <f t="shared" si="41"/>
        <v>0</v>
      </c>
      <c r="G60" s="4">
        <f t="shared" si="42"/>
        <v>0</v>
      </c>
      <c r="H60" s="4">
        <f t="shared" si="43"/>
        <v>0</v>
      </c>
      <c r="I60" s="4">
        <f t="shared" si="44"/>
        <v>0</v>
      </c>
      <c r="J60" s="4">
        <f t="shared" si="45"/>
        <v>0</v>
      </c>
      <c r="K60" s="4">
        <f t="shared" si="46"/>
        <v>0</v>
      </c>
      <c r="L60" s="3">
        <v>8000</v>
      </c>
    </row>
    <row r="61" spans="1:12" x14ac:dyDescent="0.25">
      <c r="A61" t="s">
        <v>2989</v>
      </c>
      <c r="B61" s="13">
        <v>901039415</v>
      </c>
      <c r="C61" s="2">
        <v>45260</v>
      </c>
      <c r="D61" s="4">
        <f t="shared" si="39"/>
        <v>213</v>
      </c>
      <c r="E61" s="4">
        <f t="shared" si="40"/>
        <v>0</v>
      </c>
      <c r="F61" s="4">
        <f t="shared" si="41"/>
        <v>0</v>
      </c>
      <c r="G61" s="4">
        <f t="shared" si="42"/>
        <v>0</v>
      </c>
      <c r="H61" s="4">
        <f t="shared" si="43"/>
        <v>0</v>
      </c>
      <c r="I61" s="4">
        <f t="shared" si="44"/>
        <v>0</v>
      </c>
      <c r="J61" s="4">
        <f t="shared" si="45"/>
        <v>104460000</v>
      </c>
      <c r="K61" s="4">
        <f t="shared" si="46"/>
        <v>0</v>
      </c>
      <c r="L61" s="3">
        <v>104460000</v>
      </c>
    </row>
    <row r="62" spans="1:12" x14ac:dyDescent="0.25">
      <c r="A62" t="s">
        <v>2990</v>
      </c>
      <c r="B62" s="13">
        <v>444444035</v>
      </c>
      <c r="C62" s="2">
        <v>44620</v>
      </c>
      <c r="D62" s="4">
        <f t="shared" si="39"/>
        <v>853</v>
      </c>
      <c r="E62" s="4">
        <f t="shared" si="40"/>
        <v>0</v>
      </c>
      <c r="F62" s="4">
        <f t="shared" si="41"/>
        <v>0</v>
      </c>
      <c r="G62" s="4">
        <f t="shared" si="42"/>
        <v>0</v>
      </c>
      <c r="H62" s="4">
        <f t="shared" si="43"/>
        <v>0</v>
      </c>
      <c r="I62" s="4">
        <f t="shared" si="44"/>
        <v>0</v>
      </c>
      <c r="J62" s="4">
        <f t="shared" si="45"/>
        <v>0</v>
      </c>
      <c r="K62" s="4">
        <f t="shared" si="46"/>
        <v>5220704</v>
      </c>
      <c r="L62" s="3">
        <v>5220704</v>
      </c>
    </row>
    <row r="63" spans="1:12" x14ac:dyDescent="0.25">
      <c r="A63" t="s">
        <v>2990</v>
      </c>
      <c r="B63" s="13">
        <v>444444035</v>
      </c>
      <c r="C63" s="2">
        <v>44865</v>
      </c>
      <c r="D63" s="4">
        <f t="shared" si="39"/>
        <v>608</v>
      </c>
      <c r="E63" s="4">
        <f t="shared" si="40"/>
        <v>0</v>
      </c>
      <c r="F63" s="4">
        <f t="shared" si="41"/>
        <v>0</v>
      </c>
      <c r="G63" s="4">
        <f t="shared" si="42"/>
        <v>0</v>
      </c>
      <c r="H63" s="4">
        <f t="shared" si="43"/>
        <v>0</v>
      </c>
      <c r="I63" s="4">
        <f t="shared" si="44"/>
        <v>0</v>
      </c>
      <c r="J63" s="4">
        <f t="shared" si="45"/>
        <v>0</v>
      </c>
      <c r="K63" s="4">
        <f t="shared" si="46"/>
        <v>16075609</v>
      </c>
      <c r="L63" s="3">
        <v>16075609</v>
      </c>
    </row>
    <row r="64" spans="1:12" x14ac:dyDescent="0.25">
      <c r="A64" t="s">
        <v>2991</v>
      </c>
      <c r="B64" s="13">
        <v>900502435</v>
      </c>
      <c r="C64" s="2">
        <v>45290</v>
      </c>
      <c r="D64" s="4">
        <f t="shared" si="39"/>
        <v>183</v>
      </c>
      <c r="E64" s="4">
        <f t="shared" si="40"/>
        <v>0</v>
      </c>
      <c r="F64" s="4">
        <f t="shared" si="41"/>
        <v>0</v>
      </c>
      <c r="G64" s="4">
        <f t="shared" si="42"/>
        <v>0</v>
      </c>
      <c r="H64" s="4">
        <f t="shared" si="43"/>
        <v>0</v>
      </c>
      <c r="I64" s="4">
        <f t="shared" si="44"/>
        <v>0</v>
      </c>
      <c r="J64" s="4">
        <f t="shared" si="45"/>
        <v>58283959</v>
      </c>
      <c r="K64" s="4">
        <f t="shared" si="46"/>
        <v>0</v>
      </c>
      <c r="L64" s="3">
        <v>58283959</v>
      </c>
    </row>
    <row r="65" spans="1:12" x14ac:dyDescent="0.25">
      <c r="A65" t="s">
        <v>2991</v>
      </c>
      <c r="B65" s="13">
        <v>900502435</v>
      </c>
      <c r="C65" s="2">
        <v>45412</v>
      </c>
      <c r="D65" s="4">
        <f t="shared" si="39"/>
        <v>61</v>
      </c>
      <c r="E65" s="4">
        <f t="shared" si="40"/>
        <v>0</v>
      </c>
      <c r="F65" s="4">
        <f t="shared" si="41"/>
        <v>0</v>
      </c>
      <c r="G65" s="4">
        <f t="shared" si="42"/>
        <v>16111374</v>
      </c>
      <c r="H65" s="4">
        <f t="shared" si="43"/>
        <v>0</v>
      </c>
      <c r="I65" s="4">
        <f t="shared" si="44"/>
        <v>0</v>
      </c>
      <c r="J65" s="4">
        <f t="shared" si="45"/>
        <v>0</v>
      </c>
      <c r="K65" s="4">
        <f t="shared" si="46"/>
        <v>0</v>
      </c>
      <c r="L65" s="3">
        <v>16111374</v>
      </c>
    </row>
    <row r="66" spans="1:12" x14ac:dyDescent="0.25">
      <c r="A66" t="s">
        <v>3012</v>
      </c>
      <c r="B66" s="13">
        <v>80845385</v>
      </c>
      <c r="C66" s="2">
        <v>45290</v>
      </c>
      <c r="D66" s="4">
        <f t="shared" si="39"/>
        <v>183</v>
      </c>
      <c r="E66" s="4">
        <f t="shared" si="40"/>
        <v>0</v>
      </c>
      <c r="F66" s="4">
        <f t="shared" si="41"/>
        <v>0</v>
      </c>
      <c r="G66" s="4">
        <f t="shared" si="42"/>
        <v>0</v>
      </c>
      <c r="H66" s="4">
        <f t="shared" si="43"/>
        <v>0</v>
      </c>
      <c r="I66" s="4">
        <f t="shared" si="44"/>
        <v>0</v>
      </c>
      <c r="J66" s="4">
        <f t="shared" si="45"/>
        <v>3606</v>
      </c>
      <c r="K66" s="4">
        <f t="shared" si="46"/>
        <v>0</v>
      </c>
      <c r="L66" s="3">
        <v>3606</v>
      </c>
    </row>
    <row r="67" spans="1:12" x14ac:dyDescent="0.25">
      <c r="A67" t="s">
        <v>3015</v>
      </c>
      <c r="B67" s="13">
        <v>900531292</v>
      </c>
      <c r="C67" s="2">
        <v>45077</v>
      </c>
      <c r="D67" s="4">
        <f t="shared" si="39"/>
        <v>396</v>
      </c>
      <c r="E67" s="4">
        <f t="shared" si="40"/>
        <v>0</v>
      </c>
      <c r="F67" s="4">
        <f t="shared" si="41"/>
        <v>0</v>
      </c>
      <c r="G67" s="4">
        <f t="shared" si="42"/>
        <v>0</v>
      </c>
      <c r="H67" s="4">
        <f t="shared" si="43"/>
        <v>0</v>
      </c>
      <c r="I67" s="4">
        <f t="shared" si="44"/>
        <v>0</v>
      </c>
      <c r="J67" s="4">
        <f t="shared" si="45"/>
        <v>0</v>
      </c>
      <c r="K67" s="4">
        <f t="shared" si="46"/>
        <v>410167.22</v>
      </c>
      <c r="L67" s="3">
        <v>410167.22</v>
      </c>
    </row>
    <row r="68" spans="1:12" x14ac:dyDescent="0.25">
      <c r="A68" t="s">
        <v>3015</v>
      </c>
      <c r="B68" s="13">
        <v>900531292</v>
      </c>
      <c r="C68" s="2">
        <v>44672</v>
      </c>
      <c r="D68" s="4">
        <f t="shared" si="39"/>
        <v>801</v>
      </c>
      <c r="E68" s="4">
        <f t="shared" si="40"/>
        <v>0</v>
      </c>
      <c r="F68" s="4">
        <f t="shared" si="41"/>
        <v>0</v>
      </c>
      <c r="G68" s="4">
        <f t="shared" si="42"/>
        <v>0</v>
      </c>
      <c r="H68" s="4">
        <f t="shared" si="43"/>
        <v>0</v>
      </c>
      <c r="I68" s="4">
        <f t="shared" si="44"/>
        <v>0</v>
      </c>
      <c r="J68" s="4">
        <f t="shared" si="45"/>
        <v>0</v>
      </c>
      <c r="K68" s="4">
        <f t="shared" si="46"/>
        <v>11095405</v>
      </c>
      <c r="L68" s="3">
        <v>11095405</v>
      </c>
    </row>
    <row r="69" spans="1:12" x14ac:dyDescent="0.25">
      <c r="A69" t="s">
        <v>3015</v>
      </c>
      <c r="B69" s="13">
        <v>900531292</v>
      </c>
      <c r="C69" s="2">
        <v>44942</v>
      </c>
      <c r="D69" s="4">
        <f t="shared" si="39"/>
        <v>531</v>
      </c>
      <c r="E69" s="4">
        <f t="shared" si="40"/>
        <v>0</v>
      </c>
      <c r="F69" s="4">
        <f t="shared" si="41"/>
        <v>0</v>
      </c>
      <c r="G69" s="4">
        <f t="shared" si="42"/>
        <v>0</v>
      </c>
      <c r="H69" s="4">
        <f t="shared" si="43"/>
        <v>0</v>
      </c>
      <c r="I69" s="4">
        <f t="shared" si="44"/>
        <v>0</v>
      </c>
      <c r="J69" s="4">
        <f t="shared" si="45"/>
        <v>0</v>
      </c>
      <c r="K69" s="4">
        <f t="shared" si="46"/>
        <v>2409998.94</v>
      </c>
      <c r="L69" s="3">
        <v>2409998.94</v>
      </c>
    </row>
    <row r="70" spans="1:12" x14ac:dyDescent="0.25">
      <c r="A70" t="s">
        <v>3015</v>
      </c>
      <c r="B70" s="13">
        <v>900531292</v>
      </c>
      <c r="C70" s="2">
        <v>45035</v>
      </c>
      <c r="D70" s="4">
        <f t="shared" si="39"/>
        <v>438</v>
      </c>
      <c r="E70" s="4">
        <f t="shared" si="40"/>
        <v>0</v>
      </c>
      <c r="F70" s="4">
        <f t="shared" si="41"/>
        <v>0</v>
      </c>
      <c r="G70" s="4">
        <f t="shared" si="42"/>
        <v>0</v>
      </c>
      <c r="H70" s="4">
        <f t="shared" si="43"/>
        <v>0</v>
      </c>
      <c r="I70" s="4">
        <f t="shared" si="44"/>
        <v>0</v>
      </c>
      <c r="J70" s="4">
        <f t="shared" si="45"/>
        <v>0</v>
      </c>
      <c r="K70" s="4">
        <f t="shared" si="46"/>
        <v>3480525.89</v>
      </c>
      <c r="L70" s="3">
        <v>3480525.89</v>
      </c>
    </row>
    <row r="71" spans="1:12" x14ac:dyDescent="0.25">
      <c r="A71" t="s">
        <v>3015</v>
      </c>
      <c r="B71" s="13">
        <v>900531292</v>
      </c>
      <c r="C71" s="2">
        <v>45008</v>
      </c>
      <c r="D71" s="4">
        <f t="shared" si="39"/>
        <v>465</v>
      </c>
      <c r="E71" s="4">
        <f t="shared" si="40"/>
        <v>0</v>
      </c>
      <c r="F71" s="4">
        <f t="shared" si="41"/>
        <v>0</v>
      </c>
      <c r="G71" s="4">
        <f t="shared" si="42"/>
        <v>0</v>
      </c>
      <c r="H71" s="4">
        <f t="shared" si="43"/>
        <v>0</v>
      </c>
      <c r="I71" s="4">
        <f t="shared" si="44"/>
        <v>0</v>
      </c>
      <c r="J71" s="4">
        <f t="shared" si="45"/>
        <v>0</v>
      </c>
      <c r="K71" s="4">
        <f t="shared" si="46"/>
        <v>1072510</v>
      </c>
      <c r="L71" s="3">
        <v>1072510</v>
      </c>
    </row>
    <row r="72" spans="1:12" x14ac:dyDescent="0.25">
      <c r="A72" t="s">
        <v>3015</v>
      </c>
      <c r="B72" s="13">
        <v>900531292</v>
      </c>
      <c r="C72" s="2">
        <v>45147</v>
      </c>
      <c r="D72" s="4">
        <f t="shared" si="39"/>
        <v>326</v>
      </c>
      <c r="E72" s="4">
        <f t="shared" si="40"/>
        <v>0</v>
      </c>
      <c r="F72" s="4">
        <f t="shared" si="41"/>
        <v>0</v>
      </c>
      <c r="G72" s="4">
        <f t="shared" si="42"/>
        <v>0</v>
      </c>
      <c r="H72" s="4">
        <f t="shared" si="43"/>
        <v>0</v>
      </c>
      <c r="I72" s="4">
        <f t="shared" si="44"/>
        <v>0</v>
      </c>
      <c r="J72" s="4">
        <f t="shared" si="45"/>
        <v>119390.73</v>
      </c>
      <c r="K72" s="4">
        <f t="shared" si="46"/>
        <v>0</v>
      </c>
      <c r="L72" s="3">
        <v>119390.73</v>
      </c>
    </row>
    <row r="73" spans="1:12" x14ac:dyDescent="0.25">
      <c r="A73" t="s">
        <v>3015</v>
      </c>
      <c r="B73" s="13">
        <v>900531292</v>
      </c>
      <c r="C73" s="2">
        <v>45259</v>
      </c>
      <c r="D73" s="4">
        <f t="shared" si="39"/>
        <v>214</v>
      </c>
      <c r="E73" s="4">
        <f t="shared" si="40"/>
        <v>0</v>
      </c>
      <c r="F73" s="4">
        <f t="shared" si="41"/>
        <v>0</v>
      </c>
      <c r="G73" s="4">
        <f t="shared" si="42"/>
        <v>0</v>
      </c>
      <c r="H73" s="4">
        <f t="shared" si="43"/>
        <v>0</v>
      </c>
      <c r="I73" s="4">
        <f t="shared" si="44"/>
        <v>0</v>
      </c>
      <c r="J73" s="4">
        <f t="shared" si="45"/>
        <v>69700</v>
      </c>
      <c r="K73" s="4">
        <f t="shared" si="46"/>
        <v>0</v>
      </c>
      <c r="L73" s="3">
        <v>69700</v>
      </c>
    </row>
    <row r="74" spans="1:12" x14ac:dyDescent="0.25">
      <c r="A74" t="s">
        <v>3016</v>
      </c>
      <c r="B74" s="13">
        <v>901153639</v>
      </c>
      <c r="C74" s="2">
        <v>44894</v>
      </c>
      <c r="D74" s="4">
        <f t="shared" si="39"/>
        <v>579</v>
      </c>
      <c r="E74" s="4">
        <f t="shared" si="40"/>
        <v>0</v>
      </c>
      <c r="F74" s="4">
        <f t="shared" si="41"/>
        <v>0</v>
      </c>
      <c r="G74" s="4">
        <f t="shared" si="42"/>
        <v>0</v>
      </c>
      <c r="H74" s="4">
        <f t="shared" si="43"/>
        <v>0</v>
      </c>
      <c r="I74" s="4">
        <f t="shared" si="44"/>
        <v>0</v>
      </c>
      <c r="J74" s="4">
        <f t="shared" si="45"/>
        <v>0</v>
      </c>
      <c r="K74" s="4">
        <f t="shared" si="46"/>
        <v>21133295</v>
      </c>
      <c r="L74" s="3">
        <v>21133295</v>
      </c>
    </row>
    <row r="75" spans="1:12" x14ac:dyDescent="0.25">
      <c r="A75" t="s">
        <v>3016</v>
      </c>
      <c r="B75" s="13">
        <v>901153639</v>
      </c>
      <c r="C75" s="2">
        <v>45427</v>
      </c>
      <c r="D75" s="4">
        <f t="shared" si="39"/>
        <v>46</v>
      </c>
      <c r="E75" s="4">
        <f t="shared" si="40"/>
        <v>0</v>
      </c>
      <c r="F75" s="4">
        <f t="shared" si="41"/>
        <v>631553624</v>
      </c>
      <c r="G75" s="4">
        <f t="shared" si="42"/>
        <v>0</v>
      </c>
      <c r="H75" s="4">
        <f t="shared" si="43"/>
        <v>0</v>
      </c>
      <c r="I75" s="4">
        <f t="shared" si="44"/>
        <v>0</v>
      </c>
      <c r="J75" s="4">
        <f t="shared" si="45"/>
        <v>0</v>
      </c>
      <c r="K75" s="4">
        <f t="shared" si="46"/>
        <v>0</v>
      </c>
      <c r="L75" s="3">
        <v>631553624</v>
      </c>
    </row>
    <row r="76" spans="1:12" x14ac:dyDescent="0.25">
      <c r="A76" t="s">
        <v>3022</v>
      </c>
      <c r="B76" s="13">
        <v>899999061</v>
      </c>
      <c r="C76" s="2">
        <v>43830</v>
      </c>
      <c r="D76" s="4">
        <f t="shared" si="39"/>
        <v>1643</v>
      </c>
      <c r="E76" s="4">
        <f t="shared" si="40"/>
        <v>0</v>
      </c>
      <c r="F76" s="4">
        <f t="shared" si="41"/>
        <v>0</v>
      </c>
      <c r="G76" s="4">
        <f t="shared" si="42"/>
        <v>0</v>
      </c>
      <c r="H76" s="4">
        <f t="shared" si="43"/>
        <v>0</v>
      </c>
      <c r="I76" s="4">
        <f t="shared" si="44"/>
        <v>0</v>
      </c>
      <c r="J76" s="4">
        <f t="shared" si="45"/>
        <v>0</v>
      </c>
      <c r="K76" s="4">
        <f t="shared" si="46"/>
        <v>686325</v>
      </c>
      <c r="L76" s="3">
        <v>686325</v>
      </c>
    </row>
    <row r="77" spans="1:12" x14ac:dyDescent="0.25">
      <c r="A77" t="s">
        <v>3022</v>
      </c>
      <c r="B77" s="13">
        <v>899999061</v>
      </c>
      <c r="C77" s="2">
        <v>44196</v>
      </c>
      <c r="D77" s="4">
        <f t="shared" si="39"/>
        <v>1277</v>
      </c>
      <c r="E77" s="4">
        <f t="shared" si="40"/>
        <v>0</v>
      </c>
      <c r="F77" s="4">
        <f t="shared" si="41"/>
        <v>0</v>
      </c>
      <c r="G77" s="4">
        <f t="shared" si="42"/>
        <v>0</v>
      </c>
      <c r="H77" s="4">
        <f t="shared" si="43"/>
        <v>0</v>
      </c>
      <c r="I77" s="4">
        <f t="shared" si="44"/>
        <v>0</v>
      </c>
      <c r="J77" s="4">
        <f t="shared" si="45"/>
        <v>0</v>
      </c>
      <c r="K77" s="4">
        <f t="shared" si="46"/>
        <v>24840</v>
      </c>
      <c r="L77" s="3">
        <v>24840</v>
      </c>
    </row>
    <row r="78" spans="1:12" x14ac:dyDescent="0.25">
      <c r="A78" t="s">
        <v>3022</v>
      </c>
      <c r="B78" s="13">
        <v>899999061</v>
      </c>
      <c r="C78" s="2">
        <v>44651</v>
      </c>
      <c r="D78" s="4">
        <f t="shared" si="39"/>
        <v>822</v>
      </c>
      <c r="E78" s="4">
        <f t="shared" si="40"/>
        <v>0</v>
      </c>
      <c r="F78" s="4">
        <f t="shared" si="41"/>
        <v>0</v>
      </c>
      <c r="G78" s="4">
        <f t="shared" si="42"/>
        <v>0</v>
      </c>
      <c r="H78" s="4">
        <f t="shared" si="43"/>
        <v>0</v>
      </c>
      <c r="I78" s="4">
        <f t="shared" si="44"/>
        <v>0</v>
      </c>
      <c r="J78" s="4">
        <f t="shared" si="45"/>
        <v>0</v>
      </c>
      <c r="K78" s="4">
        <f t="shared" si="46"/>
        <v>195604</v>
      </c>
      <c r="L78" s="3">
        <v>195604</v>
      </c>
    </row>
    <row r="79" spans="1:12" x14ac:dyDescent="0.25">
      <c r="A79" t="s">
        <v>3022</v>
      </c>
      <c r="B79" s="13">
        <v>899999061</v>
      </c>
      <c r="C79" s="2">
        <v>44953</v>
      </c>
      <c r="D79" s="4">
        <f t="shared" si="39"/>
        <v>520</v>
      </c>
      <c r="E79" s="4">
        <f t="shared" si="40"/>
        <v>0</v>
      </c>
      <c r="F79" s="4">
        <f t="shared" si="41"/>
        <v>0</v>
      </c>
      <c r="G79" s="4">
        <f t="shared" si="42"/>
        <v>0</v>
      </c>
      <c r="H79" s="4">
        <f t="shared" si="43"/>
        <v>0</v>
      </c>
      <c r="I79" s="4">
        <f t="shared" si="44"/>
        <v>0</v>
      </c>
      <c r="J79" s="4">
        <f t="shared" si="45"/>
        <v>0</v>
      </c>
      <c r="K79" s="4">
        <f t="shared" si="46"/>
        <v>739500000</v>
      </c>
      <c r="L79" s="3">
        <v>739500000</v>
      </c>
    </row>
    <row r="80" spans="1:12" x14ac:dyDescent="0.25">
      <c r="A80" t="s">
        <v>3022</v>
      </c>
      <c r="B80" s="13">
        <v>899999061</v>
      </c>
      <c r="C80" s="2">
        <v>44957</v>
      </c>
      <c r="D80" s="4">
        <f t="shared" si="39"/>
        <v>516</v>
      </c>
      <c r="E80" s="4">
        <f t="shared" si="40"/>
        <v>0</v>
      </c>
      <c r="F80" s="4">
        <f t="shared" si="41"/>
        <v>0</v>
      </c>
      <c r="G80" s="4">
        <f t="shared" si="42"/>
        <v>0</v>
      </c>
      <c r="H80" s="4">
        <f t="shared" si="43"/>
        <v>0</v>
      </c>
      <c r="I80" s="4">
        <f t="shared" si="44"/>
        <v>0</v>
      </c>
      <c r="J80" s="4">
        <f t="shared" si="45"/>
        <v>0</v>
      </c>
      <c r="K80" s="4">
        <f t="shared" si="46"/>
        <v>16058000</v>
      </c>
      <c r="L80" s="3">
        <v>16058000</v>
      </c>
    </row>
    <row r="81" spans="1:13" x14ac:dyDescent="0.25">
      <c r="A81" t="s">
        <v>3022</v>
      </c>
      <c r="B81" s="13">
        <v>899999061</v>
      </c>
      <c r="C81" s="2">
        <v>45107</v>
      </c>
      <c r="D81" s="4">
        <f t="shared" si="39"/>
        <v>366</v>
      </c>
      <c r="E81" s="4">
        <f t="shared" si="40"/>
        <v>0</v>
      </c>
      <c r="F81" s="4">
        <f t="shared" si="41"/>
        <v>0</v>
      </c>
      <c r="G81" s="4">
        <f t="shared" si="42"/>
        <v>0</v>
      </c>
      <c r="H81" s="4">
        <f t="shared" si="43"/>
        <v>0</v>
      </c>
      <c r="I81" s="4">
        <f t="shared" si="44"/>
        <v>0</v>
      </c>
      <c r="J81" s="4">
        <f t="shared" si="45"/>
        <v>0</v>
      </c>
      <c r="K81" s="4">
        <f t="shared" si="46"/>
        <v>18266663</v>
      </c>
      <c r="L81" s="3">
        <v>18266663</v>
      </c>
    </row>
    <row r="82" spans="1:13" x14ac:dyDescent="0.25">
      <c r="A82" t="s">
        <v>3022</v>
      </c>
      <c r="B82" s="13">
        <v>899999061</v>
      </c>
      <c r="C82" s="2">
        <v>45138</v>
      </c>
      <c r="D82" s="4">
        <f t="shared" si="39"/>
        <v>335</v>
      </c>
      <c r="E82" s="4">
        <f t="shared" si="40"/>
        <v>0</v>
      </c>
      <c r="F82" s="4">
        <f t="shared" si="41"/>
        <v>0</v>
      </c>
      <c r="G82" s="4">
        <f t="shared" si="42"/>
        <v>0</v>
      </c>
      <c r="H82" s="4">
        <f t="shared" si="43"/>
        <v>0</v>
      </c>
      <c r="I82" s="4">
        <f t="shared" si="44"/>
        <v>0</v>
      </c>
      <c r="J82" s="4">
        <f t="shared" si="45"/>
        <v>144018227</v>
      </c>
      <c r="K82" s="4">
        <f t="shared" si="46"/>
        <v>0</v>
      </c>
      <c r="L82" s="3">
        <v>144018227</v>
      </c>
    </row>
    <row r="83" spans="1:13" x14ac:dyDescent="0.25">
      <c r="A83" t="s">
        <v>3022</v>
      </c>
      <c r="B83" s="13">
        <v>899999061</v>
      </c>
      <c r="C83" s="2">
        <v>45169</v>
      </c>
      <c r="D83" s="4">
        <f t="shared" si="39"/>
        <v>304</v>
      </c>
      <c r="E83" s="4">
        <f t="shared" si="40"/>
        <v>0</v>
      </c>
      <c r="F83" s="4">
        <f t="shared" si="41"/>
        <v>0</v>
      </c>
      <c r="G83" s="4">
        <f t="shared" si="42"/>
        <v>0</v>
      </c>
      <c r="H83" s="4">
        <f t="shared" si="43"/>
        <v>0</v>
      </c>
      <c r="I83" s="4">
        <f t="shared" si="44"/>
        <v>0</v>
      </c>
      <c r="J83" s="4">
        <f t="shared" si="45"/>
        <v>66239813</v>
      </c>
      <c r="K83" s="4">
        <f t="shared" si="46"/>
        <v>0</v>
      </c>
      <c r="L83" s="3">
        <v>66239813</v>
      </c>
    </row>
    <row r="84" spans="1:13" x14ac:dyDescent="0.25">
      <c r="A84" t="s">
        <v>3022</v>
      </c>
      <c r="B84" s="13">
        <v>899999061</v>
      </c>
      <c r="C84" s="2">
        <v>45230</v>
      </c>
      <c r="D84" s="4">
        <f t="shared" si="39"/>
        <v>243</v>
      </c>
      <c r="E84" s="4">
        <f t="shared" si="40"/>
        <v>0</v>
      </c>
      <c r="F84" s="4">
        <f t="shared" si="41"/>
        <v>0</v>
      </c>
      <c r="G84" s="4">
        <f t="shared" si="42"/>
        <v>0</v>
      </c>
      <c r="H84" s="4">
        <f t="shared" si="43"/>
        <v>0</v>
      </c>
      <c r="I84" s="4">
        <f t="shared" si="44"/>
        <v>0</v>
      </c>
      <c r="J84" s="4">
        <f t="shared" si="45"/>
        <v>35504</v>
      </c>
      <c r="K84" s="4">
        <f t="shared" si="46"/>
        <v>0</v>
      </c>
      <c r="L84" s="3">
        <v>35504</v>
      </c>
    </row>
    <row r="85" spans="1:13" x14ac:dyDescent="0.25">
      <c r="A85" t="s">
        <v>3022</v>
      </c>
      <c r="B85" s="13">
        <v>899999061</v>
      </c>
      <c r="C85" s="2">
        <v>45291</v>
      </c>
      <c r="D85" s="4">
        <f t="shared" si="39"/>
        <v>182</v>
      </c>
      <c r="E85" s="4">
        <f t="shared" si="40"/>
        <v>0</v>
      </c>
      <c r="F85" s="4">
        <f t="shared" si="41"/>
        <v>0</v>
      </c>
      <c r="G85" s="4">
        <f t="shared" si="42"/>
        <v>0</v>
      </c>
      <c r="H85" s="4">
        <f t="shared" si="43"/>
        <v>0</v>
      </c>
      <c r="I85" s="4">
        <f t="shared" si="44"/>
        <v>0</v>
      </c>
      <c r="J85" s="4">
        <f t="shared" si="45"/>
        <v>13</v>
      </c>
      <c r="K85" s="4">
        <f t="shared" si="46"/>
        <v>0</v>
      </c>
      <c r="L85" s="3">
        <v>13</v>
      </c>
    </row>
    <row r="86" spans="1:13" x14ac:dyDescent="0.25">
      <c r="A86" t="s">
        <v>3022</v>
      </c>
      <c r="B86" s="13">
        <v>899999061</v>
      </c>
      <c r="C86" s="2">
        <v>45351</v>
      </c>
      <c r="D86" s="4">
        <f t="shared" si="39"/>
        <v>122</v>
      </c>
      <c r="E86" s="4">
        <f t="shared" si="40"/>
        <v>0</v>
      </c>
      <c r="F86" s="4">
        <f t="shared" si="41"/>
        <v>0</v>
      </c>
      <c r="G86" s="4">
        <f t="shared" si="42"/>
        <v>0</v>
      </c>
      <c r="H86" s="4">
        <f t="shared" si="43"/>
        <v>0</v>
      </c>
      <c r="I86" s="4">
        <f t="shared" si="44"/>
        <v>28048226</v>
      </c>
      <c r="J86" s="4">
        <f t="shared" si="45"/>
        <v>0</v>
      </c>
      <c r="K86" s="4">
        <f t="shared" si="46"/>
        <v>0</v>
      </c>
      <c r="L86" s="3">
        <v>28048226</v>
      </c>
    </row>
    <row r="87" spans="1:13" x14ac:dyDescent="0.25">
      <c r="A87" t="s">
        <v>3022</v>
      </c>
      <c r="B87" s="13">
        <v>899999061</v>
      </c>
      <c r="C87" s="2">
        <v>45412</v>
      </c>
      <c r="D87" s="4">
        <f t="shared" si="39"/>
        <v>61</v>
      </c>
      <c r="E87" s="4">
        <f t="shared" si="40"/>
        <v>0</v>
      </c>
      <c r="F87" s="4">
        <f t="shared" si="41"/>
        <v>0</v>
      </c>
      <c r="G87" s="4">
        <f t="shared" si="42"/>
        <v>48150294</v>
      </c>
      <c r="H87" s="4">
        <f t="shared" si="43"/>
        <v>0</v>
      </c>
      <c r="I87" s="4">
        <f t="shared" si="44"/>
        <v>0</v>
      </c>
      <c r="J87" s="4">
        <f t="shared" si="45"/>
        <v>0</v>
      </c>
      <c r="K87" s="4">
        <f t="shared" si="46"/>
        <v>0</v>
      </c>
      <c r="L87" s="3">
        <v>48150294</v>
      </c>
    </row>
    <row r="88" spans="1:13" x14ac:dyDescent="0.25">
      <c r="A88" t="s">
        <v>3022</v>
      </c>
      <c r="B88" s="13">
        <v>899999061</v>
      </c>
      <c r="C88" s="2">
        <v>45203</v>
      </c>
      <c r="D88" s="4">
        <f t="shared" si="39"/>
        <v>270</v>
      </c>
      <c r="E88" s="4">
        <f t="shared" si="40"/>
        <v>0</v>
      </c>
      <c r="F88" s="4">
        <f t="shared" si="41"/>
        <v>0</v>
      </c>
      <c r="G88" s="4">
        <f t="shared" si="42"/>
        <v>0</v>
      </c>
      <c r="H88" s="4">
        <f t="shared" si="43"/>
        <v>0</v>
      </c>
      <c r="I88" s="4">
        <f t="shared" si="44"/>
        <v>0</v>
      </c>
      <c r="J88" s="4">
        <f t="shared" si="45"/>
        <v>188848000</v>
      </c>
      <c r="K88" s="4">
        <f t="shared" si="46"/>
        <v>0</v>
      </c>
      <c r="L88" s="3">
        <v>188848000</v>
      </c>
    </row>
    <row r="89" spans="1:13" x14ac:dyDescent="0.25">
      <c r="A89" t="s">
        <v>3022</v>
      </c>
      <c r="B89" s="13">
        <v>899999061</v>
      </c>
      <c r="C89" s="2">
        <v>45433</v>
      </c>
      <c r="D89" s="4">
        <f t="shared" si="39"/>
        <v>40</v>
      </c>
      <c r="E89" s="4">
        <f t="shared" si="40"/>
        <v>0</v>
      </c>
      <c r="F89" s="4">
        <f t="shared" si="41"/>
        <v>5889000</v>
      </c>
      <c r="G89" s="4">
        <f t="shared" si="42"/>
        <v>0</v>
      </c>
      <c r="H89" s="4">
        <f t="shared" si="43"/>
        <v>0</v>
      </c>
      <c r="I89" s="4">
        <f t="shared" si="44"/>
        <v>0</v>
      </c>
      <c r="J89" s="4">
        <f t="shared" si="45"/>
        <v>0</v>
      </c>
      <c r="K89" s="4">
        <f t="shared" si="46"/>
        <v>0</v>
      </c>
      <c r="L89" s="3">
        <v>5889000</v>
      </c>
    </row>
    <row r="90" spans="1:13" x14ac:dyDescent="0.25">
      <c r="A90" t="s">
        <v>3030</v>
      </c>
      <c r="B90" s="13">
        <v>860011285</v>
      </c>
      <c r="C90" s="2">
        <v>45181</v>
      </c>
      <c r="D90" s="4">
        <f t="shared" si="31"/>
        <v>292</v>
      </c>
      <c r="E90" s="4">
        <f t="shared" si="32"/>
        <v>0</v>
      </c>
      <c r="F90" s="4">
        <f t="shared" si="33"/>
        <v>0</v>
      </c>
      <c r="G90" s="4">
        <f t="shared" si="34"/>
        <v>0</v>
      </c>
      <c r="H90" s="4">
        <f t="shared" si="35"/>
        <v>0</v>
      </c>
      <c r="I90" s="4">
        <f t="shared" si="36"/>
        <v>0</v>
      </c>
      <c r="J90" s="4">
        <f t="shared" si="37"/>
        <v>3500000</v>
      </c>
      <c r="K90" s="4">
        <f t="shared" si="38"/>
        <v>0</v>
      </c>
      <c r="L90" s="3">
        <v>3500000</v>
      </c>
    </row>
    <row r="91" spans="1:13" x14ac:dyDescent="0.25">
      <c r="A91" s="39"/>
      <c r="B91" s="39"/>
      <c r="C91" s="39"/>
      <c r="D91" s="39"/>
      <c r="E91" s="40">
        <f t="shared" ref="E91:L91" si="47">SUM(E7:E90)</f>
        <v>8900544</v>
      </c>
      <c r="F91" s="40">
        <f t="shared" si="47"/>
        <v>2355348347</v>
      </c>
      <c r="G91" s="40">
        <f t="shared" si="47"/>
        <v>6232512715</v>
      </c>
      <c r="H91" s="40">
        <f t="shared" si="47"/>
        <v>2138385963</v>
      </c>
      <c r="I91" s="40">
        <f t="shared" si="47"/>
        <v>29944004239</v>
      </c>
      <c r="J91" s="40">
        <f t="shared" si="47"/>
        <v>1051670019.73</v>
      </c>
      <c r="K91" s="40">
        <f t="shared" si="47"/>
        <v>8144556185.7800007</v>
      </c>
      <c r="L91" s="40">
        <f t="shared" si="47"/>
        <v>49875378013.510002</v>
      </c>
      <c r="M91" s="3">
        <f>+SUM(E91:K91)-L91</f>
        <v>0</v>
      </c>
    </row>
  </sheetData>
  <autoFilter ref="A6:M91" xr:uid="{5171EC4C-5FC5-4C39-BC02-635F80D8855D}"/>
  <mergeCells count="6">
    <mergeCell ref="A1:A3"/>
    <mergeCell ref="J1:K1"/>
    <mergeCell ref="J2:K2"/>
    <mergeCell ref="J3:K3"/>
    <mergeCell ref="J4:L4"/>
    <mergeCell ref="B1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1556C-4781-427A-BF04-6C233BCCBCF1}">
  <dimension ref="A9:O1719"/>
  <sheetViews>
    <sheetView tabSelected="1" zoomScaleNormal="100" workbookViewId="0">
      <pane ySplit="10" topLeftCell="A11" activePane="bottomLeft" state="frozen"/>
      <selection pane="bottomLeft" activeCell="G5" sqref="G5"/>
    </sheetView>
  </sheetViews>
  <sheetFormatPr baseColWidth="10" defaultRowHeight="15" x14ac:dyDescent="0.25"/>
  <cols>
    <col min="1" max="1" width="9.5703125" customWidth="1"/>
    <col min="2" max="2" width="6.42578125" bestFit="1" customWidth="1"/>
    <col min="3" max="3" width="50.42578125" bestFit="1" customWidth="1"/>
    <col min="4" max="4" width="13" bestFit="1" customWidth="1"/>
    <col min="5" max="5" width="13.5703125" bestFit="1" customWidth="1"/>
    <col min="6" max="6" width="14.140625" bestFit="1" customWidth="1"/>
    <col min="7" max="8" width="15.42578125" bestFit="1" customWidth="1"/>
    <col min="9" max="9" width="16.42578125" bestFit="1" customWidth="1"/>
    <col min="10" max="11" width="17.5703125" bestFit="1" customWidth="1"/>
    <col min="12" max="12" width="19.140625" bestFit="1" customWidth="1"/>
    <col min="13" max="13" width="20.42578125" bestFit="1" customWidth="1"/>
    <col min="14" max="15" width="20.5703125" bestFit="1" customWidth="1"/>
    <col min="16" max="16" width="12.42578125" customWidth="1"/>
    <col min="17" max="17" width="12" customWidth="1"/>
    <col min="18" max="18" width="13.42578125" customWidth="1"/>
    <col min="19" max="19" width="20.5703125" bestFit="1" customWidth="1"/>
    <col min="20" max="20" width="13.42578125" customWidth="1"/>
    <col min="21" max="21" width="19.42578125" customWidth="1"/>
    <col min="22" max="22" width="16.42578125" customWidth="1"/>
    <col min="23" max="28" width="20.5703125" bestFit="1" customWidth="1"/>
    <col min="29" max="29" width="12.85546875" customWidth="1"/>
    <col min="30" max="30" width="14.5703125" customWidth="1"/>
    <col min="31" max="31" width="20.5703125" bestFit="1" customWidth="1"/>
    <col min="32" max="32" width="15.42578125" customWidth="1"/>
    <col min="33" max="45" width="20.5703125" bestFit="1" customWidth="1"/>
    <col min="46" max="46" width="18.85546875" bestFit="1" customWidth="1"/>
    <col min="47" max="48" width="19.85546875" bestFit="1" customWidth="1"/>
    <col min="49" max="49" width="20.85546875" bestFit="1" customWidth="1"/>
    <col min="50" max="51" width="22" bestFit="1" customWidth="1"/>
    <col min="52" max="52" width="23.85546875" bestFit="1" customWidth="1"/>
    <col min="53" max="53" width="25.5703125" bestFit="1" customWidth="1"/>
  </cols>
  <sheetData>
    <row r="9" spans="1:13" x14ac:dyDescent="0.25">
      <c r="F9" s="31" t="s">
        <v>2760</v>
      </c>
    </row>
    <row r="10" spans="1:13" s="56" customFormat="1" x14ac:dyDescent="0.25">
      <c r="A10" s="60" t="s">
        <v>360</v>
      </c>
      <c r="B10" s="60" t="s">
        <v>361</v>
      </c>
      <c r="C10" s="60" t="s">
        <v>3</v>
      </c>
      <c r="D10" s="60" t="s">
        <v>2</v>
      </c>
      <c r="E10" s="60" t="s">
        <v>9</v>
      </c>
      <c r="F10" s="56" t="s">
        <v>323</v>
      </c>
      <c r="G10" s="56" t="s">
        <v>324</v>
      </c>
      <c r="H10" s="56" t="s">
        <v>325</v>
      </c>
      <c r="I10" s="56" t="s">
        <v>326</v>
      </c>
      <c r="J10" s="56" t="s">
        <v>327</v>
      </c>
      <c r="K10" s="56" t="s">
        <v>320</v>
      </c>
      <c r="L10" s="56" t="s">
        <v>321</v>
      </c>
      <c r="M10" s="56" t="s">
        <v>322</v>
      </c>
    </row>
    <row r="11" spans="1:13" x14ac:dyDescent="0.25">
      <c r="A11" t="s">
        <v>6859</v>
      </c>
      <c r="B11" t="s">
        <v>3033</v>
      </c>
      <c r="C11" t="s">
        <v>160</v>
      </c>
      <c r="D11">
        <v>800007202</v>
      </c>
      <c r="E11" s="2">
        <v>45369</v>
      </c>
      <c r="F11" s="3">
        <v>0</v>
      </c>
      <c r="G11" s="3">
        <v>0</v>
      </c>
      <c r="H11" s="3">
        <v>0</v>
      </c>
      <c r="I11" s="3">
        <v>60811380</v>
      </c>
      <c r="J11" s="3">
        <v>0</v>
      </c>
      <c r="K11" s="3">
        <v>0</v>
      </c>
      <c r="L11" s="3">
        <v>0</v>
      </c>
      <c r="M11" s="3">
        <v>60811380</v>
      </c>
    </row>
    <row r="12" spans="1:13" x14ac:dyDescent="0.25">
      <c r="B12" t="s">
        <v>3033</v>
      </c>
      <c r="C12" t="s">
        <v>160</v>
      </c>
      <c r="D12">
        <v>800007202</v>
      </c>
      <c r="E12" s="2">
        <v>45405</v>
      </c>
      <c r="F12" s="3">
        <v>0</v>
      </c>
      <c r="G12" s="3">
        <v>0</v>
      </c>
      <c r="H12" s="3">
        <v>100944725</v>
      </c>
      <c r="I12" s="3">
        <v>0</v>
      </c>
      <c r="J12" s="3">
        <v>0</v>
      </c>
      <c r="K12" s="3">
        <v>0</v>
      </c>
      <c r="L12" s="3">
        <v>0</v>
      </c>
      <c r="M12" s="3">
        <v>100944725</v>
      </c>
    </row>
    <row r="13" spans="1:13" x14ac:dyDescent="0.25">
      <c r="B13" t="s">
        <v>3033</v>
      </c>
      <c r="C13" t="s">
        <v>160</v>
      </c>
      <c r="D13">
        <v>800007202</v>
      </c>
      <c r="E13" s="2">
        <v>45407</v>
      </c>
      <c r="F13" s="3">
        <v>0</v>
      </c>
      <c r="G13" s="3">
        <v>0</v>
      </c>
      <c r="H13" s="3">
        <v>1190000</v>
      </c>
      <c r="I13" s="3">
        <v>0</v>
      </c>
      <c r="J13" s="3">
        <v>0</v>
      </c>
      <c r="K13" s="3">
        <v>0</v>
      </c>
      <c r="L13" s="3">
        <v>0</v>
      </c>
      <c r="M13" s="3">
        <v>1190000</v>
      </c>
    </row>
    <row r="14" spans="1:13" x14ac:dyDescent="0.25">
      <c r="B14" t="s">
        <v>3033</v>
      </c>
      <c r="C14" t="s">
        <v>160</v>
      </c>
      <c r="D14">
        <v>800007202</v>
      </c>
      <c r="E14" s="2">
        <v>45390</v>
      </c>
      <c r="F14" s="3">
        <v>0</v>
      </c>
      <c r="G14" s="3">
        <v>0</v>
      </c>
      <c r="H14" s="3">
        <v>7091210</v>
      </c>
      <c r="I14" s="3">
        <v>0</v>
      </c>
      <c r="J14" s="3">
        <v>0</v>
      </c>
      <c r="K14" s="3">
        <v>0</v>
      </c>
      <c r="L14" s="3">
        <v>0</v>
      </c>
      <c r="M14" s="3">
        <v>7091210</v>
      </c>
    </row>
    <row r="15" spans="1:13" x14ac:dyDescent="0.25">
      <c r="B15" t="s">
        <v>3033</v>
      </c>
      <c r="C15" t="s">
        <v>160</v>
      </c>
      <c r="D15">
        <v>800007202</v>
      </c>
      <c r="E15" s="2">
        <v>45357</v>
      </c>
      <c r="F15" s="3">
        <v>0</v>
      </c>
      <c r="G15" s="3">
        <v>0</v>
      </c>
      <c r="H15" s="3">
        <v>0</v>
      </c>
      <c r="I15" s="3">
        <v>42947100</v>
      </c>
      <c r="J15" s="3">
        <v>0</v>
      </c>
      <c r="K15" s="3">
        <v>0</v>
      </c>
      <c r="L15" s="3">
        <v>0</v>
      </c>
      <c r="M15" s="3">
        <v>42947100</v>
      </c>
    </row>
    <row r="16" spans="1:13" x14ac:dyDescent="0.25">
      <c r="B16" t="s">
        <v>3033</v>
      </c>
      <c r="C16" t="s">
        <v>158</v>
      </c>
      <c r="D16">
        <v>805008909</v>
      </c>
      <c r="E16" s="2">
        <v>45369</v>
      </c>
      <c r="F16" s="3">
        <v>0</v>
      </c>
      <c r="G16" s="3">
        <v>0</v>
      </c>
      <c r="H16" s="3">
        <v>0</v>
      </c>
      <c r="I16" s="3">
        <v>39210189</v>
      </c>
      <c r="J16" s="3">
        <v>0</v>
      </c>
      <c r="K16" s="3">
        <v>0</v>
      </c>
      <c r="L16" s="3">
        <v>0</v>
      </c>
      <c r="M16" s="3">
        <v>39210189</v>
      </c>
    </row>
    <row r="17" spans="2:13" x14ac:dyDescent="0.25">
      <c r="B17" t="s">
        <v>3033</v>
      </c>
      <c r="C17" t="s">
        <v>158</v>
      </c>
      <c r="D17">
        <v>805008909</v>
      </c>
      <c r="E17" s="2">
        <v>45372</v>
      </c>
      <c r="F17" s="3">
        <v>0</v>
      </c>
      <c r="G17" s="3">
        <v>0</v>
      </c>
      <c r="H17" s="3">
        <v>0</v>
      </c>
      <c r="I17" s="3">
        <v>37049519</v>
      </c>
      <c r="J17" s="3">
        <v>0</v>
      </c>
      <c r="K17" s="3">
        <v>0</v>
      </c>
      <c r="L17" s="3">
        <v>0</v>
      </c>
      <c r="M17" s="3">
        <v>37049519</v>
      </c>
    </row>
    <row r="18" spans="2:13" x14ac:dyDescent="0.25">
      <c r="B18" t="s">
        <v>3033</v>
      </c>
      <c r="C18" t="s">
        <v>158</v>
      </c>
      <c r="D18">
        <v>805008909</v>
      </c>
      <c r="E18" s="2">
        <v>45377</v>
      </c>
      <c r="F18" s="3">
        <v>0</v>
      </c>
      <c r="G18" s="3">
        <v>0</v>
      </c>
      <c r="H18" s="3">
        <v>0</v>
      </c>
      <c r="I18" s="3">
        <v>21921925</v>
      </c>
      <c r="J18" s="3">
        <v>0</v>
      </c>
      <c r="K18" s="3">
        <v>0</v>
      </c>
      <c r="L18" s="3">
        <v>0</v>
      </c>
      <c r="M18" s="3">
        <v>21921925</v>
      </c>
    </row>
    <row r="19" spans="2:13" x14ac:dyDescent="0.25">
      <c r="B19" t="s">
        <v>3033</v>
      </c>
      <c r="C19" t="s">
        <v>158</v>
      </c>
      <c r="D19">
        <v>805008909</v>
      </c>
      <c r="E19" s="2">
        <v>45384</v>
      </c>
      <c r="F19" s="3">
        <v>0</v>
      </c>
      <c r="G19" s="3">
        <v>0</v>
      </c>
      <c r="H19" s="3">
        <v>18524759</v>
      </c>
      <c r="I19" s="3">
        <v>0</v>
      </c>
      <c r="J19" s="3">
        <v>0</v>
      </c>
      <c r="K19" s="3">
        <v>0</v>
      </c>
      <c r="L19" s="3">
        <v>0</v>
      </c>
      <c r="M19" s="3">
        <v>18524759</v>
      </c>
    </row>
    <row r="20" spans="2:13" x14ac:dyDescent="0.25">
      <c r="B20" t="s">
        <v>3033</v>
      </c>
      <c r="C20" t="s">
        <v>158</v>
      </c>
      <c r="D20">
        <v>805008909</v>
      </c>
      <c r="E20" s="2">
        <v>45400</v>
      </c>
      <c r="F20" s="3">
        <v>0</v>
      </c>
      <c r="G20" s="3">
        <v>0</v>
      </c>
      <c r="H20" s="3">
        <v>12349836</v>
      </c>
      <c r="I20" s="3">
        <v>0</v>
      </c>
      <c r="J20" s="3">
        <v>0</v>
      </c>
      <c r="K20" s="3">
        <v>0</v>
      </c>
      <c r="L20" s="3">
        <v>0</v>
      </c>
      <c r="M20" s="3">
        <v>12349836</v>
      </c>
    </row>
    <row r="21" spans="2:13" x14ac:dyDescent="0.25">
      <c r="B21" t="s">
        <v>3033</v>
      </c>
      <c r="C21" t="s">
        <v>158</v>
      </c>
      <c r="D21">
        <v>805008909</v>
      </c>
      <c r="E21" s="2">
        <v>45405</v>
      </c>
      <c r="F21" s="3">
        <v>0</v>
      </c>
      <c r="G21" s="3">
        <v>0</v>
      </c>
      <c r="H21" s="3">
        <v>8768770</v>
      </c>
      <c r="I21" s="3">
        <v>0</v>
      </c>
      <c r="J21" s="3">
        <v>0</v>
      </c>
      <c r="K21" s="3">
        <v>0</v>
      </c>
      <c r="L21" s="3">
        <v>0</v>
      </c>
      <c r="M21" s="3">
        <v>8768770</v>
      </c>
    </row>
    <row r="22" spans="2:13" x14ac:dyDescent="0.25">
      <c r="B22" t="s">
        <v>3033</v>
      </c>
      <c r="C22" t="s">
        <v>158</v>
      </c>
      <c r="D22">
        <v>805008909</v>
      </c>
      <c r="E22" s="2">
        <v>45408</v>
      </c>
      <c r="F22" s="3">
        <v>0</v>
      </c>
      <c r="G22" s="3">
        <v>0</v>
      </c>
      <c r="H22" s="3">
        <v>6576576</v>
      </c>
      <c r="I22" s="3">
        <v>0</v>
      </c>
      <c r="J22" s="3">
        <v>0</v>
      </c>
      <c r="K22" s="3">
        <v>0</v>
      </c>
      <c r="L22" s="3">
        <v>0</v>
      </c>
      <c r="M22" s="3">
        <v>6576576</v>
      </c>
    </row>
    <row r="23" spans="2:13" x14ac:dyDescent="0.25">
      <c r="B23" t="s">
        <v>3033</v>
      </c>
      <c r="C23" t="s">
        <v>158</v>
      </c>
      <c r="D23">
        <v>805008909</v>
      </c>
      <c r="E23" s="2">
        <v>45397</v>
      </c>
      <c r="F23" s="3">
        <v>0</v>
      </c>
      <c r="G23" s="3">
        <v>0</v>
      </c>
      <c r="H23" s="3">
        <v>8768770</v>
      </c>
      <c r="I23" s="3">
        <v>0</v>
      </c>
      <c r="J23" s="3">
        <v>0</v>
      </c>
      <c r="K23" s="3">
        <v>0</v>
      </c>
      <c r="L23" s="3">
        <v>0</v>
      </c>
      <c r="M23" s="3">
        <v>8768770</v>
      </c>
    </row>
    <row r="24" spans="2:13" x14ac:dyDescent="0.25">
      <c r="B24" t="s">
        <v>3033</v>
      </c>
      <c r="C24" t="s">
        <v>158</v>
      </c>
      <c r="D24">
        <v>805008909</v>
      </c>
      <c r="E24" s="2">
        <v>45443</v>
      </c>
      <c r="F24" s="3">
        <v>65765760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65765760</v>
      </c>
    </row>
    <row r="25" spans="2:13" x14ac:dyDescent="0.25">
      <c r="B25" t="s">
        <v>3033</v>
      </c>
      <c r="C25" t="s">
        <v>137</v>
      </c>
      <c r="D25">
        <v>805004875</v>
      </c>
      <c r="E25" s="2">
        <v>45400</v>
      </c>
      <c r="F25" s="3">
        <v>0</v>
      </c>
      <c r="G25" s="3">
        <v>0</v>
      </c>
      <c r="H25" s="3">
        <v>1350000</v>
      </c>
      <c r="I25" s="3">
        <v>0</v>
      </c>
      <c r="J25" s="3">
        <v>0</v>
      </c>
      <c r="K25" s="3">
        <v>0</v>
      </c>
      <c r="L25" s="3">
        <v>0</v>
      </c>
      <c r="M25" s="3">
        <v>1350000</v>
      </c>
    </row>
    <row r="26" spans="2:13" x14ac:dyDescent="0.25">
      <c r="B26" t="s">
        <v>3033</v>
      </c>
      <c r="C26" t="s">
        <v>137</v>
      </c>
      <c r="D26">
        <v>805004875</v>
      </c>
      <c r="E26" s="2">
        <v>45427</v>
      </c>
      <c r="F26" s="3">
        <v>0</v>
      </c>
      <c r="G26" s="3">
        <v>721687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721687</v>
      </c>
    </row>
    <row r="27" spans="2:13" x14ac:dyDescent="0.25">
      <c r="B27" t="s">
        <v>3033</v>
      </c>
      <c r="C27" t="s">
        <v>137</v>
      </c>
      <c r="D27">
        <v>805004875</v>
      </c>
      <c r="E27" s="2">
        <v>45392</v>
      </c>
      <c r="F27" s="3">
        <v>0</v>
      </c>
      <c r="G27" s="3">
        <v>0</v>
      </c>
      <c r="H27" s="3">
        <v>6289057</v>
      </c>
      <c r="I27" s="3">
        <v>0</v>
      </c>
      <c r="J27" s="3">
        <v>0</v>
      </c>
      <c r="K27" s="3">
        <v>0</v>
      </c>
      <c r="L27" s="3">
        <v>0</v>
      </c>
      <c r="M27" s="3">
        <v>6289057</v>
      </c>
    </row>
    <row r="28" spans="2:13" x14ac:dyDescent="0.25">
      <c r="B28" t="s">
        <v>3033</v>
      </c>
      <c r="C28" t="s">
        <v>70</v>
      </c>
      <c r="D28">
        <v>890903024</v>
      </c>
      <c r="E28" s="2">
        <v>45356</v>
      </c>
      <c r="F28" s="3">
        <v>0</v>
      </c>
      <c r="G28" s="3">
        <v>0</v>
      </c>
      <c r="H28" s="3">
        <v>0</v>
      </c>
      <c r="I28" s="3">
        <v>5383852</v>
      </c>
      <c r="J28" s="3">
        <v>0</v>
      </c>
      <c r="K28" s="3">
        <v>0</v>
      </c>
      <c r="L28" s="3">
        <v>0</v>
      </c>
      <c r="M28" s="3">
        <v>5383852</v>
      </c>
    </row>
    <row r="29" spans="2:13" x14ac:dyDescent="0.25">
      <c r="B29" t="s">
        <v>3033</v>
      </c>
      <c r="C29" t="s">
        <v>70</v>
      </c>
      <c r="D29">
        <v>890903024</v>
      </c>
      <c r="E29" s="2">
        <v>45364</v>
      </c>
      <c r="F29" s="3">
        <v>0</v>
      </c>
      <c r="G29" s="3">
        <v>0</v>
      </c>
      <c r="H29" s="3">
        <v>0</v>
      </c>
      <c r="I29" s="3">
        <v>6330729</v>
      </c>
      <c r="J29" s="3">
        <v>0</v>
      </c>
      <c r="K29" s="3">
        <v>0</v>
      </c>
      <c r="L29" s="3">
        <v>0</v>
      </c>
      <c r="M29" s="3">
        <v>6330729</v>
      </c>
    </row>
    <row r="30" spans="2:13" x14ac:dyDescent="0.25">
      <c r="B30" t="s">
        <v>3033</v>
      </c>
      <c r="C30" t="s">
        <v>70</v>
      </c>
      <c r="D30">
        <v>890903024</v>
      </c>
      <c r="E30" s="2">
        <v>45366</v>
      </c>
      <c r="F30" s="3">
        <v>0</v>
      </c>
      <c r="G30" s="3">
        <v>0</v>
      </c>
      <c r="H30" s="3">
        <v>0</v>
      </c>
      <c r="I30" s="3">
        <v>400038</v>
      </c>
      <c r="J30" s="3">
        <v>0</v>
      </c>
      <c r="K30" s="3">
        <v>0</v>
      </c>
      <c r="L30" s="3">
        <v>0</v>
      </c>
      <c r="M30" s="3">
        <v>400038</v>
      </c>
    </row>
    <row r="31" spans="2:13" x14ac:dyDescent="0.25">
      <c r="B31" t="s">
        <v>3033</v>
      </c>
      <c r="C31" t="s">
        <v>70</v>
      </c>
      <c r="D31">
        <v>890903024</v>
      </c>
      <c r="E31" s="2">
        <v>45369</v>
      </c>
      <c r="F31" s="3">
        <v>0</v>
      </c>
      <c r="G31" s="3">
        <v>0</v>
      </c>
      <c r="H31" s="3">
        <v>0</v>
      </c>
      <c r="I31" s="3">
        <v>4098665</v>
      </c>
      <c r="J31" s="3">
        <v>0</v>
      </c>
      <c r="K31" s="3">
        <v>0</v>
      </c>
      <c r="L31" s="3">
        <v>0</v>
      </c>
      <c r="M31" s="3">
        <v>4098665</v>
      </c>
    </row>
    <row r="32" spans="2:13" x14ac:dyDescent="0.25">
      <c r="B32" t="s">
        <v>3033</v>
      </c>
      <c r="C32" t="s">
        <v>70</v>
      </c>
      <c r="D32">
        <v>890903024</v>
      </c>
      <c r="E32" s="2">
        <v>45370</v>
      </c>
      <c r="F32" s="3">
        <v>0</v>
      </c>
      <c r="G32" s="3">
        <v>0</v>
      </c>
      <c r="H32" s="3">
        <v>0</v>
      </c>
      <c r="I32" s="3">
        <v>60083712</v>
      </c>
      <c r="J32" s="3">
        <v>0</v>
      </c>
      <c r="K32" s="3">
        <v>0</v>
      </c>
      <c r="L32" s="3">
        <v>0</v>
      </c>
      <c r="M32" s="3">
        <v>60083712</v>
      </c>
    </row>
    <row r="33" spans="2:13" x14ac:dyDescent="0.25">
      <c r="B33" t="s">
        <v>3033</v>
      </c>
      <c r="C33" t="s">
        <v>70</v>
      </c>
      <c r="D33">
        <v>890903024</v>
      </c>
      <c r="E33" s="2">
        <v>45372</v>
      </c>
      <c r="F33" s="3">
        <v>0</v>
      </c>
      <c r="G33" s="3">
        <v>0</v>
      </c>
      <c r="H33" s="3">
        <v>0</v>
      </c>
      <c r="I33" s="3">
        <v>52641226</v>
      </c>
      <c r="J33" s="3">
        <v>0</v>
      </c>
      <c r="K33" s="3">
        <v>0</v>
      </c>
      <c r="L33" s="3">
        <v>0</v>
      </c>
      <c r="M33" s="3">
        <v>52641226</v>
      </c>
    </row>
    <row r="34" spans="2:13" x14ac:dyDescent="0.25">
      <c r="B34" t="s">
        <v>3033</v>
      </c>
      <c r="C34" t="s">
        <v>70</v>
      </c>
      <c r="D34">
        <v>890903024</v>
      </c>
      <c r="E34" s="2">
        <v>45378</v>
      </c>
      <c r="F34" s="3">
        <v>0</v>
      </c>
      <c r="G34" s="3">
        <v>0</v>
      </c>
      <c r="H34" s="3">
        <v>0</v>
      </c>
      <c r="I34" s="3">
        <v>141050648</v>
      </c>
      <c r="J34" s="3">
        <v>0</v>
      </c>
      <c r="K34" s="3">
        <v>0</v>
      </c>
      <c r="L34" s="3">
        <v>0</v>
      </c>
      <c r="M34" s="3">
        <v>141050648</v>
      </c>
    </row>
    <row r="35" spans="2:13" x14ac:dyDescent="0.25">
      <c r="B35" t="s">
        <v>3033</v>
      </c>
      <c r="C35" t="s">
        <v>70</v>
      </c>
      <c r="D35">
        <v>890903024</v>
      </c>
      <c r="E35" s="2">
        <v>45394</v>
      </c>
      <c r="F35" s="3">
        <v>0</v>
      </c>
      <c r="G35" s="3">
        <v>0</v>
      </c>
      <c r="H35" s="3">
        <v>74842816</v>
      </c>
      <c r="I35" s="3">
        <v>0</v>
      </c>
      <c r="J35" s="3">
        <v>0</v>
      </c>
      <c r="K35" s="3">
        <v>0</v>
      </c>
      <c r="L35" s="3">
        <v>0</v>
      </c>
      <c r="M35" s="3">
        <v>74842816</v>
      </c>
    </row>
    <row r="36" spans="2:13" x14ac:dyDescent="0.25">
      <c r="B36" t="s">
        <v>3033</v>
      </c>
      <c r="C36" t="s">
        <v>70</v>
      </c>
      <c r="D36">
        <v>890903024</v>
      </c>
      <c r="E36" s="2">
        <v>45408</v>
      </c>
      <c r="F36" s="3">
        <v>0</v>
      </c>
      <c r="G36" s="3">
        <v>0</v>
      </c>
      <c r="H36" s="3">
        <v>110360850</v>
      </c>
      <c r="I36" s="3">
        <v>0</v>
      </c>
      <c r="J36" s="3">
        <v>0</v>
      </c>
      <c r="K36" s="3">
        <v>0</v>
      </c>
      <c r="L36" s="3">
        <v>0</v>
      </c>
      <c r="M36" s="3">
        <v>110360850</v>
      </c>
    </row>
    <row r="37" spans="2:13" x14ac:dyDescent="0.25">
      <c r="B37" t="s">
        <v>3033</v>
      </c>
      <c r="C37" t="s">
        <v>70</v>
      </c>
      <c r="D37">
        <v>890903024</v>
      </c>
      <c r="E37" s="2">
        <v>45411</v>
      </c>
      <c r="F37" s="3">
        <v>0</v>
      </c>
      <c r="G37" s="3">
        <v>0</v>
      </c>
      <c r="H37" s="3">
        <v>16179676</v>
      </c>
      <c r="I37" s="3">
        <v>0</v>
      </c>
      <c r="J37" s="3">
        <v>0</v>
      </c>
      <c r="K37" s="3">
        <v>0</v>
      </c>
      <c r="L37" s="3">
        <v>0</v>
      </c>
      <c r="M37" s="3">
        <v>16179676</v>
      </c>
    </row>
    <row r="38" spans="2:13" x14ac:dyDescent="0.25">
      <c r="B38" t="s">
        <v>3033</v>
      </c>
      <c r="C38" t="s">
        <v>70</v>
      </c>
      <c r="D38">
        <v>890903024</v>
      </c>
      <c r="E38" s="2">
        <v>45418</v>
      </c>
      <c r="F38" s="3">
        <v>0</v>
      </c>
      <c r="G38" s="3">
        <v>4452596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4452596</v>
      </c>
    </row>
    <row r="39" spans="2:13" x14ac:dyDescent="0.25">
      <c r="B39" t="s">
        <v>3033</v>
      </c>
      <c r="C39" t="s">
        <v>70</v>
      </c>
      <c r="D39">
        <v>890903024</v>
      </c>
      <c r="E39" s="2">
        <v>45420</v>
      </c>
      <c r="F39" s="3">
        <v>0</v>
      </c>
      <c r="G39" s="3">
        <v>14915270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14915270</v>
      </c>
    </row>
    <row r="40" spans="2:13" x14ac:dyDescent="0.25">
      <c r="B40" t="s">
        <v>3033</v>
      </c>
      <c r="C40" t="s">
        <v>70</v>
      </c>
      <c r="D40">
        <v>890903024</v>
      </c>
      <c r="E40" s="2">
        <v>45421</v>
      </c>
      <c r="F40" s="3">
        <v>0</v>
      </c>
      <c r="G40" s="3">
        <v>1852881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1852881</v>
      </c>
    </row>
    <row r="41" spans="2:13" x14ac:dyDescent="0.25">
      <c r="B41" t="s">
        <v>3033</v>
      </c>
      <c r="C41" t="s">
        <v>70</v>
      </c>
      <c r="D41">
        <v>890903024</v>
      </c>
      <c r="E41" s="2">
        <v>45426</v>
      </c>
      <c r="F41" s="3">
        <v>0</v>
      </c>
      <c r="G41" s="3">
        <v>807900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807900</v>
      </c>
    </row>
    <row r="42" spans="2:13" x14ac:dyDescent="0.25">
      <c r="B42" t="s">
        <v>3033</v>
      </c>
      <c r="C42" t="s">
        <v>70</v>
      </c>
      <c r="D42">
        <v>890903024</v>
      </c>
      <c r="E42" s="2">
        <v>45397</v>
      </c>
      <c r="F42" s="3">
        <v>0</v>
      </c>
      <c r="G42" s="3">
        <v>0</v>
      </c>
      <c r="H42" s="3">
        <v>3265694</v>
      </c>
      <c r="I42" s="3">
        <v>0</v>
      </c>
      <c r="J42" s="3">
        <v>0</v>
      </c>
      <c r="K42" s="3">
        <v>0</v>
      </c>
      <c r="L42" s="3">
        <v>0</v>
      </c>
      <c r="M42" s="3">
        <v>3265694</v>
      </c>
    </row>
    <row r="43" spans="2:13" x14ac:dyDescent="0.25">
      <c r="B43" t="s">
        <v>3033</v>
      </c>
      <c r="C43" t="s">
        <v>70</v>
      </c>
      <c r="D43">
        <v>890903024</v>
      </c>
      <c r="E43" s="2">
        <v>45357</v>
      </c>
      <c r="F43" s="3">
        <v>0</v>
      </c>
      <c r="G43" s="3">
        <v>0</v>
      </c>
      <c r="H43" s="3">
        <v>0</v>
      </c>
      <c r="I43" s="3">
        <v>9119027</v>
      </c>
      <c r="J43" s="3">
        <v>0</v>
      </c>
      <c r="K43" s="3">
        <v>0</v>
      </c>
      <c r="L43" s="3">
        <v>0</v>
      </c>
      <c r="M43" s="3">
        <v>9119027</v>
      </c>
    </row>
    <row r="44" spans="2:13" x14ac:dyDescent="0.25">
      <c r="B44" t="s">
        <v>3033</v>
      </c>
      <c r="C44" t="s">
        <v>70</v>
      </c>
      <c r="D44">
        <v>890903024</v>
      </c>
      <c r="E44" s="2">
        <v>45362</v>
      </c>
      <c r="F44" s="3">
        <v>0</v>
      </c>
      <c r="G44" s="3">
        <v>0</v>
      </c>
      <c r="H44" s="3">
        <v>0</v>
      </c>
      <c r="I44" s="3">
        <v>4423630</v>
      </c>
      <c r="J44" s="3">
        <v>0</v>
      </c>
      <c r="K44" s="3">
        <v>0</v>
      </c>
      <c r="L44" s="3">
        <v>0</v>
      </c>
      <c r="M44" s="3">
        <v>4423630</v>
      </c>
    </row>
    <row r="45" spans="2:13" x14ac:dyDescent="0.25">
      <c r="B45" t="s">
        <v>3033</v>
      </c>
      <c r="C45" t="s">
        <v>70</v>
      </c>
      <c r="D45">
        <v>890903024</v>
      </c>
      <c r="E45" s="2">
        <v>45415</v>
      </c>
      <c r="F45" s="3">
        <v>0</v>
      </c>
      <c r="G45" s="3">
        <v>2789436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2789436</v>
      </c>
    </row>
    <row r="46" spans="2:13" x14ac:dyDescent="0.25">
      <c r="B46" t="s">
        <v>3033</v>
      </c>
      <c r="C46" t="s">
        <v>70</v>
      </c>
      <c r="D46">
        <v>890903024</v>
      </c>
      <c r="E46" s="2">
        <v>45432</v>
      </c>
      <c r="F46" s="3">
        <v>0</v>
      </c>
      <c r="G46" s="3">
        <v>4876343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4876343</v>
      </c>
    </row>
    <row r="47" spans="2:13" x14ac:dyDescent="0.25">
      <c r="B47" t="s">
        <v>3033</v>
      </c>
      <c r="C47" t="s">
        <v>70</v>
      </c>
      <c r="D47">
        <v>890903024</v>
      </c>
      <c r="E47" s="2">
        <v>45428</v>
      </c>
      <c r="F47" s="3">
        <v>0</v>
      </c>
      <c r="G47" s="3">
        <v>51747228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51747228</v>
      </c>
    </row>
    <row r="48" spans="2:13" x14ac:dyDescent="0.25">
      <c r="B48" t="s">
        <v>3033</v>
      </c>
      <c r="C48" t="s">
        <v>70</v>
      </c>
      <c r="D48">
        <v>890903024</v>
      </c>
      <c r="E48" s="2">
        <v>45433</v>
      </c>
      <c r="F48" s="3">
        <v>0</v>
      </c>
      <c r="G48" s="3">
        <v>1134289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1134289</v>
      </c>
    </row>
    <row r="49" spans="2:13" x14ac:dyDescent="0.25">
      <c r="B49" t="s">
        <v>3033</v>
      </c>
      <c r="C49" t="s">
        <v>70</v>
      </c>
      <c r="D49">
        <v>890903024</v>
      </c>
      <c r="E49" s="2">
        <v>45429</v>
      </c>
      <c r="F49" s="3">
        <v>0</v>
      </c>
      <c r="G49" s="3">
        <v>16659480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16659480</v>
      </c>
    </row>
    <row r="50" spans="2:13" x14ac:dyDescent="0.25">
      <c r="B50" t="s">
        <v>3033</v>
      </c>
      <c r="C50" t="s">
        <v>70</v>
      </c>
      <c r="D50">
        <v>890903024</v>
      </c>
      <c r="E50" s="2">
        <v>45435</v>
      </c>
      <c r="F50" s="3">
        <v>0</v>
      </c>
      <c r="G50" s="3">
        <v>6495485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6495485</v>
      </c>
    </row>
    <row r="51" spans="2:13" x14ac:dyDescent="0.25">
      <c r="B51" t="s">
        <v>3033</v>
      </c>
      <c r="C51" t="s">
        <v>70</v>
      </c>
      <c r="D51">
        <v>890903024</v>
      </c>
      <c r="E51" s="2">
        <v>45439</v>
      </c>
      <c r="F51" s="3">
        <v>0</v>
      </c>
      <c r="G51" s="3">
        <v>3397093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3397093</v>
      </c>
    </row>
    <row r="52" spans="2:13" x14ac:dyDescent="0.25">
      <c r="B52" t="s">
        <v>3033</v>
      </c>
      <c r="C52" t="s">
        <v>70</v>
      </c>
      <c r="D52">
        <v>890903024</v>
      </c>
      <c r="E52" s="2">
        <v>45440</v>
      </c>
      <c r="F52" s="3">
        <v>0</v>
      </c>
      <c r="G52" s="3">
        <v>2117724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2117724</v>
      </c>
    </row>
    <row r="53" spans="2:13" x14ac:dyDescent="0.25">
      <c r="B53" t="s">
        <v>3033</v>
      </c>
      <c r="C53" t="s">
        <v>70</v>
      </c>
      <c r="D53">
        <v>890903024</v>
      </c>
      <c r="E53" s="2">
        <v>45441</v>
      </c>
      <c r="F53" s="3">
        <v>0</v>
      </c>
      <c r="G53" s="3">
        <v>107762499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107762499</v>
      </c>
    </row>
    <row r="54" spans="2:13" x14ac:dyDescent="0.25">
      <c r="B54" t="s">
        <v>3033</v>
      </c>
      <c r="C54" t="s">
        <v>104</v>
      </c>
      <c r="D54">
        <v>900375456</v>
      </c>
      <c r="E54" s="2">
        <v>45358</v>
      </c>
      <c r="F54" s="3">
        <v>0</v>
      </c>
      <c r="G54" s="3">
        <v>0</v>
      </c>
      <c r="H54" s="3">
        <v>0</v>
      </c>
      <c r="I54" s="3">
        <v>472693</v>
      </c>
      <c r="J54" s="3">
        <v>0</v>
      </c>
      <c r="K54" s="3">
        <v>0</v>
      </c>
      <c r="L54" s="3">
        <v>0</v>
      </c>
      <c r="M54" s="3">
        <v>472693</v>
      </c>
    </row>
    <row r="55" spans="2:13" x14ac:dyDescent="0.25">
      <c r="B55" t="s">
        <v>3033</v>
      </c>
      <c r="C55" t="s">
        <v>104</v>
      </c>
      <c r="D55">
        <v>900375456</v>
      </c>
      <c r="E55" s="2">
        <v>45363</v>
      </c>
      <c r="F55" s="3">
        <v>0</v>
      </c>
      <c r="G55" s="3">
        <v>0</v>
      </c>
      <c r="H55" s="3">
        <v>0</v>
      </c>
      <c r="I55" s="3">
        <v>12739837</v>
      </c>
      <c r="J55" s="3">
        <v>0</v>
      </c>
      <c r="K55" s="3">
        <v>0</v>
      </c>
      <c r="L55" s="3">
        <v>0</v>
      </c>
      <c r="M55" s="3">
        <v>12739837</v>
      </c>
    </row>
    <row r="56" spans="2:13" x14ac:dyDescent="0.25">
      <c r="B56" t="s">
        <v>3033</v>
      </c>
      <c r="C56" t="s">
        <v>104</v>
      </c>
      <c r="D56">
        <v>900375456</v>
      </c>
      <c r="E56" s="2">
        <v>45366</v>
      </c>
      <c r="F56" s="3">
        <v>0</v>
      </c>
      <c r="G56" s="3">
        <v>0</v>
      </c>
      <c r="H56" s="3">
        <v>0</v>
      </c>
      <c r="I56" s="3">
        <v>1344924</v>
      </c>
      <c r="J56" s="3">
        <v>0</v>
      </c>
      <c r="K56" s="3">
        <v>0</v>
      </c>
      <c r="L56" s="3">
        <v>0</v>
      </c>
      <c r="M56" s="3">
        <v>1344924</v>
      </c>
    </row>
    <row r="57" spans="2:13" x14ac:dyDescent="0.25">
      <c r="B57" t="s">
        <v>3033</v>
      </c>
      <c r="C57" t="s">
        <v>104</v>
      </c>
      <c r="D57">
        <v>900375456</v>
      </c>
      <c r="E57" s="2">
        <v>45372</v>
      </c>
      <c r="F57" s="3">
        <v>0</v>
      </c>
      <c r="G57" s="3">
        <v>0</v>
      </c>
      <c r="H57" s="3">
        <v>0</v>
      </c>
      <c r="I57" s="3">
        <v>34390988</v>
      </c>
      <c r="J57" s="3">
        <v>0</v>
      </c>
      <c r="K57" s="3">
        <v>0</v>
      </c>
      <c r="L57" s="3">
        <v>0</v>
      </c>
      <c r="M57" s="3">
        <v>34390988</v>
      </c>
    </row>
    <row r="58" spans="2:13" x14ac:dyDescent="0.25">
      <c r="B58" t="s">
        <v>3033</v>
      </c>
      <c r="C58" t="s">
        <v>104</v>
      </c>
      <c r="D58">
        <v>900375456</v>
      </c>
      <c r="E58" s="2">
        <v>45373</v>
      </c>
      <c r="F58" s="3">
        <v>0</v>
      </c>
      <c r="G58" s="3">
        <v>0</v>
      </c>
      <c r="H58" s="3">
        <v>0</v>
      </c>
      <c r="I58" s="3">
        <v>13500082</v>
      </c>
      <c r="J58" s="3">
        <v>0</v>
      </c>
      <c r="K58" s="3">
        <v>0</v>
      </c>
      <c r="L58" s="3">
        <v>0</v>
      </c>
      <c r="M58" s="3">
        <v>13500082</v>
      </c>
    </row>
    <row r="59" spans="2:13" x14ac:dyDescent="0.25">
      <c r="B59" t="s">
        <v>3033</v>
      </c>
      <c r="C59" t="s">
        <v>104</v>
      </c>
      <c r="D59">
        <v>900375456</v>
      </c>
      <c r="E59" s="2">
        <v>45377</v>
      </c>
      <c r="F59" s="3">
        <v>0</v>
      </c>
      <c r="G59" s="3">
        <v>0</v>
      </c>
      <c r="H59" s="3">
        <v>0</v>
      </c>
      <c r="I59" s="3">
        <v>20953407</v>
      </c>
      <c r="J59" s="3">
        <v>0</v>
      </c>
      <c r="K59" s="3">
        <v>0</v>
      </c>
      <c r="L59" s="3">
        <v>0</v>
      </c>
      <c r="M59" s="3">
        <v>20953407</v>
      </c>
    </row>
    <row r="60" spans="2:13" x14ac:dyDescent="0.25">
      <c r="B60" t="s">
        <v>3033</v>
      </c>
      <c r="C60" t="s">
        <v>104</v>
      </c>
      <c r="D60">
        <v>900375456</v>
      </c>
      <c r="E60" s="2">
        <v>45386</v>
      </c>
      <c r="F60" s="3">
        <v>0</v>
      </c>
      <c r="G60" s="3">
        <v>0</v>
      </c>
      <c r="H60" s="3">
        <v>4939194</v>
      </c>
      <c r="I60" s="3">
        <v>0</v>
      </c>
      <c r="J60" s="3">
        <v>0</v>
      </c>
      <c r="K60" s="3">
        <v>0</v>
      </c>
      <c r="L60" s="3">
        <v>0</v>
      </c>
      <c r="M60" s="3">
        <v>4939194</v>
      </c>
    </row>
    <row r="61" spans="2:13" x14ac:dyDescent="0.25">
      <c r="B61" t="s">
        <v>3033</v>
      </c>
      <c r="C61" t="s">
        <v>104</v>
      </c>
      <c r="D61">
        <v>900375456</v>
      </c>
      <c r="E61" s="2">
        <v>45393</v>
      </c>
      <c r="F61" s="3">
        <v>0</v>
      </c>
      <c r="G61" s="3">
        <v>0</v>
      </c>
      <c r="H61" s="3">
        <v>33764</v>
      </c>
      <c r="I61" s="3">
        <v>0</v>
      </c>
      <c r="J61" s="3">
        <v>0</v>
      </c>
      <c r="K61" s="3">
        <v>0</v>
      </c>
      <c r="L61" s="3">
        <v>0</v>
      </c>
      <c r="M61" s="3">
        <v>33764</v>
      </c>
    </row>
    <row r="62" spans="2:13" x14ac:dyDescent="0.25">
      <c r="B62" t="s">
        <v>3033</v>
      </c>
      <c r="C62" t="s">
        <v>104</v>
      </c>
      <c r="D62">
        <v>900375456</v>
      </c>
      <c r="E62" s="2">
        <v>45394</v>
      </c>
      <c r="F62" s="3">
        <v>0</v>
      </c>
      <c r="G62" s="3">
        <v>0</v>
      </c>
      <c r="H62" s="3">
        <v>4014515</v>
      </c>
      <c r="I62" s="3">
        <v>0</v>
      </c>
      <c r="J62" s="3">
        <v>0</v>
      </c>
      <c r="K62" s="3">
        <v>0</v>
      </c>
      <c r="L62" s="3">
        <v>0</v>
      </c>
      <c r="M62" s="3">
        <v>4014515</v>
      </c>
    </row>
    <row r="63" spans="2:13" x14ac:dyDescent="0.25">
      <c r="B63" t="s">
        <v>3033</v>
      </c>
      <c r="C63" t="s">
        <v>104</v>
      </c>
      <c r="D63">
        <v>900375456</v>
      </c>
      <c r="E63" s="2">
        <v>45398</v>
      </c>
      <c r="F63" s="3">
        <v>0</v>
      </c>
      <c r="G63" s="3">
        <v>0</v>
      </c>
      <c r="H63" s="3">
        <v>135055</v>
      </c>
      <c r="I63" s="3">
        <v>0</v>
      </c>
      <c r="J63" s="3">
        <v>0</v>
      </c>
      <c r="K63" s="3">
        <v>0</v>
      </c>
      <c r="L63" s="3">
        <v>0</v>
      </c>
      <c r="M63" s="3">
        <v>135055</v>
      </c>
    </row>
    <row r="64" spans="2:13" x14ac:dyDescent="0.25">
      <c r="B64" t="s">
        <v>3033</v>
      </c>
      <c r="C64" t="s">
        <v>104</v>
      </c>
      <c r="D64">
        <v>900375456</v>
      </c>
      <c r="E64" s="2">
        <v>45401</v>
      </c>
      <c r="F64" s="3">
        <v>0</v>
      </c>
      <c r="G64" s="3">
        <v>0</v>
      </c>
      <c r="H64" s="3">
        <v>48797198</v>
      </c>
      <c r="I64" s="3">
        <v>0</v>
      </c>
      <c r="J64" s="3">
        <v>0</v>
      </c>
      <c r="K64" s="3">
        <v>0</v>
      </c>
      <c r="L64" s="3">
        <v>0</v>
      </c>
      <c r="M64" s="3">
        <v>48797198</v>
      </c>
    </row>
    <row r="65" spans="2:13" x14ac:dyDescent="0.25">
      <c r="B65" t="s">
        <v>3033</v>
      </c>
      <c r="C65" t="s">
        <v>104</v>
      </c>
      <c r="D65">
        <v>900375456</v>
      </c>
      <c r="E65" s="2">
        <v>45404</v>
      </c>
      <c r="F65" s="3">
        <v>0</v>
      </c>
      <c r="G65" s="3">
        <v>0</v>
      </c>
      <c r="H65" s="3">
        <v>6662414</v>
      </c>
      <c r="I65" s="3">
        <v>0</v>
      </c>
      <c r="J65" s="3">
        <v>0</v>
      </c>
      <c r="K65" s="3">
        <v>0</v>
      </c>
      <c r="L65" s="3">
        <v>0</v>
      </c>
      <c r="M65" s="3">
        <v>6662414</v>
      </c>
    </row>
    <row r="66" spans="2:13" x14ac:dyDescent="0.25">
      <c r="B66" t="s">
        <v>3033</v>
      </c>
      <c r="C66" t="s">
        <v>104</v>
      </c>
      <c r="D66">
        <v>900375456</v>
      </c>
      <c r="E66" s="2">
        <v>45405</v>
      </c>
      <c r="F66" s="3">
        <v>0</v>
      </c>
      <c r="G66" s="3">
        <v>0</v>
      </c>
      <c r="H66" s="3">
        <v>8492571</v>
      </c>
      <c r="I66" s="3">
        <v>0</v>
      </c>
      <c r="J66" s="3">
        <v>0</v>
      </c>
      <c r="K66" s="3">
        <v>0</v>
      </c>
      <c r="L66" s="3">
        <v>0</v>
      </c>
      <c r="M66" s="3">
        <v>8492571</v>
      </c>
    </row>
    <row r="67" spans="2:13" x14ac:dyDescent="0.25">
      <c r="B67" t="s">
        <v>3033</v>
      </c>
      <c r="C67" t="s">
        <v>104</v>
      </c>
      <c r="D67">
        <v>900375456</v>
      </c>
      <c r="E67" s="2">
        <v>45406</v>
      </c>
      <c r="F67" s="3">
        <v>0</v>
      </c>
      <c r="G67" s="3">
        <v>0</v>
      </c>
      <c r="H67" s="3">
        <v>252963</v>
      </c>
      <c r="I67" s="3">
        <v>0</v>
      </c>
      <c r="J67" s="3">
        <v>0</v>
      </c>
      <c r="K67" s="3">
        <v>0</v>
      </c>
      <c r="L67" s="3">
        <v>0</v>
      </c>
      <c r="M67" s="3">
        <v>252963</v>
      </c>
    </row>
    <row r="68" spans="2:13" x14ac:dyDescent="0.25">
      <c r="B68" t="s">
        <v>3033</v>
      </c>
      <c r="C68" t="s">
        <v>104</v>
      </c>
      <c r="D68">
        <v>900375456</v>
      </c>
      <c r="E68" s="2">
        <v>45407</v>
      </c>
      <c r="F68" s="3">
        <v>0</v>
      </c>
      <c r="G68" s="3">
        <v>0</v>
      </c>
      <c r="H68" s="3">
        <v>36152482</v>
      </c>
      <c r="I68" s="3">
        <v>0</v>
      </c>
      <c r="J68" s="3">
        <v>0</v>
      </c>
      <c r="K68" s="3">
        <v>0</v>
      </c>
      <c r="L68" s="3">
        <v>0</v>
      </c>
      <c r="M68" s="3">
        <v>36152482</v>
      </c>
    </row>
    <row r="69" spans="2:13" x14ac:dyDescent="0.25">
      <c r="B69" t="s">
        <v>3033</v>
      </c>
      <c r="C69" t="s">
        <v>104</v>
      </c>
      <c r="D69">
        <v>900375456</v>
      </c>
      <c r="E69" s="2">
        <v>45408</v>
      </c>
      <c r="F69" s="3">
        <v>0</v>
      </c>
      <c r="G69" s="3">
        <v>0</v>
      </c>
      <c r="H69" s="3">
        <v>517712</v>
      </c>
      <c r="I69" s="3">
        <v>0</v>
      </c>
      <c r="J69" s="3">
        <v>0</v>
      </c>
      <c r="K69" s="3">
        <v>0</v>
      </c>
      <c r="L69" s="3">
        <v>0</v>
      </c>
      <c r="M69" s="3">
        <v>517712</v>
      </c>
    </row>
    <row r="70" spans="2:13" x14ac:dyDescent="0.25">
      <c r="B70" t="s">
        <v>3033</v>
      </c>
      <c r="C70" t="s">
        <v>104</v>
      </c>
      <c r="D70">
        <v>900375456</v>
      </c>
      <c r="E70" s="2">
        <v>45411</v>
      </c>
      <c r="F70" s="3">
        <v>0</v>
      </c>
      <c r="G70" s="3">
        <v>0</v>
      </c>
      <c r="H70" s="3">
        <v>8063500</v>
      </c>
      <c r="I70" s="3">
        <v>0</v>
      </c>
      <c r="J70" s="3">
        <v>0</v>
      </c>
      <c r="K70" s="3">
        <v>0</v>
      </c>
      <c r="L70" s="3">
        <v>0</v>
      </c>
      <c r="M70" s="3">
        <v>8063500</v>
      </c>
    </row>
    <row r="71" spans="2:13" x14ac:dyDescent="0.25">
      <c r="B71" t="s">
        <v>3033</v>
      </c>
      <c r="C71" t="s">
        <v>104</v>
      </c>
      <c r="D71">
        <v>900375456</v>
      </c>
      <c r="E71" s="2">
        <v>45412</v>
      </c>
      <c r="F71" s="3">
        <v>0</v>
      </c>
      <c r="G71" s="3">
        <v>0</v>
      </c>
      <c r="H71" s="3">
        <v>7511929</v>
      </c>
      <c r="I71" s="3">
        <v>0</v>
      </c>
      <c r="J71" s="3">
        <v>0</v>
      </c>
      <c r="K71" s="3">
        <v>0</v>
      </c>
      <c r="L71" s="3">
        <v>0</v>
      </c>
      <c r="M71" s="3">
        <v>7511929</v>
      </c>
    </row>
    <row r="72" spans="2:13" x14ac:dyDescent="0.25">
      <c r="B72" t="s">
        <v>3033</v>
      </c>
      <c r="C72" t="s">
        <v>104</v>
      </c>
      <c r="D72">
        <v>900375456</v>
      </c>
      <c r="E72" s="2">
        <v>45421</v>
      </c>
      <c r="F72" s="3">
        <v>0</v>
      </c>
      <c r="G72" s="3">
        <v>1577894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1577894</v>
      </c>
    </row>
    <row r="73" spans="2:13" x14ac:dyDescent="0.25">
      <c r="B73" t="s">
        <v>3033</v>
      </c>
      <c r="C73" t="s">
        <v>104</v>
      </c>
      <c r="D73">
        <v>900375456</v>
      </c>
      <c r="E73" s="2">
        <v>45426</v>
      </c>
      <c r="F73" s="3">
        <v>0</v>
      </c>
      <c r="G73" s="3">
        <v>16251465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16251465</v>
      </c>
    </row>
    <row r="74" spans="2:13" x14ac:dyDescent="0.25">
      <c r="B74" t="s">
        <v>3033</v>
      </c>
      <c r="C74" t="s">
        <v>104</v>
      </c>
      <c r="D74">
        <v>900375456</v>
      </c>
      <c r="E74" s="2">
        <v>45390</v>
      </c>
      <c r="F74" s="3">
        <v>0</v>
      </c>
      <c r="G74" s="3">
        <v>0</v>
      </c>
      <c r="H74" s="3">
        <v>441180</v>
      </c>
      <c r="I74" s="3">
        <v>0</v>
      </c>
      <c r="J74" s="3">
        <v>0</v>
      </c>
      <c r="K74" s="3">
        <v>0</v>
      </c>
      <c r="L74" s="3">
        <v>0</v>
      </c>
      <c r="M74" s="3">
        <v>441180</v>
      </c>
    </row>
    <row r="75" spans="2:13" x14ac:dyDescent="0.25">
      <c r="B75" t="s">
        <v>3033</v>
      </c>
      <c r="C75" t="s">
        <v>104</v>
      </c>
      <c r="D75">
        <v>900375456</v>
      </c>
      <c r="E75" s="2">
        <v>45391</v>
      </c>
      <c r="F75" s="3">
        <v>0</v>
      </c>
      <c r="G75" s="3">
        <v>0</v>
      </c>
      <c r="H75" s="3">
        <v>2881178</v>
      </c>
      <c r="I75" s="3">
        <v>0</v>
      </c>
      <c r="J75" s="3">
        <v>0</v>
      </c>
      <c r="K75" s="3">
        <v>0</v>
      </c>
      <c r="L75" s="3">
        <v>0</v>
      </c>
      <c r="M75" s="3">
        <v>2881178</v>
      </c>
    </row>
    <row r="76" spans="2:13" x14ac:dyDescent="0.25">
      <c r="B76" t="s">
        <v>3033</v>
      </c>
      <c r="C76" t="s">
        <v>104</v>
      </c>
      <c r="D76">
        <v>900375456</v>
      </c>
      <c r="E76" s="2">
        <v>45357</v>
      </c>
      <c r="F76" s="3">
        <v>0</v>
      </c>
      <c r="G76" s="3">
        <v>0</v>
      </c>
      <c r="H76" s="3">
        <v>0</v>
      </c>
      <c r="I76" s="3">
        <v>8031893</v>
      </c>
      <c r="J76" s="3">
        <v>0</v>
      </c>
      <c r="K76" s="3">
        <v>0</v>
      </c>
      <c r="L76" s="3">
        <v>0</v>
      </c>
      <c r="M76" s="3">
        <v>8031893</v>
      </c>
    </row>
    <row r="77" spans="2:13" x14ac:dyDescent="0.25">
      <c r="B77" t="s">
        <v>3033</v>
      </c>
      <c r="C77" t="s">
        <v>104</v>
      </c>
      <c r="D77">
        <v>900375456</v>
      </c>
      <c r="E77" s="2">
        <v>45432</v>
      </c>
      <c r="F77" s="3">
        <v>0</v>
      </c>
      <c r="G77" s="3">
        <v>1100701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1100701</v>
      </c>
    </row>
    <row r="78" spans="2:13" x14ac:dyDescent="0.25">
      <c r="B78" t="s">
        <v>3033</v>
      </c>
      <c r="C78" t="s">
        <v>104</v>
      </c>
      <c r="D78">
        <v>900375456</v>
      </c>
      <c r="E78" s="2">
        <v>45433</v>
      </c>
      <c r="F78" s="3">
        <v>0</v>
      </c>
      <c r="G78" s="3">
        <v>770659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770659</v>
      </c>
    </row>
    <row r="79" spans="2:13" x14ac:dyDescent="0.25">
      <c r="B79" t="s">
        <v>3033</v>
      </c>
      <c r="C79" t="s">
        <v>104</v>
      </c>
      <c r="D79">
        <v>900375456</v>
      </c>
      <c r="E79" s="2">
        <v>45429</v>
      </c>
      <c r="F79" s="3">
        <v>0</v>
      </c>
      <c r="G79" s="3">
        <v>40660238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40660238</v>
      </c>
    </row>
    <row r="80" spans="2:13" x14ac:dyDescent="0.25">
      <c r="B80" t="s">
        <v>3033</v>
      </c>
      <c r="C80" t="s">
        <v>104</v>
      </c>
      <c r="D80">
        <v>900375456</v>
      </c>
      <c r="E80" s="2">
        <v>45435</v>
      </c>
      <c r="F80" s="3">
        <v>0</v>
      </c>
      <c r="G80" s="3">
        <v>5976193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5976193</v>
      </c>
    </row>
    <row r="81" spans="2:13" x14ac:dyDescent="0.25">
      <c r="B81" t="s">
        <v>3033</v>
      </c>
      <c r="C81" t="s">
        <v>104</v>
      </c>
      <c r="D81">
        <v>900375456</v>
      </c>
      <c r="E81" s="2">
        <v>45439</v>
      </c>
      <c r="F81" s="3">
        <v>0</v>
      </c>
      <c r="G81" s="3">
        <v>13225033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13225033</v>
      </c>
    </row>
    <row r="82" spans="2:13" x14ac:dyDescent="0.25">
      <c r="B82" t="s">
        <v>3033</v>
      </c>
      <c r="C82" t="s">
        <v>104</v>
      </c>
      <c r="D82">
        <v>900375456</v>
      </c>
      <c r="E82" s="2">
        <v>45441</v>
      </c>
      <c r="F82" s="3">
        <v>0</v>
      </c>
      <c r="G82" s="3">
        <v>44892176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44892176</v>
      </c>
    </row>
    <row r="83" spans="2:13" x14ac:dyDescent="0.25">
      <c r="B83" t="s">
        <v>3033</v>
      </c>
      <c r="C83" t="s">
        <v>86</v>
      </c>
      <c r="D83">
        <v>800192811</v>
      </c>
      <c r="E83" s="2">
        <v>45408</v>
      </c>
      <c r="F83" s="3">
        <v>0</v>
      </c>
      <c r="G83" s="3">
        <v>0</v>
      </c>
      <c r="H83" s="3">
        <v>835830</v>
      </c>
      <c r="I83" s="3">
        <v>0</v>
      </c>
      <c r="J83" s="3">
        <v>0</v>
      </c>
      <c r="K83" s="3">
        <v>0</v>
      </c>
      <c r="L83" s="3">
        <v>0</v>
      </c>
      <c r="M83" s="3">
        <v>835830</v>
      </c>
    </row>
    <row r="84" spans="2:13" x14ac:dyDescent="0.25">
      <c r="B84" t="s">
        <v>3033</v>
      </c>
      <c r="C84" t="s">
        <v>86</v>
      </c>
      <c r="D84">
        <v>800192811</v>
      </c>
      <c r="E84" s="2">
        <v>45412</v>
      </c>
      <c r="F84" s="3">
        <v>0</v>
      </c>
      <c r="G84" s="3">
        <v>0</v>
      </c>
      <c r="H84" s="3">
        <v>1881161</v>
      </c>
      <c r="I84" s="3">
        <v>0</v>
      </c>
      <c r="J84" s="3">
        <v>0</v>
      </c>
      <c r="K84" s="3">
        <v>0</v>
      </c>
      <c r="L84" s="3">
        <v>0</v>
      </c>
      <c r="M84" s="3">
        <v>1881161</v>
      </c>
    </row>
    <row r="85" spans="2:13" x14ac:dyDescent="0.25">
      <c r="B85" t="s">
        <v>3033</v>
      </c>
      <c r="C85" t="s">
        <v>86</v>
      </c>
      <c r="D85">
        <v>800192811</v>
      </c>
      <c r="E85" s="2">
        <v>45418</v>
      </c>
      <c r="F85" s="3">
        <v>0</v>
      </c>
      <c r="G85" s="3">
        <v>21436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21436</v>
      </c>
    </row>
    <row r="86" spans="2:13" x14ac:dyDescent="0.25">
      <c r="B86" t="s">
        <v>3033</v>
      </c>
      <c r="C86" t="s">
        <v>86</v>
      </c>
      <c r="D86">
        <v>800192811</v>
      </c>
      <c r="E86" s="2">
        <v>45422</v>
      </c>
      <c r="F86" s="3">
        <v>0</v>
      </c>
      <c r="G86" s="3">
        <v>869521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869521</v>
      </c>
    </row>
    <row r="87" spans="2:13" x14ac:dyDescent="0.25">
      <c r="B87" t="s">
        <v>3033</v>
      </c>
      <c r="C87" t="s">
        <v>86</v>
      </c>
      <c r="D87">
        <v>800192811</v>
      </c>
      <c r="E87" s="2">
        <v>45426</v>
      </c>
      <c r="F87" s="3">
        <v>0</v>
      </c>
      <c r="G87" s="3">
        <v>2271400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2271400</v>
      </c>
    </row>
    <row r="88" spans="2:13" x14ac:dyDescent="0.25">
      <c r="B88" t="s">
        <v>3033</v>
      </c>
      <c r="C88" t="s">
        <v>86</v>
      </c>
      <c r="D88">
        <v>800192811</v>
      </c>
      <c r="E88" s="2">
        <v>45427</v>
      </c>
      <c r="F88" s="3">
        <v>0</v>
      </c>
      <c r="G88" s="3">
        <v>627352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627352</v>
      </c>
    </row>
    <row r="89" spans="2:13" x14ac:dyDescent="0.25">
      <c r="B89" t="s">
        <v>3033</v>
      </c>
      <c r="C89" t="s">
        <v>86</v>
      </c>
      <c r="D89">
        <v>800192811</v>
      </c>
      <c r="E89" s="2">
        <v>45432</v>
      </c>
      <c r="F89" s="3">
        <v>0</v>
      </c>
      <c r="G89" s="3">
        <v>593683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593683</v>
      </c>
    </row>
    <row r="90" spans="2:13" x14ac:dyDescent="0.25">
      <c r="B90" t="s">
        <v>3033</v>
      </c>
      <c r="C90" t="s">
        <v>86</v>
      </c>
      <c r="D90">
        <v>800192811</v>
      </c>
      <c r="E90" s="2">
        <v>45433</v>
      </c>
      <c r="F90" s="3">
        <v>0</v>
      </c>
      <c r="G90" s="3">
        <v>55920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55920</v>
      </c>
    </row>
    <row r="91" spans="2:13" x14ac:dyDescent="0.25">
      <c r="B91" t="s">
        <v>3033</v>
      </c>
      <c r="C91" t="s">
        <v>86</v>
      </c>
      <c r="D91">
        <v>800192811</v>
      </c>
      <c r="E91" s="2">
        <v>45439</v>
      </c>
      <c r="F91" s="3">
        <v>0</v>
      </c>
      <c r="G91" s="3">
        <v>136305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136305</v>
      </c>
    </row>
    <row r="92" spans="2:13" x14ac:dyDescent="0.25">
      <c r="B92" t="s">
        <v>3033</v>
      </c>
      <c r="C92" t="s">
        <v>86</v>
      </c>
      <c r="D92">
        <v>800192811</v>
      </c>
      <c r="E92" s="2">
        <v>45443</v>
      </c>
      <c r="F92" s="3">
        <v>1596050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1596050</v>
      </c>
    </row>
    <row r="93" spans="2:13" x14ac:dyDescent="0.25">
      <c r="B93" t="s">
        <v>3033</v>
      </c>
      <c r="C93" t="s">
        <v>119</v>
      </c>
      <c r="D93">
        <v>890301886</v>
      </c>
      <c r="E93" s="2">
        <v>45358</v>
      </c>
      <c r="F93" s="3">
        <v>0</v>
      </c>
      <c r="G93" s="3">
        <v>0</v>
      </c>
      <c r="H93" s="3">
        <v>0</v>
      </c>
      <c r="I93" s="3">
        <v>1713600</v>
      </c>
      <c r="J93" s="3">
        <v>0</v>
      </c>
      <c r="K93" s="3">
        <v>0</v>
      </c>
      <c r="L93" s="3">
        <v>0</v>
      </c>
      <c r="M93" s="3">
        <v>1713600</v>
      </c>
    </row>
    <row r="94" spans="2:13" x14ac:dyDescent="0.25">
      <c r="B94" t="s">
        <v>3033</v>
      </c>
      <c r="C94" t="s">
        <v>119</v>
      </c>
      <c r="D94">
        <v>890301886</v>
      </c>
      <c r="E94" s="2">
        <v>45373</v>
      </c>
      <c r="F94" s="3">
        <v>0</v>
      </c>
      <c r="G94" s="3">
        <v>0</v>
      </c>
      <c r="H94" s="3">
        <v>0</v>
      </c>
      <c r="I94" s="3">
        <v>1642200</v>
      </c>
      <c r="J94" s="3">
        <v>0</v>
      </c>
      <c r="K94" s="3">
        <v>0</v>
      </c>
      <c r="L94" s="3">
        <v>0</v>
      </c>
      <c r="M94" s="3">
        <v>1642200</v>
      </c>
    </row>
    <row r="95" spans="2:13" x14ac:dyDescent="0.25">
      <c r="B95" t="s">
        <v>3033</v>
      </c>
      <c r="C95" t="s">
        <v>119</v>
      </c>
      <c r="D95">
        <v>890301886</v>
      </c>
      <c r="E95" s="2">
        <v>45377</v>
      </c>
      <c r="F95" s="3">
        <v>0</v>
      </c>
      <c r="G95" s="3">
        <v>0</v>
      </c>
      <c r="H95" s="3">
        <v>0</v>
      </c>
      <c r="I95" s="3">
        <v>3034500</v>
      </c>
      <c r="J95" s="3">
        <v>0</v>
      </c>
      <c r="K95" s="3">
        <v>0</v>
      </c>
      <c r="L95" s="3">
        <v>0</v>
      </c>
      <c r="M95" s="3">
        <v>3034500</v>
      </c>
    </row>
    <row r="96" spans="2:13" x14ac:dyDescent="0.25">
      <c r="B96" t="s">
        <v>3033</v>
      </c>
      <c r="C96" t="s">
        <v>119</v>
      </c>
      <c r="D96">
        <v>890301886</v>
      </c>
      <c r="E96" s="2">
        <v>45378</v>
      </c>
      <c r="F96" s="3">
        <v>0</v>
      </c>
      <c r="G96" s="3">
        <v>0</v>
      </c>
      <c r="H96" s="3">
        <v>0</v>
      </c>
      <c r="I96" s="3">
        <v>1309000</v>
      </c>
      <c r="J96" s="3">
        <v>0</v>
      </c>
      <c r="K96" s="3">
        <v>0</v>
      </c>
      <c r="L96" s="3">
        <v>0</v>
      </c>
      <c r="M96" s="3">
        <v>1309000</v>
      </c>
    </row>
    <row r="97" spans="2:13" x14ac:dyDescent="0.25">
      <c r="B97" t="s">
        <v>3033</v>
      </c>
      <c r="C97" t="s">
        <v>119</v>
      </c>
      <c r="D97">
        <v>890301886</v>
      </c>
      <c r="E97" s="2">
        <v>45384</v>
      </c>
      <c r="F97" s="3">
        <v>0</v>
      </c>
      <c r="G97" s="3">
        <v>0</v>
      </c>
      <c r="H97" s="3">
        <v>1309000</v>
      </c>
      <c r="I97" s="3">
        <v>0</v>
      </c>
      <c r="J97" s="3">
        <v>0</v>
      </c>
      <c r="K97" s="3">
        <v>0</v>
      </c>
      <c r="L97" s="3">
        <v>0</v>
      </c>
      <c r="M97" s="3">
        <v>1309000</v>
      </c>
    </row>
    <row r="98" spans="2:13" x14ac:dyDescent="0.25">
      <c r="B98" t="s">
        <v>3033</v>
      </c>
      <c r="C98" t="s">
        <v>119</v>
      </c>
      <c r="D98">
        <v>890301886</v>
      </c>
      <c r="E98" s="2">
        <v>45386</v>
      </c>
      <c r="F98" s="3">
        <v>0</v>
      </c>
      <c r="G98" s="3">
        <v>0</v>
      </c>
      <c r="H98" s="3">
        <v>238000</v>
      </c>
      <c r="I98" s="3">
        <v>0</v>
      </c>
      <c r="J98" s="3">
        <v>0</v>
      </c>
      <c r="K98" s="3">
        <v>0</v>
      </c>
      <c r="L98" s="3">
        <v>0</v>
      </c>
      <c r="M98" s="3">
        <v>238000</v>
      </c>
    </row>
    <row r="99" spans="2:13" x14ac:dyDescent="0.25">
      <c r="B99" t="s">
        <v>3033</v>
      </c>
      <c r="C99" t="s">
        <v>119</v>
      </c>
      <c r="D99">
        <v>890301886</v>
      </c>
      <c r="E99" s="2">
        <v>45398</v>
      </c>
      <c r="F99" s="3">
        <v>0</v>
      </c>
      <c r="G99" s="3">
        <v>0</v>
      </c>
      <c r="H99" s="3">
        <v>1309000</v>
      </c>
      <c r="I99" s="3">
        <v>0</v>
      </c>
      <c r="J99" s="3">
        <v>0</v>
      </c>
      <c r="K99" s="3">
        <v>0</v>
      </c>
      <c r="L99" s="3">
        <v>0</v>
      </c>
      <c r="M99" s="3">
        <v>1309000</v>
      </c>
    </row>
    <row r="100" spans="2:13" x14ac:dyDescent="0.25">
      <c r="B100" t="s">
        <v>3033</v>
      </c>
      <c r="C100" t="s">
        <v>119</v>
      </c>
      <c r="D100">
        <v>890301886</v>
      </c>
      <c r="E100" s="2">
        <v>45401</v>
      </c>
      <c r="F100" s="3">
        <v>0</v>
      </c>
      <c r="G100" s="3">
        <v>0</v>
      </c>
      <c r="H100" s="3">
        <v>1737400</v>
      </c>
      <c r="I100" s="3">
        <v>0</v>
      </c>
      <c r="J100" s="3">
        <v>0</v>
      </c>
      <c r="K100" s="3">
        <v>0</v>
      </c>
      <c r="L100" s="3">
        <v>0</v>
      </c>
      <c r="M100" s="3">
        <v>1737400</v>
      </c>
    </row>
    <row r="101" spans="2:13" x14ac:dyDescent="0.25">
      <c r="B101" t="s">
        <v>3033</v>
      </c>
      <c r="C101" t="s">
        <v>119</v>
      </c>
      <c r="D101">
        <v>890301886</v>
      </c>
      <c r="E101" s="2">
        <v>45405</v>
      </c>
      <c r="F101" s="3">
        <v>0</v>
      </c>
      <c r="G101" s="3">
        <v>0</v>
      </c>
      <c r="H101" s="3">
        <v>238000</v>
      </c>
      <c r="I101" s="3">
        <v>0</v>
      </c>
      <c r="J101" s="3">
        <v>0</v>
      </c>
      <c r="K101" s="3">
        <v>0</v>
      </c>
      <c r="L101" s="3">
        <v>0</v>
      </c>
      <c r="M101" s="3">
        <v>238000</v>
      </c>
    </row>
    <row r="102" spans="2:13" x14ac:dyDescent="0.25">
      <c r="B102" t="s">
        <v>3033</v>
      </c>
      <c r="C102" t="s">
        <v>119</v>
      </c>
      <c r="D102">
        <v>890301886</v>
      </c>
      <c r="E102" s="2">
        <v>45406</v>
      </c>
      <c r="F102" s="3">
        <v>0</v>
      </c>
      <c r="G102" s="3">
        <v>0</v>
      </c>
      <c r="H102" s="3">
        <v>2856000</v>
      </c>
      <c r="I102" s="3">
        <v>0</v>
      </c>
      <c r="J102" s="3">
        <v>0</v>
      </c>
      <c r="K102" s="3">
        <v>0</v>
      </c>
      <c r="L102" s="3">
        <v>0</v>
      </c>
      <c r="M102" s="3">
        <v>2856000</v>
      </c>
    </row>
    <row r="103" spans="2:13" x14ac:dyDescent="0.25">
      <c r="B103" t="s">
        <v>3033</v>
      </c>
      <c r="C103" t="s">
        <v>119</v>
      </c>
      <c r="D103">
        <v>890301886</v>
      </c>
      <c r="E103" s="2">
        <v>45411</v>
      </c>
      <c r="F103" s="3">
        <v>0</v>
      </c>
      <c r="G103" s="3">
        <v>0</v>
      </c>
      <c r="H103" s="3">
        <v>3272500</v>
      </c>
      <c r="I103" s="3">
        <v>0</v>
      </c>
      <c r="J103" s="3">
        <v>0</v>
      </c>
      <c r="K103" s="3">
        <v>0</v>
      </c>
      <c r="L103" s="3">
        <v>0</v>
      </c>
      <c r="M103" s="3">
        <v>3272500</v>
      </c>
    </row>
    <row r="104" spans="2:13" x14ac:dyDescent="0.25">
      <c r="B104" t="s">
        <v>3033</v>
      </c>
      <c r="C104" t="s">
        <v>119</v>
      </c>
      <c r="D104">
        <v>890301886</v>
      </c>
      <c r="E104" s="2">
        <v>45422</v>
      </c>
      <c r="F104" s="3">
        <v>0</v>
      </c>
      <c r="G104" s="3">
        <v>3272500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3272500</v>
      </c>
    </row>
    <row r="105" spans="2:13" x14ac:dyDescent="0.25">
      <c r="B105" t="s">
        <v>3033</v>
      </c>
      <c r="C105" t="s">
        <v>119</v>
      </c>
      <c r="D105">
        <v>890301886</v>
      </c>
      <c r="E105" s="2">
        <v>45392</v>
      </c>
      <c r="F105" s="3">
        <v>0</v>
      </c>
      <c r="G105" s="3">
        <v>0</v>
      </c>
      <c r="H105" s="3">
        <v>2856000</v>
      </c>
      <c r="I105" s="3">
        <v>0</v>
      </c>
      <c r="J105" s="3">
        <v>0</v>
      </c>
      <c r="K105" s="3">
        <v>0</v>
      </c>
      <c r="L105" s="3">
        <v>0</v>
      </c>
      <c r="M105" s="3">
        <v>2856000</v>
      </c>
    </row>
    <row r="106" spans="2:13" x14ac:dyDescent="0.25">
      <c r="B106" t="s">
        <v>3033</v>
      </c>
      <c r="C106" t="s">
        <v>119</v>
      </c>
      <c r="D106">
        <v>890301886</v>
      </c>
      <c r="E106" s="2">
        <v>45391</v>
      </c>
      <c r="F106" s="3">
        <v>0</v>
      </c>
      <c r="G106" s="3">
        <v>0</v>
      </c>
      <c r="H106" s="3">
        <v>119000</v>
      </c>
      <c r="I106" s="3">
        <v>0</v>
      </c>
      <c r="J106" s="3">
        <v>0</v>
      </c>
      <c r="K106" s="3">
        <v>0</v>
      </c>
      <c r="L106" s="3">
        <v>0</v>
      </c>
      <c r="M106" s="3">
        <v>119000</v>
      </c>
    </row>
    <row r="107" spans="2:13" x14ac:dyDescent="0.25">
      <c r="B107" t="s">
        <v>3033</v>
      </c>
      <c r="C107" t="s">
        <v>119</v>
      </c>
      <c r="D107">
        <v>890301886</v>
      </c>
      <c r="E107" s="2">
        <v>45433</v>
      </c>
      <c r="F107" s="3">
        <v>0</v>
      </c>
      <c r="G107" s="3">
        <v>10852800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10852800</v>
      </c>
    </row>
    <row r="108" spans="2:13" x14ac:dyDescent="0.25">
      <c r="B108" t="s">
        <v>3033</v>
      </c>
      <c r="C108" t="s">
        <v>119</v>
      </c>
      <c r="D108">
        <v>890301886</v>
      </c>
      <c r="E108" s="2">
        <v>45439</v>
      </c>
      <c r="F108" s="3">
        <v>0</v>
      </c>
      <c r="G108" s="3">
        <v>666400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666400</v>
      </c>
    </row>
    <row r="109" spans="2:13" x14ac:dyDescent="0.25">
      <c r="B109" t="s">
        <v>3033</v>
      </c>
      <c r="C109" t="s">
        <v>286</v>
      </c>
      <c r="D109">
        <v>900407767</v>
      </c>
      <c r="E109" s="2">
        <v>45369</v>
      </c>
      <c r="F109" s="3">
        <v>0</v>
      </c>
      <c r="G109" s="3">
        <v>0</v>
      </c>
      <c r="H109" s="3">
        <v>0</v>
      </c>
      <c r="I109" s="3">
        <v>28192773</v>
      </c>
      <c r="J109" s="3">
        <v>0</v>
      </c>
      <c r="K109" s="3">
        <v>0</v>
      </c>
      <c r="L109" s="3">
        <v>0</v>
      </c>
      <c r="M109" s="3">
        <v>28192773</v>
      </c>
    </row>
    <row r="110" spans="2:13" x14ac:dyDescent="0.25">
      <c r="B110" t="s">
        <v>3033</v>
      </c>
      <c r="C110" t="s">
        <v>286</v>
      </c>
      <c r="D110">
        <v>900407767</v>
      </c>
      <c r="E110" s="2">
        <v>45373</v>
      </c>
      <c r="F110" s="3">
        <v>0</v>
      </c>
      <c r="G110" s="3">
        <v>0</v>
      </c>
      <c r="H110" s="3">
        <v>0</v>
      </c>
      <c r="I110" s="3">
        <v>22554218</v>
      </c>
      <c r="J110" s="3">
        <v>0</v>
      </c>
      <c r="K110" s="3">
        <v>0</v>
      </c>
      <c r="L110" s="3">
        <v>0</v>
      </c>
      <c r="M110" s="3">
        <v>22554218</v>
      </c>
    </row>
    <row r="111" spans="2:13" x14ac:dyDescent="0.25">
      <c r="B111" t="s">
        <v>3033</v>
      </c>
      <c r="C111" t="s">
        <v>286</v>
      </c>
      <c r="D111">
        <v>900407767</v>
      </c>
      <c r="E111" s="2">
        <v>45377</v>
      </c>
      <c r="F111" s="3">
        <v>0</v>
      </c>
      <c r="G111" s="3">
        <v>0</v>
      </c>
      <c r="H111" s="3">
        <v>0</v>
      </c>
      <c r="I111" s="3">
        <v>69449470</v>
      </c>
      <c r="J111" s="3">
        <v>0</v>
      </c>
      <c r="K111" s="3">
        <v>0</v>
      </c>
      <c r="L111" s="3">
        <v>0</v>
      </c>
      <c r="M111" s="3">
        <v>69449470</v>
      </c>
    </row>
    <row r="112" spans="2:13" x14ac:dyDescent="0.25">
      <c r="B112" t="s">
        <v>3033</v>
      </c>
      <c r="C112" t="s">
        <v>286</v>
      </c>
      <c r="D112">
        <v>900407767</v>
      </c>
      <c r="E112" s="2">
        <v>45398</v>
      </c>
      <c r="F112" s="3">
        <v>0</v>
      </c>
      <c r="G112" s="3">
        <v>0</v>
      </c>
      <c r="H112" s="3">
        <v>55398686</v>
      </c>
      <c r="I112" s="3">
        <v>0</v>
      </c>
      <c r="J112" s="3">
        <v>0</v>
      </c>
      <c r="K112" s="3">
        <v>0</v>
      </c>
      <c r="L112" s="3">
        <v>0</v>
      </c>
      <c r="M112" s="3">
        <v>55398686</v>
      </c>
    </row>
    <row r="113" spans="2:13" x14ac:dyDescent="0.25">
      <c r="B113" t="s">
        <v>3033</v>
      </c>
      <c r="C113" t="s">
        <v>286</v>
      </c>
      <c r="D113">
        <v>900407767</v>
      </c>
      <c r="E113" s="2">
        <v>45406</v>
      </c>
      <c r="F113" s="3">
        <v>0</v>
      </c>
      <c r="G113" s="3">
        <v>0</v>
      </c>
      <c r="H113" s="3">
        <v>98004493</v>
      </c>
      <c r="I113" s="3">
        <v>0</v>
      </c>
      <c r="J113" s="3">
        <v>0</v>
      </c>
      <c r="K113" s="3">
        <v>0</v>
      </c>
      <c r="L113" s="3">
        <v>0</v>
      </c>
      <c r="M113" s="3">
        <v>98004493</v>
      </c>
    </row>
    <row r="114" spans="2:13" x14ac:dyDescent="0.25">
      <c r="B114" t="s">
        <v>3033</v>
      </c>
      <c r="C114" t="s">
        <v>286</v>
      </c>
      <c r="D114">
        <v>900407767</v>
      </c>
      <c r="E114" s="2">
        <v>45440</v>
      </c>
      <c r="F114" s="3">
        <v>0</v>
      </c>
      <c r="G114" s="3">
        <v>39001741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39001741</v>
      </c>
    </row>
    <row r="115" spans="2:13" x14ac:dyDescent="0.25">
      <c r="B115" t="s">
        <v>3033</v>
      </c>
      <c r="C115" t="s">
        <v>110</v>
      </c>
      <c r="D115">
        <v>900996701</v>
      </c>
      <c r="E115" s="2">
        <v>45356</v>
      </c>
      <c r="F115" s="3">
        <v>0</v>
      </c>
      <c r="G115" s="3">
        <v>0</v>
      </c>
      <c r="H115" s="3">
        <v>0</v>
      </c>
      <c r="I115" s="3">
        <v>9003228</v>
      </c>
      <c r="J115" s="3">
        <v>0</v>
      </c>
      <c r="K115" s="3">
        <v>0</v>
      </c>
      <c r="L115" s="3">
        <v>0</v>
      </c>
      <c r="M115" s="3">
        <v>9003228</v>
      </c>
    </row>
    <row r="116" spans="2:13" x14ac:dyDescent="0.25">
      <c r="B116" t="s">
        <v>3033</v>
      </c>
      <c r="C116" t="s">
        <v>110</v>
      </c>
      <c r="D116">
        <v>900996701</v>
      </c>
      <c r="E116" s="2">
        <v>45358</v>
      </c>
      <c r="F116" s="3">
        <v>0</v>
      </c>
      <c r="G116" s="3">
        <v>0</v>
      </c>
      <c r="H116" s="3">
        <v>0</v>
      </c>
      <c r="I116" s="3">
        <v>6208037</v>
      </c>
      <c r="J116" s="3">
        <v>0</v>
      </c>
      <c r="K116" s="3">
        <v>0</v>
      </c>
      <c r="L116" s="3">
        <v>0</v>
      </c>
      <c r="M116" s="3">
        <v>6208037</v>
      </c>
    </row>
    <row r="117" spans="2:13" x14ac:dyDescent="0.25">
      <c r="B117" t="s">
        <v>3033</v>
      </c>
      <c r="C117" t="s">
        <v>110</v>
      </c>
      <c r="D117">
        <v>900996701</v>
      </c>
      <c r="E117" s="2">
        <v>45364</v>
      </c>
      <c r="F117" s="3">
        <v>0</v>
      </c>
      <c r="G117" s="3">
        <v>0</v>
      </c>
      <c r="H117" s="3">
        <v>0</v>
      </c>
      <c r="I117" s="3">
        <v>10281527</v>
      </c>
      <c r="J117" s="3">
        <v>0</v>
      </c>
      <c r="K117" s="3">
        <v>0</v>
      </c>
      <c r="L117" s="3">
        <v>0</v>
      </c>
      <c r="M117" s="3">
        <v>10281527</v>
      </c>
    </row>
    <row r="118" spans="2:13" x14ac:dyDescent="0.25">
      <c r="B118" t="s">
        <v>3033</v>
      </c>
      <c r="C118" t="s">
        <v>110</v>
      </c>
      <c r="D118">
        <v>900996701</v>
      </c>
      <c r="E118" s="2">
        <v>45366</v>
      </c>
      <c r="F118" s="3">
        <v>0</v>
      </c>
      <c r="G118" s="3">
        <v>0</v>
      </c>
      <c r="H118" s="3">
        <v>0</v>
      </c>
      <c r="I118" s="3">
        <v>87786</v>
      </c>
      <c r="J118" s="3">
        <v>0</v>
      </c>
      <c r="K118" s="3">
        <v>0</v>
      </c>
      <c r="L118" s="3">
        <v>0</v>
      </c>
      <c r="M118" s="3">
        <v>87786</v>
      </c>
    </row>
    <row r="119" spans="2:13" x14ac:dyDescent="0.25">
      <c r="B119" t="s">
        <v>3033</v>
      </c>
      <c r="C119" t="s">
        <v>110</v>
      </c>
      <c r="D119">
        <v>900996701</v>
      </c>
      <c r="E119" s="2">
        <v>45372</v>
      </c>
      <c r="F119" s="3">
        <v>0</v>
      </c>
      <c r="G119" s="3">
        <v>0</v>
      </c>
      <c r="H119" s="3">
        <v>0</v>
      </c>
      <c r="I119" s="3">
        <v>1745587</v>
      </c>
      <c r="J119" s="3">
        <v>0</v>
      </c>
      <c r="K119" s="3">
        <v>0</v>
      </c>
      <c r="L119" s="3">
        <v>0</v>
      </c>
      <c r="M119" s="3">
        <v>1745587</v>
      </c>
    </row>
    <row r="120" spans="2:13" x14ac:dyDescent="0.25">
      <c r="B120" t="s">
        <v>3033</v>
      </c>
      <c r="C120" t="s">
        <v>110</v>
      </c>
      <c r="D120">
        <v>900996701</v>
      </c>
      <c r="E120" s="2">
        <v>45373</v>
      </c>
      <c r="F120" s="3">
        <v>0</v>
      </c>
      <c r="G120" s="3">
        <v>0</v>
      </c>
      <c r="H120" s="3">
        <v>0</v>
      </c>
      <c r="I120" s="3">
        <v>2201624</v>
      </c>
      <c r="J120" s="3">
        <v>0</v>
      </c>
      <c r="K120" s="3">
        <v>0</v>
      </c>
      <c r="L120" s="3">
        <v>0</v>
      </c>
      <c r="M120" s="3">
        <v>2201624</v>
      </c>
    </row>
    <row r="121" spans="2:13" x14ac:dyDescent="0.25">
      <c r="B121" t="s">
        <v>3033</v>
      </c>
      <c r="C121" t="s">
        <v>110</v>
      </c>
      <c r="D121">
        <v>900996701</v>
      </c>
      <c r="E121" s="2">
        <v>45377</v>
      </c>
      <c r="F121" s="3">
        <v>0</v>
      </c>
      <c r="G121" s="3">
        <v>0</v>
      </c>
      <c r="H121" s="3">
        <v>0</v>
      </c>
      <c r="I121" s="3">
        <v>5528935</v>
      </c>
      <c r="J121" s="3">
        <v>0</v>
      </c>
      <c r="K121" s="3">
        <v>0</v>
      </c>
      <c r="L121" s="3">
        <v>0</v>
      </c>
      <c r="M121" s="3">
        <v>5528935</v>
      </c>
    </row>
    <row r="122" spans="2:13" x14ac:dyDescent="0.25">
      <c r="B122" t="s">
        <v>3033</v>
      </c>
      <c r="C122" t="s">
        <v>110</v>
      </c>
      <c r="D122">
        <v>900996701</v>
      </c>
      <c r="E122" s="2">
        <v>45386</v>
      </c>
      <c r="F122" s="3">
        <v>0</v>
      </c>
      <c r="G122" s="3">
        <v>0</v>
      </c>
      <c r="H122" s="3">
        <v>7397085</v>
      </c>
      <c r="I122" s="3">
        <v>0</v>
      </c>
      <c r="J122" s="3">
        <v>0</v>
      </c>
      <c r="K122" s="3">
        <v>0</v>
      </c>
      <c r="L122" s="3">
        <v>0</v>
      </c>
      <c r="M122" s="3">
        <v>7397085</v>
      </c>
    </row>
    <row r="123" spans="2:13" x14ac:dyDescent="0.25">
      <c r="B123" t="s">
        <v>3033</v>
      </c>
      <c r="C123" t="s">
        <v>110</v>
      </c>
      <c r="D123">
        <v>900996701</v>
      </c>
      <c r="E123" s="2">
        <v>45387</v>
      </c>
      <c r="F123" s="3">
        <v>0</v>
      </c>
      <c r="G123" s="3">
        <v>0</v>
      </c>
      <c r="H123" s="3">
        <v>291719</v>
      </c>
      <c r="I123" s="3">
        <v>0</v>
      </c>
      <c r="J123" s="3">
        <v>0</v>
      </c>
      <c r="K123" s="3">
        <v>0</v>
      </c>
      <c r="L123" s="3">
        <v>0</v>
      </c>
      <c r="M123" s="3">
        <v>291719</v>
      </c>
    </row>
    <row r="124" spans="2:13" x14ac:dyDescent="0.25">
      <c r="B124" t="s">
        <v>3033</v>
      </c>
      <c r="C124" t="s">
        <v>110</v>
      </c>
      <c r="D124">
        <v>900996701</v>
      </c>
      <c r="E124" s="2">
        <v>45393</v>
      </c>
      <c r="F124" s="3">
        <v>0</v>
      </c>
      <c r="G124" s="3">
        <v>0</v>
      </c>
      <c r="H124" s="3">
        <v>4849606</v>
      </c>
      <c r="I124" s="3">
        <v>0</v>
      </c>
      <c r="J124" s="3">
        <v>0</v>
      </c>
      <c r="K124" s="3">
        <v>0</v>
      </c>
      <c r="L124" s="3">
        <v>0</v>
      </c>
      <c r="M124" s="3">
        <v>4849606</v>
      </c>
    </row>
    <row r="125" spans="2:13" x14ac:dyDescent="0.25">
      <c r="B125" t="s">
        <v>3033</v>
      </c>
      <c r="C125" t="s">
        <v>110</v>
      </c>
      <c r="D125">
        <v>900996701</v>
      </c>
      <c r="E125" s="2">
        <v>45398</v>
      </c>
      <c r="F125" s="3">
        <v>0</v>
      </c>
      <c r="G125" s="3">
        <v>0</v>
      </c>
      <c r="H125" s="3">
        <v>719169</v>
      </c>
      <c r="I125" s="3">
        <v>0</v>
      </c>
      <c r="J125" s="3">
        <v>0</v>
      </c>
      <c r="K125" s="3">
        <v>0</v>
      </c>
      <c r="L125" s="3">
        <v>0</v>
      </c>
      <c r="M125" s="3">
        <v>719169</v>
      </c>
    </row>
    <row r="126" spans="2:13" x14ac:dyDescent="0.25">
      <c r="B126" t="s">
        <v>3033</v>
      </c>
      <c r="C126" t="s">
        <v>110</v>
      </c>
      <c r="D126">
        <v>900996701</v>
      </c>
      <c r="E126" s="2">
        <v>45399</v>
      </c>
      <c r="F126" s="3">
        <v>0</v>
      </c>
      <c r="G126" s="3">
        <v>0</v>
      </c>
      <c r="H126" s="3">
        <v>1606481</v>
      </c>
      <c r="I126" s="3">
        <v>0</v>
      </c>
      <c r="J126" s="3">
        <v>0</v>
      </c>
      <c r="K126" s="3">
        <v>0</v>
      </c>
      <c r="L126" s="3">
        <v>0</v>
      </c>
      <c r="M126" s="3">
        <v>1606481</v>
      </c>
    </row>
    <row r="127" spans="2:13" x14ac:dyDescent="0.25">
      <c r="B127" t="s">
        <v>3033</v>
      </c>
      <c r="C127" t="s">
        <v>110</v>
      </c>
      <c r="D127">
        <v>900996701</v>
      </c>
      <c r="E127" s="2">
        <v>45400</v>
      </c>
      <c r="F127" s="3">
        <v>0</v>
      </c>
      <c r="G127" s="3">
        <v>0</v>
      </c>
      <c r="H127" s="3">
        <v>173883</v>
      </c>
      <c r="I127" s="3">
        <v>0</v>
      </c>
      <c r="J127" s="3">
        <v>0</v>
      </c>
      <c r="K127" s="3">
        <v>0</v>
      </c>
      <c r="L127" s="3">
        <v>0</v>
      </c>
      <c r="M127" s="3">
        <v>173883</v>
      </c>
    </row>
    <row r="128" spans="2:13" x14ac:dyDescent="0.25">
      <c r="B128" t="s">
        <v>3033</v>
      </c>
      <c r="C128" t="s">
        <v>110</v>
      </c>
      <c r="D128">
        <v>900996701</v>
      </c>
      <c r="E128" s="2">
        <v>45404</v>
      </c>
      <c r="F128" s="3">
        <v>0</v>
      </c>
      <c r="G128" s="3">
        <v>0</v>
      </c>
      <c r="H128" s="3">
        <v>493514</v>
      </c>
      <c r="I128" s="3">
        <v>0</v>
      </c>
      <c r="J128" s="3">
        <v>0</v>
      </c>
      <c r="K128" s="3">
        <v>0</v>
      </c>
      <c r="L128" s="3">
        <v>0</v>
      </c>
      <c r="M128" s="3">
        <v>493514</v>
      </c>
    </row>
    <row r="129" spans="2:13" x14ac:dyDescent="0.25">
      <c r="B129" t="s">
        <v>3033</v>
      </c>
      <c r="C129" t="s">
        <v>110</v>
      </c>
      <c r="D129">
        <v>900996701</v>
      </c>
      <c r="E129" s="2">
        <v>45406</v>
      </c>
      <c r="F129" s="3">
        <v>0</v>
      </c>
      <c r="G129" s="3">
        <v>0</v>
      </c>
      <c r="H129" s="3">
        <v>2886804</v>
      </c>
      <c r="I129" s="3">
        <v>0</v>
      </c>
      <c r="J129" s="3">
        <v>0</v>
      </c>
      <c r="K129" s="3">
        <v>0</v>
      </c>
      <c r="L129" s="3">
        <v>0</v>
      </c>
      <c r="M129" s="3">
        <v>2886804</v>
      </c>
    </row>
    <row r="130" spans="2:13" x14ac:dyDescent="0.25">
      <c r="B130" t="s">
        <v>3033</v>
      </c>
      <c r="C130" t="s">
        <v>110</v>
      </c>
      <c r="D130">
        <v>900996701</v>
      </c>
      <c r="E130" s="2">
        <v>45407</v>
      </c>
      <c r="F130" s="3">
        <v>0</v>
      </c>
      <c r="G130" s="3">
        <v>0</v>
      </c>
      <c r="H130" s="3">
        <v>1292028</v>
      </c>
      <c r="I130" s="3">
        <v>0</v>
      </c>
      <c r="J130" s="3">
        <v>0</v>
      </c>
      <c r="K130" s="3">
        <v>0</v>
      </c>
      <c r="L130" s="3">
        <v>0</v>
      </c>
      <c r="M130" s="3">
        <v>1292028</v>
      </c>
    </row>
    <row r="131" spans="2:13" x14ac:dyDescent="0.25">
      <c r="B131" t="s">
        <v>3033</v>
      </c>
      <c r="C131" t="s">
        <v>110</v>
      </c>
      <c r="D131">
        <v>900996701</v>
      </c>
      <c r="E131" s="2">
        <v>45408</v>
      </c>
      <c r="F131" s="3">
        <v>0</v>
      </c>
      <c r="G131" s="3">
        <v>0</v>
      </c>
      <c r="H131" s="3">
        <v>3014545</v>
      </c>
      <c r="I131" s="3">
        <v>0</v>
      </c>
      <c r="J131" s="3">
        <v>0</v>
      </c>
      <c r="K131" s="3">
        <v>0</v>
      </c>
      <c r="L131" s="3">
        <v>0</v>
      </c>
      <c r="M131" s="3">
        <v>3014545</v>
      </c>
    </row>
    <row r="132" spans="2:13" x14ac:dyDescent="0.25">
      <c r="B132" t="s">
        <v>3033</v>
      </c>
      <c r="C132" t="s">
        <v>110</v>
      </c>
      <c r="D132">
        <v>900996701</v>
      </c>
      <c r="E132" s="2">
        <v>45411</v>
      </c>
      <c r="F132" s="3">
        <v>0</v>
      </c>
      <c r="G132" s="3">
        <v>0</v>
      </c>
      <c r="H132" s="3">
        <v>3034774</v>
      </c>
      <c r="I132" s="3">
        <v>0</v>
      </c>
      <c r="J132" s="3">
        <v>0</v>
      </c>
      <c r="K132" s="3">
        <v>0</v>
      </c>
      <c r="L132" s="3">
        <v>0</v>
      </c>
      <c r="M132" s="3">
        <v>3034774</v>
      </c>
    </row>
    <row r="133" spans="2:13" x14ac:dyDescent="0.25">
      <c r="B133" t="s">
        <v>3033</v>
      </c>
      <c r="C133" t="s">
        <v>110</v>
      </c>
      <c r="D133">
        <v>900996701</v>
      </c>
      <c r="E133" s="2">
        <v>45418</v>
      </c>
      <c r="F133" s="3">
        <v>0</v>
      </c>
      <c r="G133" s="3">
        <v>6386984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6386984</v>
      </c>
    </row>
    <row r="134" spans="2:13" x14ac:dyDescent="0.25">
      <c r="B134" t="s">
        <v>3033</v>
      </c>
      <c r="C134" t="s">
        <v>110</v>
      </c>
      <c r="D134">
        <v>900996701</v>
      </c>
      <c r="E134" s="2">
        <v>45421</v>
      </c>
      <c r="F134" s="3">
        <v>0</v>
      </c>
      <c r="G134" s="3">
        <v>10763261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10763261</v>
      </c>
    </row>
    <row r="135" spans="2:13" x14ac:dyDescent="0.25">
      <c r="B135" t="s">
        <v>3033</v>
      </c>
      <c r="C135" t="s">
        <v>110</v>
      </c>
      <c r="D135">
        <v>900996701</v>
      </c>
      <c r="E135" s="2">
        <v>45426</v>
      </c>
      <c r="F135" s="3">
        <v>0</v>
      </c>
      <c r="G135" s="3">
        <v>9739955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9739955</v>
      </c>
    </row>
    <row r="136" spans="2:13" x14ac:dyDescent="0.25">
      <c r="B136" t="s">
        <v>3033</v>
      </c>
      <c r="C136" t="s">
        <v>110</v>
      </c>
      <c r="D136">
        <v>900996701</v>
      </c>
      <c r="E136" s="2">
        <v>45427</v>
      </c>
      <c r="F136" s="3">
        <v>0</v>
      </c>
      <c r="G136" s="3">
        <v>742803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742803</v>
      </c>
    </row>
    <row r="137" spans="2:13" x14ac:dyDescent="0.25">
      <c r="B137" t="s">
        <v>3033</v>
      </c>
      <c r="C137" t="s">
        <v>110</v>
      </c>
      <c r="D137">
        <v>900996701</v>
      </c>
      <c r="E137" s="2">
        <v>45392</v>
      </c>
      <c r="F137" s="3">
        <v>0</v>
      </c>
      <c r="G137" s="3">
        <v>0</v>
      </c>
      <c r="H137" s="3">
        <v>560479</v>
      </c>
      <c r="I137" s="3">
        <v>0</v>
      </c>
      <c r="J137" s="3">
        <v>0</v>
      </c>
      <c r="K137" s="3">
        <v>0</v>
      </c>
      <c r="L137" s="3">
        <v>0</v>
      </c>
      <c r="M137" s="3">
        <v>560479</v>
      </c>
    </row>
    <row r="138" spans="2:13" x14ac:dyDescent="0.25">
      <c r="B138" t="s">
        <v>3033</v>
      </c>
      <c r="C138" t="s">
        <v>110</v>
      </c>
      <c r="D138">
        <v>900996701</v>
      </c>
      <c r="E138" s="2">
        <v>45390</v>
      </c>
      <c r="F138" s="3">
        <v>0</v>
      </c>
      <c r="G138" s="3">
        <v>0</v>
      </c>
      <c r="H138" s="3">
        <v>2799244</v>
      </c>
      <c r="I138" s="3">
        <v>0</v>
      </c>
      <c r="J138" s="3">
        <v>0</v>
      </c>
      <c r="K138" s="3">
        <v>0</v>
      </c>
      <c r="L138" s="3">
        <v>0</v>
      </c>
      <c r="M138" s="3">
        <v>2799244</v>
      </c>
    </row>
    <row r="139" spans="2:13" x14ac:dyDescent="0.25">
      <c r="B139" t="s">
        <v>3033</v>
      </c>
      <c r="C139" t="s">
        <v>110</v>
      </c>
      <c r="D139">
        <v>900996701</v>
      </c>
      <c r="E139" s="2">
        <v>45432</v>
      </c>
      <c r="F139" s="3">
        <v>0</v>
      </c>
      <c r="G139" s="3">
        <v>3414757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3414757</v>
      </c>
    </row>
    <row r="140" spans="2:13" x14ac:dyDescent="0.25">
      <c r="B140" t="s">
        <v>3033</v>
      </c>
      <c r="C140" t="s">
        <v>110</v>
      </c>
      <c r="D140">
        <v>900996701</v>
      </c>
      <c r="E140" s="2">
        <v>45428</v>
      </c>
      <c r="F140" s="3">
        <v>0</v>
      </c>
      <c r="G140" s="3">
        <v>3824875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3824875</v>
      </c>
    </row>
    <row r="141" spans="2:13" x14ac:dyDescent="0.25">
      <c r="B141" t="s">
        <v>3033</v>
      </c>
      <c r="C141" t="s">
        <v>110</v>
      </c>
      <c r="D141">
        <v>900996701</v>
      </c>
      <c r="E141" s="2">
        <v>45435</v>
      </c>
      <c r="F141" s="3">
        <v>0</v>
      </c>
      <c r="G141" s="3">
        <v>16709591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16709591</v>
      </c>
    </row>
    <row r="142" spans="2:13" x14ac:dyDescent="0.25">
      <c r="B142" t="s">
        <v>3033</v>
      </c>
      <c r="C142" t="s">
        <v>110</v>
      </c>
      <c r="D142">
        <v>900996701</v>
      </c>
      <c r="E142" s="2">
        <v>45439</v>
      </c>
      <c r="F142" s="3">
        <v>0</v>
      </c>
      <c r="G142" s="3">
        <v>729298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729298</v>
      </c>
    </row>
    <row r="143" spans="2:13" x14ac:dyDescent="0.25">
      <c r="B143" t="s">
        <v>3033</v>
      </c>
      <c r="C143" t="s">
        <v>110</v>
      </c>
      <c r="D143">
        <v>900996701</v>
      </c>
      <c r="E143" s="2">
        <v>45443</v>
      </c>
      <c r="F143" s="3">
        <v>3327759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3327759</v>
      </c>
    </row>
    <row r="144" spans="2:13" x14ac:dyDescent="0.25">
      <c r="B144" t="s">
        <v>3033</v>
      </c>
      <c r="C144" t="s">
        <v>46</v>
      </c>
      <c r="D144">
        <v>800237412</v>
      </c>
      <c r="E144" s="2">
        <v>45356</v>
      </c>
      <c r="F144" s="3">
        <v>0</v>
      </c>
      <c r="G144" s="3">
        <v>0</v>
      </c>
      <c r="H144" s="3">
        <v>0</v>
      </c>
      <c r="I144" s="3">
        <v>4412284</v>
      </c>
      <c r="J144" s="3">
        <v>0</v>
      </c>
      <c r="K144" s="3">
        <v>0</v>
      </c>
      <c r="L144" s="3">
        <v>0</v>
      </c>
      <c r="M144" s="3">
        <v>4412284</v>
      </c>
    </row>
    <row r="145" spans="2:13" x14ac:dyDescent="0.25">
      <c r="B145" t="s">
        <v>3033</v>
      </c>
      <c r="C145" t="s">
        <v>46</v>
      </c>
      <c r="D145">
        <v>800237412</v>
      </c>
      <c r="E145" s="2">
        <v>45358</v>
      </c>
      <c r="F145" s="3">
        <v>0</v>
      </c>
      <c r="G145" s="3">
        <v>0</v>
      </c>
      <c r="H145" s="3">
        <v>0</v>
      </c>
      <c r="I145" s="3">
        <v>534871</v>
      </c>
      <c r="J145" s="3">
        <v>0</v>
      </c>
      <c r="K145" s="3">
        <v>0</v>
      </c>
      <c r="L145" s="3">
        <v>0</v>
      </c>
      <c r="M145" s="3">
        <v>534871</v>
      </c>
    </row>
    <row r="146" spans="2:13" x14ac:dyDescent="0.25">
      <c r="B146" t="s">
        <v>3033</v>
      </c>
      <c r="C146" t="s">
        <v>46</v>
      </c>
      <c r="D146">
        <v>800237412</v>
      </c>
      <c r="E146" s="2">
        <v>45373</v>
      </c>
      <c r="F146" s="3">
        <v>0</v>
      </c>
      <c r="G146" s="3">
        <v>0</v>
      </c>
      <c r="H146" s="3">
        <v>0</v>
      </c>
      <c r="I146" s="3">
        <v>13738625</v>
      </c>
      <c r="J146" s="3">
        <v>0</v>
      </c>
      <c r="K146" s="3">
        <v>0</v>
      </c>
      <c r="L146" s="3">
        <v>0</v>
      </c>
      <c r="M146" s="3">
        <v>13738625</v>
      </c>
    </row>
    <row r="147" spans="2:13" x14ac:dyDescent="0.25">
      <c r="B147" t="s">
        <v>3033</v>
      </c>
      <c r="C147" t="s">
        <v>46</v>
      </c>
      <c r="D147">
        <v>800237412</v>
      </c>
      <c r="E147" s="2">
        <v>45377</v>
      </c>
      <c r="F147" s="3">
        <v>0</v>
      </c>
      <c r="G147" s="3">
        <v>0</v>
      </c>
      <c r="H147" s="3">
        <v>0</v>
      </c>
      <c r="I147" s="3">
        <v>6430730</v>
      </c>
      <c r="J147" s="3">
        <v>0</v>
      </c>
      <c r="K147" s="3">
        <v>0</v>
      </c>
      <c r="L147" s="3">
        <v>0</v>
      </c>
      <c r="M147" s="3">
        <v>6430730</v>
      </c>
    </row>
    <row r="148" spans="2:13" x14ac:dyDescent="0.25">
      <c r="B148" t="s">
        <v>3033</v>
      </c>
      <c r="C148" t="s">
        <v>46</v>
      </c>
      <c r="D148">
        <v>800237412</v>
      </c>
      <c r="E148" s="2">
        <v>45378</v>
      </c>
      <c r="F148" s="3">
        <v>0</v>
      </c>
      <c r="G148" s="3">
        <v>0</v>
      </c>
      <c r="H148" s="3">
        <v>0</v>
      </c>
      <c r="I148" s="3">
        <v>683612</v>
      </c>
      <c r="J148" s="3">
        <v>0</v>
      </c>
      <c r="K148" s="3">
        <v>0</v>
      </c>
      <c r="L148" s="3">
        <v>0</v>
      </c>
      <c r="M148" s="3">
        <v>683612</v>
      </c>
    </row>
    <row r="149" spans="2:13" x14ac:dyDescent="0.25">
      <c r="B149" t="s">
        <v>3033</v>
      </c>
      <c r="C149" t="s">
        <v>46</v>
      </c>
      <c r="D149">
        <v>800237412</v>
      </c>
      <c r="E149" s="2">
        <v>45384</v>
      </c>
      <c r="F149" s="3">
        <v>0</v>
      </c>
      <c r="G149" s="3">
        <v>0</v>
      </c>
      <c r="H149" s="3">
        <v>257737</v>
      </c>
      <c r="I149" s="3">
        <v>0</v>
      </c>
      <c r="J149" s="3">
        <v>0</v>
      </c>
      <c r="K149" s="3">
        <v>0</v>
      </c>
      <c r="L149" s="3">
        <v>0</v>
      </c>
      <c r="M149" s="3">
        <v>257737</v>
      </c>
    </row>
    <row r="150" spans="2:13" x14ac:dyDescent="0.25">
      <c r="B150" t="s">
        <v>3033</v>
      </c>
      <c r="C150" t="s">
        <v>46</v>
      </c>
      <c r="D150">
        <v>800237412</v>
      </c>
      <c r="E150" s="2">
        <v>45386</v>
      </c>
      <c r="F150" s="3">
        <v>0</v>
      </c>
      <c r="G150" s="3">
        <v>0</v>
      </c>
      <c r="H150" s="3">
        <v>2881119</v>
      </c>
      <c r="I150" s="3">
        <v>0</v>
      </c>
      <c r="J150" s="3">
        <v>0</v>
      </c>
      <c r="K150" s="3">
        <v>0</v>
      </c>
      <c r="L150" s="3">
        <v>0</v>
      </c>
      <c r="M150" s="3">
        <v>2881119</v>
      </c>
    </row>
    <row r="151" spans="2:13" x14ac:dyDescent="0.25">
      <c r="B151" t="s">
        <v>3033</v>
      </c>
      <c r="C151" t="s">
        <v>46</v>
      </c>
      <c r="D151">
        <v>800237412</v>
      </c>
      <c r="E151" s="2">
        <v>45393</v>
      </c>
      <c r="F151" s="3">
        <v>0</v>
      </c>
      <c r="G151" s="3">
        <v>0</v>
      </c>
      <c r="H151" s="3">
        <v>161681</v>
      </c>
      <c r="I151" s="3">
        <v>0</v>
      </c>
      <c r="J151" s="3">
        <v>0</v>
      </c>
      <c r="K151" s="3">
        <v>0</v>
      </c>
      <c r="L151" s="3">
        <v>0</v>
      </c>
      <c r="M151" s="3">
        <v>161681</v>
      </c>
    </row>
    <row r="152" spans="2:13" x14ac:dyDescent="0.25">
      <c r="B152" t="s">
        <v>3033</v>
      </c>
      <c r="C152" t="s">
        <v>46</v>
      </c>
      <c r="D152">
        <v>800237412</v>
      </c>
      <c r="E152" s="2">
        <v>45404</v>
      </c>
      <c r="F152" s="3">
        <v>0</v>
      </c>
      <c r="G152" s="3">
        <v>0</v>
      </c>
      <c r="H152" s="3">
        <v>141703</v>
      </c>
      <c r="I152" s="3">
        <v>0</v>
      </c>
      <c r="J152" s="3">
        <v>0</v>
      </c>
      <c r="K152" s="3">
        <v>0</v>
      </c>
      <c r="L152" s="3">
        <v>0</v>
      </c>
      <c r="M152" s="3">
        <v>141703</v>
      </c>
    </row>
    <row r="153" spans="2:13" x14ac:dyDescent="0.25">
      <c r="B153" t="s">
        <v>3033</v>
      </c>
      <c r="C153" t="s">
        <v>46</v>
      </c>
      <c r="D153">
        <v>800237412</v>
      </c>
      <c r="E153" s="2">
        <v>45405</v>
      </c>
      <c r="F153" s="3">
        <v>0</v>
      </c>
      <c r="G153" s="3">
        <v>0</v>
      </c>
      <c r="H153" s="3">
        <v>683612</v>
      </c>
      <c r="I153" s="3">
        <v>0</v>
      </c>
      <c r="J153" s="3">
        <v>0</v>
      </c>
      <c r="K153" s="3">
        <v>0</v>
      </c>
      <c r="L153" s="3">
        <v>0</v>
      </c>
      <c r="M153" s="3">
        <v>683612</v>
      </c>
    </row>
    <row r="154" spans="2:13" x14ac:dyDescent="0.25">
      <c r="B154" t="s">
        <v>3033</v>
      </c>
      <c r="C154" t="s">
        <v>46</v>
      </c>
      <c r="D154">
        <v>800237412</v>
      </c>
      <c r="E154" s="2">
        <v>45406</v>
      </c>
      <c r="F154" s="3">
        <v>0</v>
      </c>
      <c r="G154" s="3">
        <v>0</v>
      </c>
      <c r="H154" s="3">
        <v>2380901</v>
      </c>
      <c r="I154" s="3">
        <v>0</v>
      </c>
      <c r="J154" s="3">
        <v>0</v>
      </c>
      <c r="K154" s="3">
        <v>0</v>
      </c>
      <c r="L154" s="3">
        <v>0</v>
      </c>
      <c r="M154" s="3">
        <v>2380901</v>
      </c>
    </row>
    <row r="155" spans="2:13" x14ac:dyDescent="0.25">
      <c r="B155" t="s">
        <v>3033</v>
      </c>
      <c r="C155" t="s">
        <v>46</v>
      </c>
      <c r="D155">
        <v>800237412</v>
      </c>
      <c r="E155" s="2">
        <v>45407</v>
      </c>
      <c r="F155" s="3">
        <v>0</v>
      </c>
      <c r="G155" s="3">
        <v>0</v>
      </c>
      <c r="H155" s="3">
        <v>74104</v>
      </c>
      <c r="I155" s="3">
        <v>0</v>
      </c>
      <c r="J155" s="3">
        <v>0</v>
      </c>
      <c r="K155" s="3">
        <v>0</v>
      </c>
      <c r="L155" s="3">
        <v>0</v>
      </c>
      <c r="M155" s="3">
        <v>74104</v>
      </c>
    </row>
    <row r="156" spans="2:13" x14ac:dyDescent="0.25">
      <c r="B156" t="s">
        <v>3033</v>
      </c>
      <c r="C156" t="s">
        <v>46</v>
      </c>
      <c r="D156">
        <v>800237412</v>
      </c>
      <c r="E156" s="2">
        <v>45411</v>
      </c>
      <c r="F156" s="3">
        <v>0</v>
      </c>
      <c r="G156" s="3">
        <v>0</v>
      </c>
      <c r="H156" s="3">
        <v>669489</v>
      </c>
      <c r="I156" s="3">
        <v>0</v>
      </c>
      <c r="J156" s="3">
        <v>0</v>
      </c>
      <c r="K156" s="3">
        <v>0</v>
      </c>
      <c r="L156" s="3">
        <v>0</v>
      </c>
      <c r="M156" s="3">
        <v>669489</v>
      </c>
    </row>
    <row r="157" spans="2:13" x14ac:dyDescent="0.25">
      <c r="B157" t="s">
        <v>3033</v>
      </c>
      <c r="C157" t="s">
        <v>46</v>
      </c>
      <c r="D157">
        <v>800237412</v>
      </c>
      <c r="E157" s="2">
        <v>45418</v>
      </c>
      <c r="F157" s="3">
        <v>0</v>
      </c>
      <c r="G157" s="3">
        <v>1025419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1025419</v>
      </c>
    </row>
    <row r="158" spans="2:13" x14ac:dyDescent="0.25">
      <c r="B158" t="s">
        <v>3033</v>
      </c>
      <c r="C158" t="s">
        <v>46</v>
      </c>
      <c r="D158">
        <v>800237412</v>
      </c>
      <c r="E158" s="2">
        <v>45419</v>
      </c>
      <c r="F158" s="3">
        <v>0</v>
      </c>
      <c r="G158" s="3">
        <v>333931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333931</v>
      </c>
    </row>
    <row r="159" spans="2:13" x14ac:dyDescent="0.25">
      <c r="B159" t="s">
        <v>3033</v>
      </c>
      <c r="C159" t="s">
        <v>46</v>
      </c>
      <c r="D159">
        <v>800237412</v>
      </c>
      <c r="E159" s="2">
        <v>45420</v>
      </c>
      <c r="F159" s="3">
        <v>0</v>
      </c>
      <c r="G159" s="3">
        <v>7462429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7462429</v>
      </c>
    </row>
    <row r="160" spans="2:13" x14ac:dyDescent="0.25">
      <c r="B160" t="s">
        <v>3033</v>
      </c>
      <c r="C160" t="s">
        <v>46</v>
      </c>
      <c r="D160">
        <v>800237412</v>
      </c>
      <c r="E160" s="2">
        <v>45422</v>
      </c>
      <c r="F160" s="3">
        <v>0</v>
      </c>
      <c r="G160" s="3">
        <v>696900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696900</v>
      </c>
    </row>
    <row r="161" spans="2:13" x14ac:dyDescent="0.25">
      <c r="B161" t="s">
        <v>3033</v>
      </c>
      <c r="C161" t="s">
        <v>46</v>
      </c>
      <c r="D161">
        <v>800237412</v>
      </c>
      <c r="E161" s="2">
        <v>45426</v>
      </c>
      <c r="F161" s="3">
        <v>0</v>
      </c>
      <c r="G161" s="3">
        <v>341806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341806</v>
      </c>
    </row>
    <row r="162" spans="2:13" x14ac:dyDescent="0.25">
      <c r="B162" t="s">
        <v>3033</v>
      </c>
      <c r="C162" t="s">
        <v>46</v>
      </c>
      <c r="D162">
        <v>800237412</v>
      </c>
      <c r="E162" s="2">
        <v>45427</v>
      </c>
      <c r="F162" s="3">
        <v>0</v>
      </c>
      <c r="G162" s="3">
        <v>2610308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2610308</v>
      </c>
    </row>
    <row r="163" spans="2:13" x14ac:dyDescent="0.25">
      <c r="B163" t="s">
        <v>3033</v>
      </c>
      <c r="C163" t="s">
        <v>46</v>
      </c>
      <c r="D163">
        <v>800237412</v>
      </c>
      <c r="E163" s="2">
        <v>45392</v>
      </c>
      <c r="F163" s="3">
        <v>0</v>
      </c>
      <c r="G163" s="3">
        <v>0</v>
      </c>
      <c r="H163" s="3">
        <v>191415</v>
      </c>
      <c r="I163" s="3">
        <v>0</v>
      </c>
      <c r="J163" s="3">
        <v>0</v>
      </c>
      <c r="K163" s="3">
        <v>0</v>
      </c>
      <c r="L163" s="3">
        <v>0</v>
      </c>
      <c r="M163" s="3">
        <v>191415</v>
      </c>
    </row>
    <row r="164" spans="2:13" x14ac:dyDescent="0.25">
      <c r="B164" t="s">
        <v>3033</v>
      </c>
      <c r="C164" t="s">
        <v>46</v>
      </c>
      <c r="D164">
        <v>800237412</v>
      </c>
      <c r="E164" s="2">
        <v>45390</v>
      </c>
      <c r="F164" s="3">
        <v>0</v>
      </c>
      <c r="G164" s="3">
        <v>0</v>
      </c>
      <c r="H164" s="3">
        <v>5261189</v>
      </c>
      <c r="I164" s="3">
        <v>0</v>
      </c>
      <c r="J164" s="3">
        <v>0</v>
      </c>
      <c r="K164" s="3">
        <v>0</v>
      </c>
      <c r="L164" s="3">
        <v>0</v>
      </c>
      <c r="M164" s="3">
        <v>5261189</v>
      </c>
    </row>
    <row r="165" spans="2:13" x14ac:dyDescent="0.25">
      <c r="B165" t="s">
        <v>3033</v>
      </c>
      <c r="C165" t="s">
        <v>46</v>
      </c>
      <c r="D165">
        <v>800237412</v>
      </c>
      <c r="E165" s="2">
        <v>45432</v>
      </c>
      <c r="F165" s="3">
        <v>0</v>
      </c>
      <c r="G165" s="3">
        <v>5101447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5101447</v>
      </c>
    </row>
    <row r="166" spans="2:13" x14ac:dyDescent="0.25">
      <c r="B166" t="s">
        <v>3033</v>
      </c>
      <c r="C166" t="s">
        <v>46</v>
      </c>
      <c r="D166">
        <v>800237412</v>
      </c>
      <c r="E166" s="2">
        <v>45433</v>
      </c>
      <c r="F166" s="3">
        <v>0</v>
      </c>
      <c r="G166" s="3">
        <v>720827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720827</v>
      </c>
    </row>
    <row r="167" spans="2:13" x14ac:dyDescent="0.25">
      <c r="B167" t="s">
        <v>3033</v>
      </c>
      <c r="C167" t="s">
        <v>46</v>
      </c>
      <c r="D167">
        <v>800237412</v>
      </c>
      <c r="E167" s="2">
        <v>45439</v>
      </c>
      <c r="F167" s="3">
        <v>0</v>
      </c>
      <c r="G167" s="3">
        <v>2049351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2049351</v>
      </c>
    </row>
    <row r="168" spans="2:13" x14ac:dyDescent="0.25">
      <c r="B168" t="s">
        <v>3033</v>
      </c>
      <c r="C168" t="s">
        <v>46</v>
      </c>
      <c r="D168">
        <v>800237412</v>
      </c>
      <c r="E168" s="2">
        <v>45440</v>
      </c>
      <c r="F168" s="3">
        <v>0</v>
      </c>
      <c r="G168" s="3">
        <v>1558269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1558269</v>
      </c>
    </row>
    <row r="169" spans="2:13" x14ac:dyDescent="0.25">
      <c r="B169" t="s">
        <v>3033</v>
      </c>
      <c r="C169" t="s">
        <v>46</v>
      </c>
      <c r="D169">
        <v>800237412</v>
      </c>
      <c r="E169" s="2">
        <v>45442</v>
      </c>
      <c r="F169" s="3">
        <v>0</v>
      </c>
      <c r="G169" s="3">
        <v>1392838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1392838</v>
      </c>
    </row>
    <row r="170" spans="2:13" x14ac:dyDescent="0.25">
      <c r="B170" t="s">
        <v>3033</v>
      </c>
      <c r="C170" t="s">
        <v>142</v>
      </c>
      <c r="D170">
        <v>900847282</v>
      </c>
      <c r="E170" s="2">
        <v>45426</v>
      </c>
      <c r="F170" s="3">
        <v>0</v>
      </c>
      <c r="G170" s="3">
        <v>72765880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72765880</v>
      </c>
    </row>
    <row r="171" spans="2:13" x14ac:dyDescent="0.25">
      <c r="B171" t="s">
        <v>3033</v>
      </c>
      <c r="C171" t="s">
        <v>153</v>
      </c>
      <c r="D171">
        <v>860046201</v>
      </c>
      <c r="E171" s="2">
        <v>45373</v>
      </c>
      <c r="F171" s="3">
        <v>0</v>
      </c>
      <c r="G171" s="3">
        <v>0</v>
      </c>
      <c r="H171" s="3">
        <v>0</v>
      </c>
      <c r="I171" s="3">
        <v>65569373</v>
      </c>
      <c r="J171" s="3">
        <v>0</v>
      </c>
      <c r="K171" s="3">
        <v>0</v>
      </c>
      <c r="L171" s="3">
        <v>0</v>
      </c>
      <c r="M171" s="3">
        <v>65569373</v>
      </c>
    </row>
    <row r="172" spans="2:13" x14ac:dyDescent="0.25">
      <c r="B172" t="s">
        <v>3033</v>
      </c>
      <c r="C172" t="s">
        <v>153</v>
      </c>
      <c r="D172">
        <v>860046201</v>
      </c>
      <c r="E172" s="2">
        <v>45408</v>
      </c>
      <c r="F172" s="3">
        <v>0</v>
      </c>
      <c r="G172" s="3">
        <v>0</v>
      </c>
      <c r="H172" s="3">
        <v>65569373</v>
      </c>
      <c r="I172" s="3">
        <v>0</v>
      </c>
      <c r="J172" s="3">
        <v>0</v>
      </c>
      <c r="K172" s="3">
        <v>0</v>
      </c>
      <c r="L172" s="3">
        <v>0</v>
      </c>
      <c r="M172" s="3">
        <v>65569373</v>
      </c>
    </row>
    <row r="173" spans="2:13" x14ac:dyDescent="0.25">
      <c r="B173" t="s">
        <v>3033</v>
      </c>
      <c r="C173" t="s">
        <v>153</v>
      </c>
      <c r="D173">
        <v>860046201</v>
      </c>
      <c r="E173" s="2">
        <v>45439</v>
      </c>
      <c r="F173" s="3">
        <v>0</v>
      </c>
      <c r="G173" s="3">
        <v>65569373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65569373</v>
      </c>
    </row>
    <row r="174" spans="2:13" x14ac:dyDescent="0.25">
      <c r="B174" t="s">
        <v>3033</v>
      </c>
      <c r="C174" t="s">
        <v>132</v>
      </c>
      <c r="D174">
        <v>890912306</v>
      </c>
      <c r="E174" s="2">
        <v>45377</v>
      </c>
      <c r="F174" s="3">
        <v>0</v>
      </c>
      <c r="G174" s="3">
        <v>0</v>
      </c>
      <c r="H174" s="3">
        <v>0</v>
      </c>
      <c r="I174" s="3">
        <v>848183</v>
      </c>
      <c r="J174" s="3">
        <v>0</v>
      </c>
      <c r="K174" s="3">
        <v>0</v>
      </c>
      <c r="L174" s="3">
        <v>0</v>
      </c>
      <c r="M174" s="3">
        <v>848183</v>
      </c>
    </row>
    <row r="175" spans="2:13" x14ac:dyDescent="0.25">
      <c r="B175" t="s">
        <v>3033</v>
      </c>
      <c r="C175" t="s">
        <v>132</v>
      </c>
      <c r="D175">
        <v>890912306</v>
      </c>
      <c r="E175" s="2">
        <v>45394</v>
      </c>
      <c r="F175" s="3">
        <v>0</v>
      </c>
      <c r="G175" s="3">
        <v>0</v>
      </c>
      <c r="H175" s="3">
        <v>759105</v>
      </c>
      <c r="I175" s="3">
        <v>0</v>
      </c>
      <c r="J175" s="3">
        <v>0</v>
      </c>
      <c r="K175" s="3">
        <v>0</v>
      </c>
      <c r="L175" s="3">
        <v>0</v>
      </c>
      <c r="M175" s="3">
        <v>759105</v>
      </c>
    </row>
    <row r="176" spans="2:13" x14ac:dyDescent="0.25">
      <c r="B176" t="s">
        <v>3033</v>
      </c>
      <c r="C176" t="s">
        <v>132</v>
      </c>
      <c r="D176">
        <v>890912306</v>
      </c>
      <c r="E176" s="2">
        <v>45426</v>
      </c>
      <c r="F176" s="3">
        <v>0</v>
      </c>
      <c r="G176" s="3">
        <v>2072708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2072708</v>
      </c>
    </row>
    <row r="177" spans="2:13" x14ac:dyDescent="0.25">
      <c r="B177" t="s">
        <v>3033</v>
      </c>
      <c r="C177" t="s">
        <v>132</v>
      </c>
      <c r="D177">
        <v>890912306</v>
      </c>
      <c r="E177" s="2">
        <v>45397</v>
      </c>
      <c r="F177" s="3">
        <v>0</v>
      </c>
      <c r="G177" s="3">
        <v>0</v>
      </c>
      <c r="H177" s="3">
        <v>2192172</v>
      </c>
      <c r="I177" s="3">
        <v>0</v>
      </c>
      <c r="J177" s="3">
        <v>0</v>
      </c>
      <c r="K177" s="3">
        <v>0</v>
      </c>
      <c r="L177" s="3">
        <v>0</v>
      </c>
      <c r="M177" s="3">
        <v>2192172</v>
      </c>
    </row>
    <row r="178" spans="2:13" x14ac:dyDescent="0.25">
      <c r="B178" t="s">
        <v>3033</v>
      </c>
      <c r="C178" t="s">
        <v>115</v>
      </c>
      <c r="D178">
        <v>860001778</v>
      </c>
      <c r="E178" s="2">
        <v>45372</v>
      </c>
      <c r="F178" s="3">
        <v>0</v>
      </c>
      <c r="G178" s="3">
        <v>0</v>
      </c>
      <c r="H178" s="3">
        <v>0</v>
      </c>
      <c r="I178" s="3">
        <v>14582119</v>
      </c>
      <c r="J178" s="3">
        <v>0</v>
      </c>
      <c r="K178" s="3">
        <v>0</v>
      </c>
      <c r="L178" s="3">
        <v>0</v>
      </c>
      <c r="M178" s="3">
        <v>14582119</v>
      </c>
    </row>
    <row r="179" spans="2:13" x14ac:dyDescent="0.25">
      <c r="B179" t="s">
        <v>3033</v>
      </c>
      <c r="C179" t="s">
        <v>115</v>
      </c>
      <c r="D179">
        <v>860001778</v>
      </c>
      <c r="E179" s="2">
        <v>45378</v>
      </c>
      <c r="F179" s="3">
        <v>0</v>
      </c>
      <c r="G179" s="3">
        <v>0</v>
      </c>
      <c r="H179" s="3">
        <v>0</v>
      </c>
      <c r="I179" s="3">
        <v>4541820</v>
      </c>
      <c r="J179" s="3">
        <v>0</v>
      </c>
      <c r="K179" s="3">
        <v>0</v>
      </c>
      <c r="L179" s="3">
        <v>0</v>
      </c>
      <c r="M179" s="3">
        <v>4541820</v>
      </c>
    </row>
    <row r="180" spans="2:13" x14ac:dyDescent="0.25">
      <c r="B180" t="s">
        <v>3033</v>
      </c>
      <c r="C180" t="s">
        <v>115</v>
      </c>
      <c r="D180">
        <v>860001778</v>
      </c>
      <c r="E180" s="2">
        <v>45407</v>
      </c>
      <c r="F180" s="3">
        <v>0</v>
      </c>
      <c r="G180" s="3">
        <v>0</v>
      </c>
      <c r="H180" s="3">
        <v>1056038</v>
      </c>
      <c r="I180" s="3">
        <v>0</v>
      </c>
      <c r="J180" s="3">
        <v>0</v>
      </c>
      <c r="K180" s="3">
        <v>0</v>
      </c>
      <c r="L180" s="3">
        <v>0</v>
      </c>
      <c r="M180" s="3">
        <v>1056038</v>
      </c>
    </row>
    <row r="181" spans="2:13" x14ac:dyDescent="0.25">
      <c r="B181" t="s">
        <v>3033</v>
      </c>
      <c r="C181" t="s">
        <v>115</v>
      </c>
      <c r="D181">
        <v>860001778</v>
      </c>
      <c r="E181" s="2">
        <v>45408</v>
      </c>
      <c r="F181" s="3">
        <v>0</v>
      </c>
      <c r="G181" s="3">
        <v>0</v>
      </c>
      <c r="H181" s="3">
        <v>4932205</v>
      </c>
      <c r="I181" s="3">
        <v>0</v>
      </c>
      <c r="J181" s="3">
        <v>0</v>
      </c>
      <c r="K181" s="3">
        <v>0</v>
      </c>
      <c r="L181" s="3">
        <v>0</v>
      </c>
      <c r="M181" s="3">
        <v>4932205</v>
      </c>
    </row>
    <row r="182" spans="2:13" x14ac:dyDescent="0.25">
      <c r="B182" t="s">
        <v>3033</v>
      </c>
      <c r="C182" t="s">
        <v>115</v>
      </c>
      <c r="D182">
        <v>860001778</v>
      </c>
      <c r="E182" s="2">
        <v>45411</v>
      </c>
      <c r="F182" s="3">
        <v>0</v>
      </c>
      <c r="G182" s="3">
        <v>0</v>
      </c>
      <c r="H182" s="3">
        <v>3795529</v>
      </c>
      <c r="I182" s="3">
        <v>0</v>
      </c>
      <c r="J182" s="3">
        <v>0</v>
      </c>
      <c r="K182" s="3">
        <v>0</v>
      </c>
      <c r="L182" s="3">
        <v>0</v>
      </c>
      <c r="M182" s="3">
        <v>3795529</v>
      </c>
    </row>
    <row r="183" spans="2:13" x14ac:dyDescent="0.25">
      <c r="B183" t="s">
        <v>3033</v>
      </c>
      <c r="C183" t="s">
        <v>115</v>
      </c>
      <c r="D183">
        <v>860001778</v>
      </c>
      <c r="E183" s="2">
        <v>45426</v>
      </c>
      <c r="F183" s="3">
        <v>0</v>
      </c>
      <c r="G183" s="3">
        <v>5755236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5755236</v>
      </c>
    </row>
    <row r="184" spans="2:13" x14ac:dyDescent="0.25">
      <c r="B184" t="s">
        <v>3033</v>
      </c>
      <c r="C184" t="s">
        <v>115</v>
      </c>
      <c r="D184">
        <v>860001778</v>
      </c>
      <c r="E184" s="2">
        <v>45432</v>
      </c>
      <c r="F184" s="3">
        <v>0</v>
      </c>
      <c r="G184" s="3">
        <v>787042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787042</v>
      </c>
    </row>
    <row r="185" spans="2:13" x14ac:dyDescent="0.25">
      <c r="B185" t="s">
        <v>3033</v>
      </c>
      <c r="C185" t="s">
        <v>115</v>
      </c>
      <c r="D185">
        <v>860001778</v>
      </c>
      <c r="E185" s="2">
        <v>45433</v>
      </c>
      <c r="F185" s="3">
        <v>0</v>
      </c>
      <c r="G185" s="3">
        <v>9320314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9320314</v>
      </c>
    </row>
    <row r="186" spans="2:13" x14ac:dyDescent="0.25">
      <c r="B186" t="s">
        <v>3033</v>
      </c>
      <c r="C186" t="s">
        <v>115</v>
      </c>
      <c r="D186">
        <v>860001778</v>
      </c>
      <c r="E186" s="2">
        <v>45440</v>
      </c>
      <c r="F186" s="3">
        <v>0</v>
      </c>
      <c r="G186" s="3">
        <v>1566141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1566141</v>
      </c>
    </row>
    <row r="187" spans="2:13" x14ac:dyDescent="0.25">
      <c r="B187" t="s">
        <v>3033</v>
      </c>
      <c r="C187" t="s">
        <v>109</v>
      </c>
      <c r="D187">
        <v>900239627</v>
      </c>
      <c r="E187" s="2">
        <v>45358</v>
      </c>
      <c r="F187" s="3">
        <v>0</v>
      </c>
      <c r="G187" s="3">
        <v>0</v>
      </c>
      <c r="H187" s="3">
        <v>0</v>
      </c>
      <c r="I187" s="3">
        <v>4768754</v>
      </c>
      <c r="J187" s="3">
        <v>0</v>
      </c>
      <c r="K187" s="3">
        <v>0</v>
      </c>
      <c r="L187" s="3">
        <v>0</v>
      </c>
      <c r="M187" s="3">
        <v>4768754</v>
      </c>
    </row>
    <row r="188" spans="2:13" x14ac:dyDescent="0.25">
      <c r="B188" t="s">
        <v>3033</v>
      </c>
      <c r="C188" t="s">
        <v>109</v>
      </c>
      <c r="D188">
        <v>900239627</v>
      </c>
      <c r="E188" s="2">
        <v>45364</v>
      </c>
      <c r="F188" s="3">
        <v>0</v>
      </c>
      <c r="G188" s="3">
        <v>0</v>
      </c>
      <c r="H188" s="3">
        <v>0</v>
      </c>
      <c r="I188" s="3">
        <v>12782215</v>
      </c>
      <c r="J188" s="3">
        <v>0</v>
      </c>
      <c r="K188" s="3">
        <v>0</v>
      </c>
      <c r="L188" s="3">
        <v>0</v>
      </c>
      <c r="M188" s="3">
        <v>12782215</v>
      </c>
    </row>
    <row r="189" spans="2:13" x14ac:dyDescent="0.25">
      <c r="B189" t="s">
        <v>3033</v>
      </c>
      <c r="C189" t="s">
        <v>109</v>
      </c>
      <c r="D189">
        <v>900239627</v>
      </c>
      <c r="E189" s="2">
        <v>45373</v>
      </c>
      <c r="F189" s="3">
        <v>0</v>
      </c>
      <c r="G189" s="3">
        <v>0</v>
      </c>
      <c r="H189" s="3">
        <v>0</v>
      </c>
      <c r="I189" s="3">
        <v>1550186</v>
      </c>
      <c r="J189" s="3">
        <v>0</v>
      </c>
      <c r="K189" s="3">
        <v>0</v>
      </c>
      <c r="L189" s="3">
        <v>0</v>
      </c>
      <c r="M189" s="3">
        <v>1550186</v>
      </c>
    </row>
    <row r="190" spans="2:13" x14ac:dyDescent="0.25">
      <c r="B190" t="s">
        <v>3033</v>
      </c>
      <c r="C190" t="s">
        <v>109</v>
      </c>
      <c r="D190">
        <v>900239627</v>
      </c>
      <c r="E190" s="2">
        <v>45378</v>
      </c>
      <c r="F190" s="3">
        <v>0</v>
      </c>
      <c r="G190" s="3">
        <v>0</v>
      </c>
      <c r="H190" s="3">
        <v>0</v>
      </c>
      <c r="I190" s="3">
        <v>13275456</v>
      </c>
      <c r="J190" s="3">
        <v>0</v>
      </c>
      <c r="K190" s="3">
        <v>0</v>
      </c>
      <c r="L190" s="3">
        <v>0</v>
      </c>
      <c r="M190" s="3">
        <v>13275456</v>
      </c>
    </row>
    <row r="191" spans="2:13" x14ac:dyDescent="0.25">
      <c r="B191" t="s">
        <v>3033</v>
      </c>
      <c r="C191" t="s">
        <v>109</v>
      </c>
      <c r="D191">
        <v>900239627</v>
      </c>
      <c r="E191" s="2">
        <v>45393</v>
      </c>
      <c r="F191" s="3">
        <v>0</v>
      </c>
      <c r="G191" s="3">
        <v>0</v>
      </c>
      <c r="H191" s="3">
        <v>259122</v>
      </c>
      <c r="I191" s="3">
        <v>0</v>
      </c>
      <c r="J191" s="3">
        <v>0</v>
      </c>
      <c r="K191" s="3">
        <v>0</v>
      </c>
      <c r="L191" s="3">
        <v>0</v>
      </c>
      <c r="M191" s="3">
        <v>259122</v>
      </c>
    </row>
    <row r="192" spans="2:13" x14ac:dyDescent="0.25">
      <c r="B192" t="s">
        <v>3033</v>
      </c>
      <c r="C192" t="s">
        <v>109</v>
      </c>
      <c r="D192">
        <v>900239627</v>
      </c>
      <c r="E192" s="2">
        <v>45400</v>
      </c>
      <c r="F192" s="3">
        <v>0</v>
      </c>
      <c r="G192" s="3">
        <v>0</v>
      </c>
      <c r="H192" s="3">
        <v>7878218</v>
      </c>
      <c r="I192" s="3">
        <v>0</v>
      </c>
      <c r="J192" s="3">
        <v>0</v>
      </c>
      <c r="K192" s="3">
        <v>0</v>
      </c>
      <c r="L192" s="3">
        <v>0</v>
      </c>
      <c r="M192" s="3">
        <v>7878218</v>
      </c>
    </row>
    <row r="193" spans="2:13" x14ac:dyDescent="0.25">
      <c r="B193" t="s">
        <v>3033</v>
      </c>
      <c r="C193" t="s">
        <v>109</v>
      </c>
      <c r="D193">
        <v>900239627</v>
      </c>
      <c r="E193" s="2">
        <v>45401</v>
      </c>
      <c r="F193" s="3">
        <v>0</v>
      </c>
      <c r="G193" s="3">
        <v>0</v>
      </c>
      <c r="H193" s="3">
        <v>2133210</v>
      </c>
      <c r="I193" s="3">
        <v>0</v>
      </c>
      <c r="J193" s="3">
        <v>0</v>
      </c>
      <c r="K193" s="3">
        <v>0</v>
      </c>
      <c r="L193" s="3">
        <v>0</v>
      </c>
      <c r="M193" s="3">
        <v>2133210</v>
      </c>
    </row>
    <row r="194" spans="2:13" x14ac:dyDescent="0.25">
      <c r="B194" t="s">
        <v>3033</v>
      </c>
      <c r="C194" t="s">
        <v>109</v>
      </c>
      <c r="D194">
        <v>900239627</v>
      </c>
      <c r="E194" s="2">
        <v>45404</v>
      </c>
      <c r="F194" s="3">
        <v>0</v>
      </c>
      <c r="G194" s="3">
        <v>0</v>
      </c>
      <c r="H194" s="3">
        <v>861455</v>
      </c>
      <c r="I194" s="3">
        <v>0</v>
      </c>
      <c r="J194" s="3">
        <v>0</v>
      </c>
      <c r="K194" s="3">
        <v>0</v>
      </c>
      <c r="L194" s="3">
        <v>0</v>
      </c>
      <c r="M194" s="3">
        <v>861455</v>
      </c>
    </row>
    <row r="195" spans="2:13" x14ac:dyDescent="0.25">
      <c r="B195" t="s">
        <v>3033</v>
      </c>
      <c r="C195" t="s">
        <v>109</v>
      </c>
      <c r="D195">
        <v>900239627</v>
      </c>
      <c r="E195" s="2">
        <v>45397</v>
      </c>
      <c r="F195" s="3">
        <v>0</v>
      </c>
      <c r="G195" s="3">
        <v>0</v>
      </c>
      <c r="H195" s="3">
        <v>2464954</v>
      </c>
      <c r="I195" s="3">
        <v>0</v>
      </c>
      <c r="J195" s="3">
        <v>0</v>
      </c>
      <c r="K195" s="3">
        <v>0</v>
      </c>
      <c r="L195" s="3">
        <v>0</v>
      </c>
      <c r="M195" s="3">
        <v>2464954</v>
      </c>
    </row>
    <row r="196" spans="2:13" x14ac:dyDescent="0.25">
      <c r="B196" t="s">
        <v>3033</v>
      </c>
      <c r="C196" t="s">
        <v>109</v>
      </c>
      <c r="D196">
        <v>900239627</v>
      </c>
      <c r="E196" s="2">
        <v>45392</v>
      </c>
      <c r="F196" s="3">
        <v>0</v>
      </c>
      <c r="G196" s="3">
        <v>0</v>
      </c>
      <c r="H196" s="3">
        <v>498923</v>
      </c>
      <c r="I196" s="3">
        <v>0</v>
      </c>
      <c r="J196" s="3">
        <v>0</v>
      </c>
      <c r="K196" s="3">
        <v>0</v>
      </c>
      <c r="L196" s="3">
        <v>0</v>
      </c>
      <c r="M196" s="3">
        <v>498923</v>
      </c>
    </row>
    <row r="197" spans="2:13" x14ac:dyDescent="0.25">
      <c r="B197" t="s">
        <v>3033</v>
      </c>
      <c r="C197" t="s">
        <v>109</v>
      </c>
      <c r="D197">
        <v>900239627</v>
      </c>
      <c r="E197" s="2">
        <v>45390</v>
      </c>
      <c r="F197" s="3">
        <v>0</v>
      </c>
      <c r="G197" s="3">
        <v>0</v>
      </c>
      <c r="H197" s="3">
        <v>3389052</v>
      </c>
      <c r="I197" s="3">
        <v>0</v>
      </c>
      <c r="J197" s="3">
        <v>0</v>
      </c>
      <c r="K197" s="3">
        <v>0</v>
      </c>
      <c r="L197" s="3">
        <v>0</v>
      </c>
      <c r="M197" s="3">
        <v>3389052</v>
      </c>
    </row>
    <row r="198" spans="2:13" x14ac:dyDescent="0.25">
      <c r="B198" t="s">
        <v>3033</v>
      </c>
      <c r="C198" t="s">
        <v>109</v>
      </c>
      <c r="D198">
        <v>900239627</v>
      </c>
      <c r="E198" s="2">
        <v>45357</v>
      </c>
      <c r="F198" s="3">
        <v>0</v>
      </c>
      <c r="G198" s="3">
        <v>0</v>
      </c>
      <c r="H198" s="3">
        <v>0</v>
      </c>
      <c r="I198" s="3">
        <v>4979224</v>
      </c>
      <c r="J198" s="3">
        <v>0</v>
      </c>
      <c r="K198" s="3">
        <v>0</v>
      </c>
      <c r="L198" s="3">
        <v>0</v>
      </c>
      <c r="M198" s="3">
        <v>4979224</v>
      </c>
    </row>
    <row r="199" spans="2:13" x14ac:dyDescent="0.25">
      <c r="B199" t="s">
        <v>3033</v>
      </c>
      <c r="C199" t="s">
        <v>109</v>
      </c>
      <c r="D199">
        <v>900239627</v>
      </c>
      <c r="E199" s="2">
        <v>45433</v>
      </c>
      <c r="F199" s="3">
        <v>0</v>
      </c>
      <c r="G199" s="3">
        <v>7453167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7453167</v>
      </c>
    </row>
    <row r="200" spans="2:13" x14ac:dyDescent="0.25">
      <c r="B200" t="s">
        <v>3033</v>
      </c>
      <c r="C200" t="s">
        <v>109</v>
      </c>
      <c r="D200">
        <v>900239627</v>
      </c>
      <c r="E200" s="2">
        <v>45440</v>
      </c>
      <c r="F200" s="3">
        <v>0</v>
      </c>
      <c r="G200" s="3">
        <v>20111276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20111276</v>
      </c>
    </row>
    <row r="201" spans="2:13" x14ac:dyDescent="0.25">
      <c r="B201" t="s">
        <v>3033</v>
      </c>
      <c r="C201" t="s">
        <v>109</v>
      </c>
      <c r="D201">
        <v>900239627</v>
      </c>
      <c r="E201" s="2">
        <v>45441</v>
      </c>
      <c r="F201" s="3">
        <v>0</v>
      </c>
      <c r="G201" s="3">
        <v>22360860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22360860</v>
      </c>
    </row>
    <row r="202" spans="2:13" x14ac:dyDescent="0.25">
      <c r="B202" t="s">
        <v>3033</v>
      </c>
      <c r="C202" t="s">
        <v>53</v>
      </c>
      <c r="D202">
        <v>901406497</v>
      </c>
      <c r="E202" s="2">
        <v>45373</v>
      </c>
      <c r="F202" s="3">
        <v>0</v>
      </c>
      <c r="G202" s="3">
        <v>0</v>
      </c>
      <c r="H202" s="3">
        <v>0</v>
      </c>
      <c r="I202" s="3">
        <v>14919829</v>
      </c>
      <c r="J202" s="3">
        <v>0</v>
      </c>
      <c r="K202" s="3">
        <v>0</v>
      </c>
      <c r="L202" s="3">
        <v>0</v>
      </c>
      <c r="M202" s="3">
        <v>14919829</v>
      </c>
    </row>
    <row r="203" spans="2:13" x14ac:dyDescent="0.25">
      <c r="B203" t="s">
        <v>3033</v>
      </c>
      <c r="C203" t="s">
        <v>53</v>
      </c>
      <c r="D203">
        <v>901406497</v>
      </c>
      <c r="E203" s="2">
        <v>45427</v>
      </c>
      <c r="F203" s="3">
        <v>0</v>
      </c>
      <c r="G203" s="3">
        <v>20266934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20266934</v>
      </c>
    </row>
    <row r="204" spans="2:13" x14ac:dyDescent="0.25">
      <c r="B204" t="s">
        <v>3033</v>
      </c>
      <c r="C204" t="s">
        <v>53</v>
      </c>
      <c r="D204">
        <v>901406497</v>
      </c>
      <c r="E204" s="2">
        <v>45391</v>
      </c>
      <c r="F204" s="3">
        <v>0</v>
      </c>
      <c r="G204" s="3">
        <v>0</v>
      </c>
      <c r="H204" s="3">
        <v>20025206</v>
      </c>
      <c r="I204" s="3">
        <v>0</v>
      </c>
      <c r="J204" s="3">
        <v>0</v>
      </c>
      <c r="K204" s="3">
        <v>0</v>
      </c>
      <c r="L204" s="3">
        <v>0</v>
      </c>
      <c r="M204" s="3">
        <v>20025206</v>
      </c>
    </row>
    <row r="205" spans="2:13" x14ac:dyDescent="0.25">
      <c r="B205" t="s">
        <v>3033</v>
      </c>
      <c r="C205" t="s">
        <v>93</v>
      </c>
      <c r="D205">
        <v>900974517</v>
      </c>
      <c r="E205" s="2">
        <v>45404</v>
      </c>
      <c r="F205" s="3">
        <v>0</v>
      </c>
      <c r="G205" s="3">
        <v>0</v>
      </c>
      <c r="H205" s="3">
        <v>167006762</v>
      </c>
      <c r="I205" s="3">
        <v>0</v>
      </c>
      <c r="J205" s="3">
        <v>0</v>
      </c>
      <c r="K205" s="3">
        <v>0</v>
      </c>
      <c r="L205" s="3">
        <v>0</v>
      </c>
      <c r="M205" s="3">
        <v>167006762</v>
      </c>
    </row>
    <row r="206" spans="2:13" x14ac:dyDescent="0.25">
      <c r="B206" t="s">
        <v>3033</v>
      </c>
      <c r="C206" t="s">
        <v>93</v>
      </c>
      <c r="D206">
        <v>900974517</v>
      </c>
      <c r="E206" s="2">
        <v>45408</v>
      </c>
      <c r="F206" s="3">
        <v>0</v>
      </c>
      <c r="G206" s="3">
        <v>0</v>
      </c>
      <c r="H206" s="3">
        <v>33505794</v>
      </c>
      <c r="I206" s="3">
        <v>0</v>
      </c>
      <c r="J206" s="3">
        <v>0</v>
      </c>
      <c r="K206" s="3">
        <v>0</v>
      </c>
      <c r="L206" s="3">
        <v>0</v>
      </c>
      <c r="M206" s="3">
        <v>33505794</v>
      </c>
    </row>
    <row r="207" spans="2:13" x14ac:dyDescent="0.25">
      <c r="B207" t="s">
        <v>3033</v>
      </c>
      <c r="C207" t="s">
        <v>93</v>
      </c>
      <c r="D207">
        <v>900974517</v>
      </c>
      <c r="E207" s="2">
        <v>45411</v>
      </c>
      <c r="F207" s="3">
        <v>0</v>
      </c>
      <c r="G207" s="3">
        <v>0</v>
      </c>
      <c r="H207" s="3">
        <v>16851552</v>
      </c>
      <c r="I207" s="3">
        <v>0</v>
      </c>
      <c r="J207" s="3">
        <v>0</v>
      </c>
      <c r="K207" s="3">
        <v>0</v>
      </c>
      <c r="L207" s="3">
        <v>0</v>
      </c>
      <c r="M207" s="3">
        <v>16851552</v>
      </c>
    </row>
    <row r="208" spans="2:13" x14ac:dyDescent="0.25">
      <c r="B208" t="s">
        <v>3033</v>
      </c>
      <c r="C208" t="s">
        <v>93</v>
      </c>
      <c r="D208">
        <v>900974517</v>
      </c>
      <c r="E208" s="2">
        <v>45412</v>
      </c>
      <c r="F208" s="3">
        <v>0</v>
      </c>
      <c r="G208" s="3">
        <v>0</v>
      </c>
      <c r="H208" s="3">
        <v>4066097</v>
      </c>
      <c r="I208" s="3">
        <v>0</v>
      </c>
      <c r="J208" s="3">
        <v>0</v>
      </c>
      <c r="K208" s="3">
        <v>0</v>
      </c>
      <c r="L208" s="3">
        <v>0</v>
      </c>
      <c r="M208" s="3">
        <v>4066097</v>
      </c>
    </row>
    <row r="209" spans="2:13" x14ac:dyDescent="0.25">
      <c r="B209" t="s">
        <v>3033</v>
      </c>
      <c r="C209" t="s">
        <v>93</v>
      </c>
      <c r="D209">
        <v>900974517</v>
      </c>
      <c r="E209" s="2">
        <v>45427</v>
      </c>
      <c r="F209" s="3">
        <v>0</v>
      </c>
      <c r="G209" s="3">
        <v>70956823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70956823</v>
      </c>
    </row>
    <row r="210" spans="2:13" x14ac:dyDescent="0.25">
      <c r="B210" t="s">
        <v>3033</v>
      </c>
      <c r="C210" t="s">
        <v>93</v>
      </c>
      <c r="D210">
        <v>900974517</v>
      </c>
      <c r="E210" s="2">
        <v>45432</v>
      </c>
      <c r="F210" s="3">
        <v>0</v>
      </c>
      <c r="G210" s="3">
        <v>5699438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5699438</v>
      </c>
    </row>
    <row r="211" spans="2:13" x14ac:dyDescent="0.25">
      <c r="B211" t="s">
        <v>3033</v>
      </c>
      <c r="C211" t="s">
        <v>93</v>
      </c>
      <c r="D211">
        <v>900974517</v>
      </c>
      <c r="E211" s="2">
        <v>45440</v>
      </c>
      <c r="F211" s="3">
        <v>0</v>
      </c>
      <c r="G211" s="3">
        <v>73383305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73383305</v>
      </c>
    </row>
    <row r="212" spans="2:13" x14ac:dyDescent="0.25">
      <c r="B212" t="s">
        <v>3033</v>
      </c>
      <c r="C212" t="s">
        <v>93</v>
      </c>
      <c r="D212">
        <v>900974517</v>
      </c>
      <c r="E212" s="2">
        <v>45443</v>
      </c>
      <c r="F212" s="3">
        <v>951246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951246</v>
      </c>
    </row>
    <row r="213" spans="2:13" x14ac:dyDescent="0.25">
      <c r="B213" t="s">
        <v>3033</v>
      </c>
      <c r="C213" t="s">
        <v>93</v>
      </c>
      <c r="D213">
        <v>900974517</v>
      </c>
      <c r="E213" s="2">
        <v>45442</v>
      </c>
      <c r="F213" s="3">
        <v>0</v>
      </c>
      <c r="G213" s="3">
        <v>5576372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5576372</v>
      </c>
    </row>
    <row r="214" spans="2:13" x14ac:dyDescent="0.25">
      <c r="B214" t="s">
        <v>3033</v>
      </c>
      <c r="C214" t="s">
        <v>187</v>
      </c>
      <c r="D214">
        <v>900920913</v>
      </c>
      <c r="E214" s="2">
        <v>45358</v>
      </c>
      <c r="F214" s="3">
        <v>0</v>
      </c>
      <c r="G214" s="3">
        <v>0</v>
      </c>
      <c r="H214" s="3">
        <v>0</v>
      </c>
      <c r="I214" s="3">
        <v>388293</v>
      </c>
      <c r="J214" s="3">
        <v>0</v>
      </c>
      <c r="K214" s="3">
        <v>0</v>
      </c>
      <c r="L214" s="3">
        <v>0</v>
      </c>
      <c r="M214" s="3">
        <v>388293</v>
      </c>
    </row>
    <row r="215" spans="2:13" x14ac:dyDescent="0.25">
      <c r="B215" t="s">
        <v>3033</v>
      </c>
      <c r="C215" t="s">
        <v>187</v>
      </c>
      <c r="D215">
        <v>900920913</v>
      </c>
      <c r="E215" s="2">
        <v>45370</v>
      </c>
      <c r="F215" s="3">
        <v>0</v>
      </c>
      <c r="G215" s="3">
        <v>0</v>
      </c>
      <c r="H215" s="3">
        <v>0</v>
      </c>
      <c r="I215" s="3">
        <v>3672347</v>
      </c>
      <c r="J215" s="3">
        <v>0</v>
      </c>
      <c r="K215" s="3">
        <v>0</v>
      </c>
      <c r="L215" s="3">
        <v>0</v>
      </c>
      <c r="M215" s="3">
        <v>3672347</v>
      </c>
    </row>
    <row r="216" spans="2:13" x14ac:dyDescent="0.25">
      <c r="B216" t="s">
        <v>3033</v>
      </c>
      <c r="C216" t="s">
        <v>187</v>
      </c>
      <c r="D216">
        <v>900920913</v>
      </c>
      <c r="E216" s="2">
        <v>45372</v>
      </c>
      <c r="F216" s="3">
        <v>0</v>
      </c>
      <c r="G216" s="3">
        <v>0</v>
      </c>
      <c r="H216" s="3">
        <v>0</v>
      </c>
      <c r="I216" s="3">
        <v>582439</v>
      </c>
      <c r="J216" s="3">
        <v>0</v>
      </c>
      <c r="K216" s="3">
        <v>0</v>
      </c>
      <c r="L216" s="3">
        <v>0</v>
      </c>
      <c r="M216" s="3">
        <v>582439</v>
      </c>
    </row>
    <row r="217" spans="2:13" x14ac:dyDescent="0.25">
      <c r="B217" t="s">
        <v>3033</v>
      </c>
      <c r="C217" t="s">
        <v>187</v>
      </c>
      <c r="D217">
        <v>900920913</v>
      </c>
      <c r="E217" s="2">
        <v>45386</v>
      </c>
      <c r="F217" s="3">
        <v>0</v>
      </c>
      <c r="G217" s="3">
        <v>0</v>
      </c>
      <c r="H217" s="3">
        <v>1814052</v>
      </c>
      <c r="I217" s="3">
        <v>0</v>
      </c>
      <c r="J217" s="3">
        <v>0</v>
      </c>
      <c r="K217" s="3">
        <v>0</v>
      </c>
      <c r="L217" s="3">
        <v>0</v>
      </c>
      <c r="M217" s="3">
        <v>1814052</v>
      </c>
    </row>
    <row r="218" spans="2:13" x14ac:dyDescent="0.25">
      <c r="B218" t="s">
        <v>3033</v>
      </c>
      <c r="C218" t="s">
        <v>187</v>
      </c>
      <c r="D218">
        <v>900920913</v>
      </c>
      <c r="E218" s="2">
        <v>45387</v>
      </c>
      <c r="F218" s="3">
        <v>0</v>
      </c>
      <c r="G218" s="3">
        <v>0</v>
      </c>
      <c r="H218" s="3">
        <v>2566218</v>
      </c>
      <c r="I218" s="3">
        <v>0</v>
      </c>
      <c r="J218" s="3">
        <v>0</v>
      </c>
      <c r="K218" s="3">
        <v>0</v>
      </c>
      <c r="L218" s="3">
        <v>0</v>
      </c>
      <c r="M218" s="3">
        <v>2566218</v>
      </c>
    </row>
    <row r="219" spans="2:13" x14ac:dyDescent="0.25">
      <c r="B219" t="s">
        <v>3033</v>
      </c>
      <c r="C219" t="s">
        <v>187</v>
      </c>
      <c r="D219">
        <v>900920913</v>
      </c>
      <c r="E219" s="2">
        <v>45426</v>
      </c>
      <c r="F219" s="3">
        <v>0</v>
      </c>
      <c r="G219" s="3">
        <v>4915958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4915958</v>
      </c>
    </row>
    <row r="220" spans="2:13" x14ac:dyDescent="0.25">
      <c r="B220" t="s">
        <v>3033</v>
      </c>
      <c r="C220" t="s">
        <v>187</v>
      </c>
      <c r="D220">
        <v>900920913</v>
      </c>
      <c r="E220" s="2">
        <v>45391</v>
      </c>
      <c r="F220" s="3">
        <v>0</v>
      </c>
      <c r="G220" s="3">
        <v>0</v>
      </c>
      <c r="H220" s="3">
        <v>5505704</v>
      </c>
      <c r="I220" s="3">
        <v>0</v>
      </c>
      <c r="J220" s="3">
        <v>0</v>
      </c>
      <c r="K220" s="3">
        <v>0</v>
      </c>
      <c r="L220" s="3">
        <v>0</v>
      </c>
      <c r="M220" s="3">
        <v>5505704</v>
      </c>
    </row>
    <row r="221" spans="2:13" x14ac:dyDescent="0.25">
      <c r="B221" t="s">
        <v>3033</v>
      </c>
      <c r="C221" t="s">
        <v>187</v>
      </c>
      <c r="D221">
        <v>900920913</v>
      </c>
      <c r="E221" s="2">
        <v>45440</v>
      </c>
      <c r="F221" s="3">
        <v>0</v>
      </c>
      <c r="G221" s="3">
        <v>5269030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5269030</v>
      </c>
    </row>
    <row r="222" spans="2:13" x14ac:dyDescent="0.25">
      <c r="B222" t="s">
        <v>3033</v>
      </c>
      <c r="C222" t="s">
        <v>187</v>
      </c>
      <c r="D222">
        <v>900920913</v>
      </c>
      <c r="E222" s="2">
        <v>45443</v>
      </c>
      <c r="F222" s="3">
        <v>952360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952360</v>
      </c>
    </row>
    <row r="223" spans="2:13" x14ac:dyDescent="0.25">
      <c r="B223" t="s">
        <v>3033</v>
      </c>
      <c r="C223" t="s">
        <v>87</v>
      </c>
      <c r="D223">
        <v>901067178</v>
      </c>
      <c r="E223" s="2">
        <v>45393</v>
      </c>
      <c r="F223" s="3">
        <v>0</v>
      </c>
      <c r="G223" s="3">
        <v>0</v>
      </c>
      <c r="H223" s="3">
        <v>559353</v>
      </c>
      <c r="I223" s="3">
        <v>0</v>
      </c>
      <c r="J223" s="3">
        <v>0</v>
      </c>
      <c r="K223" s="3">
        <v>0</v>
      </c>
      <c r="L223" s="3">
        <v>0</v>
      </c>
      <c r="M223" s="3">
        <v>559353</v>
      </c>
    </row>
    <row r="224" spans="2:13" x14ac:dyDescent="0.25">
      <c r="B224" t="s">
        <v>3033</v>
      </c>
      <c r="C224" t="s">
        <v>87</v>
      </c>
      <c r="D224">
        <v>901067178</v>
      </c>
      <c r="E224" s="2">
        <v>45359</v>
      </c>
      <c r="F224" s="3">
        <v>0</v>
      </c>
      <c r="G224" s="3">
        <v>0</v>
      </c>
      <c r="H224" s="3">
        <v>0</v>
      </c>
      <c r="I224" s="3">
        <v>751808</v>
      </c>
      <c r="J224" s="3">
        <v>0</v>
      </c>
      <c r="K224" s="3">
        <v>0</v>
      </c>
      <c r="L224" s="3">
        <v>0</v>
      </c>
      <c r="M224" s="3">
        <v>751808</v>
      </c>
    </row>
    <row r="225" spans="2:13" x14ac:dyDescent="0.25">
      <c r="B225" t="s">
        <v>3033</v>
      </c>
      <c r="C225" t="s">
        <v>68</v>
      </c>
      <c r="D225">
        <v>890328485</v>
      </c>
      <c r="E225" s="2">
        <v>45364</v>
      </c>
      <c r="F225" s="3">
        <v>0</v>
      </c>
      <c r="G225" s="3">
        <v>0</v>
      </c>
      <c r="H225" s="3">
        <v>0</v>
      </c>
      <c r="I225" s="3">
        <v>12253274</v>
      </c>
      <c r="J225" s="3">
        <v>0</v>
      </c>
      <c r="K225" s="3">
        <v>0</v>
      </c>
      <c r="L225" s="3">
        <v>0</v>
      </c>
      <c r="M225" s="3">
        <v>12253274</v>
      </c>
    </row>
    <row r="226" spans="2:13" x14ac:dyDescent="0.25">
      <c r="B226" t="s">
        <v>3033</v>
      </c>
      <c r="C226" t="s">
        <v>68</v>
      </c>
      <c r="D226">
        <v>890328485</v>
      </c>
      <c r="E226" s="2">
        <v>45377</v>
      </c>
      <c r="F226" s="3">
        <v>0</v>
      </c>
      <c r="G226" s="3">
        <v>0</v>
      </c>
      <c r="H226" s="3">
        <v>0</v>
      </c>
      <c r="I226" s="3">
        <v>517707</v>
      </c>
      <c r="J226" s="3">
        <v>0</v>
      </c>
      <c r="K226" s="3">
        <v>0</v>
      </c>
      <c r="L226" s="3">
        <v>0</v>
      </c>
      <c r="M226" s="3">
        <v>517707</v>
      </c>
    </row>
    <row r="227" spans="2:13" x14ac:dyDescent="0.25">
      <c r="B227" t="s">
        <v>3033</v>
      </c>
      <c r="C227" t="s">
        <v>68</v>
      </c>
      <c r="D227">
        <v>890328485</v>
      </c>
      <c r="E227" s="2">
        <v>45394</v>
      </c>
      <c r="F227" s="3">
        <v>0</v>
      </c>
      <c r="G227" s="3">
        <v>0</v>
      </c>
      <c r="H227" s="3">
        <v>2418864</v>
      </c>
      <c r="I227" s="3">
        <v>0</v>
      </c>
      <c r="J227" s="3">
        <v>0</v>
      </c>
      <c r="K227" s="3">
        <v>0</v>
      </c>
      <c r="L227" s="3">
        <v>0</v>
      </c>
      <c r="M227" s="3">
        <v>2418864</v>
      </c>
    </row>
    <row r="228" spans="2:13" x14ac:dyDescent="0.25">
      <c r="B228" t="s">
        <v>3033</v>
      </c>
      <c r="C228" t="s">
        <v>68</v>
      </c>
      <c r="D228">
        <v>890328485</v>
      </c>
      <c r="E228" s="2">
        <v>45401</v>
      </c>
      <c r="F228" s="3">
        <v>0</v>
      </c>
      <c r="G228" s="3">
        <v>0</v>
      </c>
      <c r="H228" s="3">
        <v>2452780</v>
      </c>
      <c r="I228" s="3">
        <v>0</v>
      </c>
      <c r="J228" s="3">
        <v>0</v>
      </c>
      <c r="K228" s="3">
        <v>0</v>
      </c>
      <c r="L228" s="3">
        <v>0</v>
      </c>
      <c r="M228" s="3">
        <v>2452780</v>
      </c>
    </row>
    <row r="229" spans="2:13" x14ac:dyDescent="0.25">
      <c r="B229" t="s">
        <v>3033</v>
      </c>
      <c r="C229" t="s">
        <v>68</v>
      </c>
      <c r="D229">
        <v>890328485</v>
      </c>
      <c r="E229" s="2">
        <v>45404</v>
      </c>
      <c r="F229" s="3">
        <v>0</v>
      </c>
      <c r="G229" s="3">
        <v>0</v>
      </c>
      <c r="H229" s="3">
        <v>1932773</v>
      </c>
      <c r="I229" s="3">
        <v>0</v>
      </c>
      <c r="J229" s="3">
        <v>0</v>
      </c>
      <c r="K229" s="3">
        <v>0</v>
      </c>
      <c r="L229" s="3">
        <v>0</v>
      </c>
      <c r="M229" s="3">
        <v>1932773</v>
      </c>
    </row>
    <row r="230" spans="2:13" x14ac:dyDescent="0.25">
      <c r="B230" t="s">
        <v>3033</v>
      </c>
      <c r="C230" t="s">
        <v>68</v>
      </c>
      <c r="D230">
        <v>890328485</v>
      </c>
      <c r="E230" s="2">
        <v>45411</v>
      </c>
      <c r="F230" s="3">
        <v>0</v>
      </c>
      <c r="G230" s="3">
        <v>0</v>
      </c>
      <c r="H230" s="3">
        <v>922208</v>
      </c>
      <c r="I230" s="3">
        <v>0</v>
      </c>
      <c r="J230" s="3">
        <v>0</v>
      </c>
      <c r="K230" s="3">
        <v>0</v>
      </c>
      <c r="L230" s="3">
        <v>0</v>
      </c>
      <c r="M230" s="3">
        <v>922208</v>
      </c>
    </row>
    <row r="231" spans="2:13" x14ac:dyDescent="0.25">
      <c r="B231" t="s">
        <v>3033</v>
      </c>
      <c r="C231" t="s">
        <v>68</v>
      </c>
      <c r="D231">
        <v>890328485</v>
      </c>
      <c r="E231" s="2">
        <v>45426</v>
      </c>
      <c r="F231" s="3">
        <v>0</v>
      </c>
      <c r="G231" s="3">
        <v>2900333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2900333</v>
      </c>
    </row>
    <row r="232" spans="2:13" x14ac:dyDescent="0.25">
      <c r="B232" t="s">
        <v>3033</v>
      </c>
      <c r="C232" t="s">
        <v>68</v>
      </c>
      <c r="D232">
        <v>890328485</v>
      </c>
      <c r="E232" s="2">
        <v>45362</v>
      </c>
      <c r="F232" s="3">
        <v>0</v>
      </c>
      <c r="G232" s="3">
        <v>0</v>
      </c>
      <c r="H232" s="3">
        <v>0</v>
      </c>
      <c r="I232" s="3">
        <v>2376850</v>
      </c>
      <c r="J232" s="3">
        <v>0</v>
      </c>
      <c r="K232" s="3">
        <v>0</v>
      </c>
      <c r="L232" s="3">
        <v>0</v>
      </c>
      <c r="M232" s="3">
        <v>2376850</v>
      </c>
    </row>
    <row r="233" spans="2:13" x14ac:dyDescent="0.25">
      <c r="B233" t="s">
        <v>3033</v>
      </c>
      <c r="C233" t="s">
        <v>68</v>
      </c>
      <c r="D233">
        <v>890328485</v>
      </c>
      <c r="E233" s="2">
        <v>45440</v>
      </c>
      <c r="F233" s="3">
        <v>0</v>
      </c>
      <c r="G233" s="3">
        <v>760214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760214</v>
      </c>
    </row>
    <row r="234" spans="2:13" x14ac:dyDescent="0.25">
      <c r="B234" t="s">
        <v>3033</v>
      </c>
      <c r="C234" t="s">
        <v>169</v>
      </c>
      <c r="D234">
        <v>901064638</v>
      </c>
      <c r="E234" s="2">
        <v>45358</v>
      </c>
      <c r="F234" s="3">
        <v>0</v>
      </c>
      <c r="G234" s="3">
        <v>0</v>
      </c>
      <c r="H234" s="3">
        <v>0</v>
      </c>
      <c r="I234" s="3">
        <v>2079850</v>
      </c>
      <c r="J234" s="3">
        <v>0</v>
      </c>
      <c r="K234" s="3">
        <v>0</v>
      </c>
      <c r="L234" s="3">
        <v>0</v>
      </c>
      <c r="M234" s="3">
        <v>2079850</v>
      </c>
    </row>
    <row r="235" spans="2:13" x14ac:dyDescent="0.25">
      <c r="B235" t="s">
        <v>3033</v>
      </c>
      <c r="C235" t="s">
        <v>169</v>
      </c>
      <c r="D235">
        <v>901064638</v>
      </c>
      <c r="E235" s="2">
        <v>45373</v>
      </c>
      <c r="F235" s="3">
        <v>0</v>
      </c>
      <c r="G235" s="3">
        <v>0</v>
      </c>
      <c r="H235" s="3">
        <v>0</v>
      </c>
      <c r="I235" s="3">
        <v>3149037</v>
      </c>
      <c r="J235" s="3">
        <v>0</v>
      </c>
      <c r="K235" s="3">
        <v>0</v>
      </c>
      <c r="L235" s="3">
        <v>0</v>
      </c>
      <c r="M235" s="3">
        <v>3149037</v>
      </c>
    </row>
    <row r="236" spans="2:13" x14ac:dyDescent="0.25">
      <c r="B236" t="s">
        <v>3033</v>
      </c>
      <c r="C236" t="s">
        <v>169</v>
      </c>
      <c r="D236">
        <v>901064638</v>
      </c>
      <c r="E236" s="2">
        <v>45378</v>
      </c>
      <c r="F236" s="3">
        <v>0</v>
      </c>
      <c r="G236" s="3">
        <v>0</v>
      </c>
      <c r="H236" s="3">
        <v>0</v>
      </c>
      <c r="I236" s="3">
        <v>2403883</v>
      </c>
      <c r="J236" s="3">
        <v>0</v>
      </c>
      <c r="K236" s="3">
        <v>0</v>
      </c>
      <c r="L236" s="3">
        <v>0</v>
      </c>
      <c r="M236" s="3">
        <v>2403883</v>
      </c>
    </row>
    <row r="237" spans="2:13" x14ac:dyDescent="0.25">
      <c r="B237" t="s">
        <v>3033</v>
      </c>
      <c r="C237" t="s">
        <v>169</v>
      </c>
      <c r="D237">
        <v>901064638</v>
      </c>
      <c r="E237" s="2">
        <v>45382</v>
      </c>
      <c r="F237" s="3">
        <v>0</v>
      </c>
      <c r="G237" s="3">
        <v>0</v>
      </c>
      <c r="H237" s="3">
        <v>0</v>
      </c>
      <c r="I237" s="3">
        <v>10990116</v>
      </c>
      <c r="J237" s="3">
        <v>0</v>
      </c>
      <c r="K237" s="3">
        <v>0</v>
      </c>
      <c r="L237" s="3">
        <v>0</v>
      </c>
      <c r="M237" s="3">
        <v>10990116</v>
      </c>
    </row>
    <row r="238" spans="2:13" x14ac:dyDescent="0.25">
      <c r="B238" t="s">
        <v>3033</v>
      </c>
      <c r="C238" t="s">
        <v>169</v>
      </c>
      <c r="D238">
        <v>901064638</v>
      </c>
      <c r="E238" s="2">
        <v>45393</v>
      </c>
      <c r="F238" s="3">
        <v>0</v>
      </c>
      <c r="G238" s="3">
        <v>0</v>
      </c>
      <c r="H238" s="3">
        <v>13188140</v>
      </c>
      <c r="I238" s="3">
        <v>0</v>
      </c>
      <c r="J238" s="3">
        <v>0</v>
      </c>
      <c r="K238" s="3">
        <v>0</v>
      </c>
      <c r="L238" s="3">
        <v>0</v>
      </c>
      <c r="M238" s="3">
        <v>13188140</v>
      </c>
    </row>
    <row r="239" spans="2:13" x14ac:dyDescent="0.25">
      <c r="B239" t="s">
        <v>3033</v>
      </c>
      <c r="C239" t="s">
        <v>169</v>
      </c>
      <c r="D239">
        <v>901064638</v>
      </c>
      <c r="E239" s="2">
        <v>45398</v>
      </c>
      <c r="F239" s="3">
        <v>0</v>
      </c>
      <c r="G239" s="3">
        <v>0</v>
      </c>
      <c r="H239" s="3">
        <v>6190030</v>
      </c>
      <c r="I239" s="3">
        <v>0</v>
      </c>
      <c r="J239" s="3">
        <v>0</v>
      </c>
      <c r="K239" s="3">
        <v>0</v>
      </c>
      <c r="L239" s="3">
        <v>0</v>
      </c>
      <c r="M239" s="3">
        <v>6190030</v>
      </c>
    </row>
    <row r="240" spans="2:13" x14ac:dyDescent="0.25">
      <c r="B240" t="s">
        <v>3033</v>
      </c>
      <c r="C240" t="s">
        <v>169</v>
      </c>
      <c r="D240">
        <v>901064638</v>
      </c>
      <c r="E240" s="2">
        <v>45412</v>
      </c>
      <c r="F240" s="3">
        <v>0</v>
      </c>
      <c r="G240" s="3">
        <v>0</v>
      </c>
      <c r="H240" s="3">
        <v>6594070</v>
      </c>
      <c r="I240" s="3">
        <v>0</v>
      </c>
      <c r="J240" s="3">
        <v>0</v>
      </c>
      <c r="K240" s="3">
        <v>0</v>
      </c>
      <c r="L240" s="3">
        <v>0</v>
      </c>
      <c r="M240" s="3">
        <v>6594070</v>
      </c>
    </row>
    <row r="241" spans="2:13" x14ac:dyDescent="0.25">
      <c r="B241" t="s">
        <v>3033</v>
      </c>
      <c r="C241" t="s">
        <v>169</v>
      </c>
      <c r="D241">
        <v>901064638</v>
      </c>
      <c r="E241" s="2">
        <v>45427</v>
      </c>
      <c r="F241" s="3">
        <v>0</v>
      </c>
      <c r="G241" s="3">
        <v>6594070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6594070</v>
      </c>
    </row>
    <row r="242" spans="2:13" x14ac:dyDescent="0.25">
      <c r="B242" t="s">
        <v>3033</v>
      </c>
      <c r="C242" t="s">
        <v>169</v>
      </c>
      <c r="D242">
        <v>901064638</v>
      </c>
      <c r="E242" s="2">
        <v>45429</v>
      </c>
      <c r="F242" s="3">
        <v>0</v>
      </c>
      <c r="G242" s="3">
        <v>967614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967614</v>
      </c>
    </row>
    <row r="243" spans="2:13" x14ac:dyDescent="0.25">
      <c r="B243" t="s">
        <v>3033</v>
      </c>
      <c r="C243" t="s">
        <v>169</v>
      </c>
      <c r="D243">
        <v>901064638</v>
      </c>
      <c r="E243" s="2">
        <v>45440</v>
      </c>
      <c r="F243" s="3">
        <v>0</v>
      </c>
      <c r="G243" s="3">
        <v>7325619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7325619</v>
      </c>
    </row>
    <row r="244" spans="2:13" x14ac:dyDescent="0.25">
      <c r="B244" t="s">
        <v>3033</v>
      </c>
      <c r="C244" t="s">
        <v>98</v>
      </c>
      <c r="D244">
        <v>900197710</v>
      </c>
      <c r="E244" s="2">
        <v>45364</v>
      </c>
      <c r="F244" s="3">
        <v>0</v>
      </c>
      <c r="G244" s="3">
        <v>0</v>
      </c>
      <c r="H244" s="3">
        <v>0</v>
      </c>
      <c r="I244" s="3">
        <v>565977</v>
      </c>
      <c r="J244" s="3">
        <v>0</v>
      </c>
      <c r="K244" s="3">
        <v>0</v>
      </c>
      <c r="L244" s="3">
        <v>0</v>
      </c>
      <c r="M244" s="3">
        <v>565977</v>
      </c>
    </row>
    <row r="245" spans="2:13" x14ac:dyDescent="0.25">
      <c r="B245" t="s">
        <v>3033</v>
      </c>
      <c r="C245" t="s">
        <v>98</v>
      </c>
      <c r="D245">
        <v>900197710</v>
      </c>
      <c r="E245" s="2">
        <v>45378</v>
      </c>
      <c r="F245" s="3">
        <v>0</v>
      </c>
      <c r="G245" s="3">
        <v>0</v>
      </c>
      <c r="H245" s="3">
        <v>0</v>
      </c>
      <c r="I245" s="3">
        <v>31687440</v>
      </c>
      <c r="J245" s="3">
        <v>0</v>
      </c>
      <c r="K245" s="3">
        <v>0</v>
      </c>
      <c r="L245" s="3">
        <v>0</v>
      </c>
      <c r="M245" s="3">
        <v>31687440</v>
      </c>
    </row>
    <row r="246" spans="2:13" x14ac:dyDescent="0.25">
      <c r="B246" t="s">
        <v>3033</v>
      </c>
      <c r="C246" t="s">
        <v>98</v>
      </c>
      <c r="D246">
        <v>900197710</v>
      </c>
      <c r="E246" s="2">
        <v>45404</v>
      </c>
      <c r="F246" s="3">
        <v>0</v>
      </c>
      <c r="G246" s="3">
        <v>0</v>
      </c>
      <c r="H246" s="3">
        <v>32727010</v>
      </c>
      <c r="I246" s="3">
        <v>0</v>
      </c>
      <c r="J246" s="3">
        <v>0</v>
      </c>
      <c r="K246" s="3">
        <v>0</v>
      </c>
      <c r="L246" s="3">
        <v>0</v>
      </c>
      <c r="M246" s="3">
        <v>32727010</v>
      </c>
    </row>
    <row r="247" spans="2:13" x14ac:dyDescent="0.25">
      <c r="B247" t="s">
        <v>3033</v>
      </c>
      <c r="C247" t="s">
        <v>98</v>
      </c>
      <c r="D247">
        <v>900197710</v>
      </c>
      <c r="E247" s="2">
        <v>45407</v>
      </c>
      <c r="F247" s="3">
        <v>0</v>
      </c>
      <c r="G247" s="3">
        <v>0</v>
      </c>
      <c r="H247" s="3">
        <v>221617</v>
      </c>
      <c r="I247" s="3">
        <v>0</v>
      </c>
      <c r="J247" s="3">
        <v>0</v>
      </c>
      <c r="K247" s="3">
        <v>0</v>
      </c>
      <c r="L247" s="3">
        <v>0</v>
      </c>
      <c r="M247" s="3">
        <v>221617</v>
      </c>
    </row>
    <row r="248" spans="2:13" x14ac:dyDescent="0.25">
      <c r="B248" t="s">
        <v>3033</v>
      </c>
      <c r="C248" t="s">
        <v>98</v>
      </c>
      <c r="D248">
        <v>900197710</v>
      </c>
      <c r="E248" s="2">
        <v>45408</v>
      </c>
      <c r="F248" s="3">
        <v>0</v>
      </c>
      <c r="G248" s="3">
        <v>0</v>
      </c>
      <c r="H248" s="3">
        <v>804642</v>
      </c>
      <c r="I248" s="3">
        <v>0</v>
      </c>
      <c r="J248" s="3">
        <v>0</v>
      </c>
      <c r="K248" s="3">
        <v>0</v>
      </c>
      <c r="L248" s="3">
        <v>0</v>
      </c>
      <c r="M248" s="3">
        <v>804642</v>
      </c>
    </row>
    <row r="249" spans="2:13" x14ac:dyDescent="0.25">
      <c r="B249" t="s">
        <v>3033</v>
      </c>
      <c r="C249" t="s">
        <v>98</v>
      </c>
      <c r="D249">
        <v>900197710</v>
      </c>
      <c r="E249" s="2">
        <v>45412</v>
      </c>
      <c r="F249" s="3">
        <v>0</v>
      </c>
      <c r="G249" s="3">
        <v>0</v>
      </c>
      <c r="H249" s="3">
        <v>2045700</v>
      </c>
      <c r="I249" s="3">
        <v>0</v>
      </c>
      <c r="J249" s="3">
        <v>0</v>
      </c>
      <c r="K249" s="3">
        <v>0</v>
      </c>
      <c r="L249" s="3">
        <v>0</v>
      </c>
      <c r="M249" s="3">
        <v>2045700</v>
      </c>
    </row>
    <row r="250" spans="2:13" x14ac:dyDescent="0.25">
      <c r="B250" t="s">
        <v>3033</v>
      </c>
      <c r="C250" t="s">
        <v>98</v>
      </c>
      <c r="D250">
        <v>900197710</v>
      </c>
      <c r="E250" s="2">
        <v>45422</v>
      </c>
      <c r="F250" s="3">
        <v>0</v>
      </c>
      <c r="G250" s="3">
        <v>346632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346632</v>
      </c>
    </row>
    <row r="251" spans="2:13" x14ac:dyDescent="0.25">
      <c r="B251" t="s">
        <v>3033</v>
      </c>
      <c r="C251" t="s">
        <v>98</v>
      </c>
      <c r="D251">
        <v>900197710</v>
      </c>
      <c r="E251" s="2">
        <v>45427</v>
      </c>
      <c r="F251" s="3">
        <v>0</v>
      </c>
      <c r="G251" s="3">
        <v>4487212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4487212</v>
      </c>
    </row>
    <row r="252" spans="2:13" x14ac:dyDescent="0.25">
      <c r="B252" t="s">
        <v>3033</v>
      </c>
      <c r="C252" t="s">
        <v>98</v>
      </c>
      <c r="D252">
        <v>900197710</v>
      </c>
      <c r="E252" s="2">
        <v>45433</v>
      </c>
      <c r="F252" s="3">
        <v>0</v>
      </c>
      <c r="G252" s="3">
        <v>34277142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34277142</v>
      </c>
    </row>
    <row r="253" spans="2:13" x14ac:dyDescent="0.25">
      <c r="B253" t="s">
        <v>3033</v>
      </c>
      <c r="C253" t="s">
        <v>98</v>
      </c>
      <c r="D253">
        <v>900197710</v>
      </c>
      <c r="E253" s="2">
        <v>45440</v>
      </c>
      <c r="F253" s="3">
        <v>0</v>
      </c>
      <c r="G253" s="3">
        <v>3449277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3449277</v>
      </c>
    </row>
    <row r="254" spans="2:13" x14ac:dyDescent="0.25">
      <c r="B254" t="s">
        <v>3033</v>
      </c>
      <c r="C254" t="s">
        <v>101</v>
      </c>
      <c r="D254">
        <v>805004659</v>
      </c>
      <c r="E254" s="2">
        <v>45370</v>
      </c>
      <c r="F254" s="3">
        <v>0</v>
      </c>
      <c r="G254" s="3">
        <v>0</v>
      </c>
      <c r="H254" s="3">
        <v>0</v>
      </c>
      <c r="I254" s="3">
        <v>3140088</v>
      </c>
      <c r="J254" s="3">
        <v>0</v>
      </c>
      <c r="K254" s="3">
        <v>0</v>
      </c>
      <c r="L254" s="3">
        <v>0</v>
      </c>
      <c r="M254" s="3">
        <v>3140088</v>
      </c>
    </row>
    <row r="255" spans="2:13" x14ac:dyDescent="0.25">
      <c r="B255" t="s">
        <v>3033</v>
      </c>
      <c r="C255" t="s">
        <v>101</v>
      </c>
      <c r="D255">
        <v>805004659</v>
      </c>
      <c r="E255" s="2">
        <v>45377</v>
      </c>
      <c r="F255" s="3">
        <v>0</v>
      </c>
      <c r="G255" s="3">
        <v>0</v>
      </c>
      <c r="H255" s="3">
        <v>0</v>
      </c>
      <c r="I255" s="3">
        <v>9756377</v>
      </c>
      <c r="J255" s="3">
        <v>0</v>
      </c>
      <c r="K255" s="3">
        <v>0</v>
      </c>
      <c r="L255" s="3">
        <v>0</v>
      </c>
      <c r="M255" s="3">
        <v>9756377</v>
      </c>
    </row>
    <row r="256" spans="2:13" x14ac:dyDescent="0.25">
      <c r="B256" t="s">
        <v>3033</v>
      </c>
      <c r="C256" t="s">
        <v>101</v>
      </c>
      <c r="D256">
        <v>805004659</v>
      </c>
      <c r="E256" s="2">
        <v>45378</v>
      </c>
      <c r="F256" s="3">
        <v>0</v>
      </c>
      <c r="G256" s="3">
        <v>0</v>
      </c>
      <c r="H256" s="3">
        <v>0</v>
      </c>
      <c r="I256" s="3">
        <v>1413090</v>
      </c>
      <c r="J256" s="3">
        <v>0</v>
      </c>
      <c r="K256" s="3">
        <v>0</v>
      </c>
      <c r="L256" s="3">
        <v>0</v>
      </c>
      <c r="M256" s="3">
        <v>1413090</v>
      </c>
    </row>
    <row r="257" spans="2:13" x14ac:dyDescent="0.25">
      <c r="B257" t="s">
        <v>3033</v>
      </c>
      <c r="C257" t="s">
        <v>101</v>
      </c>
      <c r="D257">
        <v>805004659</v>
      </c>
      <c r="E257" s="2">
        <v>45399</v>
      </c>
      <c r="F257" s="3">
        <v>0</v>
      </c>
      <c r="G257" s="3">
        <v>0</v>
      </c>
      <c r="H257" s="3">
        <v>8680410</v>
      </c>
      <c r="I257" s="3">
        <v>0</v>
      </c>
      <c r="J257" s="3">
        <v>0</v>
      </c>
      <c r="K257" s="3">
        <v>0</v>
      </c>
      <c r="L257" s="3">
        <v>0</v>
      </c>
      <c r="M257" s="3">
        <v>8680410</v>
      </c>
    </row>
    <row r="258" spans="2:13" x14ac:dyDescent="0.25">
      <c r="B258" t="s">
        <v>3033</v>
      </c>
      <c r="C258" t="s">
        <v>101</v>
      </c>
      <c r="D258">
        <v>805004659</v>
      </c>
      <c r="E258" s="2">
        <v>45426</v>
      </c>
      <c r="F258" s="3">
        <v>0</v>
      </c>
      <c r="G258" s="3">
        <v>3139752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3139752</v>
      </c>
    </row>
    <row r="259" spans="2:13" x14ac:dyDescent="0.25">
      <c r="B259" t="s">
        <v>3033</v>
      </c>
      <c r="C259" t="s">
        <v>101</v>
      </c>
      <c r="D259">
        <v>805004659</v>
      </c>
      <c r="E259" s="2">
        <v>45391</v>
      </c>
      <c r="F259" s="3">
        <v>0</v>
      </c>
      <c r="G259" s="3">
        <v>0</v>
      </c>
      <c r="H259" s="3">
        <v>14145928</v>
      </c>
      <c r="I259" s="3">
        <v>0</v>
      </c>
      <c r="J259" s="3">
        <v>0</v>
      </c>
      <c r="K259" s="3">
        <v>0</v>
      </c>
      <c r="L259" s="3">
        <v>0</v>
      </c>
      <c r="M259" s="3">
        <v>14145928</v>
      </c>
    </row>
    <row r="260" spans="2:13" x14ac:dyDescent="0.25">
      <c r="B260" t="s">
        <v>3033</v>
      </c>
      <c r="C260" t="s">
        <v>101</v>
      </c>
      <c r="D260">
        <v>805004659</v>
      </c>
      <c r="E260" s="2">
        <v>45432</v>
      </c>
      <c r="F260" s="3">
        <v>0</v>
      </c>
      <c r="G260" s="3">
        <v>5976922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5976922</v>
      </c>
    </row>
    <row r="261" spans="2:13" x14ac:dyDescent="0.25">
      <c r="B261" t="s">
        <v>3033</v>
      </c>
      <c r="C261" t="s">
        <v>27</v>
      </c>
      <c r="D261">
        <v>800182390</v>
      </c>
      <c r="E261" s="2">
        <v>45364</v>
      </c>
      <c r="F261" s="3">
        <v>0</v>
      </c>
      <c r="G261" s="3">
        <v>0</v>
      </c>
      <c r="H261" s="3">
        <v>0</v>
      </c>
      <c r="I261" s="3">
        <v>641777</v>
      </c>
      <c r="J261" s="3">
        <v>0</v>
      </c>
      <c r="K261" s="3">
        <v>0</v>
      </c>
      <c r="L261" s="3">
        <v>0</v>
      </c>
      <c r="M261" s="3">
        <v>641777</v>
      </c>
    </row>
    <row r="262" spans="2:13" x14ac:dyDescent="0.25">
      <c r="B262" t="s">
        <v>3033</v>
      </c>
      <c r="C262" t="s">
        <v>27</v>
      </c>
      <c r="D262">
        <v>800182390</v>
      </c>
      <c r="E262" s="2">
        <v>45377</v>
      </c>
      <c r="F262" s="3">
        <v>0</v>
      </c>
      <c r="G262" s="3">
        <v>0</v>
      </c>
      <c r="H262" s="3">
        <v>0</v>
      </c>
      <c r="I262" s="3">
        <v>20243013</v>
      </c>
      <c r="J262" s="3">
        <v>0</v>
      </c>
      <c r="K262" s="3">
        <v>0</v>
      </c>
      <c r="L262" s="3">
        <v>0</v>
      </c>
      <c r="M262" s="3">
        <v>20243013</v>
      </c>
    </row>
    <row r="263" spans="2:13" x14ac:dyDescent="0.25">
      <c r="B263" t="s">
        <v>3033</v>
      </c>
      <c r="C263" t="s">
        <v>27</v>
      </c>
      <c r="D263">
        <v>800182390</v>
      </c>
      <c r="E263" s="2">
        <v>45393</v>
      </c>
      <c r="F263" s="3">
        <v>0</v>
      </c>
      <c r="G263" s="3">
        <v>0</v>
      </c>
      <c r="H263" s="3">
        <v>10869679</v>
      </c>
      <c r="I263" s="3">
        <v>0</v>
      </c>
      <c r="J263" s="3">
        <v>0</v>
      </c>
      <c r="K263" s="3">
        <v>0</v>
      </c>
      <c r="L263" s="3">
        <v>0</v>
      </c>
      <c r="M263" s="3">
        <v>10869679</v>
      </c>
    </row>
    <row r="264" spans="2:13" x14ac:dyDescent="0.25">
      <c r="B264" t="s">
        <v>3033</v>
      </c>
      <c r="C264" t="s">
        <v>27</v>
      </c>
      <c r="D264">
        <v>800182390</v>
      </c>
      <c r="E264" s="2">
        <v>45405</v>
      </c>
      <c r="F264" s="3">
        <v>0</v>
      </c>
      <c r="G264" s="3">
        <v>0</v>
      </c>
      <c r="H264" s="3">
        <v>636915</v>
      </c>
      <c r="I264" s="3">
        <v>0</v>
      </c>
      <c r="J264" s="3">
        <v>0</v>
      </c>
      <c r="K264" s="3">
        <v>0</v>
      </c>
      <c r="L264" s="3">
        <v>0</v>
      </c>
      <c r="M264" s="3">
        <v>636915</v>
      </c>
    </row>
    <row r="265" spans="2:13" x14ac:dyDescent="0.25">
      <c r="B265" t="s">
        <v>3033</v>
      </c>
      <c r="C265" t="s">
        <v>27</v>
      </c>
      <c r="D265">
        <v>800182390</v>
      </c>
      <c r="E265" s="2">
        <v>45427</v>
      </c>
      <c r="F265" s="3">
        <v>0</v>
      </c>
      <c r="G265" s="3">
        <v>10869679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10869679</v>
      </c>
    </row>
    <row r="266" spans="2:13" x14ac:dyDescent="0.25">
      <c r="B266" t="s">
        <v>3033</v>
      </c>
      <c r="C266" t="s">
        <v>186</v>
      </c>
      <c r="D266">
        <v>860450987</v>
      </c>
      <c r="E266" s="2">
        <v>45408</v>
      </c>
      <c r="F266" s="3">
        <v>0</v>
      </c>
      <c r="G266" s="3">
        <v>0</v>
      </c>
      <c r="H266" s="3">
        <v>5743972</v>
      </c>
      <c r="I266" s="3">
        <v>0</v>
      </c>
      <c r="J266" s="3">
        <v>0</v>
      </c>
      <c r="K266" s="3">
        <v>0</v>
      </c>
      <c r="L266" s="3">
        <v>0</v>
      </c>
      <c r="M266" s="3">
        <v>5743972</v>
      </c>
    </row>
    <row r="267" spans="2:13" x14ac:dyDescent="0.25">
      <c r="B267" t="s">
        <v>3033</v>
      </c>
      <c r="C267" t="s">
        <v>186</v>
      </c>
      <c r="D267">
        <v>860450987</v>
      </c>
      <c r="E267" s="2">
        <v>45441</v>
      </c>
      <c r="F267" s="3">
        <v>0</v>
      </c>
      <c r="G267" s="3">
        <v>3466190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3466190</v>
      </c>
    </row>
    <row r="268" spans="2:13" x14ac:dyDescent="0.25">
      <c r="B268" t="s">
        <v>3033</v>
      </c>
      <c r="C268" t="s">
        <v>102</v>
      </c>
      <c r="D268">
        <v>901206908</v>
      </c>
      <c r="E268" s="2">
        <v>45411</v>
      </c>
      <c r="F268" s="3">
        <v>0</v>
      </c>
      <c r="G268" s="3">
        <v>0</v>
      </c>
      <c r="H268" s="3">
        <v>157930</v>
      </c>
      <c r="I268" s="3">
        <v>0</v>
      </c>
      <c r="J268" s="3">
        <v>0</v>
      </c>
      <c r="K268" s="3">
        <v>0</v>
      </c>
      <c r="L268" s="3">
        <v>0</v>
      </c>
      <c r="M268" s="3">
        <v>157930</v>
      </c>
    </row>
    <row r="269" spans="2:13" x14ac:dyDescent="0.25">
      <c r="B269" t="s">
        <v>3033</v>
      </c>
      <c r="C269" t="s">
        <v>102</v>
      </c>
      <c r="D269">
        <v>901206908</v>
      </c>
      <c r="E269" s="2">
        <v>45440</v>
      </c>
      <c r="F269" s="3">
        <v>0</v>
      </c>
      <c r="G269" s="3">
        <v>387897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387897</v>
      </c>
    </row>
    <row r="270" spans="2:13" x14ac:dyDescent="0.25">
      <c r="B270" t="s">
        <v>3033</v>
      </c>
      <c r="C270" t="s">
        <v>148</v>
      </c>
      <c r="D270">
        <v>860530386</v>
      </c>
      <c r="E270" s="2">
        <v>45398</v>
      </c>
      <c r="F270" s="3">
        <v>0</v>
      </c>
      <c r="G270" s="3">
        <v>0</v>
      </c>
      <c r="H270" s="3">
        <v>441370</v>
      </c>
      <c r="I270" s="3">
        <v>0</v>
      </c>
      <c r="J270" s="3">
        <v>0</v>
      </c>
      <c r="K270" s="3">
        <v>0</v>
      </c>
      <c r="L270" s="3">
        <v>0</v>
      </c>
      <c r="M270" s="3">
        <v>441370</v>
      </c>
    </row>
    <row r="271" spans="2:13" x14ac:dyDescent="0.25">
      <c r="B271" t="s">
        <v>3033</v>
      </c>
      <c r="C271" t="s">
        <v>148</v>
      </c>
      <c r="D271">
        <v>860530386</v>
      </c>
      <c r="E271" s="2">
        <v>45404</v>
      </c>
      <c r="F271" s="3">
        <v>0</v>
      </c>
      <c r="G271" s="3">
        <v>0</v>
      </c>
      <c r="H271" s="3">
        <v>1045350</v>
      </c>
      <c r="I271" s="3">
        <v>0</v>
      </c>
      <c r="J271" s="3">
        <v>0</v>
      </c>
      <c r="K271" s="3">
        <v>0</v>
      </c>
      <c r="L271" s="3">
        <v>0</v>
      </c>
      <c r="M271" s="3">
        <v>1045350</v>
      </c>
    </row>
    <row r="272" spans="2:13" x14ac:dyDescent="0.25">
      <c r="B272" t="s">
        <v>3033</v>
      </c>
      <c r="C272" t="s">
        <v>148</v>
      </c>
      <c r="D272">
        <v>860530386</v>
      </c>
      <c r="E272" s="2">
        <v>45427</v>
      </c>
      <c r="F272" s="3">
        <v>0</v>
      </c>
      <c r="G272" s="3">
        <v>5244911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5244911</v>
      </c>
    </row>
    <row r="273" spans="2:13" x14ac:dyDescent="0.25">
      <c r="B273" t="s">
        <v>3033</v>
      </c>
      <c r="C273" t="s">
        <v>148</v>
      </c>
      <c r="D273">
        <v>860530386</v>
      </c>
      <c r="E273" s="2">
        <v>45441</v>
      </c>
      <c r="F273" s="3">
        <v>0</v>
      </c>
      <c r="G273" s="3">
        <v>1433196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1433196</v>
      </c>
    </row>
    <row r="274" spans="2:13" x14ac:dyDescent="0.25">
      <c r="B274" t="s">
        <v>3033</v>
      </c>
      <c r="C274" t="s">
        <v>194</v>
      </c>
      <c r="D274">
        <v>900426910</v>
      </c>
      <c r="E274" s="2">
        <v>45372</v>
      </c>
      <c r="F274" s="3">
        <v>0</v>
      </c>
      <c r="G274" s="3">
        <v>0</v>
      </c>
      <c r="H274" s="3">
        <v>0</v>
      </c>
      <c r="I274" s="3">
        <v>8314319</v>
      </c>
      <c r="J274" s="3">
        <v>0</v>
      </c>
      <c r="K274" s="3">
        <v>0</v>
      </c>
      <c r="L274" s="3">
        <v>0</v>
      </c>
      <c r="M274" s="3">
        <v>8314319</v>
      </c>
    </row>
    <row r="275" spans="2:13" x14ac:dyDescent="0.25">
      <c r="B275" t="s">
        <v>3033</v>
      </c>
      <c r="C275" t="s">
        <v>194</v>
      </c>
      <c r="D275">
        <v>900426910</v>
      </c>
      <c r="E275" s="2">
        <v>45378</v>
      </c>
      <c r="F275" s="3">
        <v>0</v>
      </c>
      <c r="G275" s="3">
        <v>0</v>
      </c>
      <c r="H275" s="3">
        <v>0</v>
      </c>
      <c r="I275" s="3">
        <v>5288159</v>
      </c>
      <c r="J275" s="3">
        <v>0</v>
      </c>
      <c r="K275" s="3">
        <v>0</v>
      </c>
      <c r="L275" s="3">
        <v>0</v>
      </c>
      <c r="M275" s="3">
        <v>5288159</v>
      </c>
    </row>
    <row r="276" spans="2:13" x14ac:dyDescent="0.25">
      <c r="B276" t="s">
        <v>3033</v>
      </c>
      <c r="C276" t="s">
        <v>194</v>
      </c>
      <c r="D276">
        <v>900426910</v>
      </c>
      <c r="E276" s="2">
        <v>45400</v>
      </c>
      <c r="F276" s="3">
        <v>0</v>
      </c>
      <c r="G276" s="3">
        <v>0</v>
      </c>
      <c r="H276" s="3">
        <v>1329659</v>
      </c>
      <c r="I276" s="3">
        <v>0</v>
      </c>
      <c r="J276" s="3">
        <v>0</v>
      </c>
      <c r="K276" s="3">
        <v>0</v>
      </c>
      <c r="L276" s="3">
        <v>0</v>
      </c>
      <c r="M276" s="3">
        <v>1329659</v>
      </c>
    </row>
    <row r="277" spans="2:13" x14ac:dyDescent="0.25">
      <c r="B277" t="s">
        <v>3033</v>
      </c>
      <c r="C277" t="s">
        <v>194</v>
      </c>
      <c r="D277">
        <v>900426910</v>
      </c>
      <c r="E277" s="2">
        <v>45405</v>
      </c>
      <c r="F277" s="3">
        <v>0</v>
      </c>
      <c r="G277" s="3">
        <v>0</v>
      </c>
      <c r="H277" s="3">
        <v>5655000</v>
      </c>
      <c r="I277" s="3">
        <v>0</v>
      </c>
      <c r="J277" s="3">
        <v>0</v>
      </c>
      <c r="K277" s="3">
        <v>0</v>
      </c>
      <c r="L277" s="3">
        <v>0</v>
      </c>
      <c r="M277" s="3">
        <v>5655000</v>
      </c>
    </row>
    <row r="278" spans="2:13" x14ac:dyDescent="0.25">
      <c r="B278" t="s">
        <v>3033</v>
      </c>
      <c r="C278" t="s">
        <v>194</v>
      </c>
      <c r="D278">
        <v>900426910</v>
      </c>
      <c r="E278" s="2">
        <v>45426</v>
      </c>
      <c r="F278" s="3">
        <v>0</v>
      </c>
      <c r="G278" s="3">
        <v>6984659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6984659</v>
      </c>
    </row>
    <row r="279" spans="2:13" x14ac:dyDescent="0.25">
      <c r="B279" t="s">
        <v>3033</v>
      </c>
      <c r="C279" t="s">
        <v>194</v>
      </c>
      <c r="D279">
        <v>900426910</v>
      </c>
      <c r="E279" s="2">
        <v>45392</v>
      </c>
      <c r="F279" s="3">
        <v>0</v>
      </c>
      <c r="G279" s="3">
        <v>0</v>
      </c>
      <c r="H279" s="3">
        <v>7649489</v>
      </c>
      <c r="I279" s="3">
        <v>0</v>
      </c>
      <c r="J279" s="3">
        <v>0</v>
      </c>
      <c r="K279" s="3">
        <v>0</v>
      </c>
      <c r="L279" s="3">
        <v>0</v>
      </c>
      <c r="M279" s="3">
        <v>7649489</v>
      </c>
    </row>
    <row r="280" spans="2:13" x14ac:dyDescent="0.25">
      <c r="B280" t="s">
        <v>3033</v>
      </c>
      <c r="C280" t="s">
        <v>194</v>
      </c>
      <c r="D280">
        <v>900426910</v>
      </c>
      <c r="E280" s="2">
        <v>45428</v>
      </c>
      <c r="F280" s="3">
        <v>0</v>
      </c>
      <c r="G280" s="3">
        <v>1329659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1329659</v>
      </c>
    </row>
    <row r="281" spans="2:13" x14ac:dyDescent="0.25">
      <c r="B281" t="s">
        <v>3033</v>
      </c>
      <c r="C281" t="s">
        <v>194</v>
      </c>
      <c r="D281">
        <v>900426910</v>
      </c>
      <c r="E281" s="2">
        <v>45440</v>
      </c>
      <c r="F281" s="3">
        <v>0</v>
      </c>
      <c r="G281" s="3">
        <v>6319829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6319829</v>
      </c>
    </row>
    <row r="282" spans="2:13" x14ac:dyDescent="0.25">
      <c r="B282" t="s">
        <v>3033</v>
      </c>
      <c r="C282" t="s">
        <v>233</v>
      </c>
      <c r="D282">
        <v>860508826</v>
      </c>
      <c r="E282" s="2">
        <v>45358</v>
      </c>
      <c r="F282" s="3">
        <v>0</v>
      </c>
      <c r="G282" s="3">
        <v>0</v>
      </c>
      <c r="H282" s="3">
        <v>0</v>
      </c>
      <c r="I282" s="3">
        <v>565465</v>
      </c>
      <c r="J282" s="3">
        <v>0</v>
      </c>
      <c r="K282" s="3">
        <v>0</v>
      </c>
      <c r="L282" s="3">
        <v>0</v>
      </c>
      <c r="M282" s="3">
        <v>565465</v>
      </c>
    </row>
    <row r="283" spans="2:13" x14ac:dyDescent="0.25">
      <c r="B283" t="s">
        <v>3033</v>
      </c>
      <c r="C283" t="s">
        <v>233</v>
      </c>
      <c r="D283">
        <v>860508826</v>
      </c>
      <c r="E283" s="2">
        <v>45363</v>
      </c>
      <c r="F283" s="3">
        <v>0</v>
      </c>
      <c r="G283" s="3">
        <v>0</v>
      </c>
      <c r="H283" s="3">
        <v>0</v>
      </c>
      <c r="I283" s="3">
        <v>6776731</v>
      </c>
      <c r="J283" s="3">
        <v>0</v>
      </c>
      <c r="K283" s="3">
        <v>0</v>
      </c>
      <c r="L283" s="3">
        <v>0</v>
      </c>
      <c r="M283" s="3">
        <v>6776731</v>
      </c>
    </row>
    <row r="284" spans="2:13" x14ac:dyDescent="0.25">
      <c r="B284" t="s">
        <v>3033</v>
      </c>
      <c r="C284" t="s">
        <v>233</v>
      </c>
      <c r="D284">
        <v>860508826</v>
      </c>
      <c r="E284" s="2">
        <v>45372</v>
      </c>
      <c r="F284" s="3">
        <v>0</v>
      </c>
      <c r="G284" s="3">
        <v>0</v>
      </c>
      <c r="H284" s="3">
        <v>0</v>
      </c>
      <c r="I284" s="3">
        <v>314020</v>
      </c>
      <c r="J284" s="3">
        <v>0</v>
      </c>
      <c r="K284" s="3">
        <v>0</v>
      </c>
      <c r="L284" s="3">
        <v>0</v>
      </c>
      <c r="M284" s="3">
        <v>314020</v>
      </c>
    </row>
    <row r="285" spans="2:13" x14ac:dyDescent="0.25">
      <c r="B285" t="s">
        <v>3033</v>
      </c>
      <c r="C285" t="s">
        <v>233</v>
      </c>
      <c r="D285">
        <v>860508826</v>
      </c>
      <c r="E285" s="2">
        <v>45373</v>
      </c>
      <c r="F285" s="3">
        <v>0</v>
      </c>
      <c r="G285" s="3">
        <v>0</v>
      </c>
      <c r="H285" s="3">
        <v>0</v>
      </c>
      <c r="I285" s="3">
        <v>26870459</v>
      </c>
      <c r="J285" s="3">
        <v>0</v>
      </c>
      <c r="K285" s="3">
        <v>0</v>
      </c>
      <c r="L285" s="3">
        <v>0</v>
      </c>
      <c r="M285" s="3">
        <v>26870459</v>
      </c>
    </row>
    <row r="286" spans="2:13" x14ac:dyDescent="0.25">
      <c r="B286" t="s">
        <v>3033</v>
      </c>
      <c r="C286" t="s">
        <v>233</v>
      </c>
      <c r="D286">
        <v>860508826</v>
      </c>
      <c r="E286" s="2">
        <v>45378</v>
      </c>
      <c r="F286" s="3">
        <v>0</v>
      </c>
      <c r="G286" s="3">
        <v>0</v>
      </c>
      <c r="H286" s="3">
        <v>0</v>
      </c>
      <c r="I286" s="3">
        <v>1694183</v>
      </c>
      <c r="J286" s="3">
        <v>0</v>
      </c>
      <c r="K286" s="3">
        <v>0</v>
      </c>
      <c r="L286" s="3">
        <v>0</v>
      </c>
      <c r="M286" s="3">
        <v>1694183</v>
      </c>
    </row>
    <row r="287" spans="2:13" x14ac:dyDescent="0.25">
      <c r="B287" t="s">
        <v>3033</v>
      </c>
      <c r="C287" t="s">
        <v>233</v>
      </c>
      <c r="D287">
        <v>860508826</v>
      </c>
      <c r="E287" s="2">
        <v>45393</v>
      </c>
      <c r="F287" s="3">
        <v>0</v>
      </c>
      <c r="G287" s="3">
        <v>0</v>
      </c>
      <c r="H287" s="3">
        <v>5277103</v>
      </c>
      <c r="I287" s="3">
        <v>0</v>
      </c>
      <c r="J287" s="3">
        <v>0</v>
      </c>
      <c r="K287" s="3">
        <v>0</v>
      </c>
      <c r="L287" s="3">
        <v>0</v>
      </c>
      <c r="M287" s="3">
        <v>5277103</v>
      </c>
    </row>
    <row r="288" spans="2:13" x14ac:dyDescent="0.25">
      <c r="B288" t="s">
        <v>3033</v>
      </c>
      <c r="C288" t="s">
        <v>233</v>
      </c>
      <c r="D288">
        <v>860508826</v>
      </c>
      <c r="E288" s="2">
        <v>45399</v>
      </c>
      <c r="F288" s="3">
        <v>0</v>
      </c>
      <c r="G288" s="3">
        <v>0</v>
      </c>
      <c r="H288" s="3">
        <v>125608</v>
      </c>
      <c r="I288" s="3">
        <v>0</v>
      </c>
      <c r="J288" s="3">
        <v>0</v>
      </c>
      <c r="K288" s="3">
        <v>0</v>
      </c>
      <c r="L288" s="3">
        <v>0</v>
      </c>
      <c r="M288" s="3">
        <v>125608</v>
      </c>
    </row>
    <row r="289" spans="2:13" x14ac:dyDescent="0.25">
      <c r="B289" t="s">
        <v>3033</v>
      </c>
      <c r="C289" t="s">
        <v>233</v>
      </c>
      <c r="D289">
        <v>860508826</v>
      </c>
      <c r="E289" s="2">
        <v>45404</v>
      </c>
      <c r="F289" s="3">
        <v>0</v>
      </c>
      <c r="G289" s="3">
        <v>0</v>
      </c>
      <c r="H289" s="3">
        <v>4728004</v>
      </c>
      <c r="I289" s="3">
        <v>0</v>
      </c>
      <c r="J289" s="3">
        <v>0</v>
      </c>
      <c r="K289" s="3">
        <v>0</v>
      </c>
      <c r="L289" s="3">
        <v>0</v>
      </c>
      <c r="M289" s="3">
        <v>4728004</v>
      </c>
    </row>
    <row r="290" spans="2:13" x14ac:dyDescent="0.25">
      <c r="B290" t="s">
        <v>3033</v>
      </c>
      <c r="C290" t="s">
        <v>233</v>
      </c>
      <c r="D290">
        <v>860508826</v>
      </c>
      <c r="E290" s="2">
        <v>45405</v>
      </c>
      <c r="F290" s="3">
        <v>0</v>
      </c>
      <c r="G290" s="3">
        <v>0</v>
      </c>
      <c r="H290" s="3">
        <v>1646856</v>
      </c>
      <c r="I290" s="3">
        <v>0</v>
      </c>
      <c r="J290" s="3">
        <v>0</v>
      </c>
      <c r="K290" s="3">
        <v>0</v>
      </c>
      <c r="L290" s="3">
        <v>0</v>
      </c>
      <c r="M290" s="3">
        <v>1646856</v>
      </c>
    </row>
    <row r="291" spans="2:13" x14ac:dyDescent="0.25">
      <c r="B291" t="s">
        <v>3033</v>
      </c>
      <c r="C291" t="s">
        <v>233</v>
      </c>
      <c r="D291">
        <v>860508826</v>
      </c>
      <c r="E291" s="2">
        <v>45411</v>
      </c>
      <c r="F291" s="3">
        <v>0</v>
      </c>
      <c r="G291" s="3">
        <v>0</v>
      </c>
      <c r="H291" s="3">
        <v>6243188</v>
      </c>
      <c r="I291" s="3">
        <v>0</v>
      </c>
      <c r="J291" s="3">
        <v>0</v>
      </c>
      <c r="K291" s="3">
        <v>0</v>
      </c>
      <c r="L291" s="3">
        <v>0</v>
      </c>
      <c r="M291" s="3">
        <v>6243188</v>
      </c>
    </row>
    <row r="292" spans="2:13" x14ac:dyDescent="0.25">
      <c r="B292" t="s">
        <v>3033</v>
      </c>
      <c r="C292" t="s">
        <v>233</v>
      </c>
      <c r="D292">
        <v>860508826</v>
      </c>
      <c r="E292" s="2">
        <v>45412</v>
      </c>
      <c r="F292" s="3">
        <v>0</v>
      </c>
      <c r="G292" s="3">
        <v>0</v>
      </c>
      <c r="H292" s="3">
        <v>2512160</v>
      </c>
      <c r="I292" s="3">
        <v>0</v>
      </c>
      <c r="J292" s="3">
        <v>0</v>
      </c>
      <c r="K292" s="3">
        <v>0</v>
      </c>
      <c r="L292" s="3">
        <v>0</v>
      </c>
      <c r="M292" s="3">
        <v>2512160</v>
      </c>
    </row>
    <row r="293" spans="2:13" x14ac:dyDescent="0.25">
      <c r="B293" t="s">
        <v>3033</v>
      </c>
      <c r="C293" t="s">
        <v>233</v>
      </c>
      <c r="D293">
        <v>860508826</v>
      </c>
      <c r="E293" s="2">
        <v>45426</v>
      </c>
      <c r="F293" s="3">
        <v>0</v>
      </c>
      <c r="G293" s="3">
        <v>1018171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1018171</v>
      </c>
    </row>
    <row r="294" spans="2:13" x14ac:dyDescent="0.25">
      <c r="B294" t="s">
        <v>3033</v>
      </c>
      <c r="C294" t="s">
        <v>233</v>
      </c>
      <c r="D294">
        <v>860508826</v>
      </c>
      <c r="E294" s="2">
        <v>45397</v>
      </c>
      <c r="F294" s="3">
        <v>0</v>
      </c>
      <c r="G294" s="3">
        <v>0</v>
      </c>
      <c r="H294" s="3">
        <v>2574964</v>
      </c>
      <c r="I294" s="3">
        <v>0</v>
      </c>
      <c r="J294" s="3">
        <v>0</v>
      </c>
      <c r="K294" s="3">
        <v>0</v>
      </c>
      <c r="L294" s="3">
        <v>0</v>
      </c>
      <c r="M294" s="3">
        <v>2574964</v>
      </c>
    </row>
    <row r="295" spans="2:13" x14ac:dyDescent="0.25">
      <c r="B295" t="s">
        <v>3033</v>
      </c>
      <c r="C295" t="s">
        <v>233</v>
      </c>
      <c r="D295">
        <v>860508826</v>
      </c>
      <c r="E295" s="2">
        <v>45440</v>
      </c>
      <c r="F295" s="3">
        <v>0</v>
      </c>
      <c r="G295" s="3">
        <v>4339393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4339393</v>
      </c>
    </row>
    <row r="296" spans="2:13" x14ac:dyDescent="0.25">
      <c r="B296" t="s">
        <v>3033</v>
      </c>
      <c r="C296" t="s">
        <v>233</v>
      </c>
      <c r="D296">
        <v>860508826</v>
      </c>
      <c r="E296" s="2">
        <v>45443</v>
      </c>
      <c r="F296" s="3">
        <v>4235453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4235453</v>
      </c>
    </row>
    <row r="297" spans="2:13" x14ac:dyDescent="0.25">
      <c r="B297" t="s">
        <v>3033</v>
      </c>
      <c r="C297" t="s">
        <v>233</v>
      </c>
      <c r="D297">
        <v>860508826</v>
      </c>
      <c r="E297" s="2">
        <v>45442</v>
      </c>
      <c r="F297" s="3">
        <v>0</v>
      </c>
      <c r="G297" s="3">
        <v>6184089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6184089</v>
      </c>
    </row>
    <row r="298" spans="2:13" x14ac:dyDescent="0.25">
      <c r="B298" t="s">
        <v>3033</v>
      </c>
      <c r="C298" t="s">
        <v>331</v>
      </c>
      <c r="D298">
        <v>800066572</v>
      </c>
      <c r="E298" s="2">
        <v>45364</v>
      </c>
      <c r="F298" s="3">
        <v>0</v>
      </c>
      <c r="G298" s="3">
        <v>0</v>
      </c>
      <c r="H298" s="3">
        <v>0</v>
      </c>
      <c r="I298" s="3">
        <v>758045</v>
      </c>
      <c r="J298" s="3">
        <v>0</v>
      </c>
      <c r="K298" s="3">
        <v>0</v>
      </c>
      <c r="L298" s="3">
        <v>0</v>
      </c>
      <c r="M298" s="3">
        <v>758045</v>
      </c>
    </row>
    <row r="299" spans="2:13" x14ac:dyDescent="0.25">
      <c r="B299" t="s">
        <v>3033</v>
      </c>
      <c r="C299" t="s">
        <v>331</v>
      </c>
      <c r="D299">
        <v>800066572</v>
      </c>
      <c r="E299" s="2">
        <v>45393</v>
      </c>
      <c r="F299" s="3">
        <v>0</v>
      </c>
      <c r="G299" s="3">
        <v>0</v>
      </c>
      <c r="H299" s="3">
        <v>941022</v>
      </c>
      <c r="I299" s="3">
        <v>0</v>
      </c>
      <c r="J299" s="3">
        <v>0</v>
      </c>
      <c r="K299" s="3">
        <v>0</v>
      </c>
      <c r="L299" s="3">
        <v>0</v>
      </c>
      <c r="M299" s="3">
        <v>941022</v>
      </c>
    </row>
    <row r="300" spans="2:13" x14ac:dyDescent="0.25">
      <c r="B300" t="s">
        <v>3033</v>
      </c>
      <c r="C300" t="s">
        <v>331</v>
      </c>
      <c r="D300">
        <v>800066572</v>
      </c>
      <c r="E300" s="2">
        <v>45401</v>
      </c>
      <c r="F300" s="3">
        <v>0</v>
      </c>
      <c r="G300" s="3">
        <v>0</v>
      </c>
      <c r="H300" s="3">
        <v>943295</v>
      </c>
      <c r="I300" s="3">
        <v>0</v>
      </c>
      <c r="J300" s="3">
        <v>0</v>
      </c>
      <c r="K300" s="3">
        <v>0</v>
      </c>
      <c r="L300" s="3">
        <v>0</v>
      </c>
      <c r="M300" s="3">
        <v>943295</v>
      </c>
    </row>
    <row r="301" spans="2:13" x14ac:dyDescent="0.25">
      <c r="B301" t="s">
        <v>3033</v>
      </c>
      <c r="C301" t="s">
        <v>331</v>
      </c>
      <c r="D301">
        <v>800066572</v>
      </c>
      <c r="E301" s="2">
        <v>45404</v>
      </c>
      <c r="F301" s="3">
        <v>0</v>
      </c>
      <c r="G301" s="3">
        <v>0</v>
      </c>
      <c r="H301" s="3">
        <v>853511</v>
      </c>
      <c r="I301" s="3">
        <v>0</v>
      </c>
      <c r="J301" s="3">
        <v>0</v>
      </c>
      <c r="K301" s="3">
        <v>0</v>
      </c>
      <c r="L301" s="3">
        <v>0</v>
      </c>
      <c r="M301" s="3">
        <v>853511</v>
      </c>
    </row>
    <row r="302" spans="2:13" x14ac:dyDescent="0.25">
      <c r="B302" t="s">
        <v>3033</v>
      </c>
      <c r="C302" t="s">
        <v>331</v>
      </c>
      <c r="D302">
        <v>800066572</v>
      </c>
      <c r="E302" s="2">
        <v>45408</v>
      </c>
      <c r="F302" s="3">
        <v>0</v>
      </c>
      <c r="G302" s="3">
        <v>0</v>
      </c>
      <c r="H302" s="3">
        <v>486422</v>
      </c>
      <c r="I302" s="3">
        <v>0</v>
      </c>
      <c r="J302" s="3">
        <v>0</v>
      </c>
      <c r="K302" s="3">
        <v>0</v>
      </c>
      <c r="L302" s="3">
        <v>0</v>
      </c>
      <c r="M302" s="3">
        <v>486422</v>
      </c>
    </row>
    <row r="303" spans="2:13" x14ac:dyDescent="0.25">
      <c r="B303" t="s">
        <v>3033</v>
      </c>
      <c r="C303" t="s">
        <v>331</v>
      </c>
      <c r="D303">
        <v>800066572</v>
      </c>
      <c r="E303" s="2">
        <v>45411</v>
      </c>
      <c r="F303" s="3">
        <v>0</v>
      </c>
      <c r="G303" s="3">
        <v>0</v>
      </c>
      <c r="H303" s="3">
        <v>638713</v>
      </c>
      <c r="I303" s="3">
        <v>0</v>
      </c>
      <c r="J303" s="3">
        <v>0</v>
      </c>
      <c r="K303" s="3">
        <v>0</v>
      </c>
      <c r="L303" s="3">
        <v>0</v>
      </c>
      <c r="M303" s="3">
        <v>638713</v>
      </c>
    </row>
    <row r="304" spans="2:13" x14ac:dyDescent="0.25">
      <c r="B304" t="s">
        <v>3033</v>
      </c>
      <c r="C304" t="s">
        <v>331</v>
      </c>
      <c r="D304">
        <v>800066572</v>
      </c>
      <c r="E304" s="2">
        <v>45419</v>
      </c>
      <c r="F304" s="3">
        <v>0</v>
      </c>
      <c r="G304" s="3">
        <v>6462138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6462138</v>
      </c>
    </row>
    <row r="305" spans="2:13" x14ac:dyDescent="0.25">
      <c r="B305" t="s">
        <v>3033</v>
      </c>
      <c r="C305" t="s">
        <v>331</v>
      </c>
      <c r="D305">
        <v>800066572</v>
      </c>
      <c r="E305" s="2">
        <v>45420</v>
      </c>
      <c r="F305" s="3">
        <v>0</v>
      </c>
      <c r="G305" s="3">
        <v>3781135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3781135</v>
      </c>
    </row>
    <row r="306" spans="2:13" x14ac:dyDescent="0.25">
      <c r="B306" t="s">
        <v>3033</v>
      </c>
      <c r="C306" t="s">
        <v>331</v>
      </c>
      <c r="D306">
        <v>800066572</v>
      </c>
      <c r="E306" s="2">
        <v>45397</v>
      </c>
      <c r="F306" s="3">
        <v>0</v>
      </c>
      <c r="G306" s="3">
        <v>0</v>
      </c>
      <c r="H306" s="3">
        <v>793277</v>
      </c>
      <c r="I306" s="3">
        <v>0</v>
      </c>
      <c r="J306" s="3">
        <v>0</v>
      </c>
      <c r="K306" s="3">
        <v>0</v>
      </c>
      <c r="L306" s="3">
        <v>0</v>
      </c>
      <c r="M306" s="3">
        <v>793277</v>
      </c>
    </row>
    <row r="307" spans="2:13" x14ac:dyDescent="0.25">
      <c r="B307" t="s">
        <v>3033</v>
      </c>
      <c r="C307" t="s">
        <v>331</v>
      </c>
      <c r="D307">
        <v>800066572</v>
      </c>
      <c r="E307" s="2">
        <v>45390</v>
      </c>
      <c r="F307" s="3">
        <v>0</v>
      </c>
      <c r="G307" s="3">
        <v>0</v>
      </c>
      <c r="H307" s="3">
        <v>164467</v>
      </c>
      <c r="I307" s="3">
        <v>0</v>
      </c>
      <c r="J307" s="3">
        <v>0</v>
      </c>
      <c r="K307" s="3">
        <v>0</v>
      </c>
      <c r="L307" s="3">
        <v>0</v>
      </c>
      <c r="M307" s="3">
        <v>164467</v>
      </c>
    </row>
    <row r="308" spans="2:13" x14ac:dyDescent="0.25">
      <c r="B308" t="s">
        <v>3033</v>
      </c>
      <c r="C308" t="s">
        <v>331</v>
      </c>
      <c r="D308">
        <v>800066572</v>
      </c>
      <c r="E308" s="2">
        <v>45391</v>
      </c>
      <c r="F308" s="3">
        <v>0</v>
      </c>
      <c r="G308" s="3">
        <v>0</v>
      </c>
      <c r="H308" s="3">
        <v>217071</v>
      </c>
      <c r="I308" s="3">
        <v>0</v>
      </c>
      <c r="J308" s="3">
        <v>0</v>
      </c>
      <c r="K308" s="3">
        <v>0</v>
      </c>
      <c r="L308" s="3">
        <v>0</v>
      </c>
      <c r="M308" s="3">
        <v>217071</v>
      </c>
    </row>
    <row r="309" spans="2:13" x14ac:dyDescent="0.25">
      <c r="B309" t="s">
        <v>3033</v>
      </c>
      <c r="C309" t="s">
        <v>331</v>
      </c>
      <c r="D309">
        <v>800066572</v>
      </c>
      <c r="E309" s="2">
        <v>45432</v>
      </c>
      <c r="F309" s="3">
        <v>0</v>
      </c>
      <c r="G309" s="3">
        <v>3642482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3642482</v>
      </c>
    </row>
    <row r="310" spans="2:13" x14ac:dyDescent="0.25">
      <c r="B310" t="s">
        <v>3033</v>
      </c>
      <c r="C310" t="s">
        <v>331</v>
      </c>
      <c r="D310">
        <v>800066572</v>
      </c>
      <c r="E310" s="2">
        <v>45433</v>
      </c>
      <c r="F310" s="3">
        <v>0</v>
      </c>
      <c r="G310" s="3">
        <v>561431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561431</v>
      </c>
    </row>
    <row r="311" spans="2:13" x14ac:dyDescent="0.25">
      <c r="B311" t="s">
        <v>3033</v>
      </c>
      <c r="C311" t="s">
        <v>331</v>
      </c>
      <c r="D311">
        <v>800066572</v>
      </c>
      <c r="E311" s="2">
        <v>45429</v>
      </c>
      <c r="F311" s="3">
        <v>0</v>
      </c>
      <c r="G311" s="3">
        <v>243211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243211</v>
      </c>
    </row>
    <row r="312" spans="2:13" x14ac:dyDescent="0.25">
      <c r="B312" t="s">
        <v>3033</v>
      </c>
      <c r="C312" t="s">
        <v>331</v>
      </c>
      <c r="D312">
        <v>800066572</v>
      </c>
      <c r="E312" s="2">
        <v>45435</v>
      </c>
      <c r="F312" s="3">
        <v>0</v>
      </c>
      <c r="G312" s="3">
        <v>243211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243211</v>
      </c>
    </row>
    <row r="313" spans="2:13" x14ac:dyDescent="0.25">
      <c r="B313" t="s">
        <v>3033</v>
      </c>
      <c r="C313" t="s">
        <v>331</v>
      </c>
      <c r="D313">
        <v>800066572</v>
      </c>
      <c r="E313" s="2">
        <v>45440</v>
      </c>
      <c r="F313" s="3">
        <v>0</v>
      </c>
      <c r="G313" s="3">
        <v>16454246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16454246</v>
      </c>
    </row>
    <row r="314" spans="2:13" x14ac:dyDescent="0.25">
      <c r="B314" t="s">
        <v>3033</v>
      </c>
      <c r="C314" t="s">
        <v>331</v>
      </c>
      <c r="D314">
        <v>800066572</v>
      </c>
      <c r="E314" s="2">
        <v>45442</v>
      </c>
      <c r="F314" s="3">
        <v>0</v>
      </c>
      <c r="G314" s="3">
        <v>10928584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10928584</v>
      </c>
    </row>
    <row r="315" spans="2:13" x14ac:dyDescent="0.25">
      <c r="B315" t="s">
        <v>3033</v>
      </c>
      <c r="C315" t="s">
        <v>332</v>
      </c>
      <c r="D315">
        <v>830055842</v>
      </c>
      <c r="E315" s="2">
        <v>45378</v>
      </c>
      <c r="F315" s="3">
        <v>0</v>
      </c>
      <c r="G315" s="3">
        <v>0</v>
      </c>
      <c r="H315" s="3">
        <v>0</v>
      </c>
      <c r="I315" s="3">
        <v>6240510</v>
      </c>
      <c r="J315" s="3">
        <v>0</v>
      </c>
      <c r="K315" s="3">
        <v>0</v>
      </c>
      <c r="L315" s="3">
        <v>0</v>
      </c>
      <c r="M315" s="3">
        <v>6240510</v>
      </c>
    </row>
    <row r="316" spans="2:13" x14ac:dyDescent="0.25">
      <c r="B316" t="s">
        <v>3033</v>
      </c>
      <c r="C316" t="s">
        <v>166</v>
      </c>
      <c r="D316">
        <v>805002036</v>
      </c>
      <c r="E316" s="2">
        <v>45378</v>
      </c>
      <c r="F316" s="3">
        <v>0</v>
      </c>
      <c r="G316" s="3">
        <v>0</v>
      </c>
      <c r="H316" s="3">
        <v>0</v>
      </c>
      <c r="I316" s="3">
        <v>10344002</v>
      </c>
      <c r="J316" s="3">
        <v>0</v>
      </c>
      <c r="K316" s="3">
        <v>0</v>
      </c>
      <c r="L316" s="3">
        <v>0</v>
      </c>
      <c r="M316" s="3">
        <v>10344002</v>
      </c>
    </row>
    <row r="317" spans="2:13" x14ac:dyDescent="0.25">
      <c r="B317" t="s">
        <v>3033</v>
      </c>
      <c r="C317" t="s">
        <v>166</v>
      </c>
      <c r="D317">
        <v>805002036</v>
      </c>
      <c r="E317" s="2">
        <v>45411</v>
      </c>
      <c r="F317" s="3">
        <v>0</v>
      </c>
      <c r="G317" s="3">
        <v>0</v>
      </c>
      <c r="H317" s="3">
        <v>3170375</v>
      </c>
      <c r="I317" s="3">
        <v>0</v>
      </c>
      <c r="J317" s="3">
        <v>0</v>
      </c>
      <c r="K317" s="3">
        <v>0</v>
      </c>
      <c r="L317" s="3">
        <v>0</v>
      </c>
      <c r="M317" s="3">
        <v>3170375</v>
      </c>
    </row>
    <row r="318" spans="2:13" x14ac:dyDescent="0.25">
      <c r="B318" t="s">
        <v>3033</v>
      </c>
      <c r="C318" t="s">
        <v>333</v>
      </c>
      <c r="D318">
        <v>901094991</v>
      </c>
      <c r="E318" s="2">
        <v>45411</v>
      </c>
      <c r="F318" s="3">
        <v>0</v>
      </c>
      <c r="G318" s="3">
        <v>0</v>
      </c>
      <c r="H318" s="3">
        <v>6478050</v>
      </c>
      <c r="I318" s="3">
        <v>0</v>
      </c>
      <c r="J318" s="3">
        <v>0</v>
      </c>
      <c r="K318" s="3">
        <v>0</v>
      </c>
      <c r="L318" s="3">
        <v>0</v>
      </c>
      <c r="M318" s="3">
        <v>6478050</v>
      </c>
    </row>
    <row r="319" spans="2:13" x14ac:dyDescent="0.25">
      <c r="B319" t="s">
        <v>3033</v>
      </c>
      <c r="C319" t="s">
        <v>333</v>
      </c>
      <c r="D319">
        <v>901094991</v>
      </c>
      <c r="E319" s="2">
        <v>45412</v>
      </c>
      <c r="F319" s="3">
        <v>0</v>
      </c>
      <c r="G319" s="3">
        <v>0</v>
      </c>
      <c r="H319" s="3">
        <v>6478050</v>
      </c>
      <c r="I319" s="3">
        <v>0</v>
      </c>
      <c r="J319" s="3">
        <v>0</v>
      </c>
      <c r="K319" s="3">
        <v>0</v>
      </c>
      <c r="L319" s="3">
        <v>0</v>
      </c>
      <c r="M319" s="3">
        <v>6478050</v>
      </c>
    </row>
    <row r="320" spans="2:13" x14ac:dyDescent="0.25">
      <c r="B320" t="s">
        <v>3033</v>
      </c>
      <c r="C320" t="s">
        <v>333</v>
      </c>
      <c r="D320">
        <v>901094991</v>
      </c>
      <c r="E320" s="2">
        <v>45420</v>
      </c>
      <c r="F320" s="3">
        <v>0</v>
      </c>
      <c r="G320" s="3">
        <v>2784425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2784425</v>
      </c>
    </row>
    <row r="321" spans="2:13" x14ac:dyDescent="0.25">
      <c r="B321" t="s">
        <v>3033</v>
      </c>
      <c r="C321" t="s">
        <v>333</v>
      </c>
      <c r="D321">
        <v>901094991</v>
      </c>
      <c r="E321" s="2">
        <v>45397</v>
      </c>
      <c r="F321" s="3">
        <v>0</v>
      </c>
      <c r="G321" s="3">
        <v>0</v>
      </c>
      <c r="H321" s="3">
        <v>12956100</v>
      </c>
      <c r="I321" s="3">
        <v>0</v>
      </c>
      <c r="J321" s="3">
        <v>0</v>
      </c>
      <c r="K321" s="3">
        <v>0</v>
      </c>
      <c r="L321" s="3">
        <v>0</v>
      </c>
      <c r="M321" s="3">
        <v>12956100</v>
      </c>
    </row>
    <row r="322" spans="2:13" x14ac:dyDescent="0.25">
      <c r="B322" t="s">
        <v>3033</v>
      </c>
      <c r="C322" t="s">
        <v>333</v>
      </c>
      <c r="D322">
        <v>901094991</v>
      </c>
      <c r="E322" s="2">
        <v>45392</v>
      </c>
      <c r="F322" s="3">
        <v>0</v>
      </c>
      <c r="G322" s="3">
        <v>0</v>
      </c>
      <c r="H322" s="3">
        <v>6478050</v>
      </c>
      <c r="I322" s="3">
        <v>0</v>
      </c>
      <c r="J322" s="3">
        <v>0</v>
      </c>
      <c r="K322" s="3">
        <v>0</v>
      </c>
      <c r="L322" s="3">
        <v>0</v>
      </c>
      <c r="M322" s="3">
        <v>6478050</v>
      </c>
    </row>
    <row r="323" spans="2:13" x14ac:dyDescent="0.25">
      <c r="B323" t="s">
        <v>3033</v>
      </c>
      <c r="C323" t="s">
        <v>333</v>
      </c>
      <c r="D323">
        <v>901094991</v>
      </c>
      <c r="E323" s="2">
        <v>45432</v>
      </c>
      <c r="F323" s="3">
        <v>0</v>
      </c>
      <c r="G323" s="3">
        <v>6478050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6478050</v>
      </c>
    </row>
    <row r="324" spans="2:13" x14ac:dyDescent="0.25">
      <c r="B324" t="s">
        <v>3033</v>
      </c>
      <c r="C324" t="s">
        <v>333</v>
      </c>
      <c r="D324">
        <v>901094991</v>
      </c>
      <c r="E324" s="2">
        <v>45439</v>
      </c>
      <c r="F324" s="3">
        <v>0</v>
      </c>
      <c r="G324" s="3">
        <v>5785500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5785500</v>
      </c>
    </row>
    <row r="325" spans="2:13" x14ac:dyDescent="0.25">
      <c r="B325" t="s">
        <v>3033</v>
      </c>
      <c r="C325" t="s">
        <v>123</v>
      </c>
      <c r="D325">
        <v>900805475</v>
      </c>
      <c r="E325" s="2">
        <v>45372</v>
      </c>
      <c r="F325" s="3">
        <v>0</v>
      </c>
      <c r="G325" s="3">
        <v>0</v>
      </c>
      <c r="H325" s="3">
        <v>0</v>
      </c>
      <c r="I325" s="3">
        <v>1819122</v>
      </c>
      <c r="J325" s="3">
        <v>0</v>
      </c>
      <c r="K325" s="3">
        <v>0</v>
      </c>
      <c r="L325" s="3">
        <v>0</v>
      </c>
      <c r="M325" s="3">
        <v>1819122</v>
      </c>
    </row>
    <row r="326" spans="2:13" x14ac:dyDescent="0.25">
      <c r="B326" t="s">
        <v>3033</v>
      </c>
      <c r="C326" t="s">
        <v>123</v>
      </c>
      <c r="D326">
        <v>900805475</v>
      </c>
      <c r="E326" s="2">
        <v>45427</v>
      </c>
      <c r="F326" s="3">
        <v>0</v>
      </c>
      <c r="G326" s="3">
        <v>5444665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5444665</v>
      </c>
    </row>
    <row r="327" spans="2:13" x14ac:dyDescent="0.25">
      <c r="B327" t="s">
        <v>3033</v>
      </c>
      <c r="C327" t="s">
        <v>123</v>
      </c>
      <c r="D327">
        <v>900805475</v>
      </c>
      <c r="E327" s="2">
        <v>45391</v>
      </c>
      <c r="F327" s="3">
        <v>0</v>
      </c>
      <c r="G327" s="3">
        <v>0</v>
      </c>
      <c r="H327" s="3">
        <v>21510366</v>
      </c>
      <c r="I327" s="3">
        <v>0</v>
      </c>
      <c r="J327" s="3">
        <v>0</v>
      </c>
      <c r="K327" s="3">
        <v>0</v>
      </c>
      <c r="L327" s="3">
        <v>0</v>
      </c>
      <c r="M327" s="3">
        <v>21510366</v>
      </c>
    </row>
    <row r="328" spans="2:13" x14ac:dyDescent="0.25">
      <c r="B328" t="s">
        <v>3033</v>
      </c>
      <c r="C328" t="s">
        <v>334</v>
      </c>
      <c r="D328">
        <v>901438665</v>
      </c>
      <c r="E328" s="2">
        <v>45358</v>
      </c>
      <c r="F328" s="3">
        <v>0</v>
      </c>
      <c r="G328" s="3">
        <v>0</v>
      </c>
      <c r="H328" s="3">
        <v>0</v>
      </c>
      <c r="I328" s="3">
        <v>9381706</v>
      </c>
      <c r="J328" s="3">
        <v>0</v>
      </c>
      <c r="K328" s="3">
        <v>0</v>
      </c>
      <c r="L328" s="3">
        <v>0</v>
      </c>
      <c r="M328" s="3">
        <v>9381706</v>
      </c>
    </row>
    <row r="329" spans="2:13" x14ac:dyDescent="0.25">
      <c r="B329" t="s">
        <v>3033</v>
      </c>
      <c r="C329" t="s">
        <v>334</v>
      </c>
      <c r="D329">
        <v>901438665</v>
      </c>
      <c r="E329" s="2">
        <v>45364</v>
      </c>
      <c r="F329" s="3">
        <v>0</v>
      </c>
      <c r="G329" s="3">
        <v>0</v>
      </c>
      <c r="H329" s="3">
        <v>0</v>
      </c>
      <c r="I329" s="3">
        <v>1990194</v>
      </c>
      <c r="J329" s="3">
        <v>0</v>
      </c>
      <c r="K329" s="3">
        <v>0</v>
      </c>
      <c r="L329" s="3">
        <v>0</v>
      </c>
      <c r="M329" s="3">
        <v>1990194</v>
      </c>
    </row>
    <row r="330" spans="2:13" x14ac:dyDescent="0.25">
      <c r="B330" t="s">
        <v>3033</v>
      </c>
      <c r="C330" t="s">
        <v>334</v>
      </c>
      <c r="D330">
        <v>901438665</v>
      </c>
      <c r="E330" s="2">
        <v>45372</v>
      </c>
      <c r="F330" s="3">
        <v>0</v>
      </c>
      <c r="G330" s="3">
        <v>0</v>
      </c>
      <c r="H330" s="3">
        <v>0</v>
      </c>
      <c r="I330" s="3">
        <v>3835848</v>
      </c>
      <c r="J330" s="3">
        <v>0</v>
      </c>
      <c r="K330" s="3">
        <v>0</v>
      </c>
      <c r="L330" s="3">
        <v>0</v>
      </c>
      <c r="M330" s="3">
        <v>3835848</v>
      </c>
    </row>
    <row r="331" spans="2:13" x14ac:dyDescent="0.25">
      <c r="B331" t="s">
        <v>3033</v>
      </c>
      <c r="C331" t="s">
        <v>334</v>
      </c>
      <c r="D331">
        <v>901438665</v>
      </c>
      <c r="E331" s="2">
        <v>45373</v>
      </c>
      <c r="F331" s="3">
        <v>0</v>
      </c>
      <c r="G331" s="3">
        <v>0</v>
      </c>
      <c r="H331" s="3">
        <v>0</v>
      </c>
      <c r="I331" s="3">
        <v>216808</v>
      </c>
      <c r="J331" s="3">
        <v>0</v>
      </c>
      <c r="K331" s="3">
        <v>0</v>
      </c>
      <c r="L331" s="3">
        <v>0</v>
      </c>
      <c r="M331" s="3">
        <v>216808</v>
      </c>
    </row>
    <row r="332" spans="2:13" x14ac:dyDescent="0.25">
      <c r="B332" t="s">
        <v>3033</v>
      </c>
      <c r="C332" t="s">
        <v>334</v>
      </c>
      <c r="D332">
        <v>901438665</v>
      </c>
      <c r="E332" s="2">
        <v>45384</v>
      </c>
      <c r="F332" s="3">
        <v>0</v>
      </c>
      <c r="G332" s="3">
        <v>0</v>
      </c>
      <c r="H332" s="3">
        <v>3113152</v>
      </c>
      <c r="I332" s="3">
        <v>0</v>
      </c>
      <c r="J332" s="3">
        <v>0</v>
      </c>
      <c r="K332" s="3">
        <v>0</v>
      </c>
      <c r="L332" s="3">
        <v>0</v>
      </c>
      <c r="M332" s="3">
        <v>3113152</v>
      </c>
    </row>
    <row r="333" spans="2:13" x14ac:dyDescent="0.25">
      <c r="B333" t="s">
        <v>3033</v>
      </c>
      <c r="C333" t="s">
        <v>334</v>
      </c>
      <c r="D333">
        <v>901438665</v>
      </c>
      <c r="E333" s="2">
        <v>45399</v>
      </c>
      <c r="F333" s="3">
        <v>0</v>
      </c>
      <c r="G333" s="3">
        <v>0</v>
      </c>
      <c r="H333" s="3">
        <v>3113152</v>
      </c>
      <c r="I333" s="3">
        <v>0</v>
      </c>
      <c r="J333" s="3">
        <v>0</v>
      </c>
      <c r="K333" s="3">
        <v>0</v>
      </c>
      <c r="L333" s="3">
        <v>0</v>
      </c>
      <c r="M333" s="3">
        <v>3113152</v>
      </c>
    </row>
    <row r="334" spans="2:13" x14ac:dyDescent="0.25">
      <c r="B334" t="s">
        <v>3033</v>
      </c>
      <c r="C334" t="s">
        <v>334</v>
      </c>
      <c r="D334">
        <v>901438665</v>
      </c>
      <c r="E334" s="2">
        <v>45400</v>
      </c>
      <c r="F334" s="3">
        <v>0</v>
      </c>
      <c r="G334" s="3">
        <v>0</v>
      </c>
      <c r="H334" s="3">
        <v>5214530</v>
      </c>
      <c r="I334" s="3">
        <v>0</v>
      </c>
      <c r="J334" s="3">
        <v>0</v>
      </c>
      <c r="K334" s="3">
        <v>0</v>
      </c>
      <c r="L334" s="3">
        <v>0</v>
      </c>
      <c r="M334" s="3">
        <v>5214530</v>
      </c>
    </row>
    <row r="335" spans="2:13" x14ac:dyDescent="0.25">
      <c r="B335" t="s">
        <v>3033</v>
      </c>
      <c r="C335" t="s">
        <v>334</v>
      </c>
      <c r="D335">
        <v>901438665</v>
      </c>
      <c r="E335" s="2">
        <v>45408</v>
      </c>
      <c r="F335" s="3">
        <v>0</v>
      </c>
      <c r="G335" s="3">
        <v>0</v>
      </c>
      <c r="H335" s="3">
        <v>678222</v>
      </c>
      <c r="I335" s="3">
        <v>0</v>
      </c>
      <c r="J335" s="3">
        <v>0</v>
      </c>
      <c r="K335" s="3">
        <v>0</v>
      </c>
      <c r="L335" s="3">
        <v>0</v>
      </c>
      <c r="M335" s="3">
        <v>678222</v>
      </c>
    </row>
    <row r="336" spans="2:13" x14ac:dyDescent="0.25">
      <c r="B336" t="s">
        <v>3033</v>
      </c>
      <c r="C336" t="s">
        <v>334</v>
      </c>
      <c r="D336">
        <v>901438665</v>
      </c>
      <c r="E336" s="2">
        <v>45422</v>
      </c>
      <c r="F336" s="3">
        <v>0</v>
      </c>
      <c r="G336" s="3">
        <v>7160249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7160249</v>
      </c>
    </row>
    <row r="337" spans="2:13" x14ac:dyDescent="0.25">
      <c r="B337" t="s">
        <v>3033</v>
      </c>
      <c r="C337" t="s">
        <v>334</v>
      </c>
      <c r="D337">
        <v>901438665</v>
      </c>
      <c r="E337" s="2">
        <v>45397</v>
      </c>
      <c r="F337" s="3">
        <v>0</v>
      </c>
      <c r="G337" s="3">
        <v>0</v>
      </c>
      <c r="H337" s="3">
        <v>3113152</v>
      </c>
      <c r="I337" s="3">
        <v>0</v>
      </c>
      <c r="J337" s="3">
        <v>0</v>
      </c>
      <c r="K337" s="3">
        <v>0</v>
      </c>
      <c r="L337" s="3">
        <v>0</v>
      </c>
      <c r="M337" s="3">
        <v>3113152</v>
      </c>
    </row>
    <row r="338" spans="2:13" x14ac:dyDescent="0.25">
      <c r="B338" t="s">
        <v>3033</v>
      </c>
      <c r="C338" t="s">
        <v>334</v>
      </c>
      <c r="D338">
        <v>901438665</v>
      </c>
      <c r="E338" s="2">
        <v>45391</v>
      </c>
      <c r="F338" s="3">
        <v>0</v>
      </c>
      <c r="G338" s="3">
        <v>0</v>
      </c>
      <c r="H338" s="3">
        <v>4013742</v>
      </c>
      <c r="I338" s="3">
        <v>0</v>
      </c>
      <c r="J338" s="3">
        <v>0</v>
      </c>
      <c r="K338" s="3">
        <v>0</v>
      </c>
      <c r="L338" s="3">
        <v>0</v>
      </c>
      <c r="M338" s="3">
        <v>4013742</v>
      </c>
    </row>
    <row r="339" spans="2:13" x14ac:dyDescent="0.25">
      <c r="B339" t="s">
        <v>3033</v>
      </c>
      <c r="C339" t="s">
        <v>334</v>
      </c>
      <c r="D339">
        <v>901438665</v>
      </c>
      <c r="E339" s="2">
        <v>45362</v>
      </c>
      <c r="F339" s="3">
        <v>0</v>
      </c>
      <c r="G339" s="3">
        <v>0</v>
      </c>
      <c r="H339" s="3">
        <v>0</v>
      </c>
      <c r="I339" s="3">
        <v>216808</v>
      </c>
      <c r="J339" s="3">
        <v>0</v>
      </c>
      <c r="K339" s="3">
        <v>0</v>
      </c>
      <c r="L339" s="3">
        <v>0</v>
      </c>
      <c r="M339" s="3">
        <v>216808</v>
      </c>
    </row>
    <row r="340" spans="2:13" x14ac:dyDescent="0.25">
      <c r="B340" t="s">
        <v>3033</v>
      </c>
      <c r="C340" t="s">
        <v>334</v>
      </c>
      <c r="D340">
        <v>901438665</v>
      </c>
      <c r="E340" s="2">
        <v>45440</v>
      </c>
      <c r="F340" s="3">
        <v>0</v>
      </c>
      <c r="G340" s="3">
        <v>2212562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2212562</v>
      </c>
    </row>
    <row r="341" spans="2:13" x14ac:dyDescent="0.25">
      <c r="B341" t="s">
        <v>3033</v>
      </c>
      <c r="C341" t="s">
        <v>334</v>
      </c>
      <c r="D341">
        <v>901438665</v>
      </c>
      <c r="E341" s="2">
        <v>45443</v>
      </c>
      <c r="F341" s="3">
        <v>4428715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4428715</v>
      </c>
    </row>
    <row r="342" spans="2:13" x14ac:dyDescent="0.25">
      <c r="B342" t="s">
        <v>3033</v>
      </c>
      <c r="C342" t="s">
        <v>335</v>
      </c>
      <c r="D342">
        <v>805007042</v>
      </c>
      <c r="E342" s="2">
        <v>45378</v>
      </c>
      <c r="F342" s="3">
        <v>0</v>
      </c>
      <c r="G342" s="3">
        <v>0</v>
      </c>
      <c r="H342" s="3">
        <v>0</v>
      </c>
      <c r="I342" s="3">
        <v>11887900</v>
      </c>
      <c r="J342" s="3">
        <v>0</v>
      </c>
      <c r="K342" s="3">
        <v>0</v>
      </c>
      <c r="L342" s="3">
        <v>0</v>
      </c>
      <c r="M342" s="3">
        <v>11887900</v>
      </c>
    </row>
    <row r="343" spans="2:13" x14ac:dyDescent="0.25">
      <c r="B343" t="s">
        <v>3033</v>
      </c>
      <c r="C343" t="s">
        <v>335</v>
      </c>
      <c r="D343">
        <v>805007042</v>
      </c>
      <c r="E343" s="2">
        <v>45394</v>
      </c>
      <c r="F343" s="3">
        <v>0</v>
      </c>
      <c r="G343" s="3">
        <v>0</v>
      </c>
      <c r="H343" s="3">
        <v>3707831</v>
      </c>
      <c r="I343" s="3">
        <v>0</v>
      </c>
      <c r="J343" s="3">
        <v>0</v>
      </c>
      <c r="K343" s="3">
        <v>0</v>
      </c>
      <c r="L343" s="3">
        <v>0</v>
      </c>
      <c r="M343" s="3">
        <v>3707831</v>
      </c>
    </row>
    <row r="344" spans="2:13" x14ac:dyDescent="0.25">
      <c r="B344" t="s">
        <v>3033</v>
      </c>
      <c r="C344" t="s">
        <v>335</v>
      </c>
      <c r="D344">
        <v>805007042</v>
      </c>
      <c r="E344" s="2">
        <v>45441</v>
      </c>
      <c r="F344" s="3">
        <v>0</v>
      </c>
      <c r="G344" s="3">
        <v>2377580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2377580</v>
      </c>
    </row>
    <row r="345" spans="2:13" x14ac:dyDescent="0.25">
      <c r="B345" t="s">
        <v>3033</v>
      </c>
      <c r="C345" t="s">
        <v>336</v>
      </c>
      <c r="D345">
        <v>800125639</v>
      </c>
      <c r="E345" s="2">
        <v>45358</v>
      </c>
      <c r="F345" s="3">
        <v>0</v>
      </c>
      <c r="G345" s="3">
        <v>0</v>
      </c>
      <c r="H345" s="3">
        <v>0</v>
      </c>
      <c r="I345" s="3">
        <v>2775676</v>
      </c>
      <c r="J345" s="3">
        <v>0</v>
      </c>
      <c r="K345" s="3">
        <v>0</v>
      </c>
      <c r="L345" s="3">
        <v>0</v>
      </c>
      <c r="M345" s="3">
        <v>2775676</v>
      </c>
    </row>
    <row r="346" spans="2:13" x14ac:dyDescent="0.25">
      <c r="B346" t="s">
        <v>3033</v>
      </c>
      <c r="C346" t="s">
        <v>336</v>
      </c>
      <c r="D346">
        <v>800125639</v>
      </c>
      <c r="E346" s="2">
        <v>45373</v>
      </c>
      <c r="F346" s="3">
        <v>0</v>
      </c>
      <c r="G346" s="3">
        <v>0</v>
      </c>
      <c r="H346" s="3">
        <v>0</v>
      </c>
      <c r="I346" s="3">
        <v>2023192</v>
      </c>
      <c r="J346" s="3">
        <v>0</v>
      </c>
      <c r="K346" s="3">
        <v>0</v>
      </c>
      <c r="L346" s="3">
        <v>0</v>
      </c>
      <c r="M346" s="3">
        <v>2023192</v>
      </c>
    </row>
    <row r="347" spans="2:13" x14ac:dyDescent="0.25">
      <c r="B347" t="s">
        <v>3033</v>
      </c>
      <c r="C347" t="s">
        <v>336</v>
      </c>
      <c r="D347">
        <v>800125639</v>
      </c>
      <c r="E347" s="2">
        <v>45377</v>
      </c>
      <c r="F347" s="3">
        <v>0</v>
      </c>
      <c r="G347" s="3">
        <v>0</v>
      </c>
      <c r="H347" s="3">
        <v>0</v>
      </c>
      <c r="I347" s="3">
        <v>1529430</v>
      </c>
      <c r="J347" s="3">
        <v>0</v>
      </c>
      <c r="K347" s="3">
        <v>0</v>
      </c>
      <c r="L347" s="3">
        <v>0</v>
      </c>
      <c r="M347" s="3">
        <v>1529430</v>
      </c>
    </row>
    <row r="348" spans="2:13" x14ac:dyDescent="0.25">
      <c r="B348" t="s">
        <v>3033</v>
      </c>
      <c r="C348" t="s">
        <v>336</v>
      </c>
      <c r="D348">
        <v>800125639</v>
      </c>
      <c r="E348" s="2">
        <v>45408</v>
      </c>
      <c r="F348" s="3">
        <v>0</v>
      </c>
      <c r="G348" s="3">
        <v>0</v>
      </c>
      <c r="H348" s="3">
        <v>40229</v>
      </c>
      <c r="I348" s="3">
        <v>0</v>
      </c>
      <c r="J348" s="3">
        <v>0</v>
      </c>
      <c r="K348" s="3">
        <v>0</v>
      </c>
      <c r="L348" s="3">
        <v>0</v>
      </c>
      <c r="M348" s="3">
        <v>40229</v>
      </c>
    </row>
    <row r="349" spans="2:13" x14ac:dyDescent="0.25">
      <c r="B349" t="s">
        <v>3033</v>
      </c>
      <c r="C349" t="s">
        <v>336</v>
      </c>
      <c r="D349">
        <v>800125639</v>
      </c>
      <c r="E349" s="2">
        <v>45411</v>
      </c>
      <c r="F349" s="3">
        <v>0</v>
      </c>
      <c r="G349" s="3">
        <v>0</v>
      </c>
      <c r="H349" s="3">
        <v>1770365</v>
      </c>
      <c r="I349" s="3">
        <v>0</v>
      </c>
      <c r="J349" s="3">
        <v>0</v>
      </c>
      <c r="K349" s="3">
        <v>0</v>
      </c>
      <c r="L349" s="3">
        <v>0</v>
      </c>
      <c r="M349" s="3">
        <v>1770365</v>
      </c>
    </row>
    <row r="350" spans="2:13" x14ac:dyDescent="0.25">
      <c r="B350" t="s">
        <v>3033</v>
      </c>
      <c r="C350" t="s">
        <v>336</v>
      </c>
      <c r="D350">
        <v>800125639</v>
      </c>
      <c r="E350" s="2">
        <v>45412</v>
      </c>
      <c r="F350" s="3">
        <v>0</v>
      </c>
      <c r="G350" s="3">
        <v>0</v>
      </c>
      <c r="H350" s="3">
        <v>2340778</v>
      </c>
      <c r="I350" s="3">
        <v>0</v>
      </c>
      <c r="J350" s="3">
        <v>0</v>
      </c>
      <c r="K350" s="3">
        <v>0</v>
      </c>
      <c r="L350" s="3">
        <v>0</v>
      </c>
      <c r="M350" s="3">
        <v>2340778</v>
      </c>
    </row>
    <row r="351" spans="2:13" x14ac:dyDescent="0.25">
      <c r="B351" t="s">
        <v>3033</v>
      </c>
      <c r="C351" t="s">
        <v>336</v>
      </c>
      <c r="D351">
        <v>800125639</v>
      </c>
      <c r="E351" s="2">
        <v>45422</v>
      </c>
      <c r="F351" s="3">
        <v>0</v>
      </c>
      <c r="G351" s="3">
        <v>291426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291426</v>
      </c>
    </row>
    <row r="352" spans="2:13" x14ac:dyDescent="0.25">
      <c r="B352" t="s">
        <v>3033</v>
      </c>
      <c r="C352" t="s">
        <v>336</v>
      </c>
      <c r="D352">
        <v>800125639</v>
      </c>
      <c r="E352" s="2">
        <v>45440</v>
      </c>
      <c r="F352" s="3">
        <v>0</v>
      </c>
      <c r="G352" s="3">
        <v>5351327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5351327</v>
      </c>
    </row>
    <row r="353" spans="2:13" x14ac:dyDescent="0.25">
      <c r="B353" t="s">
        <v>3033</v>
      </c>
      <c r="C353" t="s">
        <v>192</v>
      </c>
      <c r="D353">
        <v>900372820</v>
      </c>
      <c r="E353" s="2">
        <v>45394</v>
      </c>
      <c r="F353" s="3">
        <v>0</v>
      </c>
      <c r="G353" s="3">
        <v>0</v>
      </c>
      <c r="H353" s="3">
        <v>8864140</v>
      </c>
      <c r="I353" s="3">
        <v>0</v>
      </c>
      <c r="J353" s="3">
        <v>0</v>
      </c>
      <c r="K353" s="3">
        <v>0</v>
      </c>
      <c r="L353" s="3">
        <v>0</v>
      </c>
      <c r="M353" s="3">
        <v>8864140</v>
      </c>
    </row>
    <row r="354" spans="2:13" x14ac:dyDescent="0.25">
      <c r="B354" t="s">
        <v>3033</v>
      </c>
      <c r="C354" t="s">
        <v>192</v>
      </c>
      <c r="D354">
        <v>900372820</v>
      </c>
      <c r="E354" s="2">
        <v>45407</v>
      </c>
      <c r="F354" s="3">
        <v>0</v>
      </c>
      <c r="G354" s="3">
        <v>0</v>
      </c>
      <c r="H354" s="3">
        <v>16922265</v>
      </c>
      <c r="I354" s="3">
        <v>0</v>
      </c>
      <c r="J354" s="3">
        <v>0</v>
      </c>
      <c r="K354" s="3">
        <v>0</v>
      </c>
      <c r="L354" s="3">
        <v>0</v>
      </c>
      <c r="M354" s="3">
        <v>16922265</v>
      </c>
    </row>
    <row r="355" spans="2:13" x14ac:dyDescent="0.25">
      <c r="B355" t="s">
        <v>3033</v>
      </c>
      <c r="C355" t="s">
        <v>192</v>
      </c>
      <c r="D355">
        <v>900372820</v>
      </c>
      <c r="E355" s="2">
        <v>45435</v>
      </c>
      <c r="F355" s="3">
        <v>0</v>
      </c>
      <c r="G355" s="3">
        <v>16922265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16922265</v>
      </c>
    </row>
    <row r="356" spans="2:13" x14ac:dyDescent="0.25">
      <c r="B356" t="s">
        <v>3033</v>
      </c>
      <c r="C356" t="s">
        <v>337</v>
      </c>
      <c r="D356">
        <v>900165418</v>
      </c>
      <c r="E356" s="2">
        <v>45358</v>
      </c>
      <c r="F356" s="3">
        <v>0</v>
      </c>
      <c r="G356" s="3">
        <v>0</v>
      </c>
      <c r="H356" s="3">
        <v>0</v>
      </c>
      <c r="I356" s="3">
        <v>2001069</v>
      </c>
      <c r="J356" s="3">
        <v>0</v>
      </c>
      <c r="K356" s="3">
        <v>0</v>
      </c>
      <c r="L356" s="3">
        <v>0</v>
      </c>
      <c r="M356" s="3">
        <v>2001069</v>
      </c>
    </row>
    <row r="357" spans="2:13" x14ac:dyDescent="0.25">
      <c r="B357" t="s">
        <v>3033</v>
      </c>
      <c r="C357" t="s">
        <v>337</v>
      </c>
      <c r="D357">
        <v>900165418</v>
      </c>
      <c r="E357" s="2">
        <v>45377</v>
      </c>
      <c r="F357" s="3">
        <v>0</v>
      </c>
      <c r="G357" s="3">
        <v>0</v>
      </c>
      <c r="H357" s="3">
        <v>0</v>
      </c>
      <c r="I357" s="3">
        <v>1510367</v>
      </c>
      <c r="J357" s="3">
        <v>0</v>
      </c>
      <c r="K357" s="3">
        <v>0</v>
      </c>
      <c r="L357" s="3">
        <v>0</v>
      </c>
      <c r="M357" s="3">
        <v>1510367</v>
      </c>
    </row>
    <row r="358" spans="2:13" x14ac:dyDescent="0.25">
      <c r="B358" t="s">
        <v>3033</v>
      </c>
      <c r="C358" t="s">
        <v>337</v>
      </c>
      <c r="D358">
        <v>900165418</v>
      </c>
      <c r="E358" s="2">
        <v>45378</v>
      </c>
      <c r="F358" s="3">
        <v>0</v>
      </c>
      <c r="G358" s="3">
        <v>0</v>
      </c>
      <c r="H358" s="3">
        <v>0</v>
      </c>
      <c r="I358" s="3">
        <v>141808</v>
      </c>
      <c r="J358" s="3">
        <v>0</v>
      </c>
      <c r="K358" s="3">
        <v>0</v>
      </c>
      <c r="L358" s="3">
        <v>0</v>
      </c>
      <c r="M358" s="3">
        <v>141808</v>
      </c>
    </row>
    <row r="359" spans="2:13" x14ac:dyDescent="0.25">
      <c r="B359" t="s">
        <v>3033</v>
      </c>
      <c r="C359" t="s">
        <v>337</v>
      </c>
      <c r="D359">
        <v>900165418</v>
      </c>
      <c r="E359" s="2">
        <v>45384</v>
      </c>
      <c r="F359" s="3">
        <v>0</v>
      </c>
      <c r="G359" s="3">
        <v>0</v>
      </c>
      <c r="H359" s="3">
        <v>132805</v>
      </c>
      <c r="I359" s="3">
        <v>0</v>
      </c>
      <c r="J359" s="3">
        <v>0</v>
      </c>
      <c r="K359" s="3">
        <v>0</v>
      </c>
      <c r="L359" s="3">
        <v>0</v>
      </c>
      <c r="M359" s="3">
        <v>132805</v>
      </c>
    </row>
    <row r="360" spans="2:13" x14ac:dyDescent="0.25">
      <c r="B360" t="s">
        <v>3033</v>
      </c>
      <c r="C360" t="s">
        <v>337</v>
      </c>
      <c r="D360">
        <v>900165418</v>
      </c>
      <c r="E360" s="2">
        <v>45386</v>
      </c>
      <c r="F360" s="3">
        <v>0</v>
      </c>
      <c r="G360" s="3">
        <v>0</v>
      </c>
      <c r="H360" s="3">
        <v>217213</v>
      </c>
      <c r="I360" s="3">
        <v>0</v>
      </c>
      <c r="J360" s="3">
        <v>0</v>
      </c>
      <c r="K360" s="3">
        <v>0</v>
      </c>
      <c r="L360" s="3">
        <v>0</v>
      </c>
      <c r="M360" s="3">
        <v>217213</v>
      </c>
    </row>
    <row r="361" spans="2:13" x14ac:dyDescent="0.25">
      <c r="B361" t="s">
        <v>3033</v>
      </c>
      <c r="C361" t="s">
        <v>337</v>
      </c>
      <c r="D361">
        <v>900165418</v>
      </c>
      <c r="E361" s="2">
        <v>45393</v>
      </c>
      <c r="F361" s="3">
        <v>0</v>
      </c>
      <c r="G361" s="3">
        <v>0</v>
      </c>
      <c r="H361" s="3">
        <v>763063</v>
      </c>
      <c r="I361" s="3">
        <v>0</v>
      </c>
      <c r="J361" s="3">
        <v>0</v>
      </c>
      <c r="K361" s="3">
        <v>0</v>
      </c>
      <c r="L361" s="3">
        <v>0</v>
      </c>
      <c r="M361" s="3">
        <v>763063</v>
      </c>
    </row>
    <row r="362" spans="2:13" x14ac:dyDescent="0.25">
      <c r="B362" t="s">
        <v>3033</v>
      </c>
      <c r="C362" t="s">
        <v>337</v>
      </c>
      <c r="D362">
        <v>900165418</v>
      </c>
      <c r="E362" s="2">
        <v>45400</v>
      </c>
      <c r="F362" s="3">
        <v>0</v>
      </c>
      <c r="G362" s="3">
        <v>0</v>
      </c>
      <c r="H362" s="3">
        <v>922877</v>
      </c>
      <c r="I362" s="3">
        <v>0</v>
      </c>
      <c r="J362" s="3">
        <v>0</v>
      </c>
      <c r="K362" s="3">
        <v>0</v>
      </c>
      <c r="L362" s="3">
        <v>0</v>
      </c>
      <c r="M362" s="3">
        <v>922877</v>
      </c>
    </row>
    <row r="363" spans="2:13" x14ac:dyDescent="0.25">
      <c r="B363" t="s">
        <v>3033</v>
      </c>
      <c r="C363" t="s">
        <v>337</v>
      </c>
      <c r="D363">
        <v>900165418</v>
      </c>
      <c r="E363" s="2">
        <v>45408</v>
      </c>
      <c r="F363" s="3">
        <v>0</v>
      </c>
      <c r="G363" s="3">
        <v>0</v>
      </c>
      <c r="H363" s="3">
        <v>1238006</v>
      </c>
      <c r="I363" s="3">
        <v>0</v>
      </c>
      <c r="J363" s="3">
        <v>0</v>
      </c>
      <c r="K363" s="3">
        <v>0</v>
      </c>
      <c r="L363" s="3">
        <v>0</v>
      </c>
      <c r="M363" s="3">
        <v>1238006</v>
      </c>
    </row>
    <row r="364" spans="2:13" x14ac:dyDescent="0.25">
      <c r="B364" t="s">
        <v>3033</v>
      </c>
      <c r="C364" t="s">
        <v>337</v>
      </c>
      <c r="D364">
        <v>900165418</v>
      </c>
      <c r="E364" s="2">
        <v>45411</v>
      </c>
      <c r="F364" s="3">
        <v>0</v>
      </c>
      <c r="G364" s="3">
        <v>0</v>
      </c>
      <c r="H364" s="3">
        <v>1238006</v>
      </c>
      <c r="I364" s="3">
        <v>0</v>
      </c>
      <c r="J364" s="3">
        <v>0</v>
      </c>
      <c r="K364" s="3">
        <v>0</v>
      </c>
      <c r="L364" s="3">
        <v>0</v>
      </c>
      <c r="M364" s="3">
        <v>1238006</v>
      </c>
    </row>
    <row r="365" spans="2:13" x14ac:dyDescent="0.25">
      <c r="B365" t="s">
        <v>3033</v>
      </c>
      <c r="C365" t="s">
        <v>337</v>
      </c>
      <c r="D365">
        <v>900165418</v>
      </c>
      <c r="E365" s="2">
        <v>45426</v>
      </c>
      <c r="F365" s="3">
        <v>0</v>
      </c>
      <c r="G365" s="3">
        <v>3837819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3837819</v>
      </c>
    </row>
    <row r="366" spans="2:13" x14ac:dyDescent="0.25">
      <c r="B366" t="s">
        <v>3033</v>
      </c>
      <c r="C366" t="s">
        <v>209</v>
      </c>
      <c r="D366">
        <v>830033457</v>
      </c>
      <c r="E366" s="2">
        <v>45408</v>
      </c>
      <c r="F366" s="3">
        <v>0</v>
      </c>
      <c r="G366" s="3">
        <v>0</v>
      </c>
      <c r="H366" s="3">
        <v>480398</v>
      </c>
      <c r="I366" s="3">
        <v>0</v>
      </c>
      <c r="J366" s="3">
        <v>0</v>
      </c>
      <c r="K366" s="3">
        <v>0</v>
      </c>
      <c r="L366" s="3">
        <v>0</v>
      </c>
      <c r="M366" s="3">
        <v>480398</v>
      </c>
    </row>
    <row r="367" spans="2:13" x14ac:dyDescent="0.25">
      <c r="B367" t="s">
        <v>3033</v>
      </c>
      <c r="C367" t="s">
        <v>209</v>
      </c>
      <c r="D367">
        <v>830033457</v>
      </c>
      <c r="E367" s="2">
        <v>45426</v>
      </c>
      <c r="F367" s="3">
        <v>0</v>
      </c>
      <c r="G367" s="3">
        <v>432932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432932</v>
      </c>
    </row>
    <row r="368" spans="2:13" x14ac:dyDescent="0.25">
      <c r="B368" t="s">
        <v>3033</v>
      </c>
      <c r="C368" t="s">
        <v>209</v>
      </c>
      <c r="D368">
        <v>830033457</v>
      </c>
      <c r="E368" s="2">
        <v>45397</v>
      </c>
      <c r="F368" s="3">
        <v>0</v>
      </c>
      <c r="G368" s="3">
        <v>0</v>
      </c>
      <c r="H368" s="3">
        <v>71407</v>
      </c>
      <c r="I368" s="3">
        <v>0</v>
      </c>
      <c r="J368" s="3">
        <v>0</v>
      </c>
      <c r="K368" s="3">
        <v>0</v>
      </c>
      <c r="L368" s="3">
        <v>0</v>
      </c>
      <c r="M368" s="3">
        <v>71407</v>
      </c>
    </row>
    <row r="369" spans="2:13" x14ac:dyDescent="0.25">
      <c r="B369" t="s">
        <v>3033</v>
      </c>
      <c r="C369" t="s">
        <v>191</v>
      </c>
      <c r="D369">
        <v>830117019</v>
      </c>
      <c r="E369" s="2">
        <v>45435</v>
      </c>
      <c r="F369" s="3">
        <v>0</v>
      </c>
      <c r="G369" s="3">
        <v>395899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395899</v>
      </c>
    </row>
    <row r="370" spans="2:13" x14ac:dyDescent="0.25">
      <c r="B370" t="s">
        <v>3033</v>
      </c>
      <c r="C370" t="s">
        <v>2965</v>
      </c>
      <c r="D370">
        <v>830100315</v>
      </c>
      <c r="E370" s="2">
        <v>45363</v>
      </c>
      <c r="F370" s="3">
        <v>0</v>
      </c>
      <c r="G370" s="3">
        <v>0</v>
      </c>
      <c r="H370" s="3">
        <v>0</v>
      </c>
      <c r="I370" s="3">
        <v>28811</v>
      </c>
      <c r="J370" s="3">
        <v>0</v>
      </c>
      <c r="K370" s="3">
        <v>0</v>
      </c>
      <c r="L370" s="3">
        <v>0</v>
      </c>
      <c r="M370" s="3">
        <v>28811</v>
      </c>
    </row>
    <row r="371" spans="2:13" x14ac:dyDescent="0.25">
      <c r="B371" t="s">
        <v>3033</v>
      </c>
      <c r="C371" t="s">
        <v>2965</v>
      </c>
      <c r="D371">
        <v>830100315</v>
      </c>
      <c r="E371" s="2">
        <v>45364</v>
      </c>
      <c r="F371" s="3">
        <v>0</v>
      </c>
      <c r="G371" s="3">
        <v>0</v>
      </c>
      <c r="H371" s="3">
        <v>0</v>
      </c>
      <c r="I371" s="3">
        <v>1954361</v>
      </c>
      <c r="J371" s="3">
        <v>0</v>
      </c>
      <c r="K371" s="3">
        <v>0</v>
      </c>
      <c r="L371" s="3">
        <v>0</v>
      </c>
      <c r="M371" s="3">
        <v>1954361</v>
      </c>
    </row>
    <row r="372" spans="2:13" x14ac:dyDescent="0.25">
      <c r="B372" t="s">
        <v>3033</v>
      </c>
      <c r="C372" t="s">
        <v>2965</v>
      </c>
      <c r="D372">
        <v>830100315</v>
      </c>
      <c r="E372" s="2">
        <v>45366</v>
      </c>
      <c r="F372" s="3">
        <v>0</v>
      </c>
      <c r="G372" s="3">
        <v>0</v>
      </c>
      <c r="H372" s="3">
        <v>0</v>
      </c>
      <c r="I372" s="3">
        <v>1674684</v>
      </c>
      <c r="J372" s="3">
        <v>0</v>
      </c>
      <c r="K372" s="3">
        <v>0</v>
      </c>
      <c r="L372" s="3">
        <v>0</v>
      </c>
      <c r="M372" s="3">
        <v>1674684</v>
      </c>
    </row>
    <row r="373" spans="2:13" x14ac:dyDescent="0.25">
      <c r="B373" t="s">
        <v>3033</v>
      </c>
      <c r="C373" t="s">
        <v>2965</v>
      </c>
      <c r="D373">
        <v>830100315</v>
      </c>
      <c r="E373" s="2">
        <v>45369</v>
      </c>
      <c r="F373" s="3">
        <v>0</v>
      </c>
      <c r="G373" s="3">
        <v>0</v>
      </c>
      <c r="H373" s="3">
        <v>0</v>
      </c>
      <c r="I373" s="3">
        <v>1493485</v>
      </c>
      <c r="J373" s="3">
        <v>0</v>
      </c>
      <c r="K373" s="3">
        <v>0</v>
      </c>
      <c r="L373" s="3">
        <v>0</v>
      </c>
      <c r="M373" s="3">
        <v>1493485</v>
      </c>
    </row>
    <row r="374" spans="2:13" x14ac:dyDescent="0.25">
      <c r="B374" t="s">
        <v>3033</v>
      </c>
      <c r="C374" t="s">
        <v>2965</v>
      </c>
      <c r="D374">
        <v>830100315</v>
      </c>
      <c r="E374" s="2">
        <v>45372</v>
      </c>
      <c r="F374" s="3">
        <v>0</v>
      </c>
      <c r="G374" s="3">
        <v>0</v>
      </c>
      <c r="H374" s="3">
        <v>0</v>
      </c>
      <c r="I374" s="3">
        <v>2953579</v>
      </c>
      <c r="J374" s="3">
        <v>0</v>
      </c>
      <c r="K374" s="3">
        <v>0</v>
      </c>
      <c r="L374" s="3">
        <v>0</v>
      </c>
      <c r="M374" s="3">
        <v>2953579</v>
      </c>
    </row>
    <row r="375" spans="2:13" x14ac:dyDescent="0.25">
      <c r="B375" t="s">
        <v>3033</v>
      </c>
      <c r="C375" t="s">
        <v>2965</v>
      </c>
      <c r="D375">
        <v>830100315</v>
      </c>
      <c r="E375" s="2">
        <v>45377</v>
      </c>
      <c r="F375" s="3">
        <v>0</v>
      </c>
      <c r="G375" s="3">
        <v>0</v>
      </c>
      <c r="H375" s="3">
        <v>0</v>
      </c>
      <c r="I375" s="3">
        <v>733349</v>
      </c>
      <c r="J375" s="3">
        <v>0</v>
      </c>
      <c r="K375" s="3">
        <v>0</v>
      </c>
      <c r="L375" s="3">
        <v>0</v>
      </c>
      <c r="M375" s="3">
        <v>733349</v>
      </c>
    </row>
    <row r="376" spans="2:13" x14ac:dyDescent="0.25">
      <c r="B376" t="s">
        <v>3033</v>
      </c>
      <c r="C376" t="s">
        <v>2965</v>
      </c>
      <c r="D376">
        <v>830100315</v>
      </c>
      <c r="E376" s="2">
        <v>45378</v>
      </c>
      <c r="F376" s="3">
        <v>0</v>
      </c>
      <c r="G376" s="3">
        <v>0</v>
      </c>
      <c r="H376" s="3">
        <v>0</v>
      </c>
      <c r="I376" s="3">
        <v>1877380</v>
      </c>
      <c r="J376" s="3">
        <v>0</v>
      </c>
      <c r="K376" s="3">
        <v>0</v>
      </c>
      <c r="L376" s="3">
        <v>0</v>
      </c>
      <c r="M376" s="3">
        <v>1877380</v>
      </c>
    </row>
    <row r="377" spans="2:13" x14ac:dyDescent="0.25">
      <c r="B377" t="s">
        <v>3033</v>
      </c>
      <c r="C377" t="s">
        <v>2965</v>
      </c>
      <c r="D377">
        <v>830100315</v>
      </c>
      <c r="E377" s="2">
        <v>45404</v>
      </c>
      <c r="F377" s="3">
        <v>0</v>
      </c>
      <c r="G377" s="3">
        <v>0</v>
      </c>
      <c r="H377" s="3">
        <v>6374605</v>
      </c>
      <c r="I377" s="3">
        <v>0</v>
      </c>
      <c r="J377" s="3">
        <v>0</v>
      </c>
      <c r="K377" s="3">
        <v>0</v>
      </c>
      <c r="L377" s="3">
        <v>0</v>
      </c>
      <c r="M377" s="3">
        <v>6374605</v>
      </c>
    </row>
    <row r="378" spans="2:13" x14ac:dyDescent="0.25">
      <c r="B378" t="s">
        <v>3033</v>
      </c>
      <c r="C378" t="s">
        <v>2965</v>
      </c>
      <c r="D378">
        <v>830100315</v>
      </c>
      <c r="E378" s="2">
        <v>45408</v>
      </c>
      <c r="F378" s="3">
        <v>0</v>
      </c>
      <c r="G378" s="3">
        <v>0</v>
      </c>
      <c r="H378" s="3">
        <v>3249428</v>
      </c>
      <c r="I378" s="3">
        <v>0</v>
      </c>
      <c r="J378" s="3">
        <v>0</v>
      </c>
      <c r="K378" s="3">
        <v>0</v>
      </c>
      <c r="L378" s="3">
        <v>0</v>
      </c>
      <c r="M378" s="3">
        <v>3249428</v>
      </c>
    </row>
    <row r="379" spans="2:13" x14ac:dyDescent="0.25">
      <c r="B379" t="s">
        <v>3033</v>
      </c>
      <c r="C379" t="s">
        <v>2965</v>
      </c>
      <c r="D379">
        <v>830100315</v>
      </c>
      <c r="E379" s="2">
        <v>45411</v>
      </c>
      <c r="F379" s="3">
        <v>0</v>
      </c>
      <c r="G379" s="3">
        <v>0</v>
      </c>
      <c r="H379" s="3">
        <v>2413660</v>
      </c>
      <c r="I379" s="3">
        <v>0</v>
      </c>
      <c r="J379" s="3">
        <v>0</v>
      </c>
      <c r="K379" s="3">
        <v>0</v>
      </c>
      <c r="L379" s="3">
        <v>0</v>
      </c>
      <c r="M379" s="3">
        <v>2413660</v>
      </c>
    </row>
    <row r="380" spans="2:13" x14ac:dyDescent="0.25">
      <c r="B380" t="s">
        <v>3033</v>
      </c>
      <c r="C380" t="s">
        <v>2965</v>
      </c>
      <c r="D380">
        <v>830100315</v>
      </c>
      <c r="E380" s="2">
        <v>45418</v>
      </c>
      <c r="F380" s="3">
        <v>0</v>
      </c>
      <c r="G380" s="3">
        <v>3561855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3561855</v>
      </c>
    </row>
    <row r="381" spans="2:13" x14ac:dyDescent="0.25">
      <c r="B381" t="s">
        <v>3033</v>
      </c>
      <c r="C381" t="s">
        <v>2965</v>
      </c>
      <c r="D381">
        <v>830100315</v>
      </c>
      <c r="E381" s="2">
        <v>45420</v>
      </c>
      <c r="F381" s="3">
        <v>0</v>
      </c>
      <c r="G381" s="3">
        <v>1738183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1738183</v>
      </c>
    </row>
    <row r="382" spans="2:13" x14ac:dyDescent="0.25">
      <c r="B382" t="s">
        <v>3033</v>
      </c>
      <c r="C382" t="s">
        <v>2965</v>
      </c>
      <c r="D382">
        <v>830100315</v>
      </c>
      <c r="E382" s="2">
        <v>45421</v>
      </c>
      <c r="F382" s="3">
        <v>0</v>
      </c>
      <c r="G382" s="3">
        <v>1124897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1124897</v>
      </c>
    </row>
    <row r="383" spans="2:13" x14ac:dyDescent="0.25">
      <c r="B383" t="s">
        <v>3033</v>
      </c>
      <c r="C383" t="s">
        <v>2965</v>
      </c>
      <c r="D383">
        <v>830100315</v>
      </c>
      <c r="E383" s="2">
        <v>45426</v>
      </c>
      <c r="F383" s="3">
        <v>0</v>
      </c>
      <c r="G383" s="3">
        <v>455811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455811</v>
      </c>
    </row>
    <row r="384" spans="2:13" x14ac:dyDescent="0.25">
      <c r="B384" t="s">
        <v>3033</v>
      </c>
      <c r="C384" t="s">
        <v>2965</v>
      </c>
      <c r="D384">
        <v>830100315</v>
      </c>
      <c r="E384" s="2">
        <v>45390</v>
      </c>
      <c r="F384" s="3">
        <v>0</v>
      </c>
      <c r="G384" s="3">
        <v>0</v>
      </c>
      <c r="H384" s="3">
        <v>4453985</v>
      </c>
      <c r="I384" s="3">
        <v>0</v>
      </c>
      <c r="J384" s="3">
        <v>0</v>
      </c>
      <c r="K384" s="3">
        <v>0</v>
      </c>
      <c r="L384" s="3">
        <v>0</v>
      </c>
      <c r="M384" s="3">
        <v>4453985</v>
      </c>
    </row>
    <row r="385" spans="2:13" x14ac:dyDescent="0.25">
      <c r="B385" t="s">
        <v>3033</v>
      </c>
      <c r="C385" t="s">
        <v>2965</v>
      </c>
      <c r="D385">
        <v>830100315</v>
      </c>
      <c r="E385" s="2">
        <v>45432</v>
      </c>
      <c r="F385" s="3">
        <v>0</v>
      </c>
      <c r="G385" s="3">
        <v>2821528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2821528</v>
      </c>
    </row>
    <row r="386" spans="2:13" x14ac:dyDescent="0.25">
      <c r="B386" t="s">
        <v>3033</v>
      </c>
      <c r="C386" t="s">
        <v>2965</v>
      </c>
      <c r="D386">
        <v>830100315</v>
      </c>
      <c r="E386" s="2">
        <v>45428</v>
      </c>
      <c r="F386" s="3">
        <v>0</v>
      </c>
      <c r="G386" s="3">
        <v>990405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990405</v>
      </c>
    </row>
    <row r="387" spans="2:13" x14ac:dyDescent="0.25">
      <c r="B387" t="s">
        <v>3033</v>
      </c>
      <c r="C387" t="s">
        <v>2965</v>
      </c>
      <c r="D387">
        <v>830100315</v>
      </c>
      <c r="E387" s="2">
        <v>45433</v>
      </c>
      <c r="F387" s="3">
        <v>0</v>
      </c>
      <c r="G387" s="3">
        <v>996032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996032</v>
      </c>
    </row>
    <row r="388" spans="2:13" x14ac:dyDescent="0.25">
      <c r="B388" t="s">
        <v>3033</v>
      </c>
      <c r="C388" t="s">
        <v>2965</v>
      </c>
      <c r="D388">
        <v>830100315</v>
      </c>
      <c r="E388" s="2">
        <v>45435</v>
      </c>
      <c r="F388" s="3">
        <v>0</v>
      </c>
      <c r="G388" s="3">
        <v>2171462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2171462</v>
      </c>
    </row>
    <row r="389" spans="2:13" x14ac:dyDescent="0.25">
      <c r="B389" t="s">
        <v>3033</v>
      </c>
      <c r="C389" t="s">
        <v>2965</v>
      </c>
      <c r="D389">
        <v>830100315</v>
      </c>
      <c r="E389" s="2">
        <v>45440</v>
      </c>
      <c r="F389" s="3">
        <v>0</v>
      </c>
      <c r="G389" s="3">
        <v>2601388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2601388</v>
      </c>
    </row>
    <row r="390" spans="2:13" x14ac:dyDescent="0.25">
      <c r="B390" t="s">
        <v>3033</v>
      </c>
      <c r="C390" t="s">
        <v>2965</v>
      </c>
      <c r="D390">
        <v>830100315</v>
      </c>
      <c r="E390" s="2">
        <v>45443</v>
      </c>
      <c r="F390" s="3">
        <v>5283022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5283022</v>
      </c>
    </row>
    <row r="391" spans="2:13" x14ac:dyDescent="0.25">
      <c r="B391" t="s">
        <v>3033</v>
      </c>
      <c r="C391" t="s">
        <v>2966</v>
      </c>
      <c r="D391">
        <v>79703584</v>
      </c>
      <c r="E391" s="2">
        <v>45358</v>
      </c>
      <c r="F391" s="3">
        <v>0</v>
      </c>
      <c r="G391" s="3">
        <v>0</v>
      </c>
      <c r="H391" s="3">
        <v>0</v>
      </c>
      <c r="I391" s="3">
        <v>833880</v>
      </c>
      <c r="J391" s="3">
        <v>0</v>
      </c>
      <c r="K391" s="3">
        <v>0</v>
      </c>
      <c r="L391" s="3">
        <v>0</v>
      </c>
      <c r="M391" s="3">
        <v>833880</v>
      </c>
    </row>
    <row r="392" spans="2:13" x14ac:dyDescent="0.25">
      <c r="B392" t="s">
        <v>3033</v>
      </c>
      <c r="C392" t="s">
        <v>2966</v>
      </c>
      <c r="D392">
        <v>79703584</v>
      </c>
      <c r="E392" s="2">
        <v>45369</v>
      </c>
      <c r="F392" s="3">
        <v>0</v>
      </c>
      <c r="G392" s="3">
        <v>0</v>
      </c>
      <c r="H392" s="3">
        <v>0</v>
      </c>
      <c r="I392" s="3">
        <v>1890128</v>
      </c>
      <c r="J392" s="3">
        <v>0</v>
      </c>
      <c r="K392" s="3">
        <v>0</v>
      </c>
      <c r="L392" s="3">
        <v>0</v>
      </c>
      <c r="M392" s="3">
        <v>1890128</v>
      </c>
    </row>
    <row r="393" spans="2:13" x14ac:dyDescent="0.25">
      <c r="B393" t="s">
        <v>3033</v>
      </c>
      <c r="C393" t="s">
        <v>2966</v>
      </c>
      <c r="D393">
        <v>79703584</v>
      </c>
      <c r="E393" s="2">
        <v>45378</v>
      </c>
      <c r="F393" s="3">
        <v>0</v>
      </c>
      <c r="G393" s="3">
        <v>0</v>
      </c>
      <c r="H393" s="3">
        <v>0</v>
      </c>
      <c r="I393" s="3">
        <v>1500984</v>
      </c>
      <c r="J393" s="3">
        <v>0</v>
      </c>
      <c r="K393" s="3">
        <v>0</v>
      </c>
      <c r="L393" s="3">
        <v>0</v>
      </c>
      <c r="M393" s="3">
        <v>1500984</v>
      </c>
    </row>
    <row r="394" spans="2:13" x14ac:dyDescent="0.25">
      <c r="B394" t="s">
        <v>3033</v>
      </c>
      <c r="C394" t="s">
        <v>2966</v>
      </c>
      <c r="D394">
        <v>79703584</v>
      </c>
      <c r="E394" s="2">
        <v>45387</v>
      </c>
      <c r="F394" s="3">
        <v>0</v>
      </c>
      <c r="G394" s="3">
        <v>0</v>
      </c>
      <c r="H394" s="3">
        <v>2890784</v>
      </c>
      <c r="I394" s="3">
        <v>0</v>
      </c>
      <c r="J394" s="3">
        <v>0</v>
      </c>
      <c r="K394" s="3">
        <v>0</v>
      </c>
      <c r="L394" s="3">
        <v>0</v>
      </c>
      <c r="M394" s="3">
        <v>2890784</v>
      </c>
    </row>
    <row r="395" spans="2:13" x14ac:dyDescent="0.25">
      <c r="B395" t="s">
        <v>3033</v>
      </c>
      <c r="C395" t="s">
        <v>2966</v>
      </c>
      <c r="D395">
        <v>79703584</v>
      </c>
      <c r="E395" s="2">
        <v>45398</v>
      </c>
      <c r="F395" s="3">
        <v>0</v>
      </c>
      <c r="G395" s="3">
        <v>0</v>
      </c>
      <c r="H395" s="3">
        <v>1721954</v>
      </c>
      <c r="I395" s="3">
        <v>0</v>
      </c>
      <c r="J395" s="3">
        <v>0</v>
      </c>
      <c r="K395" s="3">
        <v>0</v>
      </c>
      <c r="L395" s="3">
        <v>0</v>
      </c>
      <c r="M395" s="3">
        <v>1721954</v>
      </c>
    </row>
    <row r="396" spans="2:13" x14ac:dyDescent="0.25">
      <c r="B396" t="s">
        <v>3033</v>
      </c>
      <c r="C396" t="s">
        <v>2966</v>
      </c>
      <c r="D396">
        <v>79703584</v>
      </c>
      <c r="E396" s="2">
        <v>45399</v>
      </c>
      <c r="F396" s="3">
        <v>0</v>
      </c>
      <c r="G396" s="3">
        <v>0</v>
      </c>
      <c r="H396" s="3">
        <v>444736</v>
      </c>
      <c r="I396" s="3">
        <v>0</v>
      </c>
      <c r="J396" s="3">
        <v>0</v>
      </c>
      <c r="K396" s="3">
        <v>0</v>
      </c>
      <c r="L396" s="3">
        <v>0</v>
      </c>
      <c r="M396" s="3">
        <v>444736</v>
      </c>
    </row>
    <row r="397" spans="2:13" x14ac:dyDescent="0.25">
      <c r="B397" t="s">
        <v>3033</v>
      </c>
      <c r="C397" t="s">
        <v>2966</v>
      </c>
      <c r="D397">
        <v>79703584</v>
      </c>
      <c r="E397" s="2">
        <v>45407</v>
      </c>
      <c r="F397" s="3">
        <v>0</v>
      </c>
      <c r="G397" s="3">
        <v>0</v>
      </c>
      <c r="H397" s="3">
        <v>562730</v>
      </c>
      <c r="I397" s="3">
        <v>0</v>
      </c>
      <c r="J397" s="3">
        <v>0</v>
      </c>
      <c r="K397" s="3">
        <v>0</v>
      </c>
      <c r="L397" s="3">
        <v>0</v>
      </c>
      <c r="M397" s="3">
        <v>562730</v>
      </c>
    </row>
    <row r="398" spans="2:13" x14ac:dyDescent="0.25">
      <c r="B398" t="s">
        <v>3033</v>
      </c>
      <c r="C398" t="s">
        <v>2966</v>
      </c>
      <c r="D398">
        <v>79703584</v>
      </c>
      <c r="E398" s="2">
        <v>45421</v>
      </c>
      <c r="F398" s="3">
        <v>0</v>
      </c>
      <c r="G398" s="3">
        <v>573985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573985</v>
      </c>
    </row>
    <row r="399" spans="2:13" x14ac:dyDescent="0.25">
      <c r="B399" t="s">
        <v>3033</v>
      </c>
      <c r="C399" t="s">
        <v>2966</v>
      </c>
      <c r="D399">
        <v>79703584</v>
      </c>
      <c r="E399" s="2">
        <v>45391</v>
      </c>
      <c r="F399" s="3">
        <v>0</v>
      </c>
      <c r="G399" s="3">
        <v>0</v>
      </c>
      <c r="H399" s="3">
        <v>2288806</v>
      </c>
      <c r="I399" s="3">
        <v>0</v>
      </c>
      <c r="J399" s="3">
        <v>0</v>
      </c>
      <c r="K399" s="3">
        <v>0</v>
      </c>
      <c r="L399" s="3">
        <v>0</v>
      </c>
      <c r="M399" s="3">
        <v>2288806</v>
      </c>
    </row>
    <row r="400" spans="2:13" x14ac:dyDescent="0.25">
      <c r="B400" t="s">
        <v>3033</v>
      </c>
      <c r="C400" t="s">
        <v>2966</v>
      </c>
      <c r="D400">
        <v>79703584</v>
      </c>
      <c r="E400" s="2">
        <v>45432</v>
      </c>
      <c r="F400" s="3">
        <v>0</v>
      </c>
      <c r="G400" s="3">
        <v>1710699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1710699</v>
      </c>
    </row>
    <row r="401" spans="2:13" x14ac:dyDescent="0.25">
      <c r="B401" t="s">
        <v>3033</v>
      </c>
      <c r="C401" t="s">
        <v>2966</v>
      </c>
      <c r="D401">
        <v>79703584</v>
      </c>
      <c r="E401" s="2">
        <v>45440</v>
      </c>
      <c r="F401" s="3">
        <v>0</v>
      </c>
      <c r="G401" s="3">
        <v>2068022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2068022</v>
      </c>
    </row>
    <row r="402" spans="2:13" x14ac:dyDescent="0.25">
      <c r="B402" t="s">
        <v>3033</v>
      </c>
      <c r="C402" t="s">
        <v>2966</v>
      </c>
      <c r="D402">
        <v>79703584</v>
      </c>
      <c r="E402" s="2">
        <v>45442</v>
      </c>
      <c r="F402" s="3">
        <v>0</v>
      </c>
      <c r="G402" s="3">
        <v>956641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956641</v>
      </c>
    </row>
    <row r="403" spans="2:13" x14ac:dyDescent="0.25">
      <c r="B403" t="s">
        <v>3033</v>
      </c>
      <c r="C403" t="s">
        <v>2967</v>
      </c>
      <c r="D403">
        <v>860507710</v>
      </c>
      <c r="E403" s="2">
        <v>45364</v>
      </c>
      <c r="F403" s="3">
        <v>0</v>
      </c>
      <c r="G403" s="3">
        <v>0</v>
      </c>
      <c r="H403" s="3">
        <v>0</v>
      </c>
      <c r="I403" s="3">
        <v>405381</v>
      </c>
      <c r="J403" s="3">
        <v>0</v>
      </c>
      <c r="K403" s="3">
        <v>0</v>
      </c>
      <c r="L403" s="3">
        <v>0</v>
      </c>
      <c r="M403" s="3">
        <v>405381</v>
      </c>
    </row>
    <row r="404" spans="2:13" x14ac:dyDescent="0.25">
      <c r="B404" t="s">
        <v>3033</v>
      </c>
      <c r="C404" t="s">
        <v>2967</v>
      </c>
      <c r="D404">
        <v>860507710</v>
      </c>
      <c r="E404" s="2">
        <v>45366</v>
      </c>
      <c r="F404" s="3">
        <v>0</v>
      </c>
      <c r="G404" s="3">
        <v>0</v>
      </c>
      <c r="H404" s="3">
        <v>0</v>
      </c>
      <c r="I404" s="3">
        <v>47287</v>
      </c>
      <c r="J404" s="3">
        <v>0</v>
      </c>
      <c r="K404" s="3">
        <v>0</v>
      </c>
      <c r="L404" s="3">
        <v>0</v>
      </c>
      <c r="M404" s="3">
        <v>47287</v>
      </c>
    </row>
    <row r="405" spans="2:13" x14ac:dyDescent="0.25">
      <c r="B405" t="s">
        <v>3033</v>
      </c>
      <c r="C405" t="s">
        <v>2967</v>
      </c>
      <c r="D405">
        <v>860507710</v>
      </c>
      <c r="E405" s="2">
        <v>45377</v>
      </c>
      <c r="F405" s="3">
        <v>0</v>
      </c>
      <c r="G405" s="3">
        <v>0</v>
      </c>
      <c r="H405" s="3">
        <v>0</v>
      </c>
      <c r="I405" s="3">
        <v>1920572</v>
      </c>
      <c r="J405" s="3">
        <v>0</v>
      </c>
      <c r="K405" s="3">
        <v>0</v>
      </c>
      <c r="L405" s="3">
        <v>0</v>
      </c>
      <c r="M405" s="3">
        <v>1920572</v>
      </c>
    </row>
    <row r="406" spans="2:13" x14ac:dyDescent="0.25">
      <c r="B406" t="s">
        <v>3033</v>
      </c>
      <c r="C406" t="s">
        <v>2967</v>
      </c>
      <c r="D406">
        <v>860507710</v>
      </c>
      <c r="E406" s="2">
        <v>45386</v>
      </c>
      <c r="F406" s="3">
        <v>0</v>
      </c>
      <c r="G406" s="3">
        <v>0</v>
      </c>
      <c r="H406" s="3">
        <v>355437</v>
      </c>
      <c r="I406" s="3">
        <v>0</v>
      </c>
      <c r="J406" s="3">
        <v>0</v>
      </c>
      <c r="K406" s="3">
        <v>0</v>
      </c>
      <c r="L406" s="3">
        <v>0</v>
      </c>
      <c r="M406" s="3">
        <v>355437</v>
      </c>
    </row>
    <row r="407" spans="2:13" x14ac:dyDescent="0.25">
      <c r="B407" t="s">
        <v>3033</v>
      </c>
      <c r="C407" t="s">
        <v>2967</v>
      </c>
      <c r="D407">
        <v>860507710</v>
      </c>
      <c r="E407" s="2">
        <v>45393</v>
      </c>
      <c r="F407" s="3">
        <v>0</v>
      </c>
      <c r="G407" s="3">
        <v>0</v>
      </c>
      <c r="H407" s="3">
        <v>151942</v>
      </c>
      <c r="I407" s="3">
        <v>0</v>
      </c>
      <c r="J407" s="3">
        <v>0</v>
      </c>
      <c r="K407" s="3">
        <v>0</v>
      </c>
      <c r="L407" s="3">
        <v>0</v>
      </c>
      <c r="M407" s="3">
        <v>151942</v>
      </c>
    </row>
    <row r="408" spans="2:13" x14ac:dyDescent="0.25">
      <c r="B408" t="s">
        <v>3033</v>
      </c>
      <c r="C408" t="s">
        <v>2967</v>
      </c>
      <c r="D408">
        <v>860507710</v>
      </c>
      <c r="E408" s="2">
        <v>45399</v>
      </c>
      <c r="F408" s="3">
        <v>0</v>
      </c>
      <c r="G408" s="3">
        <v>0</v>
      </c>
      <c r="H408" s="3">
        <v>227656</v>
      </c>
      <c r="I408" s="3">
        <v>0</v>
      </c>
      <c r="J408" s="3">
        <v>0</v>
      </c>
      <c r="K408" s="3">
        <v>0</v>
      </c>
      <c r="L408" s="3">
        <v>0</v>
      </c>
      <c r="M408" s="3">
        <v>227656</v>
      </c>
    </row>
    <row r="409" spans="2:13" x14ac:dyDescent="0.25">
      <c r="B409" t="s">
        <v>3033</v>
      </c>
      <c r="C409" t="s">
        <v>2967</v>
      </c>
      <c r="D409">
        <v>860507710</v>
      </c>
      <c r="E409" s="2">
        <v>45404</v>
      </c>
      <c r="F409" s="3">
        <v>0</v>
      </c>
      <c r="G409" s="3">
        <v>0</v>
      </c>
      <c r="H409" s="3">
        <v>231945</v>
      </c>
      <c r="I409" s="3">
        <v>0</v>
      </c>
      <c r="J409" s="3">
        <v>0</v>
      </c>
      <c r="K409" s="3">
        <v>0</v>
      </c>
      <c r="L409" s="3">
        <v>0</v>
      </c>
      <c r="M409" s="3">
        <v>231945</v>
      </c>
    </row>
    <row r="410" spans="2:13" x14ac:dyDescent="0.25">
      <c r="B410" t="s">
        <v>3033</v>
      </c>
      <c r="C410" t="s">
        <v>2967</v>
      </c>
      <c r="D410">
        <v>860507710</v>
      </c>
      <c r="E410" s="2">
        <v>45406</v>
      </c>
      <c r="F410" s="3">
        <v>0</v>
      </c>
      <c r="G410" s="3">
        <v>0</v>
      </c>
      <c r="H410" s="3">
        <v>73025</v>
      </c>
      <c r="I410" s="3">
        <v>0</v>
      </c>
      <c r="J410" s="3">
        <v>0</v>
      </c>
      <c r="K410" s="3">
        <v>0</v>
      </c>
      <c r="L410" s="3">
        <v>0</v>
      </c>
      <c r="M410" s="3">
        <v>73025</v>
      </c>
    </row>
    <row r="411" spans="2:13" x14ac:dyDescent="0.25">
      <c r="B411" t="s">
        <v>3033</v>
      </c>
      <c r="C411" t="s">
        <v>2967</v>
      </c>
      <c r="D411">
        <v>860507710</v>
      </c>
      <c r="E411" s="2">
        <v>45408</v>
      </c>
      <c r="F411" s="3">
        <v>0</v>
      </c>
      <c r="G411" s="3">
        <v>0</v>
      </c>
      <c r="H411" s="3">
        <v>912335</v>
      </c>
      <c r="I411" s="3">
        <v>0</v>
      </c>
      <c r="J411" s="3">
        <v>0</v>
      </c>
      <c r="K411" s="3">
        <v>0</v>
      </c>
      <c r="L411" s="3">
        <v>0</v>
      </c>
      <c r="M411" s="3">
        <v>912335</v>
      </c>
    </row>
    <row r="412" spans="2:13" x14ac:dyDescent="0.25">
      <c r="B412" t="s">
        <v>3033</v>
      </c>
      <c r="C412" t="s">
        <v>2967</v>
      </c>
      <c r="D412">
        <v>860507710</v>
      </c>
      <c r="E412" s="2">
        <v>45411</v>
      </c>
      <c r="F412" s="3">
        <v>0</v>
      </c>
      <c r="G412" s="3">
        <v>0</v>
      </c>
      <c r="H412" s="3">
        <v>1344830</v>
      </c>
      <c r="I412" s="3">
        <v>0</v>
      </c>
      <c r="J412" s="3">
        <v>0</v>
      </c>
      <c r="K412" s="3">
        <v>0</v>
      </c>
      <c r="L412" s="3">
        <v>0</v>
      </c>
      <c r="M412" s="3">
        <v>1344830</v>
      </c>
    </row>
    <row r="413" spans="2:13" x14ac:dyDescent="0.25">
      <c r="B413" t="s">
        <v>3033</v>
      </c>
      <c r="C413" t="s">
        <v>2967</v>
      </c>
      <c r="D413">
        <v>860507710</v>
      </c>
      <c r="E413" s="2">
        <v>45412</v>
      </c>
      <c r="F413" s="3">
        <v>0</v>
      </c>
      <c r="G413" s="3">
        <v>0</v>
      </c>
      <c r="H413" s="3">
        <v>440354</v>
      </c>
      <c r="I413" s="3">
        <v>0</v>
      </c>
      <c r="J413" s="3">
        <v>0</v>
      </c>
      <c r="K413" s="3">
        <v>0</v>
      </c>
      <c r="L413" s="3">
        <v>0</v>
      </c>
      <c r="M413" s="3">
        <v>440354</v>
      </c>
    </row>
    <row r="414" spans="2:13" x14ac:dyDescent="0.25">
      <c r="B414" t="s">
        <v>3033</v>
      </c>
      <c r="C414" t="s">
        <v>2967</v>
      </c>
      <c r="D414">
        <v>860507710</v>
      </c>
      <c r="E414" s="2">
        <v>45418</v>
      </c>
      <c r="F414" s="3">
        <v>0</v>
      </c>
      <c r="G414" s="3">
        <v>1022591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1022591</v>
      </c>
    </row>
    <row r="415" spans="2:13" x14ac:dyDescent="0.25">
      <c r="B415" t="s">
        <v>3033</v>
      </c>
      <c r="C415" t="s">
        <v>2967</v>
      </c>
      <c r="D415">
        <v>860507710</v>
      </c>
      <c r="E415" s="2">
        <v>45421</v>
      </c>
      <c r="F415" s="3">
        <v>0</v>
      </c>
      <c r="G415" s="3">
        <v>5235073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5235073</v>
      </c>
    </row>
    <row r="416" spans="2:13" x14ac:dyDescent="0.25">
      <c r="B416" t="s">
        <v>3033</v>
      </c>
      <c r="C416" t="s">
        <v>2967</v>
      </c>
      <c r="D416">
        <v>860507710</v>
      </c>
      <c r="E416" s="2">
        <v>45426</v>
      </c>
      <c r="F416" s="3">
        <v>0</v>
      </c>
      <c r="G416" s="3">
        <v>720138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720138</v>
      </c>
    </row>
    <row r="417" spans="2:13" x14ac:dyDescent="0.25">
      <c r="B417" t="s">
        <v>3033</v>
      </c>
      <c r="C417" t="s">
        <v>2967</v>
      </c>
      <c r="D417">
        <v>860507710</v>
      </c>
      <c r="E417" s="2">
        <v>45397</v>
      </c>
      <c r="F417" s="3">
        <v>0</v>
      </c>
      <c r="G417" s="3">
        <v>0</v>
      </c>
      <c r="H417" s="3">
        <v>1811113</v>
      </c>
      <c r="I417" s="3">
        <v>0</v>
      </c>
      <c r="J417" s="3">
        <v>0</v>
      </c>
      <c r="K417" s="3">
        <v>0</v>
      </c>
      <c r="L417" s="3">
        <v>0</v>
      </c>
      <c r="M417" s="3">
        <v>1811113</v>
      </c>
    </row>
    <row r="418" spans="2:13" x14ac:dyDescent="0.25">
      <c r="B418" t="s">
        <v>3033</v>
      </c>
      <c r="C418" t="s">
        <v>2967</v>
      </c>
      <c r="D418">
        <v>860507710</v>
      </c>
      <c r="E418" s="2">
        <v>45357</v>
      </c>
      <c r="F418" s="3">
        <v>0</v>
      </c>
      <c r="G418" s="3">
        <v>0</v>
      </c>
      <c r="H418" s="3">
        <v>0</v>
      </c>
      <c r="I418" s="3">
        <v>2375769</v>
      </c>
      <c r="J418" s="3">
        <v>0</v>
      </c>
      <c r="K418" s="3">
        <v>0</v>
      </c>
      <c r="L418" s="3">
        <v>0</v>
      </c>
      <c r="M418" s="3">
        <v>2375769</v>
      </c>
    </row>
    <row r="419" spans="2:13" x14ac:dyDescent="0.25">
      <c r="B419" t="s">
        <v>3033</v>
      </c>
      <c r="C419" t="s">
        <v>2967</v>
      </c>
      <c r="D419">
        <v>860507710</v>
      </c>
      <c r="E419" s="2">
        <v>45432</v>
      </c>
      <c r="F419" s="3">
        <v>0</v>
      </c>
      <c r="G419" s="3">
        <v>459531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459531</v>
      </c>
    </row>
    <row r="420" spans="2:13" x14ac:dyDescent="0.25">
      <c r="B420" t="s">
        <v>3033</v>
      </c>
      <c r="C420" t="s">
        <v>2967</v>
      </c>
      <c r="D420">
        <v>860507710</v>
      </c>
      <c r="E420" s="2">
        <v>45429</v>
      </c>
      <c r="F420" s="3">
        <v>0</v>
      </c>
      <c r="G420" s="3">
        <v>397964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397964</v>
      </c>
    </row>
    <row r="421" spans="2:13" x14ac:dyDescent="0.25">
      <c r="B421" t="s">
        <v>3033</v>
      </c>
      <c r="C421" t="s">
        <v>2967</v>
      </c>
      <c r="D421">
        <v>860507710</v>
      </c>
      <c r="E421" s="2">
        <v>45439</v>
      </c>
      <c r="F421" s="3">
        <v>0</v>
      </c>
      <c r="G421" s="3">
        <v>3567117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3567117</v>
      </c>
    </row>
    <row r="422" spans="2:13" x14ac:dyDescent="0.25">
      <c r="B422" t="s">
        <v>3033</v>
      </c>
      <c r="C422" t="s">
        <v>2969</v>
      </c>
      <c r="D422">
        <v>438493</v>
      </c>
      <c r="E422" s="2">
        <v>45386</v>
      </c>
      <c r="F422" s="3">
        <v>0</v>
      </c>
      <c r="G422" s="3">
        <v>0</v>
      </c>
      <c r="H422" s="3">
        <v>491826</v>
      </c>
      <c r="I422" s="3">
        <v>0</v>
      </c>
      <c r="J422" s="3">
        <v>0</v>
      </c>
      <c r="K422" s="3">
        <v>0</v>
      </c>
      <c r="L422" s="3">
        <v>0</v>
      </c>
      <c r="M422" s="3">
        <v>491826</v>
      </c>
    </row>
    <row r="423" spans="2:13" x14ac:dyDescent="0.25">
      <c r="B423" t="s">
        <v>3033</v>
      </c>
      <c r="C423" t="s">
        <v>2969</v>
      </c>
      <c r="D423">
        <v>438493</v>
      </c>
      <c r="E423" s="2">
        <v>45400</v>
      </c>
      <c r="F423" s="3">
        <v>0</v>
      </c>
      <c r="G423" s="3">
        <v>0</v>
      </c>
      <c r="H423" s="3">
        <v>1316788</v>
      </c>
      <c r="I423" s="3">
        <v>0</v>
      </c>
      <c r="J423" s="3">
        <v>0</v>
      </c>
      <c r="K423" s="3">
        <v>0</v>
      </c>
      <c r="L423" s="3">
        <v>0</v>
      </c>
      <c r="M423" s="3">
        <v>1316788</v>
      </c>
    </row>
    <row r="424" spans="2:13" x14ac:dyDescent="0.25">
      <c r="B424" t="s">
        <v>3033</v>
      </c>
      <c r="C424" t="s">
        <v>2969</v>
      </c>
      <c r="D424">
        <v>438493</v>
      </c>
      <c r="E424" s="2">
        <v>45405</v>
      </c>
      <c r="F424" s="3">
        <v>0</v>
      </c>
      <c r="G424" s="3">
        <v>0</v>
      </c>
      <c r="H424" s="3">
        <v>1316788</v>
      </c>
      <c r="I424" s="3">
        <v>0</v>
      </c>
      <c r="J424" s="3">
        <v>0</v>
      </c>
      <c r="K424" s="3">
        <v>0</v>
      </c>
      <c r="L424" s="3">
        <v>0</v>
      </c>
      <c r="M424" s="3">
        <v>1316788</v>
      </c>
    </row>
    <row r="425" spans="2:13" x14ac:dyDescent="0.25">
      <c r="B425" t="s">
        <v>3033</v>
      </c>
      <c r="C425" t="s">
        <v>2969</v>
      </c>
      <c r="D425">
        <v>438493</v>
      </c>
      <c r="E425" s="2">
        <v>45418</v>
      </c>
      <c r="F425" s="3">
        <v>0</v>
      </c>
      <c r="G425" s="3">
        <v>1420331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1420331</v>
      </c>
    </row>
    <row r="426" spans="2:13" x14ac:dyDescent="0.25">
      <c r="B426" t="s">
        <v>3033</v>
      </c>
      <c r="C426" t="s">
        <v>2969</v>
      </c>
      <c r="D426">
        <v>438493</v>
      </c>
      <c r="E426" s="2">
        <v>45426</v>
      </c>
      <c r="F426" s="3">
        <v>0</v>
      </c>
      <c r="G426" s="3">
        <v>2130495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2130495</v>
      </c>
    </row>
    <row r="427" spans="2:13" x14ac:dyDescent="0.25">
      <c r="B427" t="s">
        <v>3033</v>
      </c>
      <c r="C427" t="s">
        <v>2969</v>
      </c>
      <c r="D427">
        <v>438493</v>
      </c>
      <c r="E427" s="2">
        <v>45397</v>
      </c>
      <c r="F427" s="3">
        <v>0</v>
      </c>
      <c r="G427" s="3">
        <v>0</v>
      </c>
      <c r="H427" s="3">
        <v>985678</v>
      </c>
      <c r="I427" s="3">
        <v>0</v>
      </c>
      <c r="J427" s="3">
        <v>0</v>
      </c>
      <c r="K427" s="3">
        <v>0</v>
      </c>
      <c r="L427" s="3">
        <v>0</v>
      </c>
      <c r="M427" s="3">
        <v>985678</v>
      </c>
    </row>
    <row r="428" spans="2:13" x14ac:dyDescent="0.25">
      <c r="B428" t="s">
        <v>3033</v>
      </c>
      <c r="C428" t="s">
        <v>2969</v>
      </c>
      <c r="D428">
        <v>438493</v>
      </c>
      <c r="E428" s="2">
        <v>45391</v>
      </c>
      <c r="F428" s="3">
        <v>0</v>
      </c>
      <c r="G428" s="3">
        <v>0</v>
      </c>
      <c r="H428" s="3">
        <v>1316788</v>
      </c>
      <c r="I428" s="3">
        <v>0</v>
      </c>
      <c r="J428" s="3">
        <v>0</v>
      </c>
      <c r="K428" s="3">
        <v>0</v>
      </c>
      <c r="L428" s="3">
        <v>0</v>
      </c>
      <c r="M428" s="3">
        <v>1316788</v>
      </c>
    </row>
    <row r="429" spans="2:13" x14ac:dyDescent="0.25">
      <c r="B429" t="s">
        <v>3033</v>
      </c>
      <c r="C429" t="s">
        <v>2969</v>
      </c>
      <c r="D429">
        <v>438493</v>
      </c>
      <c r="E429" s="2">
        <v>45357</v>
      </c>
      <c r="F429" s="3">
        <v>0</v>
      </c>
      <c r="G429" s="3">
        <v>0</v>
      </c>
      <c r="H429" s="3">
        <v>0</v>
      </c>
      <c r="I429" s="3">
        <v>2491994</v>
      </c>
      <c r="J429" s="3">
        <v>0</v>
      </c>
      <c r="K429" s="3">
        <v>0</v>
      </c>
      <c r="L429" s="3">
        <v>0</v>
      </c>
      <c r="M429" s="3">
        <v>2491994</v>
      </c>
    </row>
    <row r="430" spans="2:13" x14ac:dyDescent="0.25">
      <c r="B430" t="s">
        <v>3033</v>
      </c>
      <c r="C430" t="s">
        <v>2970</v>
      </c>
      <c r="D430">
        <v>901127688</v>
      </c>
      <c r="E430" s="2">
        <v>45370</v>
      </c>
      <c r="F430" s="3">
        <v>0</v>
      </c>
      <c r="G430" s="3">
        <v>0</v>
      </c>
      <c r="H430" s="3">
        <v>0</v>
      </c>
      <c r="I430" s="3">
        <v>1672835</v>
      </c>
      <c r="J430" s="3">
        <v>0</v>
      </c>
      <c r="K430" s="3">
        <v>0</v>
      </c>
      <c r="L430" s="3">
        <v>0</v>
      </c>
      <c r="M430" s="3">
        <v>1672835</v>
      </c>
    </row>
    <row r="431" spans="2:13" x14ac:dyDescent="0.25">
      <c r="B431" t="s">
        <v>3033</v>
      </c>
      <c r="C431" t="s">
        <v>2970</v>
      </c>
      <c r="D431">
        <v>901127688</v>
      </c>
      <c r="E431" s="2">
        <v>45372</v>
      </c>
      <c r="F431" s="3">
        <v>0</v>
      </c>
      <c r="G431" s="3">
        <v>0</v>
      </c>
      <c r="H431" s="3">
        <v>0</v>
      </c>
      <c r="I431" s="3">
        <v>1260613</v>
      </c>
      <c r="J431" s="3">
        <v>0</v>
      </c>
      <c r="K431" s="3">
        <v>0</v>
      </c>
      <c r="L431" s="3">
        <v>0</v>
      </c>
      <c r="M431" s="3">
        <v>1260613</v>
      </c>
    </row>
    <row r="432" spans="2:13" x14ac:dyDescent="0.25">
      <c r="B432" t="s">
        <v>3033</v>
      </c>
      <c r="C432" t="s">
        <v>2970</v>
      </c>
      <c r="D432">
        <v>901127688</v>
      </c>
      <c r="E432" s="2">
        <v>45373</v>
      </c>
      <c r="F432" s="3">
        <v>0</v>
      </c>
      <c r="G432" s="3">
        <v>0</v>
      </c>
      <c r="H432" s="3">
        <v>0</v>
      </c>
      <c r="I432" s="3">
        <v>704208</v>
      </c>
      <c r="J432" s="3">
        <v>0</v>
      </c>
      <c r="K432" s="3">
        <v>0</v>
      </c>
      <c r="L432" s="3">
        <v>0</v>
      </c>
      <c r="M432" s="3">
        <v>704208</v>
      </c>
    </row>
    <row r="433" spans="2:13" x14ac:dyDescent="0.25">
      <c r="B433" t="s">
        <v>3033</v>
      </c>
      <c r="C433" t="s">
        <v>2970</v>
      </c>
      <c r="D433">
        <v>901127688</v>
      </c>
      <c r="E433" s="2">
        <v>45377</v>
      </c>
      <c r="F433" s="3">
        <v>0</v>
      </c>
      <c r="G433" s="3">
        <v>0</v>
      </c>
      <c r="H433" s="3">
        <v>0</v>
      </c>
      <c r="I433" s="3">
        <v>45654</v>
      </c>
      <c r="J433" s="3">
        <v>0</v>
      </c>
      <c r="K433" s="3">
        <v>0</v>
      </c>
      <c r="L433" s="3">
        <v>0</v>
      </c>
      <c r="M433" s="3">
        <v>45654</v>
      </c>
    </row>
    <row r="434" spans="2:13" x14ac:dyDescent="0.25">
      <c r="B434" t="s">
        <v>3033</v>
      </c>
      <c r="C434" t="s">
        <v>2970</v>
      </c>
      <c r="D434">
        <v>901127688</v>
      </c>
      <c r="E434" s="2">
        <v>45378</v>
      </c>
      <c r="F434" s="3">
        <v>0</v>
      </c>
      <c r="G434" s="3">
        <v>0</v>
      </c>
      <c r="H434" s="3">
        <v>0</v>
      </c>
      <c r="I434" s="3">
        <v>824443</v>
      </c>
      <c r="J434" s="3">
        <v>0</v>
      </c>
      <c r="K434" s="3">
        <v>0</v>
      </c>
      <c r="L434" s="3">
        <v>0</v>
      </c>
      <c r="M434" s="3">
        <v>824443</v>
      </c>
    </row>
    <row r="435" spans="2:13" x14ac:dyDescent="0.25">
      <c r="B435" t="s">
        <v>3033</v>
      </c>
      <c r="C435" t="s">
        <v>2970</v>
      </c>
      <c r="D435">
        <v>901127688</v>
      </c>
      <c r="E435" s="2">
        <v>45401</v>
      </c>
      <c r="F435" s="3">
        <v>0</v>
      </c>
      <c r="G435" s="3">
        <v>0</v>
      </c>
      <c r="H435" s="3">
        <v>784128</v>
      </c>
      <c r="I435" s="3">
        <v>0</v>
      </c>
      <c r="J435" s="3">
        <v>0</v>
      </c>
      <c r="K435" s="3">
        <v>0</v>
      </c>
      <c r="L435" s="3">
        <v>0</v>
      </c>
      <c r="M435" s="3">
        <v>784128</v>
      </c>
    </row>
    <row r="436" spans="2:13" x14ac:dyDescent="0.25">
      <c r="B436" t="s">
        <v>3033</v>
      </c>
      <c r="C436" t="s">
        <v>2970</v>
      </c>
      <c r="D436">
        <v>901127688</v>
      </c>
      <c r="E436" s="2">
        <v>45408</v>
      </c>
      <c r="F436" s="3">
        <v>0</v>
      </c>
      <c r="G436" s="3">
        <v>0</v>
      </c>
      <c r="H436" s="3">
        <v>1236666</v>
      </c>
      <c r="I436" s="3">
        <v>0</v>
      </c>
      <c r="J436" s="3">
        <v>0</v>
      </c>
      <c r="K436" s="3">
        <v>0</v>
      </c>
      <c r="L436" s="3">
        <v>0</v>
      </c>
      <c r="M436" s="3">
        <v>1236666</v>
      </c>
    </row>
    <row r="437" spans="2:13" x14ac:dyDescent="0.25">
      <c r="B437" t="s">
        <v>3033</v>
      </c>
      <c r="C437" t="s">
        <v>2970</v>
      </c>
      <c r="D437">
        <v>901127688</v>
      </c>
      <c r="E437" s="2">
        <v>45421</v>
      </c>
      <c r="F437" s="3">
        <v>0</v>
      </c>
      <c r="G437" s="3">
        <v>1236666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1236666</v>
      </c>
    </row>
    <row r="438" spans="2:13" x14ac:dyDescent="0.25">
      <c r="B438" t="s">
        <v>3033</v>
      </c>
      <c r="C438" t="s">
        <v>2970</v>
      </c>
      <c r="D438">
        <v>901127688</v>
      </c>
      <c r="E438" s="2">
        <v>45391</v>
      </c>
      <c r="F438" s="3">
        <v>0</v>
      </c>
      <c r="G438" s="3">
        <v>0</v>
      </c>
      <c r="H438" s="3">
        <v>3168351</v>
      </c>
      <c r="I438" s="3">
        <v>0</v>
      </c>
      <c r="J438" s="3">
        <v>0</v>
      </c>
      <c r="K438" s="3">
        <v>0</v>
      </c>
      <c r="L438" s="3">
        <v>0</v>
      </c>
      <c r="M438" s="3">
        <v>3168351</v>
      </c>
    </row>
    <row r="439" spans="2:13" x14ac:dyDescent="0.25">
      <c r="B439" t="s">
        <v>3033</v>
      </c>
      <c r="C439" t="s">
        <v>2970</v>
      </c>
      <c r="D439">
        <v>901127688</v>
      </c>
      <c r="E439" s="2">
        <v>45428</v>
      </c>
      <c r="F439" s="3">
        <v>0</v>
      </c>
      <c r="G439" s="3">
        <v>1107241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1107241</v>
      </c>
    </row>
    <row r="440" spans="2:13" x14ac:dyDescent="0.25">
      <c r="B440" t="s">
        <v>3033</v>
      </c>
      <c r="C440" t="s">
        <v>2970</v>
      </c>
      <c r="D440">
        <v>901127688</v>
      </c>
      <c r="E440" s="2">
        <v>45439</v>
      </c>
      <c r="F440" s="3">
        <v>0</v>
      </c>
      <c r="G440" s="3">
        <v>695019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695019</v>
      </c>
    </row>
    <row r="441" spans="2:13" x14ac:dyDescent="0.25">
      <c r="B441" t="s">
        <v>3033</v>
      </c>
      <c r="C441" t="s">
        <v>2971</v>
      </c>
      <c r="D441">
        <v>860007336</v>
      </c>
      <c r="E441" s="2">
        <v>45422</v>
      </c>
      <c r="F441" s="3">
        <v>0</v>
      </c>
      <c r="G441" s="3">
        <v>2720000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2720000</v>
      </c>
    </row>
    <row r="442" spans="2:13" x14ac:dyDescent="0.25">
      <c r="B442" t="s">
        <v>3033</v>
      </c>
      <c r="C442" t="s">
        <v>2971</v>
      </c>
      <c r="D442">
        <v>860007336</v>
      </c>
      <c r="E442" s="2">
        <v>45442</v>
      </c>
      <c r="F442" s="3">
        <v>0</v>
      </c>
      <c r="G442" s="3">
        <v>50870000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50870000</v>
      </c>
    </row>
    <row r="443" spans="2:13" x14ac:dyDescent="0.25">
      <c r="B443" t="s">
        <v>3033</v>
      </c>
      <c r="C443" t="s">
        <v>2973</v>
      </c>
      <c r="D443">
        <v>900730034</v>
      </c>
      <c r="E443" s="2">
        <v>45427</v>
      </c>
      <c r="F443" s="3">
        <v>0</v>
      </c>
      <c r="G443" s="3">
        <v>5202505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5202505</v>
      </c>
    </row>
    <row r="444" spans="2:13" x14ac:dyDescent="0.25">
      <c r="B444" t="s">
        <v>3033</v>
      </c>
      <c r="C444" t="s">
        <v>2973</v>
      </c>
      <c r="D444">
        <v>900730034</v>
      </c>
      <c r="E444" s="2">
        <v>45362</v>
      </c>
      <c r="F444" s="3">
        <v>0</v>
      </c>
      <c r="G444" s="3">
        <v>0</v>
      </c>
      <c r="H444" s="3">
        <v>0</v>
      </c>
      <c r="I444" s="3">
        <v>3046309</v>
      </c>
      <c r="J444" s="3">
        <v>0</v>
      </c>
      <c r="K444" s="3">
        <v>0</v>
      </c>
      <c r="L444" s="3">
        <v>0</v>
      </c>
      <c r="M444" s="3">
        <v>3046309</v>
      </c>
    </row>
    <row r="445" spans="2:13" x14ac:dyDescent="0.25">
      <c r="B445" t="s">
        <v>3033</v>
      </c>
      <c r="C445" t="s">
        <v>2973</v>
      </c>
      <c r="D445">
        <v>900730034</v>
      </c>
      <c r="E445" s="2">
        <v>45439</v>
      </c>
      <c r="F445" s="3">
        <v>0</v>
      </c>
      <c r="G445" s="3">
        <v>566335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566335</v>
      </c>
    </row>
    <row r="446" spans="2:13" x14ac:dyDescent="0.25">
      <c r="B446" t="s">
        <v>3033</v>
      </c>
      <c r="C446" t="s">
        <v>2974</v>
      </c>
      <c r="D446">
        <v>900588428</v>
      </c>
      <c r="E446" s="2">
        <v>45373</v>
      </c>
      <c r="F446" s="3">
        <v>0</v>
      </c>
      <c r="G446" s="3">
        <v>0</v>
      </c>
      <c r="H446" s="3">
        <v>0</v>
      </c>
      <c r="I446" s="3">
        <v>6663258</v>
      </c>
      <c r="J446" s="3">
        <v>0</v>
      </c>
      <c r="K446" s="3">
        <v>0</v>
      </c>
      <c r="L446" s="3">
        <v>0</v>
      </c>
      <c r="M446" s="3">
        <v>6663258</v>
      </c>
    </row>
    <row r="447" spans="2:13" x14ac:dyDescent="0.25">
      <c r="B447" t="s">
        <v>3033</v>
      </c>
      <c r="C447" t="s">
        <v>2974</v>
      </c>
      <c r="D447">
        <v>900588428</v>
      </c>
      <c r="E447" s="2">
        <v>45377</v>
      </c>
      <c r="F447" s="3">
        <v>0</v>
      </c>
      <c r="G447" s="3">
        <v>0</v>
      </c>
      <c r="H447" s="3">
        <v>0</v>
      </c>
      <c r="I447" s="3">
        <v>6347494</v>
      </c>
      <c r="J447" s="3">
        <v>0</v>
      </c>
      <c r="K447" s="3">
        <v>0</v>
      </c>
      <c r="L447" s="3">
        <v>0</v>
      </c>
      <c r="M447" s="3">
        <v>6347494</v>
      </c>
    </row>
    <row r="448" spans="2:13" x14ac:dyDescent="0.25">
      <c r="B448" t="s">
        <v>3033</v>
      </c>
      <c r="C448" t="s">
        <v>2974</v>
      </c>
      <c r="D448">
        <v>900588428</v>
      </c>
      <c r="E448" s="2">
        <v>45384</v>
      </c>
      <c r="F448" s="3">
        <v>0</v>
      </c>
      <c r="G448" s="3">
        <v>0</v>
      </c>
      <c r="H448" s="3">
        <v>355789</v>
      </c>
      <c r="I448" s="3">
        <v>0</v>
      </c>
      <c r="J448" s="3">
        <v>0</v>
      </c>
      <c r="K448" s="3">
        <v>0</v>
      </c>
      <c r="L448" s="3">
        <v>0</v>
      </c>
      <c r="M448" s="3">
        <v>355789</v>
      </c>
    </row>
    <row r="449" spans="2:13" x14ac:dyDescent="0.25">
      <c r="B449" t="s">
        <v>3033</v>
      </c>
      <c r="C449" t="s">
        <v>2974</v>
      </c>
      <c r="D449">
        <v>900588428</v>
      </c>
      <c r="E449" s="2">
        <v>45399</v>
      </c>
      <c r="F449" s="3">
        <v>0</v>
      </c>
      <c r="G449" s="3">
        <v>0</v>
      </c>
      <c r="H449" s="3">
        <v>4071558</v>
      </c>
      <c r="I449" s="3">
        <v>0</v>
      </c>
      <c r="J449" s="3">
        <v>0</v>
      </c>
      <c r="K449" s="3">
        <v>0</v>
      </c>
      <c r="L449" s="3">
        <v>0</v>
      </c>
      <c r="M449" s="3">
        <v>4071558</v>
      </c>
    </row>
    <row r="450" spans="2:13" x14ac:dyDescent="0.25">
      <c r="B450" t="s">
        <v>3033</v>
      </c>
      <c r="C450" t="s">
        <v>2974</v>
      </c>
      <c r="D450">
        <v>900588428</v>
      </c>
      <c r="E450" s="2">
        <v>45406</v>
      </c>
      <c r="F450" s="3">
        <v>0</v>
      </c>
      <c r="G450" s="3">
        <v>0</v>
      </c>
      <c r="H450" s="3">
        <v>4654162</v>
      </c>
      <c r="I450" s="3">
        <v>0</v>
      </c>
      <c r="J450" s="3">
        <v>0</v>
      </c>
      <c r="K450" s="3">
        <v>0</v>
      </c>
      <c r="L450" s="3">
        <v>0</v>
      </c>
      <c r="M450" s="3">
        <v>4654162</v>
      </c>
    </row>
    <row r="451" spans="2:13" x14ac:dyDescent="0.25">
      <c r="B451" t="s">
        <v>3033</v>
      </c>
      <c r="C451" t="s">
        <v>2974</v>
      </c>
      <c r="D451">
        <v>900588428</v>
      </c>
      <c r="E451" s="2">
        <v>45408</v>
      </c>
      <c r="F451" s="3">
        <v>0</v>
      </c>
      <c r="G451" s="3">
        <v>0</v>
      </c>
      <c r="H451" s="3">
        <v>2068023</v>
      </c>
      <c r="I451" s="3">
        <v>0</v>
      </c>
      <c r="J451" s="3">
        <v>0</v>
      </c>
      <c r="K451" s="3">
        <v>0</v>
      </c>
      <c r="L451" s="3">
        <v>0</v>
      </c>
      <c r="M451" s="3">
        <v>2068023</v>
      </c>
    </row>
    <row r="452" spans="2:13" x14ac:dyDescent="0.25">
      <c r="B452" t="s">
        <v>3033</v>
      </c>
      <c r="C452" t="s">
        <v>2974</v>
      </c>
      <c r="D452">
        <v>900588428</v>
      </c>
      <c r="E452" s="2">
        <v>45420</v>
      </c>
      <c r="F452" s="3">
        <v>0</v>
      </c>
      <c r="G452" s="3">
        <v>5341280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5341280</v>
      </c>
    </row>
    <row r="453" spans="2:13" x14ac:dyDescent="0.25">
      <c r="B453" t="s">
        <v>3033</v>
      </c>
      <c r="C453" t="s">
        <v>2974</v>
      </c>
      <c r="D453">
        <v>900588428</v>
      </c>
      <c r="E453" s="2">
        <v>45426</v>
      </c>
      <c r="F453" s="3">
        <v>0</v>
      </c>
      <c r="G453" s="3">
        <v>4076004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4076004</v>
      </c>
    </row>
    <row r="454" spans="2:13" x14ac:dyDescent="0.25">
      <c r="B454" t="s">
        <v>3033</v>
      </c>
      <c r="C454" t="s">
        <v>2974</v>
      </c>
      <c r="D454">
        <v>900588428</v>
      </c>
      <c r="E454" s="2">
        <v>45392</v>
      </c>
      <c r="F454" s="3">
        <v>0</v>
      </c>
      <c r="G454" s="3">
        <v>0</v>
      </c>
      <c r="H454" s="3">
        <v>1265273</v>
      </c>
      <c r="I454" s="3">
        <v>0</v>
      </c>
      <c r="J454" s="3">
        <v>0</v>
      </c>
      <c r="K454" s="3">
        <v>0</v>
      </c>
      <c r="L454" s="3">
        <v>0</v>
      </c>
      <c r="M454" s="3">
        <v>1265273</v>
      </c>
    </row>
    <row r="455" spans="2:13" x14ac:dyDescent="0.25">
      <c r="B455" t="s">
        <v>3033</v>
      </c>
      <c r="C455" t="s">
        <v>2974</v>
      </c>
      <c r="D455">
        <v>900588428</v>
      </c>
      <c r="E455" s="2">
        <v>45391</v>
      </c>
      <c r="F455" s="3">
        <v>0</v>
      </c>
      <c r="G455" s="3">
        <v>0</v>
      </c>
      <c r="H455" s="3">
        <v>5128916</v>
      </c>
      <c r="I455" s="3">
        <v>0</v>
      </c>
      <c r="J455" s="3">
        <v>0</v>
      </c>
      <c r="K455" s="3">
        <v>0</v>
      </c>
      <c r="L455" s="3">
        <v>0</v>
      </c>
      <c r="M455" s="3">
        <v>5128916</v>
      </c>
    </row>
    <row r="456" spans="2:13" x14ac:dyDescent="0.25">
      <c r="B456" t="s">
        <v>3033</v>
      </c>
      <c r="C456" t="s">
        <v>2974</v>
      </c>
      <c r="D456">
        <v>900588428</v>
      </c>
      <c r="E456" s="2">
        <v>45439</v>
      </c>
      <c r="F456" s="3">
        <v>0</v>
      </c>
      <c r="G456" s="3">
        <v>4678621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4678621</v>
      </c>
    </row>
    <row r="457" spans="2:13" x14ac:dyDescent="0.25">
      <c r="B457" t="s">
        <v>3033</v>
      </c>
      <c r="C457" t="s">
        <v>2974</v>
      </c>
      <c r="D457">
        <v>900588428</v>
      </c>
      <c r="E457" s="2">
        <v>45440</v>
      </c>
      <c r="F457" s="3">
        <v>0</v>
      </c>
      <c r="G457" s="3">
        <v>2265930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2265930</v>
      </c>
    </row>
    <row r="458" spans="2:13" x14ac:dyDescent="0.25">
      <c r="B458" t="s">
        <v>3033</v>
      </c>
      <c r="C458" t="s">
        <v>2974</v>
      </c>
      <c r="D458">
        <v>900588428</v>
      </c>
      <c r="E458" s="2">
        <v>45443</v>
      </c>
      <c r="F458" s="3">
        <v>1760042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1760042</v>
      </c>
    </row>
    <row r="459" spans="2:13" x14ac:dyDescent="0.25">
      <c r="B459" t="s">
        <v>3033</v>
      </c>
      <c r="C459" t="s">
        <v>2975</v>
      </c>
      <c r="D459">
        <v>830122675</v>
      </c>
      <c r="E459" s="2">
        <v>45366</v>
      </c>
      <c r="F459" s="3">
        <v>0</v>
      </c>
      <c r="G459" s="3">
        <v>0</v>
      </c>
      <c r="H459" s="3">
        <v>0</v>
      </c>
      <c r="I459" s="3">
        <v>991619</v>
      </c>
      <c r="J459" s="3">
        <v>0</v>
      </c>
      <c r="K459" s="3">
        <v>0</v>
      </c>
      <c r="L459" s="3">
        <v>0</v>
      </c>
      <c r="M459" s="3">
        <v>991619</v>
      </c>
    </row>
    <row r="460" spans="2:13" x14ac:dyDescent="0.25">
      <c r="B460" t="s">
        <v>3033</v>
      </c>
      <c r="C460" t="s">
        <v>2975</v>
      </c>
      <c r="D460">
        <v>830122675</v>
      </c>
      <c r="E460" s="2">
        <v>45372</v>
      </c>
      <c r="F460" s="3">
        <v>0</v>
      </c>
      <c r="G460" s="3">
        <v>0</v>
      </c>
      <c r="H460" s="3">
        <v>0</v>
      </c>
      <c r="I460" s="3">
        <v>1641076</v>
      </c>
      <c r="J460" s="3">
        <v>0</v>
      </c>
      <c r="K460" s="3">
        <v>0</v>
      </c>
      <c r="L460" s="3">
        <v>0</v>
      </c>
      <c r="M460" s="3">
        <v>1641076</v>
      </c>
    </row>
    <row r="461" spans="2:13" x14ac:dyDescent="0.25">
      <c r="B461" t="s">
        <v>3033</v>
      </c>
      <c r="C461" t="s">
        <v>2975</v>
      </c>
      <c r="D461">
        <v>830122675</v>
      </c>
      <c r="E461" s="2">
        <v>45387</v>
      </c>
      <c r="F461" s="3">
        <v>0</v>
      </c>
      <c r="G461" s="3">
        <v>0</v>
      </c>
      <c r="H461" s="3">
        <v>1930154</v>
      </c>
      <c r="I461" s="3">
        <v>0</v>
      </c>
      <c r="J461" s="3">
        <v>0</v>
      </c>
      <c r="K461" s="3">
        <v>0</v>
      </c>
      <c r="L461" s="3">
        <v>0</v>
      </c>
      <c r="M461" s="3">
        <v>1930154</v>
      </c>
    </row>
    <row r="462" spans="2:13" x14ac:dyDescent="0.25">
      <c r="B462" t="s">
        <v>3033</v>
      </c>
      <c r="C462" t="s">
        <v>2975</v>
      </c>
      <c r="D462">
        <v>830122675</v>
      </c>
      <c r="E462" s="2">
        <v>45394</v>
      </c>
      <c r="F462" s="3">
        <v>0</v>
      </c>
      <c r="G462" s="3">
        <v>0</v>
      </c>
      <c r="H462" s="3">
        <v>1445392</v>
      </c>
      <c r="I462" s="3">
        <v>0</v>
      </c>
      <c r="J462" s="3">
        <v>0</v>
      </c>
      <c r="K462" s="3">
        <v>0</v>
      </c>
      <c r="L462" s="3">
        <v>0</v>
      </c>
      <c r="M462" s="3">
        <v>1445392</v>
      </c>
    </row>
    <row r="463" spans="2:13" x14ac:dyDescent="0.25">
      <c r="B463" t="s">
        <v>3033</v>
      </c>
      <c r="C463" t="s">
        <v>2975</v>
      </c>
      <c r="D463">
        <v>830122675</v>
      </c>
      <c r="E463" s="2">
        <v>45411</v>
      </c>
      <c r="F463" s="3">
        <v>0</v>
      </c>
      <c r="G463" s="3">
        <v>0</v>
      </c>
      <c r="H463" s="3">
        <v>1778943</v>
      </c>
      <c r="I463" s="3">
        <v>0</v>
      </c>
      <c r="J463" s="3">
        <v>0</v>
      </c>
      <c r="K463" s="3">
        <v>0</v>
      </c>
      <c r="L463" s="3">
        <v>0</v>
      </c>
      <c r="M463" s="3">
        <v>1778943</v>
      </c>
    </row>
    <row r="464" spans="2:13" x14ac:dyDescent="0.25">
      <c r="B464" t="s">
        <v>3033</v>
      </c>
      <c r="C464" t="s">
        <v>2975</v>
      </c>
      <c r="D464">
        <v>830122675</v>
      </c>
      <c r="E464" s="2">
        <v>45362</v>
      </c>
      <c r="F464" s="3">
        <v>0</v>
      </c>
      <c r="G464" s="3">
        <v>0</v>
      </c>
      <c r="H464" s="3">
        <v>0</v>
      </c>
      <c r="I464" s="3">
        <v>2108048</v>
      </c>
      <c r="J464" s="3">
        <v>0</v>
      </c>
      <c r="K464" s="3">
        <v>0</v>
      </c>
      <c r="L464" s="3">
        <v>0</v>
      </c>
      <c r="M464" s="3">
        <v>2108048</v>
      </c>
    </row>
    <row r="465" spans="2:13" x14ac:dyDescent="0.25">
      <c r="B465" t="s">
        <v>3033</v>
      </c>
      <c r="C465" t="s">
        <v>2975</v>
      </c>
      <c r="D465">
        <v>830122675</v>
      </c>
      <c r="E465" s="2">
        <v>45435</v>
      </c>
      <c r="F465" s="3">
        <v>0</v>
      </c>
      <c r="G465" s="3">
        <v>3301053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3301053</v>
      </c>
    </row>
    <row r="466" spans="2:13" x14ac:dyDescent="0.25">
      <c r="B466" t="s">
        <v>3033</v>
      </c>
      <c r="C466" t="s">
        <v>2975</v>
      </c>
      <c r="D466">
        <v>830122675</v>
      </c>
      <c r="E466" s="2">
        <v>45440</v>
      </c>
      <c r="F466" s="3">
        <v>0</v>
      </c>
      <c r="G466" s="3">
        <v>1740029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1740029</v>
      </c>
    </row>
    <row r="467" spans="2:13" x14ac:dyDescent="0.25">
      <c r="B467" t="s">
        <v>3033</v>
      </c>
      <c r="C467" t="s">
        <v>200</v>
      </c>
      <c r="D467">
        <v>901160739</v>
      </c>
      <c r="E467" s="2">
        <v>45366</v>
      </c>
      <c r="F467" s="3">
        <v>0</v>
      </c>
      <c r="G467" s="3">
        <v>0</v>
      </c>
      <c r="H467" s="3">
        <v>0</v>
      </c>
      <c r="I467" s="3">
        <v>472693</v>
      </c>
      <c r="J467" s="3">
        <v>0</v>
      </c>
      <c r="K467" s="3">
        <v>0</v>
      </c>
      <c r="L467" s="3">
        <v>0</v>
      </c>
      <c r="M467" s="3">
        <v>472693</v>
      </c>
    </row>
    <row r="468" spans="2:13" x14ac:dyDescent="0.25">
      <c r="B468" t="s">
        <v>3033</v>
      </c>
      <c r="C468" t="s">
        <v>200</v>
      </c>
      <c r="D468">
        <v>901160739</v>
      </c>
      <c r="E468" s="2">
        <v>45378</v>
      </c>
      <c r="F468" s="3">
        <v>0</v>
      </c>
      <c r="G468" s="3">
        <v>0</v>
      </c>
      <c r="H468" s="3">
        <v>0</v>
      </c>
      <c r="I468" s="3">
        <v>6969033</v>
      </c>
      <c r="J468" s="3">
        <v>0</v>
      </c>
      <c r="K468" s="3">
        <v>0</v>
      </c>
      <c r="L468" s="3">
        <v>0</v>
      </c>
      <c r="M468" s="3">
        <v>6969033</v>
      </c>
    </row>
    <row r="469" spans="2:13" x14ac:dyDescent="0.25">
      <c r="B469" t="s">
        <v>3033</v>
      </c>
      <c r="C469" t="s">
        <v>200</v>
      </c>
      <c r="D469">
        <v>901160739</v>
      </c>
      <c r="E469" s="2">
        <v>45394</v>
      </c>
      <c r="F469" s="3">
        <v>0</v>
      </c>
      <c r="G469" s="3">
        <v>0</v>
      </c>
      <c r="H469" s="3">
        <v>1514550</v>
      </c>
      <c r="I469" s="3">
        <v>0</v>
      </c>
      <c r="J469" s="3">
        <v>0</v>
      </c>
      <c r="K469" s="3">
        <v>0</v>
      </c>
      <c r="L469" s="3">
        <v>0</v>
      </c>
      <c r="M469" s="3">
        <v>1514550</v>
      </c>
    </row>
    <row r="470" spans="2:13" x14ac:dyDescent="0.25">
      <c r="B470" t="s">
        <v>3033</v>
      </c>
      <c r="C470" t="s">
        <v>200</v>
      </c>
      <c r="D470">
        <v>901160739</v>
      </c>
      <c r="E470" s="2">
        <v>45400</v>
      </c>
      <c r="F470" s="3">
        <v>0</v>
      </c>
      <c r="G470" s="3">
        <v>0</v>
      </c>
      <c r="H470" s="3">
        <v>607748</v>
      </c>
      <c r="I470" s="3">
        <v>0</v>
      </c>
      <c r="J470" s="3">
        <v>0</v>
      </c>
      <c r="K470" s="3">
        <v>0</v>
      </c>
      <c r="L470" s="3">
        <v>0</v>
      </c>
      <c r="M470" s="3">
        <v>607748</v>
      </c>
    </row>
    <row r="471" spans="2:13" x14ac:dyDescent="0.25">
      <c r="B471" t="s">
        <v>3033</v>
      </c>
      <c r="C471" t="s">
        <v>200</v>
      </c>
      <c r="D471">
        <v>901160739</v>
      </c>
      <c r="E471" s="2">
        <v>45407</v>
      </c>
      <c r="F471" s="3">
        <v>0</v>
      </c>
      <c r="G471" s="3">
        <v>0</v>
      </c>
      <c r="H471" s="3">
        <v>8083037</v>
      </c>
      <c r="I471" s="3">
        <v>0</v>
      </c>
      <c r="J471" s="3">
        <v>0</v>
      </c>
      <c r="K471" s="3">
        <v>0</v>
      </c>
      <c r="L471" s="3">
        <v>0</v>
      </c>
      <c r="M471" s="3">
        <v>8083037</v>
      </c>
    </row>
    <row r="472" spans="2:13" x14ac:dyDescent="0.25">
      <c r="B472" t="s">
        <v>3033</v>
      </c>
      <c r="C472" t="s">
        <v>200</v>
      </c>
      <c r="D472">
        <v>901160739</v>
      </c>
      <c r="E472" s="2">
        <v>45411</v>
      </c>
      <c r="F472" s="3">
        <v>0</v>
      </c>
      <c r="G472" s="3">
        <v>0</v>
      </c>
      <c r="H472" s="3">
        <v>770992</v>
      </c>
      <c r="I472" s="3">
        <v>0</v>
      </c>
      <c r="J472" s="3">
        <v>0</v>
      </c>
      <c r="K472" s="3">
        <v>0</v>
      </c>
      <c r="L472" s="3">
        <v>0</v>
      </c>
      <c r="M472" s="3">
        <v>770992</v>
      </c>
    </row>
    <row r="473" spans="2:13" x14ac:dyDescent="0.25">
      <c r="B473" t="s">
        <v>3033</v>
      </c>
      <c r="C473" t="s">
        <v>200</v>
      </c>
      <c r="D473">
        <v>901160739</v>
      </c>
      <c r="E473" s="2">
        <v>45422</v>
      </c>
      <c r="F473" s="3">
        <v>0</v>
      </c>
      <c r="G473" s="3">
        <v>641512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641512</v>
      </c>
    </row>
    <row r="474" spans="2:13" x14ac:dyDescent="0.25">
      <c r="B474" t="s">
        <v>3033</v>
      </c>
      <c r="C474" t="s">
        <v>200</v>
      </c>
      <c r="D474">
        <v>901160739</v>
      </c>
      <c r="E474" s="2">
        <v>45392</v>
      </c>
      <c r="F474" s="3">
        <v>0</v>
      </c>
      <c r="G474" s="3">
        <v>0</v>
      </c>
      <c r="H474" s="3">
        <v>2944625</v>
      </c>
      <c r="I474" s="3">
        <v>0</v>
      </c>
      <c r="J474" s="3">
        <v>0</v>
      </c>
      <c r="K474" s="3">
        <v>0</v>
      </c>
      <c r="L474" s="3">
        <v>0</v>
      </c>
      <c r="M474" s="3">
        <v>2944625</v>
      </c>
    </row>
    <row r="475" spans="2:13" x14ac:dyDescent="0.25">
      <c r="B475" t="s">
        <v>3033</v>
      </c>
      <c r="C475" t="s">
        <v>200</v>
      </c>
      <c r="D475">
        <v>901160739</v>
      </c>
      <c r="E475" s="2">
        <v>45390</v>
      </c>
      <c r="F475" s="3">
        <v>0</v>
      </c>
      <c r="G475" s="3">
        <v>0</v>
      </c>
      <c r="H475" s="3">
        <v>155876</v>
      </c>
      <c r="I475" s="3">
        <v>0</v>
      </c>
      <c r="J475" s="3">
        <v>0</v>
      </c>
      <c r="K475" s="3">
        <v>0</v>
      </c>
      <c r="L475" s="3">
        <v>0</v>
      </c>
      <c r="M475" s="3">
        <v>155876</v>
      </c>
    </row>
    <row r="476" spans="2:13" x14ac:dyDescent="0.25">
      <c r="B476" t="s">
        <v>3033</v>
      </c>
      <c r="C476" t="s">
        <v>200</v>
      </c>
      <c r="D476">
        <v>901160739</v>
      </c>
      <c r="E476" s="2">
        <v>45362</v>
      </c>
      <c r="F476" s="3">
        <v>0</v>
      </c>
      <c r="G476" s="3">
        <v>0</v>
      </c>
      <c r="H476" s="3">
        <v>0</v>
      </c>
      <c r="I476" s="3">
        <v>4062048</v>
      </c>
      <c r="J476" s="3">
        <v>0</v>
      </c>
      <c r="K476" s="3">
        <v>0</v>
      </c>
      <c r="L476" s="3">
        <v>0</v>
      </c>
      <c r="M476" s="3">
        <v>4062048</v>
      </c>
    </row>
    <row r="477" spans="2:13" x14ac:dyDescent="0.25">
      <c r="B477" t="s">
        <v>3033</v>
      </c>
      <c r="C477" t="s">
        <v>200</v>
      </c>
      <c r="D477">
        <v>901160739</v>
      </c>
      <c r="E477" s="2">
        <v>45432</v>
      </c>
      <c r="F477" s="3">
        <v>0</v>
      </c>
      <c r="G477" s="3">
        <v>1155266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1155266</v>
      </c>
    </row>
    <row r="478" spans="2:13" x14ac:dyDescent="0.25">
      <c r="B478" t="s">
        <v>3033</v>
      </c>
      <c r="C478" t="s">
        <v>200</v>
      </c>
      <c r="D478">
        <v>901160739</v>
      </c>
      <c r="E478" s="2">
        <v>45439</v>
      </c>
      <c r="F478" s="3">
        <v>0</v>
      </c>
      <c r="G478" s="3">
        <v>6849319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6849319</v>
      </c>
    </row>
    <row r="479" spans="2:13" x14ac:dyDescent="0.25">
      <c r="B479" t="s">
        <v>3033</v>
      </c>
      <c r="C479" t="s">
        <v>200</v>
      </c>
      <c r="D479">
        <v>901160739</v>
      </c>
      <c r="E479" s="2">
        <v>45440</v>
      </c>
      <c r="F479" s="3">
        <v>0</v>
      </c>
      <c r="G479" s="3">
        <v>4818836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4818836</v>
      </c>
    </row>
    <row r="480" spans="2:13" x14ac:dyDescent="0.25">
      <c r="B480" t="s">
        <v>3033</v>
      </c>
      <c r="C480" t="s">
        <v>262</v>
      </c>
      <c r="D480">
        <v>860069182</v>
      </c>
      <c r="E480" s="2">
        <v>45398</v>
      </c>
      <c r="F480" s="3">
        <v>0</v>
      </c>
      <c r="G480" s="3">
        <v>0</v>
      </c>
      <c r="H480" s="3">
        <v>6923838</v>
      </c>
      <c r="I480" s="3">
        <v>0</v>
      </c>
      <c r="J480" s="3">
        <v>0</v>
      </c>
      <c r="K480" s="3">
        <v>0</v>
      </c>
      <c r="L480" s="3">
        <v>0</v>
      </c>
      <c r="M480" s="3">
        <v>6923838</v>
      </c>
    </row>
    <row r="481" spans="2:13" x14ac:dyDescent="0.25">
      <c r="B481" t="s">
        <v>3033</v>
      </c>
      <c r="C481" t="s">
        <v>262</v>
      </c>
      <c r="D481">
        <v>860069182</v>
      </c>
      <c r="E481" s="2">
        <v>45432</v>
      </c>
      <c r="F481" s="3">
        <v>0</v>
      </c>
      <c r="G481" s="3">
        <v>6923838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6923838</v>
      </c>
    </row>
    <row r="482" spans="2:13" x14ac:dyDescent="0.25">
      <c r="B482" t="s">
        <v>3033</v>
      </c>
      <c r="C482" t="s">
        <v>2979</v>
      </c>
      <c r="D482">
        <v>900520375</v>
      </c>
      <c r="E482" s="2">
        <v>45378</v>
      </c>
      <c r="F482" s="3">
        <v>0</v>
      </c>
      <c r="G482" s="3">
        <v>0</v>
      </c>
      <c r="H482" s="3">
        <v>0</v>
      </c>
      <c r="I482" s="3">
        <v>61874362</v>
      </c>
      <c r="J482" s="3">
        <v>0</v>
      </c>
      <c r="K482" s="3">
        <v>0</v>
      </c>
      <c r="L482" s="3">
        <v>0</v>
      </c>
      <c r="M482" s="3">
        <v>61874362</v>
      </c>
    </row>
    <row r="483" spans="2:13" x14ac:dyDescent="0.25">
      <c r="B483" t="s">
        <v>3033</v>
      </c>
      <c r="C483" t="s">
        <v>2979</v>
      </c>
      <c r="D483">
        <v>900520375</v>
      </c>
      <c r="E483" s="2">
        <v>45411</v>
      </c>
      <c r="F483" s="3">
        <v>0</v>
      </c>
      <c r="G483" s="3">
        <v>0</v>
      </c>
      <c r="H483" s="3">
        <v>59506552</v>
      </c>
      <c r="I483" s="3">
        <v>0</v>
      </c>
      <c r="J483" s="3">
        <v>0</v>
      </c>
      <c r="K483" s="3">
        <v>0</v>
      </c>
      <c r="L483" s="3">
        <v>0</v>
      </c>
      <c r="M483" s="3">
        <v>59506552</v>
      </c>
    </row>
    <row r="484" spans="2:13" x14ac:dyDescent="0.25">
      <c r="B484" t="s">
        <v>3033</v>
      </c>
      <c r="C484" t="s">
        <v>2979</v>
      </c>
      <c r="D484">
        <v>900520375</v>
      </c>
      <c r="E484" s="2">
        <v>45427</v>
      </c>
      <c r="F484" s="3">
        <v>0</v>
      </c>
      <c r="G484" s="3">
        <v>1204930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1204930</v>
      </c>
    </row>
    <row r="485" spans="2:13" x14ac:dyDescent="0.25">
      <c r="B485" t="s">
        <v>3033</v>
      </c>
      <c r="C485" t="s">
        <v>2979</v>
      </c>
      <c r="D485">
        <v>900520375</v>
      </c>
      <c r="E485" s="2">
        <v>45439</v>
      </c>
      <c r="F485" s="3">
        <v>0</v>
      </c>
      <c r="G485" s="3">
        <v>52082948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52082948</v>
      </c>
    </row>
    <row r="486" spans="2:13" x14ac:dyDescent="0.25">
      <c r="B486" t="s">
        <v>3033</v>
      </c>
      <c r="C486" t="s">
        <v>234</v>
      </c>
      <c r="D486">
        <v>800071617</v>
      </c>
      <c r="E486" s="2">
        <v>45358</v>
      </c>
      <c r="F486" s="3">
        <v>0</v>
      </c>
      <c r="G486" s="3">
        <v>0</v>
      </c>
      <c r="H486" s="3">
        <v>0</v>
      </c>
      <c r="I486" s="3">
        <v>476457</v>
      </c>
      <c r="J486" s="3">
        <v>0</v>
      </c>
      <c r="K486" s="3">
        <v>0</v>
      </c>
      <c r="L486" s="3">
        <v>0</v>
      </c>
      <c r="M486" s="3">
        <v>476457</v>
      </c>
    </row>
    <row r="487" spans="2:13" x14ac:dyDescent="0.25">
      <c r="B487" t="s">
        <v>3033</v>
      </c>
      <c r="C487" t="s">
        <v>234</v>
      </c>
      <c r="D487">
        <v>800071617</v>
      </c>
      <c r="E487" s="2">
        <v>45364</v>
      </c>
      <c r="F487" s="3">
        <v>0</v>
      </c>
      <c r="G487" s="3">
        <v>0</v>
      </c>
      <c r="H487" s="3">
        <v>0</v>
      </c>
      <c r="I487" s="3">
        <v>66299</v>
      </c>
      <c r="J487" s="3">
        <v>0</v>
      </c>
      <c r="K487" s="3">
        <v>0</v>
      </c>
      <c r="L487" s="3">
        <v>0</v>
      </c>
      <c r="M487" s="3">
        <v>66299</v>
      </c>
    </row>
    <row r="488" spans="2:13" x14ac:dyDescent="0.25">
      <c r="B488" t="s">
        <v>3033</v>
      </c>
      <c r="C488" t="s">
        <v>234</v>
      </c>
      <c r="D488">
        <v>800071617</v>
      </c>
      <c r="E488" s="2">
        <v>45377</v>
      </c>
      <c r="F488" s="3">
        <v>0</v>
      </c>
      <c r="G488" s="3">
        <v>0</v>
      </c>
      <c r="H488" s="3">
        <v>0</v>
      </c>
      <c r="I488" s="3">
        <v>18287485</v>
      </c>
      <c r="J488" s="3">
        <v>0</v>
      </c>
      <c r="K488" s="3">
        <v>0</v>
      </c>
      <c r="L488" s="3">
        <v>0</v>
      </c>
      <c r="M488" s="3">
        <v>18287485</v>
      </c>
    </row>
    <row r="489" spans="2:13" x14ac:dyDescent="0.25">
      <c r="B489" t="s">
        <v>3033</v>
      </c>
      <c r="C489" t="s">
        <v>234</v>
      </c>
      <c r="D489">
        <v>800071617</v>
      </c>
      <c r="E489" s="2">
        <v>45384</v>
      </c>
      <c r="F489" s="3">
        <v>0</v>
      </c>
      <c r="G489" s="3">
        <v>0</v>
      </c>
      <c r="H489" s="3">
        <v>420304</v>
      </c>
      <c r="I489" s="3">
        <v>0</v>
      </c>
      <c r="J489" s="3">
        <v>0</v>
      </c>
      <c r="K489" s="3">
        <v>0</v>
      </c>
      <c r="L489" s="3">
        <v>0</v>
      </c>
      <c r="M489" s="3">
        <v>420304</v>
      </c>
    </row>
    <row r="490" spans="2:13" x14ac:dyDescent="0.25">
      <c r="B490" t="s">
        <v>3033</v>
      </c>
      <c r="C490" t="s">
        <v>234</v>
      </c>
      <c r="D490">
        <v>800071617</v>
      </c>
      <c r="E490" s="2">
        <v>45393</v>
      </c>
      <c r="F490" s="3">
        <v>0</v>
      </c>
      <c r="G490" s="3">
        <v>0</v>
      </c>
      <c r="H490" s="3">
        <v>1976451</v>
      </c>
      <c r="I490" s="3">
        <v>0</v>
      </c>
      <c r="J490" s="3">
        <v>0</v>
      </c>
      <c r="K490" s="3">
        <v>0</v>
      </c>
      <c r="L490" s="3">
        <v>0</v>
      </c>
      <c r="M490" s="3">
        <v>1976451</v>
      </c>
    </row>
    <row r="491" spans="2:13" x14ac:dyDescent="0.25">
      <c r="B491" t="s">
        <v>3033</v>
      </c>
      <c r="C491" t="s">
        <v>234</v>
      </c>
      <c r="D491">
        <v>800071617</v>
      </c>
      <c r="E491" s="2">
        <v>45399</v>
      </c>
      <c r="F491" s="3">
        <v>0</v>
      </c>
      <c r="G491" s="3">
        <v>0</v>
      </c>
      <c r="H491" s="3">
        <v>1545096</v>
      </c>
      <c r="I491" s="3">
        <v>0</v>
      </c>
      <c r="J491" s="3">
        <v>0</v>
      </c>
      <c r="K491" s="3">
        <v>0</v>
      </c>
      <c r="L491" s="3">
        <v>0</v>
      </c>
      <c r="M491" s="3">
        <v>1545096</v>
      </c>
    </row>
    <row r="492" spans="2:13" x14ac:dyDescent="0.25">
      <c r="B492" t="s">
        <v>3033</v>
      </c>
      <c r="C492" t="s">
        <v>234</v>
      </c>
      <c r="D492">
        <v>800071617</v>
      </c>
      <c r="E492" s="2">
        <v>45400</v>
      </c>
      <c r="F492" s="3">
        <v>0</v>
      </c>
      <c r="G492" s="3">
        <v>0</v>
      </c>
      <c r="H492" s="3">
        <v>800320</v>
      </c>
      <c r="I492" s="3">
        <v>0</v>
      </c>
      <c r="J492" s="3">
        <v>0</v>
      </c>
      <c r="K492" s="3">
        <v>0</v>
      </c>
      <c r="L492" s="3">
        <v>0</v>
      </c>
      <c r="M492" s="3">
        <v>800320</v>
      </c>
    </row>
    <row r="493" spans="2:13" x14ac:dyDescent="0.25">
      <c r="B493" t="s">
        <v>3033</v>
      </c>
      <c r="C493" t="s">
        <v>234</v>
      </c>
      <c r="D493">
        <v>800071617</v>
      </c>
      <c r="E493" s="2">
        <v>45401</v>
      </c>
      <c r="F493" s="3">
        <v>0</v>
      </c>
      <c r="G493" s="3">
        <v>0</v>
      </c>
      <c r="H493" s="3">
        <v>26013467</v>
      </c>
      <c r="I493" s="3">
        <v>0</v>
      </c>
      <c r="J493" s="3">
        <v>0</v>
      </c>
      <c r="K493" s="3">
        <v>0</v>
      </c>
      <c r="L493" s="3">
        <v>0</v>
      </c>
      <c r="M493" s="3">
        <v>26013467</v>
      </c>
    </row>
    <row r="494" spans="2:13" x14ac:dyDescent="0.25">
      <c r="B494" t="s">
        <v>3033</v>
      </c>
      <c r="C494" t="s">
        <v>234</v>
      </c>
      <c r="D494">
        <v>800071617</v>
      </c>
      <c r="E494" s="2">
        <v>45411</v>
      </c>
      <c r="F494" s="3">
        <v>0</v>
      </c>
      <c r="G494" s="3">
        <v>0</v>
      </c>
      <c r="H494" s="3">
        <v>55830552</v>
      </c>
      <c r="I494" s="3">
        <v>0</v>
      </c>
      <c r="J494" s="3">
        <v>0</v>
      </c>
      <c r="K494" s="3">
        <v>0</v>
      </c>
      <c r="L494" s="3">
        <v>0</v>
      </c>
      <c r="M494" s="3">
        <v>55830552</v>
      </c>
    </row>
    <row r="495" spans="2:13" x14ac:dyDescent="0.25">
      <c r="B495" t="s">
        <v>3033</v>
      </c>
      <c r="C495" t="s">
        <v>234</v>
      </c>
      <c r="D495">
        <v>800071617</v>
      </c>
      <c r="E495" s="2">
        <v>45418</v>
      </c>
      <c r="F495" s="3">
        <v>0</v>
      </c>
      <c r="G495" s="3">
        <v>983734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983734</v>
      </c>
    </row>
    <row r="496" spans="2:13" x14ac:dyDescent="0.25">
      <c r="B496" t="s">
        <v>3033</v>
      </c>
      <c r="C496" t="s">
        <v>234</v>
      </c>
      <c r="D496">
        <v>800071617</v>
      </c>
      <c r="E496" s="2">
        <v>45426</v>
      </c>
      <c r="F496" s="3">
        <v>0</v>
      </c>
      <c r="G496" s="3">
        <v>487719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487719</v>
      </c>
    </row>
    <row r="497" spans="2:13" x14ac:dyDescent="0.25">
      <c r="B497" t="s">
        <v>3033</v>
      </c>
      <c r="C497" t="s">
        <v>234</v>
      </c>
      <c r="D497">
        <v>800071617</v>
      </c>
      <c r="E497" s="2">
        <v>45392</v>
      </c>
      <c r="F497" s="3">
        <v>0</v>
      </c>
      <c r="G497" s="3">
        <v>0</v>
      </c>
      <c r="H497" s="3">
        <v>1269037</v>
      </c>
      <c r="I497" s="3">
        <v>0</v>
      </c>
      <c r="J497" s="3">
        <v>0</v>
      </c>
      <c r="K497" s="3">
        <v>0</v>
      </c>
      <c r="L497" s="3">
        <v>0</v>
      </c>
      <c r="M497" s="3">
        <v>1269037</v>
      </c>
    </row>
    <row r="498" spans="2:13" x14ac:dyDescent="0.25">
      <c r="B498" t="s">
        <v>3033</v>
      </c>
      <c r="C498" t="s">
        <v>234</v>
      </c>
      <c r="D498">
        <v>800071617</v>
      </c>
      <c r="E498" s="2">
        <v>45391</v>
      </c>
      <c r="F498" s="3">
        <v>0</v>
      </c>
      <c r="G498" s="3">
        <v>0</v>
      </c>
      <c r="H498" s="3">
        <v>3083006</v>
      </c>
      <c r="I498" s="3">
        <v>0</v>
      </c>
      <c r="J498" s="3">
        <v>0</v>
      </c>
      <c r="K498" s="3">
        <v>0</v>
      </c>
      <c r="L498" s="3">
        <v>0</v>
      </c>
      <c r="M498" s="3">
        <v>3083006</v>
      </c>
    </row>
    <row r="499" spans="2:13" x14ac:dyDescent="0.25">
      <c r="B499" t="s">
        <v>3033</v>
      </c>
      <c r="C499" t="s">
        <v>234</v>
      </c>
      <c r="D499">
        <v>800071617</v>
      </c>
      <c r="E499" s="2">
        <v>45415</v>
      </c>
      <c r="F499" s="3">
        <v>0</v>
      </c>
      <c r="G499" s="3">
        <v>3011357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3011357</v>
      </c>
    </row>
    <row r="500" spans="2:13" x14ac:dyDescent="0.25">
      <c r="B500" t="s">
        <v>3033</v>
      </c>
      <c r="C500" t="s">
        <v>234</v>
      </c>
      <c r="D500">
        <v>800071617</v>
      </c>
      <c r="E500" s="2">
        <v>45435</v>
      </c>
      <c r="F500" s="3">
        <v>0</v>
      </c>
      <c r="G500" s="3">
        <v>1488687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1488687</v>
      </c>
    </row>
    <row r="501" spans="2:13" x14ac:dyDescent="0.25">
      <c r="B501" t="s">
        <v>3033</v>
      </c>
      <c r="C501" t="s">
        <v>234</v>
      </c>
      <c r="D501">
        <v>800071617</v>
      </c>
      <c r="E501" s="2">
        <v>45443</v>
      </c>
      <c r="F501" s="3">
        <v>5862279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5862279</v>
      </c>
    </row>
    <row r="502" spans="2:13" x14ac:dyDescent="0.25">
      <c r="B502" t="s">
        <v>3033</v>
      </c>
      <c r="C502" t="s">
        <v>2980</v>
      </c>
      <c r="D502">
        <v>900337975</v>
      </c>
      <c r="E502" s="2">
        <v>45364</v>
      </c>
      <c r="F502" s="3">
        <v>0</v>
      </c>
      <c r="G502" s="3">
        <v>0</v>
      </c>
      <c r="H502" s="3">
        <v>0</v>
      </c>
      <c r="I502" s="3">
        <v>16058122</v>
      </c>
      <c r="J502" s="3">
        <v>0</v>
      </c>
      <c r="K502" s="3">
        <v>0</v>
      </c>
      <c r="L502" s="3">
        <v>0</v>
      </c>
      <c r="M502" s="3">
        <v>16058122</v>
      </c>
    </row>
    <row r="503" spans="2:13" x14ac:dyDescent="0.25">
      <c r="B503" t="s">
        <v>3033</v>
      </c>
      <c r="C503" t="s">
        <v>2980</v>
      </c>
      <c r="D503">
        <v>900337975</v>
      </c>
      <c r="E503" s="2">
        <v>45366</v>
      </c>
      <c r="F503" s="3">
        <v>0</v>
      </c>
      <c r="G503" s="3">
        <v>0</v>
      </c>
      <c r="H503" s="3">
        <v>0</v>
      </c>
      <c r="I503" s="3">
        <v>550208</v>
      </c>
      <c r="J503" s="3">
        <v>0</v>
      </c>
      <c r="K503" s="3">
        <v>0</v>
      </c>
      <c r="L503" s="3">
        <v>0</v>
      </c>
      <c r="M503" s="3">
        <v>550208</v>
      </c>
    </row>
    <row r="504" spans="2:13" x14ac:dyDescent="0.25">
      <c r="B504" t="s">
        <v>3033</v>
      </c>
      <c r="C504" t="s">
        <v>2980</v>
      </c>
      <c r="D504">
        <v>900337975</v>
      </c>
      <c r="E504" s="2">
        <v>45372</v>
      </c>
      <c r="F504" s="3">
        <v>0</v>
      </c>
      <c r="G504" s="3">
        <v>0</v>
      </c>
      <c r="H504" s="3">
        <v>0</v>
      </c>
      <c r="I504" s="3">
        <v>1467239</v>
      </c>
      <c r="J504" s="3">
        <v>0</v>
      </c>
      <c r="K504" s="3">
        <v>0</v>
      </c>
      <c r="L504" s="3">
        <v>0</v>
      </c>
      <c r="M504" s="3">
        <v>1467239</v>
      </c>
    </row>
    <row r="505" spans="2:13" x14ac:dyDescent="0.25">
      <c r="B505" t="s">
        <v>3033</v>
      </c>
      <c r="C505" t="s">
        <v>2980</v>
      </c>
      <c r="D505">
        <v>900337975</v>
      </c>
      <c r="E505" s="2">
        <v>45387</v>
      </c>
      <c r="F505" s="3">
        <v>0</v>
      </c>
      <c r="G505" s="3">
        <v>0</v>
      </c>
      <c r="H505" s="3">
        <v>2968817</v>
      </c>
      <c r="I505" s="3">
        <v>0</v>
      </c>
      <c r="J505" s="3">
        <v>0</v>
      </c>
      <c r="K505" s="3">
        <v>0</v>
      </c>
      <c r="L505" s="3">
        <v>0</v>
      </c>
      <c r="M505" s="3">
        <v>2968817</v>
      </c>
    </row>
    <row r="506" spans="2:13" x14ac:dyDescent="0.25">
      <c r="B506" t="s">
        <v>3033</v>
      </c>
      <c r="C506" t="s">
        <v>2980</v>
      </c>
      <c r="D506">
        <v>900337975</v>
      </c>
      <c r="E506" s="2">
        <v>45394</v>
      </c>
      <c r="F506" s="3">
        <v>0</v>
      </c>
      <c r="G506" s="3">
        <v>0</v>
      </c>
      <c r="H506" s="3">
        <v>180074</v>
      </c>
      <c r="I506" s="3">
        <v>0</v>
      </c>
      <c r="J506" s="3">
        <v>0</v>
      </c>
      <c r="K506" s="3">
        <v>0</v>
      </c>
      <c r="L506" s="3">
        <v>0</v>
      </c>
      <c r="M506" s="3">
        <v>180074</v>
      </c>
    </row>
    <row r="507" spans="2:13" x14ac:dyDescent="0.25">
      <c r="B507" t="s">
        <v>3033</v>
      </c>
      <c r="C507" t="s">
        <v>2980</v>
      </c>
      <c r="D507">
        <v>900337975</v>
      </c>
      <c r="E507" s="2">
        <v>45398</v>
      </c>
      <c r="F507" s="3">
        <v>0</v>
      </c>
      <c r="G507" s="3">
        <v>0</v>
      </c>
      <c r="H507" s="3">
        <v>4341011</v>
      </c>
      <c r="I507" s="3">
        <v>0</v>
      </c>
      <c r="J507" s="3">
        <v>0</v>
      </c>
      <c r="K507" s="3">
        <v>0</v>
      </c>
      <c r="L507" s="3">
        <v>0</v>
      </c>
      <c r="M507" s="3">
        <v>4341011</v>
      </c>
    </row>
    <row r="508" spans="2:13" x14ac:dyDescent="0.25">
      <c r="B508" t="s">
        <v>3033</v>
      </c>
      <c r="C508" t="s">
        <v>2980</v>
      </c>
      <c r="D508">
        <v>900337975</v>
      </c>
      <c r="E508" s="2">
        <v>45400</v>
      </c>
      <c r="F508" s="3">
        <v>0</v>
      </c>
      <c r="G508" s="3">
        <v>0</v>
      </c>
      <c r="H508" s="3">
        <v>23409672</v>
      </c>
      <c r="I508" s="3">
        <v>0</v>
      </c>
      <c r="J508" s="3">
        <v>0</v>
      </c>
      <c r="K508" s="3">
        <v>0</v>
      </c>
      <c r="L508" s="3">
        <v>0</v>
      </c>
      <c r="M508" s="3">
        <v>23409672</v>
      </c>
    </row>
    <row r="509" spans="2:13" x14ac:dyDescent="0.25">
      <c r="B509" t="s">
        <v>3033</v>
      </c>
      <c r="C509" t="s">
        <v>2980</v>
      </c>
      <c r="D509">
        <v>900337975</v>
      </c>
      <c r="E509" s="2">
        <v>45406</v>
      </c>
      <c r="F509" s="3">
        <v>0</v>
      </c>
      <c r="G509" s="3">
        <v>0</v>
      </c>
      <c r="H509" s="3">
        <v>30434976</v>
      </c>
      <c r="I509" s="3">
        <v>0</v>
      </c>
      <c r="J509" s="3">
        <v>0</v>
      </c>
      <c r="K509" s="3">
        <v>0</v>
      </c>
      <c r="L509" s="3">
        <v>0</v>
      </c>
      <c r="M509" s="3">
        <v>30434976</v>
      </c>
    </row>
    <row r="510" spans="2:13" x14ac:dyDescent="0.25">
      <c r="B510" t="s">
        <v>3033</v>
      </c>
      <c r="C510" t="s">
        <v>2980</v>
      </c>
      <c r="D510">
        <v>900337975</v>
      </c>
      <c r="E510" s="2">
        <v>45408</v>
      </c>
      <c r="F510" s="3">
        <v>0</v>
      </c>
      <c r="G510" s="3">
        <v>0</v>
      </c>
      <c r="H510" s="3">
        <v>202508470</v>
      </c>
      <c r="I510" s="3">
        <v>0</v>
      </c>
      <c r="J510" s="3">
        <v>0</v>
      </c>
      <c r="K510" s="3">
        <v>0</v>
      </c>
      <c r="L510" s="3">
        <v>0</v>
      </c>
      <c r="M510" s="3">
        <v>202508470</v>
      </c>
    </row>
    <row r="511" spans="2:13" x14ac:dyDescent="0.25">
      <c r="B511" t="s">
        <v>3033</v>
      </c>
      <c r="C511" t="s">
        <v>2980</v>
      </c>
      <c r="D511">
        <v>900337975</v>
      </c>
      <c r="E511" s="2">
        <v>45422</v>
      </c>
      <c r="F511" s="3">
        <v>0</v>
      </c>
      <c r="G511" s="3">
        <v>1622257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1622257</v>
      </c>
    </row>
    <row r="512" spans="2:13" x14ac:dyDescent="0.25">
      <c r="B512" t="s">
        <v>3033</v>
      </c>
      <c r="C512" t="s">
        <v>2980</v>
      </c>
      <c r="D512">
        <v>900337975</v>
      </c>
      <c r="E512" s="2">
        <v>45439</v>
      </c>
      <c r="F512" s="3">
        <v>0</v>
      </c>
      <c r="G512" s="3">
        <v>3523140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3523140</v>
      </c>
    </row>
    <row r="513" spans="2:13" x14ac:dyDescent="0.25">
      <c r="B513" t="s">
        <v>3033</v>
      </c>
      <c r="C513" t="s">
        <v>167</v>
      </c>
      <c r="D513">
        <v>900882885</v>
      </c>
      <c r="E513" s="2">
        <v>45364</v>
      </c>
      <c r="F513" s="3">
        <v>0</v>
      </c>
      <c r="G513" s="3">
        <v>0</v>
      </c>
      <c r="H513" s="3">
        <v>0</v>
      </c>
      <c r="I513" s="3">
        <v>17551270</v>
      </c>
      <c r="J513" s="3">
        <v>0</v>
      </c>
      <c r="K513" s="3">
        <v>0</v>
      </c>
      <c r="L513" s="3">
        <v>0</v>
      </c>
      <c r="M513" s="3">
        <v>17551270</v>
      </c>
    </row>
    <row r="514" spans="2:13" x14ac:dyDescent="0.25">
      <c r="B514" t="s">
        <v>3033</v>
      </c>
      <c r="C514" t="s">
        <v>167</v>
      </c>
      <c r="D514">
        <v>900882885</v>
      </c>
      <c r="E514" s="2">
        <v>45440</v>
      </c>
      <c r="F514" s="3">
        <v>0</v>
      </c>
      <c r="G514" s="3">
        <v>15674461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15674461</v>
      </c>
    </row>
    <row r="515" spans="2:13" x14ac:dyDescent="0.25">
      <c r="B515" t="s">
        <v>3033</v>
      </c>
      <c r="C515" t="s">
        <v>2981</v>
      </c>
      <c r="D515">
        <v>860536029</v>
      </c>
      <c r="E515" s="2">
        <v>45394</v>
      </c>
      <c r="F515" s="3">
        <v>0</v>
      </c>
      <c r="G515" s="3">
        <v>0</v>
      </c>
      <c r="H515" s="3">
        <v>1548493</v>
      </c>
      <c r="I515" s="3">
        <v>0</v>
      </c>
      <c r="J515" s="3">
        <v>0</v>
      </c>
      <c r="K515" s="3">
        <v>0</v>
      </c>
      <c r="L515" s="3">
        <v>0</v>
      </c>
      <c r="M515" s="3">
        <v>1548493</v>
      </c>
    </row>
    <row r="516" spans="2:13" x14ac:dyDescent="0.25">
      <c r="B516" t="s">
        <v>3033</v>
      </c>
      <c r="C516" t="s">
        <v>2981</v>
      </c>
      <c r="D516">
        <v>860536029</v>
      </c>
      <c r="E516" s="2">
        <v>45411</v>
      </c>
      <c r="F516" s="3">
        <v>0</v>
      </c>
      <c r="G516" s="3">
        <v>0</v>
      </c>
      <c r="H516" s="3">
        <v>1548493</v>
      </c>
      <c r="I516" s="3">
        <v>0</v>
      </c>
      <c r="J516" s="3">
        <v>0</v>
      </c>
      <c r="K516" s="3">
        <v>0</v>
      </c>
      <c r="L516" s="3">
        <v>0</v>
      </c>
      <c r="M516" s="3">
        <v>1548493</v>
      </c>
    </row>
    <row r="517" spans="2:13" x14ac:dyDescent="0.25">
      <c r="B517" t="s">
        <v>3033</v>
      </c>
      <c r="C517" t="s">
        <v>2982</v>
      </c>
      <c r="D517">
        <v>899999094</v>
      </c>
      <c r="E517" s="2">
        <v>45436</v>
      </c>
      <c r="F517" s="3">
        <v>0</v>
      </c>
      <c r="G517" s="3">
        <v>94419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94419</v>
      </c>
    </row>
    <row r="518" spans="2:13" x14ac:dyDescent="0.25">
      <c r="B518" t="s">
        <v>3033</v>
      </c>
      <c r="C518" t="s">
        <v>37</v>
      </c>
      <c r="D518">
        <v>811007601</v>
      </c>
      <c r="E518" s="2">
        <v>45422</v>
      </c>
      <c r="F518" s="3">
        <v>0</v>
      </c>
      <c r="G518" s="3">
        <v>609006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609006</v>
      </c>
    </row>
    <row r="519" spans="2:13" x14ac:dyDescent="0.25">
      <c r="B519" t="s">
        <v>3033</v>
      </c>
      <c r="C519" t="s">
        <v>37</v>
      </c>
      <c r="D519">
        <v>811007601</v>
      </c>
      <c r="E519" s="2">
        <v>45391</v>
      </c>
      <c r="F519" s="3">
        <v>0</v>
      </c>
      <c r="G519" s="3">
        <v>0</v>
      </c>
      <c r="H519" s="3">
        <v>609006</v>
      </c>
      <c r="I519" s="3">
        <v>0</v>
      </c>
      <c r="J519" s="3">
        <v>0</v>
      </c>
      <c r="K519" s="3">
        <v>0</v>
      </c>
      <c r="L519" s="3">
        <v>0</v>
      </c>
      <c r="M519" s="3">
        <v>609006</v>
      </c>
    </row>
    <row r="520" spans="2:13" x14ac:dyDescent="0.25">
      <c r="B520" t="s">
        <v>3033</v>
      </c>
      <c r="C520" t="s">
        <v>2984</v>
      </c>
      <c r="D520">
        <v>830109420</v>
      </c>
      <c r="E520" s="2">
        <v>45392</v>
      </c>
      <c r="F520" s="3">
        <v>0</v>
      </c>
      <c r="G520" s="3">
        <v>0</v>
      </c>
      <c r="H520" s="3">
        <v>1381012</v>
      </c>
      <c r="I520" s="3">
        <v>0</v>
      </c>
      <c r="J520" s="3">
        <v>0</v>
      </c>
      <c r="K520" s="3">
        <v>0</v>
      </c>
      <c r="L520" s="3">
        <v>0</v>
      </c>
      <c r="M520" s="3">
        <v>1381012</v>
      </c>
    </row>
    <row r="521" spans="2:13" x14ac:dyDescent="0.25">
      <c r="B521" t="s">
        <v>3033</v>
      </c>
      <c r="C521" t="s">
        <v>2986</v>
      </c>
      <c r="D521">
        <v>900072847</v>
      </c>
      <c r="E521" s="2">
        <v>45377</v>
      </c>
      <c r="F521" s="3">
        <v>0</v>
      </c>
      <c r="G521" s="3">
        <v>0</v>
      </c>
      <c r="H521" s="3">
        <v>0</v>
      </c>
      <c r="I521" s="3">
        <v>994500</v>
      </c>
      <c r="J521" s="3">
        <v>0</v>
      </c>
      <c r="K521" s="3">
        <v>0</v>
      </c>
      <c r="L521" s="3">
        <v>0</v>
      </c>
      <c r="M521" s="3">
        <v>994500</v>
      </c>
    </row>
    <row r="522" spans="2:13" x14ac:dyDescent="0.25">
      <c r="B522" t="s">
        <v>3033</v>
      </c>
      <c r="C522" t="s">
        <v>2986</v>
      </c>
      <c r="D522">
        <v>900072847</v>
      </c>
      <c r="E522" s="2">
        <v>45378</v>
      </c>
      <c r="F522" s="3">
        <v>0</v>
      </c>
      <c r="G522" s="3">
        <v>0</v>
      </c>
      <c r="H522" s="3">
        <v>0</v>
      </c>
      <c r="I522" s="3">
        <v>627600</v>
      </c>
      <c r="J522" s="3">
        <v>0</v>
      </c>
      <c r="K522" s="3">
        <v>0</v>
      </c>
      <c r="L522" s="3">
        <v>0</v>
      </c>
      <c r="M522" s="3">
        <v>627600</v>
      </c>
    </row>
    <row r="523" spans="2:13" x14ac:dyDescent="0.25">
      <c r="B523" t="s">
        <v>3033</v>
      </c>
      <c r="C523" t="s">
        <v>2986</v>
      </c>
      <c r="D523">
        <v>900072847</v>
      </c>
      <c r="E523" s="2">
        <v>45387</v>
      </c>
      <c r="F523" s="3">
        <v>0</v>
      </c>
      <c r="G523" s="3">
        <v>0</v>
      </c>
      <c r="H523" s="3">
        <v>467800</v>
      </c>
      <c r="I523" s="3">
        <v>0</v>
      </c>
      <c r="J523" s="3">
        <v>0</v>
      </c>
      <c r="K523" s="3">
        <v>0</v>
      </c>
      <c r="L523" s="3">
        <v>0</v>
      </c>
      <c r="M523" s="3">
        <v>467800</v>
      </c>
    </row>
    <row r="524" spans="2:13" x14ac:dyDescent="0.25">
      <c r="B524" t="s">
        <v>3033</v>
      </c>
      <c r="C524" t="s">
        <v>2986</v>
      </c>
      <c r="D524">
        <v>900072847</v>
      </c>
      <c r="E524" s="2">
        <v>45408</v>
      </c>
      <c r="F524" s="3">
        <v>0</v>
      </c>
      <c r="G524" s="3">
        <v>0</v>
      </c>
      <c r="H524" s="3">
        <v>627600</v>
      </c>
      <c r="I524" s="3">
        <v>0</v>
      </c>
      <c r="J524" s="3">
        <v>0</v>
      </c>
      <c r="K524" s="3">
        <v>0</v>
      </c>
      <c r="L524" s="3">
        <v>0</v>
      </c>
      <c r="M524" s="3">
        <v>627600</v>
      </c>
    </row>
    <row r="525" spans="2:13" x14ac:dyDescent="0.25">
      <c r="B525" t="s">
        <v>3033</v>
      </c>
      <c r="C525" t="s">
        <v>2986</v>
      </c>
      <c r="D525">
        <v>900072847</v>
      </c>
      <c r="E525" s="2">
        <v>45426</v>
      </c>
      <c r="F525" s="3">
        <v>0</v>
      </c>
      <c r="G525" s="3">
        <v>157300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157300</v>
      </c>
    </row>
    <row r="526" spans="2:13" x14ac:dyDescent="0.25">
      <c r="B526" t="s">
        <v>3033</v>
      </c>
      <c r="C526" t="s">
        <v>2987</v>
      </c>
      <c r="D526">
        <v>800157698</v>
      </c>
      <c r="E526" s="2">
        <v>45377</v>
      </c>
      <c r="F526" s="3">
        <v>0</v>
      </c>
      <c r="G526" s="3">
        <v>0</v>
      </c>
      <c r="H526" s="3">
        <v>0</v>
      </c>
      <c r="I526" s="3">
        <v>666048</v>
      </c>
      <c r="J526" s="3">
        <v>0</v>
      </c>
      <c r="K526" s="3">
        <v>0</v>
      </c>
      <c r="L526" s="3">
        <v>0</v>
      </c>
      <c r="M526" s="3">
        <v>666048</v>
      </c>
    </row>
    <row r="527" spans="2:13" x14ac:dyDescent="0.25">
      <c r="B527" t="s">
        <v>3033</v>
      </c>
      <c r="C527" t="s">
        <v>2987</v>
      </c>
      <c r="D527">
        <v>800157698</v>
      </c>
      <c r="E527" s="2">
        <v>45378</v>
      </c>
      <c r="F527" s="3">
        <v>0</v>
      </c>
      <c r="G527" s="3">
        <v>0</v>
      </c>
      <c r="H527" s="3">
        <v>0</v>
      </c>
      <c r="I527" s="3">
        <v>2265770</v>
      </c>
      <c r="J527" s="3">
        <v>0</v>
      </c>
      <c r="K527" s="3">
        <v>0</v>
      </c>
      <c r="L527" s="3">
        <v>0</v>
      </c>
      <c r="M527" s="3">
        <v>2265770</v>
      </c>
    </row>
    <row r="528" spans="2:13" x14ac:dyDescent="0.25">
      <c r="B528" t="s">
        <v>3033</v>
      </c>
      <c r="C528" t="s">
        <v>2987</v>
      </c>
      <c r="D528">
        <v>800157698</v>
      </c>
      <c r="E528" s="2">
        <v>45392</v>
      </c>
      <c r="F528" s="3">
        <v>0</v>
      </c>
      <c r="G528" s="3">
        <v>0</v>
      </c>
      <c r="H528" s="3">
        <v>333552</v>
      </c>
      <c r="I528" s="3">
        <v>0</v>
      </c>
      <c r="J528" s="3">
        <v>0</v>
      </c>
      <c r="K528" s="3">
        <v>0</v>
      </c>
      <c r="L528" s="3">
        <v>0</v>
      </c>
      <c r="M528" s="3">
        <v>333552</v>
      </c>
    </row>
    <row r="529" spans="2:13" x14ac:dyDescent="0.25">
      <c r="B529" t="s">
        <v>3033</v>
      </c>
      <c r="C529" t="s">
        <v>2988</v>
      </c>
      <c r="D529">
        <v>900235257</v>
      </c>
      <c r="E529" s="2">
        <v>45372</v>
      </c>
      <c r="F529" s="3">
        <v>0</v>
      </c>
      <c r="G529" s="3">
        <v>0</v>
      </c>
      <c r="H529" s="3">
        <v>0</v>
      </c>
      <c r="I529" s="3">
        <v>2151410</v>
      </c>
      <c r="J529" s="3">
        <v>0</v>
      </c>
      <c r="K529" s="3">
        <v>0</v>
      </c>
      <c r="L529" s="3">
        <v>0</v>
      </c>
      <c r="M529" s="3">
        <v>2151410</v>
      </c>
    </row>
    <row r="530" spans="2:13" x14ac:dyDescent="0.25">
      <c r="B530" t="s">
        <v>3033</v>
      </c>
      <c r="C530" t="s">
        <v>2988</v>
      </c>
      <c r="D530">
        <v>900235257</v>
      </c>
      <c r="E530" s="2">
        <v>45398</v>
      </c>
      <c r="F530" s="3">
        <v>0</v>
      </c>
      <c r="G530" s="3">
        <v>0</v>
      </c>
      <c r="H530" s="3">
        <v>856116</v>
      </c>
      <c r="I530" s="3">
        <v>0</v>
      </c>
      <c r="J530" s="3">
        <v>0</v>
      </c>
      <c r="K530" s="3">
        <v>0</v>
      </c>
      <c r="L530" s="3">
        <v>0</v>
      </c>
      <c r="M530" s="3">
        <v>856116</v>
      </c>
    </row>
    <row r="531" spans="2:13" x14ac:dyDescent="0.25">
      <c r="B531" t="s">
        <v>3033</v>
      </c>
      <c r="C531" t="s">
        <v>2988</v>
      </c>
      <c r="D531">
        <v>900235257</v>
      </c>
      <c r="E531" s="2">
        <v>45421</v>
      </c>
      <c r="F531" s="3">
        <v>0</v>
      </c>
      <c r="G531" s="3">
        <v>7738406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7738406</v>
      </c>
    </row>
    <row r="532" spans="2:13" x14ac:dyDescent="0.25">
      <c r="B532" t="s">
        <v>3033</v>
      </c>
      <c r="C532" t="s">
        <v>2988</v>
      </c>
      <c r="D532">
        <v>900235257</v>
      </c>
      <c r="E532" s="2">
        <v>45426</v>
      </c>
      <c r="F532" s="3">
        <v>0</v>
      </c>
      <c r="G532" s="3">
        <v>511447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511447</v>
      </c>
    </row>
    <row r="533" spans="2:13" x14ac:dyDescent="0.25">
      <c r="B533" t="s">
        <v>3033</v>
      </c>
      <c r="C533" t="s">
        <v>2988</v>
      </c>
      <c r="D533">
        <v>900235257</v>
      </c>
      <c r="E533" s="2">
        <v>45397</v>
      </c>
      <c r="F533" s="3">
        <v>0</v>
      </c>
      <c r="G533" s="3">
        <v>0</v>
      </c>
      <c r="H533" s="3">
        <v>644867</v>
      </c>
      <c r="I533" s="3">
        <v>0</v>
      </c>
      <c r="J533" s="3">
        <v>0</v>
      </c>
      <c r="K533" s="3">
        <v>0</v>
      </c>
      <c r="L533" s="3">
        <v>0</v>
      </c>
      <c r="M533" s="3">
        <v>644867</v>
      </c>
    </row>
    <row r="534" spans="2:13" x14ac:dyDescent="0.25">
      <c r="B534" t="s">
        <v>3033</v>
      </c>
      <c r="C534" t="s">
        <v>2988</v>
      </c>
      <c r="D534">
        <v>900235257</v>
      </c>
      <c r="E534" s="2">
        <v>45432</v>
      </c>
      <c r="F534" s="3">
        <v>0</v>
      </c>
      <c r="G534" s="3">
        <v>2612824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2612824</v>
      </c>
    </row>
    <row r="535" spans="2:13" x14ac:dyDescent="0.25">
      <c r="B535" t="s">
        <v>3033</v>
      </c>
      <c r="C535" t="s">
        <v>2992</v>
      </c>
      <c r="D535">
        <v>830058677</v>
      </c>
      <c r="E535" s="2">
        <v>45393</v>
      </c>
      <c r="F535" s="3">
        <v>0</v>
      </c>
      <c r="G535" s="3">
        <v>0</v>
      </c>
      <c r="H535" s="3">
        <v>2148775</v>
      </c>
      <c r="I535" s="3">
        <v>0</v>
      </c>
      <c r="J535" s="3">
        <v>0</v>
      </c>
      <c r="K535" s="3">
        <v>0</v>
      </c>
      <c r="L535" s="3">
        <v>0</v>
      </c>
      <c r="M535" s="3">
        <v>2148775</v>
      </c>
    </row>
    <row r="536" spans="2:13" x14ac:dyDescent="0.25">
      <c r="B536" t="s">
        <v>3033</v>
      </c>
      <c r="C536" t="s">
        <v>2992</v>
      </c>
      <c r="D536">
        <v>830058677</v>
      </c>
      <c r="E536" s="2">
        <v>45426</v>
      </c>
      <c r="F536" s="3">
        <v>0</v>
      </c>
      <c r="G536" s="3">
        <v>2152699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2152699</v>
      </c>
    </row>
    <row r="537" spans="2:13" x14ac:dyDescent="0.25">
      <c r="B537" t="s">
        <v>3033</v>
      </c>
      <c r="C537" t="s">
        <v>2993</v>
      </c>
      <c r="D537">
        <v>830134246</v>
      </c>
      <c r="E537" s="2">
        <v>45358</v>
      </c>
      <c r="F537" s="3">
        <v>0</v>
      </c>
      <c r="G537" s="3">
        <v>0</v>
      </c>
      <c r="H537" s="3">
        <v>0</v>
      </c>
      <c r="I537" s="3">
        <v>2876676</v>
      </c>
      <c r="J537" s="3">
        <v>0</v>
      </c>
      <c r="K537" s="3">
        <v>0</v>
      </c>
      <c r="L537" s="3">
        <v>0</v>
      </c>
      <c r="M537" s="3">
        <v>2876676</v>
      </c>
    </row>
    <row r="538" spans="2:13" x14ac:dyDescent="0.25">
      <c r="B538" t="s">
        <v>3033</v>
      </c>
      <c r="C538" t="s">
        <v>2993</v>
      </c>
      <c r="D538">
        <v>830134246</v>
      </c>
      <c r="E538" s="2">
        <v>45426</v>
      </c>
      <c r="F538" s="3">
        <v>0</v>
      </c>
      <c r="G538" s="3">
        <v>585239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585239</v>
      </c>
    </row>
    <row r="539" spans="2:13" x14ac:dyDescent="0.25">
      <c r="B539" t="s">
        <v>3033</v>
      </c>
      <c r="C539" t="s">
        <v>2993</v>
      </c>
      <c r="D539">
        <v>830134246</v>
      </c>
      <c r="E539" s="2">
        <v>45440</v>
      </c>
      <c r="F539" s="3">
        <v>0</v>
      </c>
      <c r="G539" s="3">
        <v>596494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596494</v>
      </c>
    </row>
    <row r="540" spans="2:13" x14ac:dyDescent="0.25">
      <c r="B540" t="s">
        <v>3033</v>
      </c>
      <c r="C540" t="s">
        <v>2994</v>
      </c>
      <c r="D540">
        <v>900162075</v>
      </c>
      <c r="E540" s="2">
        <v>45373</v>
      </c>
      <c r="F540" s="3">
        <v>0</v>
      </c>
      <c r="G540" s="3">
        <v>0</v>
      </c>
      <c r="H540" s="3">
        <v>0</v>
      </c>
      <c r="I540" s="3">
        <v>4669728</v>
      </c>
      <c r="J540" s="3">
        <v>0</v>
      </c>
      <c r="K540" s="3">
        <v>0</v>
      </c>
      <c r="L540" s="3">
        <v>0</v>
      </c>
      <c r="M540" s="3">
        <v>4669728</v>
      </c>
    </row>
    <row r="541" spans="2:13" x14ac:dyDescent="0.25">
      <c r="B541" t="s">
        <v>3033</v>
      </c>
      <c r="C541" t="s">
        <v>2994</v>
      </c>
      <c r="D541">
        <v>900162075</v>
      </c>
      <c r="E541" s="2">
        <v>45382</v>
      </c>
      <c r="F541" s="3">
        <v>0</v>
      </c>
      <c r="G541" s="3">
        <v>0</v>
      </c>
      <c r="H541" s="3">
        <v>0</v>
      </c>
      <c r="I541" s="3">
        <v>167131</v>
      </c>
      <c r="J541" s="3">
        <v>0</v>
      </c>
      <c r="K541" s="3">
        <v>0</v>
      </c>
      <c r="L541" s="3">
        <v>0</v>
      </c>
      <c r="M541" s="3">
        <v>167131</v>
      </c>
    </row>
    <row r="542" spans="2:13" x14ac:dyDescent="0.25">
      <c r="B542" t="s">
        <v>3033</v>
      </c>
      <c r="C542" t="s">
        <v>2994</v>
      </c>
      <c r="D542">
        <v>900162075</v>
      </c>
      <c r="E542" s="2">
        <v>45384</v>
      </c>
      <c r="F542" s="3">
        <v>0</v>
      </c>
      <c r="G542" s="3">
        <v>0</v>
      </c>
      <c r="H542" s="3">
        <v>5959462</v>
      </c>
      <c r="I542" s="3">
        <v>0</v>
      </c>
      <c r="J542" s="3">
        <v>0</v>
      </c>
      <c r="K542" s="3">
        <v>0</v>
      </c>
      <c r="L542" s="3">
        <v>0</v>
      </c>
      <c r="M542" s="3">
        <v>5959462</v>
      </c>
    </row>
    <row r="543" spans="2:13" x14ac:dyDescent="0.25">
      <c r="B543" t="s">
        <v>3033</v>
      </c>
      <c r="C543" t="s">
        <v>2994</v>
      </c>
      <c r="D543">
        <v>900162075</v>
      </c>
      <c r="E543" s="2">
        <v>45398</v>
      </c>
      <c r="F543" s="3">
        <v>0</v>
      </c>
      <c r="G543" s="3">
        <v>0</v>
      </c>
      <c r="H543" s="3">
        <v>3537321</v>
      </c>
      <c r="I543" s="3">
        <v>0</v>
      </c>
      <c r="J543" s="3">
        <v>0</v>
      </c>
      <c r="K543" s="3">
        <v>0</v>
      </c>
      <c r="L543" s="3">
        <v>0</v>
      </c>
      <c r="M543" s="3">
        <v>3537321</v>
      </c>
    </row>
    <row r="544" spans="2:13" x14ac:dyDescent="0.25">
      <c r="B544" t="s">
        <v>3033</v>
      </c>
      <c r="C544" t="s">
        <v>2994</v>
      </c>
      <c r="D544">
        <v>900162075</v>
      </c>
      <c r="E544" s="2">
        <v>45401</v>
      </c>
      <c r="F544" s="3">
        <v>0</v>
      </c>
      <c r="G544" s="3">
        <v>0</v>
      </c>
      <c r="H544" s="3">
        <v>315129</v>
      </c>
      <c r="I544" s="3">
        <v>0</v>
      </c>
      <c r="J544" s="3">
        <v>0</v>
      </c>
      <c r="K544" s="3">
        <v>0</v>
      </c>
      <c r="L544" s="3">
        <v>0</v>
      </c>
      <c r="M544" s="3">
        <v>315129</v>
      </c>
    </row>
    <row r="545" spans="2:13" x14ac:dyDescent="0.25">
      <c r="B545" t="s">
        <v>3033</v>
      </c>
      <c r="C545" t="s">
        <v>2994</v>
      </c>
      <c r="D545">
        <v>900162075</v>
      </c>
      <c r="E545" s="2">
        <v>45412</v>
      </c>
      <c r="F545" s="3">
        <v>0</v>
      </c>
      <c r="G545" s="3">
        <v>0</v>
      </c>
      <c r="H545" s="3">
        <v>1412452</v>
      </c>
      <c r="I545" s="3">
        <v>0</v>
      </c>
      <c r="J545" s="3">
        <v>0</v>
      </c>
      <c r="K545" s="3">
        <v>0</v>
      </c>
      <c r="L545" s="3">
        <v>0</v>
      </c>
      <c r="M545" s="3">
        <v>1412452</v>
      </c>
    </row>
    <row r="546" spans="2:13" x14ac:dyDescent="0.25">
      <c r="B546" t="s">
        <v>3033</v>
      </c>
      <c r="C546" t="s">
        <v>2994</v>
      </c>
      <c r="D546">
        <v>900162075</v>
      </c>
      <c r="E546" s="2">
        <v>45397</v>
      </c>
      <c r="F546" s="3">
        <v>0</v>
      </c>
      <c r="G546" s="3">
        <v>0</v>
      </c>
      <c r="H546" s="3">
        <v>1623286</v>
      </c>
      <c r="I546" s="3">
        <v>0</v>
      </c>
      <c r="J546" s="3">
        <v>0</v>
      </c>
      <c r="K546" s="3">
        <v>0</v>
      </c>
      <c r="L546" s="3">
        <v>0</v>
      </c>
      <c r="M546" s="3">
        <v>1623286</v>
      </c>
    </row>
    <row r="547" spans="2:13" x14ac:dyDescent="0.25">
      <c r="B547" t="s">
        <v>3033</v>
      </c>
      <c r="C547" t="s">
        <v>2994</v>
      </c>
      <c r="D547">
        <v>900162075</v>
      </c>
      <c r="E547" s="2">
        <v>45440</v>
      </c>
      <c r="F547" s="3">
        <v>0</v>
      </c>
      <c r="G547" s="3">
        <v>23696066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23696066</v>
      </c>
    </row>
    <row r="548" spans="2:13" x14ac:dyDescent="0.25">
      <c r="B548" t="s">
        <v>3033</v>
      </c>
      <c r="C548" t="s">
        <v>2994</v>
      </c>
      <c r="D548">
        <v>900162075</v>
      </c>
      <c r="E548" s="2">
        <v>45443</v>
      </c>
      <c r="F548" s="3">
        <v>3241324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3241324</v>
      </c>
    </row>
    <row r="549" spans="2:13" x14ac:dyDescent="0.25">
      <c r="B549" t="s">
        <v>3033</v>
      </c>
      <c r="C549" t="s">
        <v>2995</v>
      </c>
      <c r="D549">
        <v>901023264</v>
      </c>
      <c r="E549" s="2">
        <v>45412</v>
      </c>
      <c r="F549" s="3">
        <v>0</v>
      </c>
      <c r="G549" s="3">
        <v>0</v>
      </c>
      <c r="H549" s="3">
        <v>8134152</v>
      </c>
      <c r="I549" s="3">
        <v>0</v>
      </c>
      <c r="J549" s="3">
        <v>0</v>
      </c>
      <c r="K549" s="3">
        <v>0</v>
      </c>
      <c r="L549" s="3">
        <v>0</v>
      </c>
      <c r="M549" s="3">
        <v>8134152</v>
      </c>
    </row>
    <row r="550" spans="2:13" x14ac:dyDescent="0.25">
      <c r="B550" t="s">
        <v>3033</v>
      </c>
      <c r="C550" t="s">
        <v>2996</v>
      </c>
      <c r="D550">
        <v>860002127</v>
      </c>
      <c r="E550" s="2">
        <v>45392</v>
      </c>
      <c r="F550" s="3">
        <v>0</v>
      </c>
      <c r="G550" s="3">
        <v>0</v>
      </c>
      <c r="H550" s="3">
        <v>8670078</v>
      </c>
      <c r="I550" s="3">
        <v>0</v>
      </c>
      <c r="J550" s="3">
        <v>0</v>
      </c>
      <c r="K550" s="3">
        <v>0</v>
      </c>
      <c r="L550" s="3">
        <v>0</v>
      </c>
      <c r="M550" s="3">
        <v>8670078</v>
      </c>
    </row>
    <row r="551" spans="2:13" x14ac:dyDescent="0.25">
      <c r="B551" t="s">
        <v>3033</v>
      </c>
      <c r="C551" t="s">
        <v>2996</v>
      </c>
      <c r="D551">
        <v>860002127</v>
      </c>
      <c r="E551" s="2">
        <v>45443</v>
      </c>
      <c r="F551" s="3">
        <v>12372692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12372692</v>
      </c>
    </row>
    <row r="552" spans="2:13" x14ac:dyDescent="0.25">
      <c r="B552" t="s">
        <v>3033</v>
      </c>
      <c r="C552" t="s">
        <v>2997</v>
      </c>
      <c r="D552">
        <v>860500630</v>
      </c>
      <c r="E552" s="2">
        <v>45399</v>
      </c>
      <c r="F552" s="3">
        <v>0</v>
      </c>
      <c r="G552" s="3">
        <v>0</v>
      </c>
      <c r="H552" s="3">
        <v>13150402</v>
      </c>
      <c r="I552" s="3">
        <v>0</v>
      </c>
      <c r="J552" s="3">
        <v>0</v>
      </c>
      <c r="K552" s="3">
        <v>0</v>
      </c>
      <c r="L552" s="3">
        <v>0</v>
      </c>
      <c r="M552" s="3">
        <v>13150402</v>
      </c>
    </row>
    <row r="553" spans="2:13" x14ac:dyDescent="0.25">
      <c r="B553" t="s">
        <v>3033</v>
      </c>
      <c r="C553" t="s">
        <v>2997</v>
      </c>
      <c r="D553">
        <v>860500630</v>
      </c>
      <c r="E553" s="2">
        <v>45433</v>
      </c>
      <c r="F553" s="3">
        <v>0</v>
      </c>
      <c r="G553" s="3">
        <v>13150402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13150402</v>
      </c>
    </row>
    <row r="554" spans="2:13" x14ac:dyDescent="0.25">
      <c r="B554" t="s">
        <v>3033</v>
      </c>
      <c r="C554" t="s">
        <v>2998</v>
      </c>
      <c r="D554">
        <v>901597729</v>
      </c>
      <c r="E554" s="2">
        <v>45400</v>
      </c>
      <c r="F554" s="3">
        <v>0</v>
      </c>
      <c r="G554" s="3">
        <v>0</v>
      </c>
      <c r="H554" s="3">
        <v>5235733</v>
      </c>
      <c r="I554" s="3">
        <v>0</v>
      </c>
      <c r="J554" s="3">
        <v>0</v>
      </c>
      <c r="K554" s="3">
        <v>0</v>
      </c>
      <c r="L554" s="3">
        <v>0</v>
      </c>
      <c r="M554" s="3">
        <v>5235733</v>
      </c>
    </row>
    <row r="555" spans="2:13" x14ac:dyDescent="0.25">
      <c r="B555" t="s">
        <v>3033</v>
      </c>
      <c r="C555" t="s">
        <v>2998</v>
      </c>
      <c r="D555">
        <v>901597729</v>
      </c>
      <c r="E555" s="2">
        <v>45404</v>
      </c>
      <c r="F555" s="3">
        <v>0</v>
      </c>
      <c r="G555" s="3">
        <v>0</v>
      </c>
      <c r="H555" s="3">
        <v>5916681</v>
      </c>
      <c r="I555" s="3">
        <v>0</v>
      </c>
      <c r="J555" s="3">
        <v>0</v>
      </c>
      <c r="K555" s="3">
        <v>0</v>
      </c>
      <c r="L555" s="3">
        <v>0</v>
      </c>
      <c r="M555" s="3">
        <v>5916681</v>
      </c>
    </row>
    <row r="556" spans="2:13" x14ac:dyDescent="0.25">
      <c r="B556" t="s">
        <v>3033</v>
      </c>
      <c r="C556" t="s">
        <v>2998</v>
      </c>
      <c r="D556">
        <v>901597729</v>
      </c>
      <c r="E556" s="2">
        <v>45427</v>
      </c>
      <c r="F556" s="3">
        <v>0</v>
      </c>
      <c r="G556" s="3">
        <v>3944454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3944454</v>
      </c>
    </row>
    <row r="557" spans="2:13" x14ac:dyDescent="0.25">
      <c r="B557" t="s">
        <v>3033</v>
      </c>
      <c r="C557" t="s">
        <v>2998</v>
      </c>
      <c r="D557">
        <v>901597729</v>
      </c>
      <c r="E557" s="2">
        <v>45362</v>
      </c>
      <c r="F557" s="3">
        <v>0</v>
      </c>
      <c r="G557" s="3">
        <v>0</v>
      </c>
      <c r="H557" s="3">
        <v>0</v>
      </c>
      <c r="I557" s="3">
        <v>4192573</v>
      </c>
      <c r="J557" s="3">
        <v>0</v>
      </c>
      <c r="K557" s="3">
        <v>0</v>
      </c>
      <c r="L557" s="3">
        <v>0</v>
      </c>
      <c r="M557" s="3">
        <v>4192573</v>
      </c>
    </row>
    <row r="558" spans="2:13" x14ac:dyDescent="0.25">
      <c r="B558" t="s">
        <v>3033</v>
      </c>
      <c r="C558" t="s">
        <v>2998</v>
      </c>
      <c r="D558">
        <v>901597729</v>
      </c>
      <c r="E558" s="2">
        <v>45432</v>
      </c>
      <c r="F558" s="3">
        <v>0</v>
      </c>
      <c r="G558" s="3">
        <v>1742250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1742250</v>
      </c>
    </row>
    <row r="559" spans="2:13" x14ac:dyDescent="0.25">
      <c r="B559" t="s">
        <v>3033</v>
      </c>
      <c r="C559" t="s">
        <v>2998</v>
      </c>
      <c r="D559">
        <v>901597729</v>
      </c>
      <c r="E559" s="2">
        <v>45443</v>
      </c>
      <c r="F559" s="3">
        <v>1184730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1184730</v>
      </c>
    </row>
    <row r="560" spans="2:13" x14ac:dyDescent="0.25">
      <c r="B560" t="s">
        <v>3033</v>
      </c>
      <c r="C560" t="s">
        <v>2998</v>
      </c>
      <c r="D560">
        <v>901597729</v>
      </c>
      <c r="E560" s="2">
        <v>45441</v>
      </c>
      <c r="F560" s="3">
        <v>0</v>
      </c>
      <c r="G560" s="3">
        <v>9383370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9383370</v>
      </c>
    </row>
    <row r="561" spans="2:13" x14ac:dyDescent="0.25">
      <c r="B561" t="s">
        <v>3033</v>
      </c>
      <c r="C561" t="s">
        <v>2999</v>
      </c>
      <c r="D561">
        <v>900425750</v>
      </c>
      <c r="E561" s="2">
        <v>45373</v>
      </c>
      <c r="F561" s="3">
        <v>0</v>
      </c>
      <c r="G561" s="3">
        <v>0</v>
      </c>
      <c r="H561" s="3">
        <v>0</v>
      </c>
      <c r="I561" s="3">
        <v>14645356</v>
      </c>
      <c r="J561" s="3">
        <v>0</v>
      </c>
      <c r="K561" s="3">
        <v>0</v>
      </c>
      <c r="L561" s="3">
        <v>0</v>
      </c>
      <c r="M561" s="3">
        <v>14645356</v>
      </c>
    </row>
    <row r="562" spans="2:13" x14ac:dyDescent="0.25">
      <c r="B562" t="s">
        <v>3033</v>
      </c>
      <c r="C562" t="s">
        <v>2999</v>
      </c>
      <c r="D562">
        <v>900425750</v>
      </c>
      <c r="E562" s="2">
        <v>45377</v>
      </c>
      <c r="F562" s="3">
        <v>0</v>
      </c>
      <c r="G562" s="3">
        <v>0</v>
      </c>
      <c r="H562" s="3">
        <v>0</v>
      </c>
      <c r="I562" s="3">
        <v>13874548</v>
      </c>
      <c r="J562" s="3">
        <v>0</v>
      </c>
      <c r="K562" s="3">
        <v>0</v>
      </c>
      <c r="L562" s="3">
        <v>0</v>
      </c>
      <c r="M562" s="3">
        <v>13874548</v>
      </c>
    </row>
    <row r="563" spans="2:13" x14ac:dyDescent="0.25">
      <c r="B563" t="s">
        <v>3033</v>
      </c>
      <c r="C563" t="s">
        <v>2999</v>
      </c>
      <c r="D563">
        <v>900425750</v>
      </c>
      <c r="E563" s="2">
        <v>45378</v>
      </c>
      <c r="F563" s="3">
        <v>0</v>
      </c>
      <c r="G563" s="3">
        <v>0</v>
      </c>
      <c r="H563" s="3">
        <v>0</v>
      </c>
      <c r="I563" s="3">
        <v>3738995</v>
      </c>
      <c r="J563" s="3">
        <v>0</v>
      </c>
      <c r="K563" s="3">
        <v>0</v>
      </c>
      <c r="L563" s="3">
        <v>0</v>
      </c>
      <c r="M563" s="3">
        <v>3738995</v>
      </c>
    </row>
    <row r="564" spans="2:13" x14ac:dyDescent="0.25">
      <c r="B564" t="s">
        <v>3033</v>
      </c>
      <c r="C564" t="s">
        <v>2999</v>
      </c>
      <c r="D564">
        <v>900425750</v>
      </c>
      <c r="E564" s="2">
        <v>45394</v>
      </c>
      <c r="F564" s="3">
        <v>0</v>
      </c>
      <c r="G564" s="3">
        <v>0</v>
      </c>
      <c r="H564" s="3">
        <v>3552620</v>
      </c>
      <c r="I564" s="3">
        <v>0</v>
      </c>
      <c r="J564" s="3">
        <v>0</v>
      </c>
      <c r="K564" s="3">
        <v>0</v>
      </c>
      <c r="L564" s="3">
        <v>0</v>
      </c>
      <c r="M564" s="3">
        <v>3552620</v>
      </c>
    </row>
    <row r="565" spans="2:13" x14ac:dyDescent="0.25">
      <c r="B565" t="s">
        <v>3033</v>
      </c>
      <c r="C565" t="s">
        <v>2999</v>
      </c>
      <c r="D565">
        <v>900425750</v>
      </c>
      <c r="E565" s="2">
        <v>45404</v>
      </c>
      <c r="F565" s="3">
        <v>0</v>
      </c>
      <c r="G565" s="3">
        <v>0</v>
      </c>
      <c r="H565" s="3">
        <v>10584232</v>
      </c>
      <c r="I565" s="3">
        <v>0</v>
      </c>
      <c r="J565" s="3">
        <v>0</v>
      </c>
      <c r="K565" s="3">
        <v>0</v>
      </c>
      <c r="L565" s="3">
        <v>0</v>
      </c>
      <c r="M565" s="3">
        <v>10584232</v>
      </c>
    </row>
    <row r="566" spans="2:13" x14ac:dyDescent="0.25">
      <c r="B566" t="s">
        <v>3033</v>
      </c>
      <c r="C566" t="s">
        <v>2999</v>
      </c>
      <c r="D566">
        <v>900425750</v>
      </c>
      <c r="E566" s="2">
        <v>45408</v>
      </c>
      <c r="F566" s="3">
        <v>0</v>
      </c>
      <c r="G566" s="3">
        <v>0</v>
      </c>
      <c r="H566" s="3">
        <v>9813424</v>
      </c>
      <c r="I566" s="3">
        <v>0</v>
      </c>
      <c r="J566" s="3">
        <v>0</v>
      </c>
      <c r="K566" s="3">
        <v>0</v>
      </c>
      <c r="L566" s="3">
        <v>0</v>
      </c>
      <c r="M566" s="3">
        <v>9813424</v>
      </c>
    </row>
    <row r="567" spans="2:13" x14ac:dyDescent="0.25">
      <c r="B567" t="s">
        <v>3033</v>
      </c>
      <c r="C567" t="s">
        <v>2999</v>
      </c>
      <c r="D567">
        <v>900425750</v>
      </c>
      <c r="E567" s="2">
        <v>45411</v>
      </c>
      <c r="F567" s="3">
        <v>0</v>
      </c>
      <c r="G567" s="3">
        <v>0</v>
      </c>
      <c r="H567" s="3">
        <v>6845237</v>
      </c>
      <c r="I567" s="3">
        <v>0</v>
      </c>
      <c r="J567" s="3">
        <v>0</v>
      </c>
      <c r="K567" s="3">
        <v>0</v>
      </c>
      <c r="L567" s="3">
        <v>0</v>
      </c>
      <c r="M567" s="3">
        <v>6845237</v>
      </c>
    </row>
    <row r="568" spans="2:13" x14ac:dyDescent="0.25">
      <c r="B568" t="s">
        <v>3033</v>
      </c>
      <c r="C568" t="s">
        <v>3000</v>
      </c>
      <c r="D568">
        <v>830090321</v>
      </c>
      <c r="E568" s="2">
        <v>45387</v>
      </c>
      <c r="F568" s="3">
        <v>0</v>
      </c>
      <c r="G568" s="3">
        <v>0</v>
      </c>
      <c r="H568" s="3">
        <v>28241</v>
      </c>
      <c r="I568" s="3">
        <v>0</v>
      </c>
      <c r="J568" s="3">
        <v>0</v>
      </c>
      <c r="K568" s="3">
        <v>0</v>
      </c>
      <c r="L568" s="3">
        <v>0</v>
      </c>
      <c r="M568" s="3">
        <v>28241</v>
      </c>
    </row>
    <row r="569" spans="2:13" x14ac:dyDescent="0.25">
      <c r="B569" t="s">
        <v>3033</v>
      </c>
      <c r="C569" t="s">
        <v>3000</v>
      </c>
      <c r="D569">
        <v>830090321</v>
      </c>
      <c r="E569" s="2">
        <v>45427</v>
      </c>
      <c r="F569" s="3">
        <v>0</v>
      </c>
      <c r="G569" s="3">
        <v>705352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705352</v>
      </c>
    </row>
    <row r="570" spans="2:13" x14ac:dyDescent="0.25">
      <c r="B570" t="s">
        <v>3033</v>
      </c>
      <c r="C570" t="s">
        <v>3000</v>
      </c>
      <c r="D570">
        <v>830090321</v>
      </c>
      <c r="E570" s="2">
        <v>45397</v>
      </c>
      <c r="F570" s="3">
        <v>0</v>
      </c>
      <c r="G570" s="3">
        <v>0</v>
      </c>
      <c r="H570" s="3">
        <v>1067282</v>
      </c>
      <c r="I570" s="3">
        <v>0</v>
      </c>
      <c r="J570" s="3">
        <v>0</v>
      </c>
      <c r="K570" s="3">
        <v>0</v>
      </c>
      <c r="L570" s="3">
        <v>0</v>
      </c>
      <c r="M570" s="3">
        <v>1067282</v>
      </c>
    </row>
    <row r="571" spans="2:13" x14ac:dyDescent="0.25">
      <c r="B571" t="s">
        <v>3033</v>
      </c>
      <c r="C571" t="s">
        <v>3000</v>
      </c>
      <c r="D571">
        <v>830090321</v>
      </c>
      <c r="E571" s="2">
        <v>45441</v>
      </c>
      <c r="F571" s="3">
        <v>0</v>
      </c>
      <c r="G571" s="3">
        <v>753291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753291</v>
      </c>
    </row>
    <row r="572" spans="2:13" x14ac:dyDescent="0.25">
      <c r="B572" t="s">
        <v>3033</v>
      </c>
      <c r="C572" t="s">
        <v>3001</v>
      </c>
      <c r="D572">
        <v>79451077</v>
      </c>
      <c r="E572" s="2">
        <v>45358</v>
      </c>
      <c r="F572" s="3">
        <v>0</v>
      </c>
      <c r="G572" s="3">
        <v>0</v>
      </c>
      <c r="H572" s="3">
        <v>0</v>
      </c>
      <c r="I572" s="3">
        <v>162345</v>
      </c>
      <c r="J572" s="3">
        <v>0</v>
      </c>
      <c r="K572" s="3">
        <v>0</v>
      </c>
      <c r="L572" s="3">
        <v>0</v>
      </c>
      <c r="M572" s="3">
        <v>162345</v>
      </c>
    </row>
    <row r="573" spans="2:13" x14ac:dyDescent="0.25">
      <c r="B573" t="s">
        <v>3033</v>
      </c>
      <c r="C573" t="s">
        <v>3001</v>
      </c>
      <c r="D573">
        <v>79451077</v>
      </c>
      <c r="E573" s="2">
        <v>45364</v>
      </c>
      <c r="F573" s="3">
        <v>0</v>
      </c>
      <c r="G573" s="3">
        <v>0</v>
      </c>
      <c r="H573" s="3">
        <v>0</v>
      </c>
      <c r="I573" s="3">
        <v>7475979</v>
      </c>
      <c r="J573" s="3">
        <v>0</v>
      </c>
      <c r="K573" s="3">
        <v>0</v>
      </c>
      <c r="L573" s="3">
        <v>0</v>
      </c>
      <c r="M573" s="3">
        <v>7475979</v>
      </c>
    </row>
    <row r="574" spans="2:13" x14ac:dyDescent="0.25">
      <c r="B574" t="s">
        <v>3033</v>
      </c>
      <c r="C574" t="s">
        <v>3001</v>
      </c>
      <c r="D574">
        <v>79451077</v>
      </c>
      <c r="E574" s="2">
        <v>45373</v>
      </c>
      <c r="F574" s="3">
        <v>0</v>
      </c>
      <c r="G574" s="3">
        <v>0</v>
      </c>
      <c r="H574" s="3">
        <v>0</v>
      </c>
      <c r="I574" s="3">
        <v>6869693</v>
      </c>
      <c r="J574" s="3">
        <v>0</v>
      </c>
      <c r="K574" s="3">
        <v>0</v>
      </c>
      <c r="L574" s="3">
        <v>0</v>
      </c>
      <c r="M574" s="3">
        <v>6869693</v>
      </c>
    </row>
    <row r="575" spans="2:13" x14ac:dyDescent="0.25">
      <c r="B575" t="s">
        <v>3033</v>
      </c>
      <c r="C575" t="s">
        <v>3001</v>
      </c>
      <c r="D575">
        <v>79451077</v>
      </c>
      <c r="E575" s="2">
        <v>45378</v>
      </c>
      <c r="F575" s="3">
        <v>0</v>
      </c>
      <c r="G575" s="3">
        <v>0</v>
      </c>
      <c r="H575" s="3">
        <v>0</v>
      </c>
      <c r="I575" s="3">
        <v>1507492</v>
      </c>
      <c r="J575" s="3">
        <v>0</v>
      </c>
      <c r="K575" s="3">
        <v>0</v>
      </c>
      <c r="L575" s="3">
        <v>0</v>
      </c>
      <c r="M575" s="3">
        <v>1507492</v>
      </c>
    </row>
    <row r="576" spans="2:13" x14ac:dyDescent="0.25">
      <c r="B576" t="s">
        <v>3033</v>
      </c>
      <c r="C576" t="s">
        <v>3001</v>
      </c>
      <c r="D576">
        <v>79451077</v>
      </c>
      <c r="E576" s="2">
        <v>45386</v>
      </c>
      <c r="F576" s="3">
        <v>0</v>
      </c>
      <c r="G576" s="3">
        <v>0</v>
      </c>
      <c r="H576" s="3">
        <v>15532</v>
      </c>
      <c r="I576" s="3">
        <v>0</v>
      </c>
      <c r="J576" s="3">
        <v>0</v>
      </c>
      <c r="K576" s="3">
        <v>0</v>
      </c>
      <c r="L576" s="3">
        <v>0</v>
      </c>
      <c r="M576" s="3">
        <v>15532</v>
      </c>
    </row>
    <row r="577" spans="2:13" x14ac:dyDescent="0.25">
      <c r="B577" t="s">
        <v>3033</v>
      </c>
      <c r="C577" t="s">
        <v>3001</v>
      </c>
      <c r="D577">
        <v>79451077</v>
      </c>
      <c r="E577" s="2">
        <v>45393</v>
      </c>
      <c r="F577" s="3">
        <v>0</v>
      </c>
      <c r="G577" s="3">
        <v>0</v>
      </c>
      <c r="H577" s="3">
        <v>4263079</v>
      </c>
      <c r="I577" s="3">
        <v>0</v>
      </c>
      <c r="J577" s="3">
        <v>0</v>
      </c>
      <c r="K577" s="3">
        <v>0</v>
      </c>
      <c r="L577" s="3">
        <v>0</v>
      </c>
      <c r="M577" s="3">
        <v>4263079</v>
      </c>
    </row>
    <row r="578" spans="2:13" x14ac:dyDescent="0.25">
      <c r="B578" t="s">
        <v>3033</v>
      </c>
      <c r="C578" t="s">
        <v>3001</v>
      </c>
      <c r="D578">
        <v>79451077</v>
      </c>
      <c r="E578" s="2">
        <v>45404</v>
      </c>
      <c r="F578" s="3">
        <v>0</v>
      </c>
      <c r="G578" s="3">
        <v>0</v>
      </c>
      <c r="H578" s="3">
        <v>37702</v>
      </c>
      <c r="I578" s="3">
        <v>0</v>
      </c>
      <c r="J578" s="3">
        <v>0</v>
      </c>
      <c r="K578" s="3">
        <v>0</v>
      </c>
      <c r="L578" s="3">
        <v>0</v>
      </c>
      <c r="M578" s="3">
        <v>37702</v>
      </c>
    </row>
    <row r="579" spans="2:13" x14ac:dyDescent="0.25">
      <c r="B579" t="s">
        <v>3033</v>
      </c>
      <c r="C579" t="s">
        <v>3001</v>
      </c>
      <c r="D579">
        <v>79451077</v>
      </c>
      <c r="E579" s="2">
        <v>45408</v>
      </c>
      <c r="F579" s="3">
        <v>0</v>
      </c>
      <c r="G579" s="3">
        <v>0</v>
      </c>
      <c r="H579" s="3">
        <v>1208744</v>
      </c>
      <c r="I579" s="3">
        <v>0</v>
      </c>
      <c r="J579" s="3">
        <v>0</v>
      </c>
      <c r="K579" s="3">
        <v>0</v>
      </c>
      <c r="L579" s="3">
        <v>0</v>
      </c>
      <c r="M579" s="3">
        <v>1208744</v>
      </c>
    </row>
    <row r="580" spans="2:13" x14ac:dyDescent="0.25">
      <c r="B580" t="s">
        <v>3033</v>
      </c>
      <c r="C580" t="s">
        <v>3001</v>
      </c>
      <c r="D580">
        <v>79451077</v>
      </c>
      <c r="E580" s="2">
        <v>45411</v>
      </c>
      <c r="F580" s="3">
        <v>0</v>
      </c>
      <c r="G580" s="3">
        <v>0</v>
      </c>
      <c r="H580" s="3">
        <v>1116456</v>
      </c>
      <c r="I580" s="3">
        <v>0</v>
      </c>
      <c r="J580" s="3">
        <v>0</v>
      </c>
      <c r="K580" s="3">
        <v>0</v>
      </c>
      <c r="L580" s="3">
        <v>0</v>
      </c>
      <c r="M580" s="3">
        <v>1116456</v>
      </c>
    </row>
    <row r="581" spans="2:13" x14ac:dyDescent="0.25">
      <c r="B581" t="s">
        <v>3033</v>
      </c>
      <c r="C581" t="s">
        <v>3001</v>
      </c>
      <c r="D581">
        <v>79451077</v>
      </c>
      <c r="E581" s="2">
        <v>45422</v>
      </c>
      <c r="F581" s="3">
        <v>0</v>
      </c>
      <c r="G581" s="3">
        <v>2356376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2356376</v>
      </c>
    </row>
    <row r="582" spans="2:13" x14ac:dyDescent="0.25">
      <c r="B582" t="s">
        <v>3033</v>
      </c>
      <c r="C582" t="s">
        <v>3001</v>
      </c>
      <c r="D582">
        <v>79451077</v>
      </c>
      <c r="E582" s="2">
        <v>45427</v>
      </c>
      <c r="F582" s="3">
        <v>0</v>
      </c>
      <c r="G582" s="3">
        <v>826088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826088</v>
      </c>
    </row>
    <row r="583" spans="2:13" x14ac:dyDescent="0.25">
      <c r="B583" t="s">
        <v>3033</v>
      </c>
      <c r="C583" t="s">
        <v>3001</v>
      </c>
      <c r="D583">
        <v>79451077</v>
      </c>
      <c r="E583" s="2">
        <v>45397</v>
      </c>
      <c r="F583" s="3">
        <v>0</v>
      </c>
      <c r="G583" s="3">
        <v>0</v>
      </c>
      <c r="H583" s="3">
        <v>271235</v>
      </c>
      <c r="I583" s="3">
        <v>0</v>
      </c>
      <c r="J583" s="3">
        <v>0</v>
      </c>
      <c r="K583" s="3">
        <v>0</v>
      </c>
      <c r="L583" s="3">
        <v>0</v>
      </c>
      <c r="M583" s="3">
        <v>271235</v>
      </c>
    </row>
    <row r="584" spans="2:13" x14ac:dyDescent="0.25">
      <c r="B584" t="s">
        <v>3033</v>
      </c>
      <c r="C584" t="s">
        <v>3001</v>
      </c>
      <c r="D584">
        <v>79451077</v>
      </c>
      <c r="E584" s="2">
        <v>45428</v>
      </c>
      <c r="F584" s="3">
        <v>0</v>
      </c>
      <c r="G584" s="3">
        <v>146872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146872</v>
      </c>
    </row>
    <row r="585" spans="2:13" x14ac:dyDescent="0.25">
      <c r="B585" t="s">
        <v>3033</v>
      </c>
      <c r="C585" t="s">
        <v>3001</v>
      </c>
      <c r="D585">
        <v>79451077</v>
      </c>
      <c r="E585" s="2">
        <v>45435</v>
      </c>
      <c r="F585" s="3">
        <v>0</v>
      </c>
      <c r="G585" s="3">
        <v>2091105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2091105</v>
      </c>
    </row>
    <row r="586" spans="2:13" x14ac:dyDescent="0.25">
      <c r="B586" t="s">
        <v>3033</v>
      </c>
      <c r="C586" t="s">
        <v>3001</v>
      </c>
      <c r="D586">
        <v>79451077</v>
      </c>
      <c r="E586" s="2">
        <v>45440</v>
      </c>
      <c r="F586" s="3">
        <v>0</v>
      </c>
      <c r="G586" s="3">
        <v>2204108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2204108</v>
      </c>
    </row>
    <row r="587" spans="2:13" x14ac:dyDescent="0.25">
      <c r="B587" t="s">
        <v>3033</v>
      </c>
      <c r="C587" t="s">
        <v>3001</v>
      </c>
      <c r="D587">
        <v>79451077</v>
      </c>
      <c r="E587" s="2">
        <v>45443</v>
      </c>
      <c r="F587" s="3">
        <v>1328830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1328830</v>
      </c>
    </row>
    <row r="588" spans="2:13" x14ac:dyDescent="0.25">
      <c r="B588" t="s">
        <v>3033</v>
      </c>
      <c r="C588" t="s">
        <v>3001</v>
      </c>
      <c r="D588">
        <v>79451077</v>
      </c>
      <c r="E588" s="2">
        <v>45442</v>
      </c>
      <c r="F588" s="3">
        <v>0</v>
      </c>
      <c r="G588" s="3">
        <v>506457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506457</v>
      </c>
    </row>
    <row r="589" spans="2:13" x14ac:dyDescent="0.25">
      <c r="B589" t="s">
        <v>3033</v>
      </c>
      <c r="C589" t="s">
        <v>3002</v>
      </c>
      <c r="D589">
        <v>900387294</v>
      </c>
      <c r="E589" s="2">
        <v>45358</v>
      </c>
      <c r="F589" s="3">
        <v>0</v>
      </c>
      <c r="G589" s="3">
        <v>0</v>
      </c>
      <c r="H589" s="3">
        <v>0</v>
      </c>
      <c r="I589" s="3">
        <v>1778944</v>
      </c>
      <c r="J589" s="3">
        <v>0</v>
      </c>
      <c r="K589" s="3">
        <v>0</v>
      </c>
      <c r="L589" s="3">
        <v>0</v>
      </c>
      <c r="M589" s="3">
        <v>1778944</v>
      </c>
    </row>
    <row r="590" spans="2:13" x14ac:dyDescent="0.25">
      <c r="B590" t="s">
        <v>3033</v>
      </c>
      <c r="C590" t="s">
        <v>3002</v>
      </c>
      <c r="D590">
        <v>900387294</v>
      </c>
      <c r="E590" s="2">
        <v>45370</v>
      </c>
      <c r="F590" s="3">
        <v>0</v>
      </c>
      <c r="G590" s="3">
        <v>0</v>
      </c>
      <c r="H590" s="3">
        <v>0</v>
      </c>
      <c r="I590" s="3">
        <v>3557888</v>
      </c>
      <c r="J590" s="3">
        <v>0</v>
      </c>
      <c r="K590" s="3">
        <v>0</v>
      </c>
      <c r="L590" s="3">
        <v>0</v>
      </c>
      <c r="M590" s="3">
        <v>3557888</v>
      </c>
    </row>
    <row r="591" spans="2:13" x14ac:dyDescent="0.25">
      <c r="B591" t="s">
        <v>3033</v>
      </c>
      <c r="C591" t="s">
        <v>3002</v>
      </c>
      <c r="D591">
        <v>900387294</v>
      </c>
      <c r="E591" s="2">
        <v>45373</v>
      </c>
      <c r="F591" s="3">
        <v>0</v>
      </c>
      <c r="G591" s="3">
        <v>0</v>
      </c>
      <c r="H591" s="3">
        <v>0</v>
      </c>
      <c r="I591" s="3">
        <v>1334208</v>
      </c>
      <c r="J591" s="3">
        <v>0</v>
      </c>
      <c r="K591" s="3">
        <v>0</v>
      </c>
      <c r="L591" s="3">
        <v>0</v>
      </c>
      <c r="M591" s="3">
        <v>1334208</v>
      </c>
    </row>
    <row r="592" spans="2:13" x14ac:dyDescent="0.25">
      <c r="B592" t="s">
        <v>3033</v>
      </c>
      <c r="C592" t="s">
        <v>3002</v>
      </c>
      <c r="D592">
        <v>900387294</v>
      </c>
      <c r="E592" s="2">
        <v>45377</v>
      </c>
      <c r="F592" s="3">
        <v>0</v>
      </c>
      <c r="G592" s="3">
        <v>0</v>
      </c>
      <c r="H592" s="3">
        <v>0</v>
      </c>
      <c r="I592" s="3">
        <v>1723352</v>
      </c>
      <c r="J592" s="3">
        <v>0</v>
      </c>
      <c r="K592" s="3">
        <v>0</v>
      </c>
      <c r="L592" s="3">
        <v>0</v>
      </c>
      <c r="M592" s="3">
        <v>1723352</v>
      </c>
    </row>
    <row r="593" spans="2:13" x14ac:dyDescent="0.25">
      <c r="B593" t="s">
        <v>3033</v>
      </c>
      <c r="C593" t="s">
        <v>3002</v>
      </c>
      <c r="D593">
        <v>900387294</v>
      </c>
      <c r="E593" s="2">
        <v>45393</v>
      </c>
      <c r="F593" s="3">
        <v>0</v>
      </c>
      <c r="G593" s="3">
        <v>0</v>
      </c>
      <c r="H593" s="3">
        <v>7226960</v>
      </c>
      <c r="I593" s="3">
        <v>0</v>
      </c>
      <c r="J593" s="3">
        <v>0</v>
      </c>
      <c r="K593" s="3">
        <v>0</v>
      </c>
      <c r="L593" s="3">
        <v>0</v>
      </c>
      <c r="M593" s="3">
        <v>7226960</v>
      </c>
    </row>
    <row r="594" spans="2:13" x14ac:dyDescent="0.25">
      <c r="B594" t="s">
        <v>3033</v>
      </c>
      <c r="C594" t="s">
        <v>3002</v>
      </c>
      <c r="D594">
        <v>900387294</v>
      </c>
      <c r="E594" s="2">
        <v>45394</v>
      </c>
      <c r="F594" s="3">
        <v>0</v>
      </c>
      <c r="G594" s="3">
        <v>0</v>
      </c>
      <c r="H594" s="3">
        <v>2724008</v>
      </c>
      <c r="I594" s="3">
        <v>0</v>
      </c>
      <c r="J594" s="3">
        <v>0</v>
      </c>
      <c r="K594" s="3">
        <v>0</v>
      </c>
      <c r="L594" s="3">
        <v>0</v>
      </c>
      <c r="M594" s="3">
        <v>2724008</v>
      </c>
    </row>
    <row r="595" spans="2:13" x14ac:dyDescent="0.25">
      <c r="B595" t="s">
        <v>3033</v>
      </c>
      <c r="C595" t="s">
        <v>3002</v>
      </c>
      <c r="D595">
        <v>900387294</v>
      </c>
      <c r="E595" s="2">
        <v>45398</v>
      </c>
      <c r="F595" s="3">
        <v>0</v>
      </c>
      <c r="G595" s="3">
        <v>0</v>
      </c>
      <c r="H595" s="3">
        <v>333552</v>
      </c>
      <c r="I595" s="3">
        <v>0</v>
      </c>
      <c r="J595" s="3">
        <v>0</v>
      </c>
      <c r="K595" s="3">
        <v>0</v>
      </c>
      <c r="L595" s="3">
        <v>0</v>
      </c>
      <c r="M595" s="3">
        <v>333552</v>
      </c>
    </row>
    <row r="596" spans="2:13" x14ac:dyDescent="0.25">
      <c r="B596" t="s">
        <v>3033</v>
      </c>
      <c r="C596" t="s">
        <v>3002</v>
      </c>
      <c r="D596">
        <v>900387294</v>
      </c>
      <c r="E596" s="2">
        <v>45408</v>
      </c>
      <c r="F596" s="3">
        <v>0</v>
      </c>
      <c r="G596" s="3">
        <v>0</v>
      </c>
      <c r="H596" s="3">
        <v>1445392</v>
      </c>
      <c r="I596" s="3">
        <v>0</v>
      </c>
      <c r="J596" s="3">
        <v>0</v>
      </c>
      <c r="K596" s="3">
        <v>0</v>
      </c>
      <c r="L596" s="3">
        <v>0</v>
      </c>
      <c r="M596" s="3">
        <v>1445392</v>
      </c>
    </row>
    <row r="597" spans="2:13" x14ac:dyDescent="0.25">
      <c r="B597" t="s">
        <v>3033</v>
      </c>
      <c r="C597" t="s">
        <v>3002</v>
      </c>
      <c r="D597">
        <v>900387294</v>
      </c>
      <c r="E597" s="2">
        <v>45412</v>
      </c>
      <c r="F597" s="3">
        <v>0</v>
      </c>
      <c r="G597" s="3">
        <v>0</v>
      </c>
      <c r="H597" s="3">
        <v>1667760</v>
      </c>
      <c r="I597" s="3">
        <v>0</v>
      </c>
      <c r="J597" s="3">
        <v>0</v>
      </c>
      <c r="K597" s="3">
        <v>0</v>
      </c>
      <c r="L597" s="3">
        <v>0</v>
      </c>
      <c r="M597" s="3">
        <v>1667760</v>
      </c>
    </row>
    <row r="598" spans="2:13" x14ac:dyDescent="0.25">
      <c r="B598" t="s">
        <v>3033</v>
      </c>
      <c r="C598" t="s">
        <v>3002</v>
      </c>
      <c r="D598">
        <v>900387294</v>
      </c>
      <c r="E598" s="2">
        <v>45427</v>
      </c>
      <c r="F598" s="3">
        <v>0</v>
      </c>
      <c r="G598" s="3">
        <v>1067366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1067366</v>
      </c>
    </row>
    <row r="599" spans="2:13" x14ac:dyDescent="0.25">
      <c r="B599" t="s">
        <v>3033</v>
      </c>
      <c r="C599" t="s">
        <v>3002</v>
      </c>
      <c r="D599">
        <v>900387294</v>
      </c>
      <c r="E599" s="2">
        <v>45362</v>
      </c>
      <c r="F599" s="3">
        <v>0</v>
      </c>
      <c r="G599" s="3">
        <v>0</v>
      </c>
      <c r="H599" s="3">
        <v>0</v>
      </c>
      <c r="I599" s="3">
        <v>422499</v>
      </c>
      <c r="J599" s="3">
        <v>0</v>
      </c>
      <c r="K599" s="3">
        <v>0</v>
      </c>
      <c r="L599" s="3">
        <v>0</v>
      </c>
      <c r="M599" s="3">
        <v>422499</v>
      </c>
    </row>
    <row r="600" spans="2:13" x14ac:dyDescent="0.25">
      <c r="B600" t="s">
        <v>3033</v>
      </c>
      <c r="C600" t="s">
        <v>3002</v>
      </c>
      <c r="D600">
        <v>900387294</v>
      </c>
      <c r="E600" s="2">
        <v>45432</v>
      </c>
      <c r="F600" s="3">
        <v>0</v>
      </c>
      <c r="G600" s="3">
        <v>3057560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3057560</v>
      </c>
    </row>
    <row r="601" spans="2:13" x14ac:dyDescent="0.25">
      <c r="B601" t="s">
        <v>3033</v>
      </c>
      <c r="C601" t="s">
        <v>3002</v>
      </c>
      <c r="D601">
        <v>900387294</v>
      </c>
      <c r="E601" s="2">
        <v>45443</v>
      </c>
      <c r="F601" s="3">
        <v>833880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833880</v>
      </c>
    </row>
    <row r="602" spans="2:13" x14ac:dyDescent="0.25">
      <c r="B602" t="s">
        <v>3033</v>
      </c>
      <c r="C602" t="s">
        <v>3002</v>
      </c>
      <c r="D602">
        <v>900387294</v>
      </c>
      <c r="E602" s="2">
        <v>45441</v>
      </c>
      <c r="F602" s="3">
        <v>0</v>
      </c>
      <c r="G602" s="3">
        <v>722696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722696</v>
      </c>
    </row>
    <row r="603" spans="2:13" x14ac:dyDescent="0.25">
      <c r="B603" t="s">
        <v>3033</v>
      </c>
      <c r="C603" t="s">
        <v>3003</v>
      </c>
      <c r="D603">
        <v>900434629</v>
      </c>
      <c r="E603" s="2">
        <v>45378</v>
      </c>
      <c r="F603" s="3">
        <v>0</v>
      </c>
      <c r="G603" s="3">
        <v>0</v>
      </c>
      <c r="H603" s="3">
        <v>0</v>
      </c>
      <c r="I603" s="3">
        <v>7054468</v>
      </c>
      <c r="J603" s="3">
        <v>0</v>
      </c>
      <c r="K603" s="3">
        <v>0</v>
      </c>
      <c r="L603" s="3">
        <v>0</v>
      </c>
      <c r="M603" s="3">
        <v>7054468</v>
      </c>
    </row>
    <row r="604" spans="2:13" x14ac:dyDescent="0.25">
      <c r="B604" t="s">
        <v>3033</v>
      </c>
      <c r="C604" t="s">
        <v>3003</v>
      </c>
      <c r="D604">
        <v>900434629</v>
      </c>
      <c r="E604" s="2">
        <v>45411</v>
      </c>
      <c r="F604" s="3">
        <v>0</v>
      </c>
      <c r="G604" s="3">
        <v>0</v>
      </c>
      <c r="H604" s="3">
        <v>13859754</v>
      </c>
      <c r="I604" s="3">
        <v>0</v>
      </c>
      <c r="J604" s="3">
        <v>0</v>
      </c>
      <c r="K604" s="3">
        <v>0</v>
      </c>
      <c r="L604" s="3">
        <v>0</v>
      </c>
      <c r="M604" s="3">
        <v>13859754</v>
      </c>
    </row>
    <row r="605" spans="2:13" x14ac:dyDescent="0.25">
      <c r="B605" t="s">
        <v>3033</v>
      </c>
      <c r="C605" t="s">
        <v>3003</v>
      </c>
      <c r="D605">
        <v>900434629</v>
      </c>
      <c r="E605" s="2">
        <v>45443</v>
      </c>
      <c r="F605" s="3">
        <v>12093154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12093154</v>
      </c>
    </row>
    <row r="606" spans="2:13" x14ac:dyDescent="0.25">
      <c r="B606" t="s">
        <v>3033</v>
      </c>
      <c r="C606" t="s">
        <v>3004</v>
      </c>
      <c r="D606">
        <v>900977426</v>
      </c>
      <c r="E606" s="2">
        <v>45358</v>
      </c>
      <c r="F606" s="3">
        <v>0</v>
      </c>
      <c r="G606" s="3">
        <v>0</v>
      </c>
      <c r="H606" s="3">
        <v>0</v>
      </c>
      <c r="I606" s="3">
        <v>2700998</v>
      </c>
      <c r="J606" s="3">
        <v>0</v>
      </c>
      <c r="K606" s="3">
        <v>0</v>
      </c>
      <c r="L606" s="3">
        <v>0</v>
      </c>
      <c r="M606" s="3">
        <v>2700998</v>
      </c>
    </row>
    <row r="607" spans="2:13" x14ac:dyDescent="0.25">
      <c r="B607" t="s">
        <v>3033</v>
      </c>
      <c r="C607" t="s">
        <v>3004</v>
      </c>
      <c r="D607">
        <v>900977426</v>
      </c>
      <c r="E607" s="2">
        <v>45386</v>
      </c>
      <c r="F607" s="3">
        <v>0</v>
      </c>
      <c r="G607" s="3">
        <v>0</v>
      </c>
      <c r="H607" s="3">
        <v>545891</v>
      </c>
      <c r="I607" s="3">
        <v>0</v>
      </c>
      <c r="J607" s="3">
        <v>0</v>
      </c>
      <c r="K607" s="3">
        <v>0</v>
      </c>
      <c r="L607" s="3">
        <v>0</v>
      </c>
      <c r="M607" s="3">
        <v>545891</v>
      </c>
    </row>
    <row r="608" spans="2:13" x14ac:dyDescent="0.25">
      <c r="B608" t="s">
        <v>3033</v>
      </c>
      <c r="C608" t="s">
        <v>3005</v>
      </c>
      <c r="D608">
        <v>900540698</v>
      </c>
      <c r="E608" s="2">
        <v>45358</v>
      </c>
      <c r="F608" s="3">
        <v>0</v>
      </c>
      <c r="G608" s="3">
        <v>0</v>
      </c>
      <c r="H608" s="3">
        <v>0</v>
      </c>
      <c r="I608" s="3">
        <v>1337059</v>
      </c>
      <c r="J608" s="3">
        <v>0</v>
      </c>
      <c r="K608" s="3">
        <v>0</v>
      </c>
      <c r="L608" s="3">
        <v>0</v>
      </c>
      <c r="M608" s="3">
        <v>1337059</v>
      </c>
    </row>
    <row r="609" spans="2:13" x14ac:dyDescent="0.25">
      <c r="B609" t="s">
        <v>3033</v>
      </c>
      <c r="C609" t="s">
        <v>3005</v>
      </c>
      <c r="D609">
        <v>900540698</v>
      </c>
      <c r="E609" s="2">
        <v>45384</v>
      </c>
      <c r="F609" s="3">
        <v>0</v>
      </c>
      <c r="G609" s="3">
        <v>0</v>
      </c>
      <c r="H609" s="3">
        <v>51573</v>
      </c>
      <c r="I609" s="3">
        <v>0</v>
      </c>
      <c r="J609" s="3">
        <v>0</v>
      </c>
      <c r="K609" s="3">
        <v>0</v>
      </c>
      <c r="L609" s="3">
        <v>0</v>
      </c>
      <c r="M609" s="3">
        <v>51573</v>
      </c>
    </row>
    <row r="610" spans="2:13" x14ac:dyDescent="0.25">
      <c r="B610" t="s">
        <v>3033</v>
      </c>
      <c r="C610" t="s">
        <v>3006</v>
      </c>
      <c r="D610">
        <v>900997313</v>
      </c>
      <c r="E610" s="2">
        <v>45373</v>
      </c>
      <c r="F610" s="3">
        <v>0</v>
      </c>
      <c r="G610" s="3">
        <v>0</v>
      </c>
      <c r="H610" s="3">
        <v>0</v>
      </c>
      <c r="I610" s="3">
        <v>515516</v>
      </c>
      <c r="J610" s="3">
        <v>0</v>
      </c>
      <c r="K610" s="3">
        <v>0</v>
      </c>
      <c r="L610" s="3">
        <v>0</v>
      </c>
      <c r="M610" s="3">
        <v>515516</v>
      </c>
    </row>
    <row r="611" spans="2:13" x14ac:dyDescent="0.25">
      <c r="B611" t="s">
        <v>3033</v>
      </c>
      <c r="C611" t="s">
        <v>3006</v>
      </c>
      <c r="D611">
        <v>900997313</v>
      </c>
      <c r="E611" s="2">
        <v>45398</v>
      </c>
      <c r="F611" s="3">
        <v>0</v>
      </c>
      <c r="G611" s="3">
        <v>0</v>
      </c>
      <c r="H611" s="3">
        <v>114559</v>
      </c>
      <c r="I611" s="3">
        <v>0</v>
      </c>
      <c r="J611" s="3">
        <v>0</v>
      </c>
      <c r="K611" s="3">
        <v>0</v>
      </c>
      <c r="L611" s="3">
        <v>0</v>
      </c>
      <c r="M611" s="3">
        <v>114559</v>
      </c>
    </row>
    <row r="612" spans="2:13" x14ac:dyDescent="0.25">
      <c r="B612" t="s">
        <v>3033</v>
      </c>
      <c r="C612" t="s">
        <v>3006</v>
      </c>
      <c r="D612">
        <v>900997313</v>
      </c>
      <c r="E612" s="2">
        <v>45404</v>
      </c>
      <c r="F612" s="3">
        <v>0</v>
      </c>
      <c r="G612" s="3">
        <v>0</v>
      </c>
      <c r="H612" s="3">
        <v>190932</v>
      </c>
      <c r="I612" s="3">
        <v>0</v>
      </c>
      <c r="J612" s="3">
        <v>0</v>
      </c>
      <c r="K612" s="3">
        <v>0</v>
      </c>
      <c r="L612" s="3">
        <v>0</v>
      </c>
      <c r="M612" s="3">
        <v>190932</v>
      </c>
    </row>
    <row r="613" spans="2:13" x14ac:dyDescent="0.25">
      <c r="B613" t="s">
        <v>3033</v>
      </c>
      <c r="C613" t="s">
        <v>3006</v>
      </c>
      <c r="D613">
        <v>900997313</v>
      </c>
      <c r="E613" s="2">
        <v>45427</v>
      </c>
      <c r="F613" s="3">
        <v>0</v>
      </c>
      <c r="G613" s="3">
        <v>527336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527336</v>
      </c>
    </row>
    <row r="614" spans="2:13" x14ac:dyDescent="0.25">
      <c r="B614" t="s">
        <v>3033</v>
      </c>
      <c r="C614" t="s">
        <v>3006</v>
      </c>
      <c r="D614">
        <v>900997313</v>
      </c>
      <c r="E614" s="2">
        <v>45432</v>
      </c>
      <c r="F614" s="3">
        <v>0</v>
      </c>
      <c r="G614" s="3">
        <v>445508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445508</v>
      </c>
    </row>
    <row r="615" spans="2:13" x14ac:dyDescent="0.25">
      <c r="B615" t="s">
        <v>3033</v>
      </c>
      <c r="C615" t="s">
        <v>3006</v>
      </c>
      <c r="D615">
        <v>900997313</v>
      </c>
      <c r="E615" s="2">
        <v>45440</v>
      </c>
      <c r="F615" s="3">
        <v>0</v>
      </c>
      <c r="G615" s="3">
        <v>204570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204570</v>
      </c>
    </row>
    <row r="616" spans="2:13" x14ac:dyDescent="0.25">
      <c r="B616" t="s">
        <v>3033</v>
      </c>
      <c r="C616" t="s">
        <v>3007</v>
      </c>
      <c r="D616">
        <v>830017419</v>
      </c>
      <c r="E616" s="2">
        <v>45358</v>
      </c>
      <c r="F616" s="3">
        <v>0</v>
      </c>
      <c r="G616" s="3">
        <v>0</v>
      </c>
      <c r="H616" s="3">
        <v>0</v>
      </c>
      <c r="I616" s="3">
        <v>1778124</v>
      </c>
      <c r="J616" s="3">
        <v>0</v>
      </c>
      <c r="K616" s="3">
        <v>0</v>
      </c>
      <c r="L616" s="3">
        <v>0</v>
      </c>
      <c r="M616" s="3">
        <v>1778124</v>
      </c>
    </row>
    <row r="617" spans="2:13" x14ac:dyDescent="0.25">
      <c r="B617" t="s">
        <v>3033</v>
      </c>
      <c r="C617" t="s">
        <v>3007</v>
      </c>
      <c r="D617">
        <v>830017419</v>
      </c>
      <c r="E617" s="2">
        <v>45377</v>
      </c>
      <c r="F617" s="3">
        <v>0</v>
      </c>
      <c r="G617" s="3">
        <v>0</v>
      </c>
      <c r="H617" s="3">
        <v>0</v>
      </c>
      <c r="I617" s="3">
        <v>6125224</v>
      </c>
      <c r="J617" s="3">
        <v>0</v>
      </c>
      <c r="K617" s="3">
        <v>0</v>
      </c>
      <c r="L617" s="3">
        <v>0</v>
      </c>
      <c r="M617" s="3">
        <v>6125224</v>
      </c>
    </row>
    <row r="618" spans="2:13" x14ac:dyDescent="0.25">
      <c r="B618" t="s">
        <v>3033</v>
      </c>
      <c r="C618" t="s">
        <v>3007</v>
      </c>
      <c r="D618">
        <v>830017419</v>
      </c>
      <c r="E618" s="2">
        <v>45399</v>
      </c>
      <c r="F618" s="3">
        <v>0</v>
      </c>
      <c r="G618" s="3">
        <v>0</v>
      </c>
      <c r="H618" s="3">
        <v>2527741</v>
      </c>
      <c r="I618" s="3">
        <v>0</v>
      </c>
      <c r="J618" s="3">
        <v>0</v>
      </c>
      <c r="K618" s="3">
        <v>0</v>
      </c>
      <c r="L618" s="3">
        <v>0</v>
      </c>
      <c r="M618" s="3">
        <v>2527741</v>
      </c>
    </row>
    <row r="619" spans="2:13" x14ac:dyDescent="0.25">
      <c r="B619" t="s">
        <v>3033</v>
      </c>
      <c r="C619" t="s">
        <v>3007</v>
      </c>
      <c r="D619">
        <v>830017419</v>
      </c>
      <c r="E619" s="2">
        <v>45412</v>
      </c>
      <c r="F619" s="3">
        <v>0</v>
      </c>
      <c r="G619" s="3">
        <v>0</v>
      </c>
      <c r="H619" s="3">
        <v>2434048</v>
      </c>
      <c r="I619" s="3">
        <v>0</v>
      </c>
      <c r="J619" s="3">
        <v>0</v>
      </c>
      <c r="K619" s="3">
        <v>0</v>
      </c>
      <c r="L619" s="3">
        <v>0</v>
      </c>
      <c r="M619" s="3">
        <v>2434048</v>
      </c>
    </row>
    <row r="620" spans="2:13" x14ac:dyDescent="0.25">
      <c r="B620" t="s">
        <v>3033</v>
      </c>
      <c r="C620" t="s">
        <v>3007</v>
      </c>
      <c r="D620">
        <v>830017419</v>
      </c>
      <c r="E620" s="2">
        <v>45427</v>
      </c>
      <c r="F620" s="3">
        <v>0</v>
      </c>
      <c r="G620" s="3">
        <v>2658630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2658630</v>
      </c>
    </row>
    <row r="621" spans="2:13" x14ac:dyDescent="0.25">
      <c r="B621" t="s">
        <v>3033</v>
      </c>
      <c r="C621" t="s">
        <v>3007</v>
      </c>
      <c r="D621">
        <v>830017419</v>
      </c>
      <c r="E621" s="2">
        <v>45435</v>
      </c>
      <c r="F621" s="3">
        <v>0</v>
      </c>
      <c r="G621" s="3">
        <v>6087569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6087569</v>
      </c>
    </row>
    <row r="622" spans="2:13" x14ac:dyDescent="0.25">
      <c r="B622" t="s">
        <v>3033</v>
      </c>
      <c r="C622" t="s">
        <v>3007</v>
      </c>
      <c r="D622">
        <v>830017419</v>
      </c>
      <c r="E622" s="2">
        <v>45443</v>
      </c>
      <c r="F622" s="3">
        <v>4608770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4608770</v>
      </c>
    </row>
    <row r="623" spans="2:13" x14ac:dyDescent="0.25">
      <c r="B623" t="s">
        <v>3033</v>
      </c>
      <c r="C623" t="s">
        <v>3008</v>
      </c>
      <c r="D623">
        <v>79814697</v>
      </c>
      <c r="E623" s="2">
        <v>45411</v>
      </c>
      <c r="F623" s="3">
        <v>0</v>
      </c>
      <c r="G623" s="3">
        <v>0</v>
      </c>
      <c r="H623" s="3">
        <v>1575644</v>
      </c>
      <c r="I623" s="3">
        <v>0</v>
      </c>
      <c r="J623" s="3">
        <v>0</v>
      </c>
      <c r="K623" s="3">
        <v>0</v>
      </c>
      <c r="L623" s="3">
        <v>0</v>
      </c>
      <c r="M623" s="3">
        <v>1575644</v>
      </c>
    </row>
    <row r="624" spans="2:13" x14ac:dyDescent="0.25">
      <c r="B624" t="s">
        <v>3033</v>
      </c>
      <c r="C624" t="s">
        <v>3009</v>
      </c>
      <c r="D624">
        <v>79430950</v>
      </c>
      <c r="E624" s="2">
        <v>45408</v>
      </c>
      <c r="F624" s="3">
        <v>0</v>
      </c>
      <c r="G624" s="3">
        <v>0</v>
      </c>
      <c r="H624" s="3">
        <v>510000</v>
      </c>
      <c r="I624" s="3">
        <v>0</v>
      </c>
      <c r="J624" s="3">
        <v>0</v>
      </c>
      <c r="K624" s="3">
        <v>0</v>
      </c>
      <c r="L624" s="3">
        <v>0</v>
      </c>
      <c r="M624" s="3">
        <v>510000</v>
      </c>
    </row>
    <row r="625" spans="2:13" x14ac:dyDescent="0.25">
      <c r="B625" t="s">
        <v>3033</v>
      </c>
      <c r="C625" t="s">
        <v>3010</v>
      </c>
      <c r="D625">
        <v>860049841</v>
      </c>
      <c r="E625" s="2">
        <v>45358</v>
      </c>
      <c r="F625" s="3">
        <v>0</v>
      </c>
      <c r="G625" s="3">
        <v>0</v>
      </c>
      <c r="H625" s="3">
        <v>0</v>
      </c>
      <c r="I625" s="3">
        <v>1688190</v>
      </c>
      <c r="J625" s="3">
        <v>0</v>
      </c>
      <c r="K625" s="3">
        <v>0</v>
      </c>
      <c r="L625" s="3">
        <v>0</v>
      </c>
      <c r="M625" s="3">
        <v>1688190</v>
      </c>
    </row>
    <row r="626" spans="2:13" x14ac:dyDescent="0.25">
      <c r="B626" t="s">
        <v>3033</v>
      </c>
      <c r="C626" t="s">
        <v>3010</v>
      </c>
      <c r="D626">
        <v>860049841</v>
      </c>
      <c r="E626" s="2">
        <v>45363</v>
      </c>
      <c r="F626" s="3">
        <v>0</v>
      </c>
      <c r="G626" s="3">
        <v>0</v>
      </c>
      <c r="H626" s="3">
        <v>0</v>
      </c>
      <c r="I626" s="3">
        <v>900368</v>
      </c>
      <c r="J626" s="3">
        <v>0</v>
      </c>
      <c r="K626" s="3">
        <v>0</v>
      </c>
      <c r="L626" s="3">
        <v>0</v>
      </c>
      <c r="M626" s="3">
        <v>900368</v>
      </c>
    </row>
    <row r="627" spans="2:13" x14ac:dyDescent="0.25">
      <c r="B627" t="s">
        <v>3033</v>
      </c>
      <c r="C627" t="s">
        <v>3010</v>
      </c>
      <c r="D627">
        <v>860049841</v>
      </c>
      <c r="E627" s="2">
        <v>45373</v>
      </c>
      <c r="F627" s="3">
        <v>0</v>
      </c>
      <c r="G627" s="3">
        <v>0</v>
      </c>
      <c r="H627" s="3">
        <v>0</v>
      </c>
      <c r="I627" s="3">
        <v>562730</v>
      </c>
      <c r="J627" s="3">
        <v>0</v>
      </c>
      <c r="K627" s="3">
        <v>0</v>
      </c>
      <c r="L627" s="3">
        <v>0</v>
      </c>
      <c r="M627" s="3">
        <v>562730</v>
      </c>
    </row>
    <row r="628" spans="2:13" x14ac:dyDescent="0.25">
      <c r="B628" t="s">
        <v>3033</v>
      </c>
      <c r="C628" t="s">
        <v>3010</v>
      </c>
      <c r="D628">
        <v>860049841</v>
      </c>
      <c r="E628" s="2">
        <v>45377</v>
      </c>
      <c r="F628" s="3">
        <v>0</v>
      </c>
      <c r="G628" s="3">
        <v>0</v>
      </c>
      <c r="H628" s="3">
        <v>0</v>
      </c>
      <c r="I628" s="3">
        <v>2406089</v>
      </c>
      <c r="J628" s="3">
        <v>0</v>
      </c>
      <c r="K628" s="3">
        <v>0</v>
      </c>
      <c r="L628" s="3">
        <v>0</v>
      </c>
      <c r="M628" s="3">
        <v>2406089</v>
      </c>
    </row>
    <row r="629" spans="2:13" x14ac:dyDescent="0.25">
      <c r="B629" t="s">
        <v>3033</v>
      </c>
      <c r="C629" t="s">
        <v>3010</v>
      </c>
      <c r="D629">
        <v>860049841</v>
      </c>
      <c r="E629" s="2">
        <v>45384</v>
      </c>
      <c r="F629" s="3">
        <v>0</v>
      </c>
      <c r="G629" s="3">
        <v>0</v>
      </c>
      <c r="H629" s="3">
        <v>236347</v>
      </c>
      <c r="I629" s="3">
        <v>0</v>
      </c>
      <c r="J629" s="3">
        <v>0</v>
      </c>
      <c r="K629" s="3">
        <v>0</v>
      </c>
      <c r="L629" s="3">
        <v>0</v>
      </c>
      <c r="M629" s="3">
        <v>236347</v>
      </c>
    </row>
    <row r="630" spans="2:13" x14ac:dyDescent="0.25">
      <c r="B630" t="s">
        <v>3033</v>
      </c>
      <c r="C630" t="s">
        <v>3010</v>
      </c>
      <c r="D630">
        <v>860049841</v>
      </c>
      <c r="E630" s="2">
        <v>45387</v>
      </c>
      <c r="F630" s="3">
        <v>0</v>
      </c>
      <c r="G630" s="3">
        <v>0</v>
      </c>
      <c r="H630" s="3">
        <v>900368</v>
      </c>
      <c r="I630" s="3">
        <v>0</v>
      </c>
      <c r="J630" s="3">
        <v>0</v>
      </c>
      <c r="K630" s="3">
        <v>0</v>
      </c>
      <c r="L630" s="3">
        <v>0</v>
      </c>
      <c r="M630" s="3">
        <v>900368</v>
      </c>
    </row>
    <row r="631" spans="2:13" x14ac:dyDescent="0.25">
      <c r="B631" t="s">
        <v>3033</v>
      </c>
      <c r="C631" t="s">
        <v>3010</v>
      </c>
      <c r="D631">
        <v>860049841</v>
      </c>
      <c r="E631" s="2">
        <v>45393</v>
      </c>
      <c r="F631" s="3">
        <v>0</v>
      </c>
      <c r="G631" s="3">
        <v>0</v>
      </c>
      <c r="H631" s="3">
        <v>2856273</v>
      </c>
      <c r="I631" s="3">
        <v>0</v>
      </c>
      <c r="J631" s="3">
        <v>0</v>
      </c>
      <c r="K631" s="3">
        <v>0</v>
      </c>
      <c r="L631" s="3">
        <v>0</v>
      </c>
      <c r="M631" s="3">
        <v>2856273</v>
      </c>
    </row>
    <row r="632" spans="2:13" x14ac:dyDescent="0.25">
      <c r="B632" t="s">
        <v>3033</v>
      </c>
      <c r="C632" t="s">
        <v>3010</v>
      </c>
      <c r="D632">
        <v>860049841</v>
      </c>
      <c r="E632" s="2">
        <v>45394</v>
      </c>
      <c r="F632" s="3">
        <v>0</v>
      </c>
      <c r="G632" s="3">
        <v>0</v>
      </c>
      <c r="H632" s="3">
        <v>675276</v>
      </c>
      <c r="I632" s="3">
        <v>0</v>
      </c>
      <c r="J632" s="3">
        <v>0</v>
      </c>
      <c r="K632" s="3">
        <v>0</v>
      </c>
      <c r="L632" s="3">
        <v>0</v>
      </c>
      <c r="M632" s="3">
        <v>675276</v>
      </c>
    </row>
    <row r="633" spans="2:13" x14ac:dyDescent="0.25">
      <c r="B633" t="s">
        <v>3033</v>
      </c>
      <c r="C633" t="s">
        <v>3010</v>
      </c>
      <c r="D633">
        <v>860049841</v>
      </c>
      <c r="E633" s="2">
        <v>45411</v>
      </c>
      <c r="F633" s="3">
        <v>0</v>
      </c>
      <c r="G633" s="3">
        <v>0</v>
      </c>
      <c r="H633" s="3">
        <v>562730</v>
      </c>
      <c r="I633" s="3">
        <v>0</v>
      </c>
      <c r="J633" s="3">
        <v>0</v>
      </c>
      <c r="K633" s="3">
        <v>0</v>
      </c>
      <c r="L633" s="3">
        <v>0</v>
      </c>
      <c r="M633" s="3">
        <v>562730</v>
      </c>
    </row>
    <row r="634" spans="2:13" x14ac:dyDescent="0.25">
      <c r="B634" t="s">
        <v>3033</v>
      </c>
      <c r="C634" t="s">
        <v>3010</v>
      </c>
      <c r="D634">
        <v>860049841</v>
      </c>
      <c r="E634" s="2">
        <v>45422</v>
      </c>
      <c r="F634" s="3">
        <v>0</v>
      </c>
      <c r="G634" s="3">
        <v>2306066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2306066</v>
      </c>
    </row>
    <row r="635" spans="2:13" x14ac:dyDescent="0.25">
      <c r="B635" t="s">
        <v>3033</v>
      </c>
      <c r="C635" t="s">
        <v>3010</v>
      </c>
      <c r="D635">
        <v>860049841</v>
      </c>
      <c r="E635" s="2">
        <v>45427</v>
      </c>
      <c r="F635" s="3">
        <v>0</v>
      </c>
      <c r="G635" s="3">
        <v>731549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731549</v>
      </c>
    </row>
    <row r="636" spans="2:13" x14ac:dyDescent="0.25">
      <c r="B636" t="s">
        <v>3033</v>
      </c>
      <c r="C636" t="s">
        <v>3010</v>
      </c>
      <c r="D636">
        <v>860049841</v>
      </c>
      <c r="E636" s="2">
        <v>45397</v>
      </c>
      <c r="F636" s="3">
        <v>0</v>
      </c>
      <c r="G636" s="3">
        <v>0</v>
      </c>
      <c r="H636" s="3">
        <v>1474353</v>
      </c>
      <c r="I636" s="3">
        <v>0</v>
      </c>
      <c r="J636" s="3">
        <v>0</v>
      </c>
      <c r="K636" s="3">
        <v>0</v>
      </c>
      <c r="L636" s="3">
        <v>0</v>
      </c>
      <c r="M636" s="3">
        <v>1474353</v>
      </c>
    </row>
    <row r="637" spans="2:13" x14ac:dyDescent="0.25">
      <c r="B637" t="s">
        <v>3033</v>
      </c>
      <c r="C637" t="s">
        <v>3010</v>
      </c>
      <c r="D637">
        <v>860049841</v>
      </c>
      <c r="E637" s="2">
        <v>45432</v>
      </c>
      <c r="F637" s="3">
        <v>0</v>
      </c>
      <c r="G637" s="3">
        <v>337638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337638</v>
      </c>
    </row>
    <row r="638" spans="2:13" x14ac:dyDescent="0.25">
      <c r="B638" t="s">
        <v>3033</v>
      </c>
      <c r="C638" t="s">
        <v>3010</v>
      </c>
      <c r="D638">
        <v>860049841</v>
      </c>
      <c r="E638" s="2">
        <v>45435</v>
      </c>
      <c r="F638" s="3">
        <v>0</v>
      </c>
      <c r="G638" s="3">
        <v>1260515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1260515</v>
      </c>
    </row>
    <row r="639" spans="2:13" x14ac:dyDescent="0.25">
      <c r="B639" t="s">
        <v>3033</v>
      </c>
      <c r="C639" t="s">
        <v>3010</v>
      </c>
      <c r="D639">
        <v>860049841</v>
      </c>
      <c r="E639" s="2">
        <v>45440</v>
      </c>
      <c r="F639" s="3">
        <v>0</v>
      </c>
      <c r="G639" s="3">
        <v>1181733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1181733</v>
      </c>
    </row>
    <row r="640" spans="2:13" x14ac:dyDescent="0.25">
      <c r="B640" t="s">
        <v>3033</v>
      </c>
      <c r="C640" t="s">
        <v>3011</v>
      </c>
      <c r="D640">
        <v>830097541</v>
      </c>
      <c r="E640" s="2">
        <v>45384</v>
      </c>
      <c r="F640" s="3">
        <v>0</v>
      </c>
      <c r="G640" s="3">
        <v>0</v>
      </c>
      <c r="H640" s="3">
        <v>16088325</v>
      </c>
      <c r="I640" s="3">
        <v>0</v>
      </c>
      <c r="J640" s="3">
        <v>0</v>
      </c>
      <c r="K640" s="3">
        <v>0</v>
      </c>
      <c r="L640" s="3">
        <v>0</v>
      </c>
      <c r="M640" s="3">
        <v>16088325</v>
      </c>
    </row>
    <row r="641" spans="2:13" x14ac:dyDescent="0.25">
      <c r="B641" t="s">
        <v>3033</v>
      </c>
      <c r="C641" t="s">
        <v>3011</v>
      </c>
      <c r="D641">
        <v>830097541</v>
      </c>
      <c r="E641" s="2">
        <v>45387</v>
      </c>
      <c r="F641" s="3">
        <v>0</v>
      </c>
      <c r="G641" s="3">
        <v>0</v>
      </c>
      <c r="H641" s="3">
        <v>4423058</v>
      </c>
      <c r="I641" s="3">
        <v>0</v>
      </c>
      <c r="J641" s="3">
        <v>0</v>
      </c>
      <c r="K641" s="3">
        <v>0</v>
      </c>
      <c r="L641" s="3">
        <v>0</v>
      </c>
      <c r="M641" s="3">
        <v>4423058</v>
      </c>
    </row>
    <row r="642" spans="2:13" x14ac:dyDescent="0.25">
      <c r="B642" t="s">
        <v>3033</v>
      </c>
      <c r="C642" t="s">
        <v>3011</v>
      </c>
      <c r="D642">
        <v>830097541</v>
      </c>
      <c r="E642" s="2">
        <v>45393</v>
      </c>
      <c r="F642" s="3">
        <v>0</v>
      </c>
      <c r="G642" s="3">
        <v>0</v>
      </c>
      <c r="H642" s="3">
        <v>3376380</v>
      </c>
      <c r="I642" s="3">
        <v>0</v>
      </c>
      <c r="J642" s="3">
        <v>0</v>
      </c>
      <c r="K642" s="3">
        <v>0</v>
      </c>
      <c r="L642" s="3">
        <v>0</v>
      </c>
      <c r="M642" s="3">
        <v>3376380</v>
      </c>
    </row>
    <row r="643" spans="2:13" x14ac:dyDescent="0.25">
      <c r="B643" t="s">
        <v>3033</v>
      </c>
      <c r="C643" t="s">
        <v>3011</v>
      </c>
      <c r="D643">
        <v>830097541</v>
      </c>
      <c r="E643" s="2">
        <v>45408</v>
      </c>
      <c r="F643" s="3">
        <v>0</v>
      </c>
      <c r="G643" s="3">
        <v>0</v>
      </c>
      <c r="H643" s="3">
        <v>1519371</v>
      </c>
      <c r="I643" s="3">
        <v>0</v>
      </c>
      <c r="J643" s="3">
        <v>0</v>
      </c>
      <c r="K643" s="3">
        <v>0</v>
      </c>
      <c r="L643" s="3">
        <v>0</v>
      </c>
      <c r="M643" s="3">
        <v>1519371</v>
      </c>
    </row>
    <row r="644" spans="2:13" x14ac:dyDescent="0.25">
      <c r="B644" t="s">
        <v>3033</v>
      </c>
      <c r="C644" t="s">
        <v>3011</v>
      </c>
      <c r="D644">
        <v>830097541</v>
      </c>
      <c r="E644" s="2">
        <v>45427</v>
      </c>
      <c r="F644" s="3">
        <v>0</v>
      </c>
      <c r="G644" s="3">
        <v>168819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168819</v>
      </c>
    </row>
    <row r="645" spans="2:13" x14ac:dyDescent="0.25">
      <c r="B645" t="s">
        <v>3033</v>
      </c>
      <c r="C645" t="s">
        <v>3011</v>
      </c>
      <c r="D645">
        <v>830097541</v>
      </c>
      <c r="E645" s="2">
        <v>45429</v>
      </c>
      <c r="F645" s="3">
        <v>0</v>
      </c>
      <c r="G645" s="3">
        <v>3556454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3556454</v>
      </c>
    </row>
    <row r="646" spans="2:13" x14ac:dyDescent="0.25">
      <c r="B646" t="s">
        <v>3033</v>
      </c>
      <c r="C646" t="s">
        <v>3011</v>
      </c>
      <c r="D646">
        <v>830097541</v>
      </c>
      <c r="E646" s="2">
        <v>45435</v>
      </c>
      <c r="F646" s="3">
        <v>0</v>
      </c>
      <c r="G646" s="3">
        <v>6667300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6667300</v>
      </c>
    </row>
    <row r="647" spans="2:13" x14ac:dyDescent="0.25">
      <c r="B647" t="s">
        <v>3033</v>
      </c>
      <c r="C647" t="s">
        <v>3012</v>
      </c>
      <c r="D647">
        <v>80845385</v>
      </c>
      <c r="E647" s="2">
        <v>45356</v>
      </c>
      <c r="F647" s="3">
        <v>0</v>
      </c>
      <c r="G647" s="3">
        <v>0</v>
      </c>
      <c r="H647" s="3">
        <v>0</v>
      </c>
      <c r="I647" s="3">
        <v>1800</v>
      </c>
      <c r="J647" s="3">
        <v>0</v>
      </c>
      <c r="K647" s="3">
        <v>0</v>
      </c>
      <c r="L647" s="3">
        <v>0</v>
      </c>
      <c r="M647" s="3">
        <v>1800</v>
      </c>
    </row>
    <row r="648" spans="2:13" x14ac:dyDescent="0.25">
      <c r="B648" t="s">
        <v>3033</v>
      </c>
      <c r="C648" t="s">
        <v>3012</v>
      </c>
      <c r="D648">
        <v>80845385</v>
      </c>
      <c r="E648" s="2">
        <v>45443</v>
      </c>
      <c r="F648" s="3">
        <v>1500859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1500859</v>
      </c>
    </row>
    <row r="649" spans="2:13" x14ac:dyDescent="0.25">
      <c r="B649" t="s">
        <v>3033</v>
      </c>
      <c r="C649" t="s">
        <v>3013</v>
      </c>
      <c r="D649">
        <v>900608780</v>
      </c>
      <c r="E649" s="2">
        <v>45371</v>
      </c>
      <c r="F649" s="3">
        <v>0</v>
      </c>
      <c r="G649" s="3">
        <v>0</v>
      </c>
      <c r="H649" s="3">
        <v>0</v>
      </c>
      <c r="I649" s="3">
        <v>39756417</v>
      </c>
      <c r="J649" s="3">
        <v>0</v>
      </c>
      <c r="K649" s="3">
        <v>0</v>
      </c>
      <c r="L649" s="3">
        <v>0</v>
      </c>
      <c r="M649" s="3">
        <v>39756417</v>
      </c>
    </row>
    <row r="650" spans="2:13" x14ac:dyDescent="0.25">
      <c r="B650" t="s">
        <v>3033</v>
      </c>
      <c r="C650" t="s">
        <v>3014</v>
      </c>
      <c r="D650">
        <v>860040094</v>
      </c>
      <c r="E650" s="2">
        <v>45427</v>
      </c>
      <c r="F650" s="3">
        <v>0</v>
      </c>
      <c r="G650" s="3">
        <v>749767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749767</v>
      </c>
    </row>
    <row r="651" spans="2:13" x14ac:dyDescent="0.25">
      <c r="B651" t="s">
        <v>3033</v>
      </c>
      <c r="C651" t="s">
        <v>3014</v>
      </c>
      <c r="D651">
        <v>860040094</v>
      </c>
      <c r="E651" s="2">
        <v>45433</v>
      </c>
      <c r="F651" s="3">
        <v>0</v>
      </c>
      <c r="G651" s="3">
        <v>763782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763782</v>
      </c>
    </row>
    <row r="652" spans="2:13" x14ac:dyDescent="0.25">
      <c r="B652" t="s">
        <v>3033</v>
      </c>
      <c r="C652" t="s">
        <v>3014</v>
      </c>
      <c r="D652">
        <v>860040094</v>
      </c>
      <c r="E652" s="2">
        <v>45435</v>
      </c>
      <c r="F652" s="3">
        <v>0</v>
      </c>
      <c r="G652" s="3">
        <v>2044201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2044201</v>
      </c>
    </row>
    <row r="653" spans="2:13" x14ac:dyDescent="0.25">
      <c r="B653" t="s">
        <v>3033</v>
      </c>
      <c r="C653" t="s">
        <v>3014</v>
      </c>
      <c r="D653">
        <v>860040094</v>
      </c>
      <c r="E653" s="2">
        <v>45443</v>
      </c>
      <c r="F653" s="3">
        <v>1182022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1182022</v>
      </c>
    </row>
    <row r="654" spans="2:13" x14ac:dyDescent="0.25">
      <c r="B654" t="s">
        <v>3033</v>
      </c>
      <c r="C654" t="s">
        <v>3017</v>
      </c>
      <c r="D654">
        <v>800216125</v>
      </c>
      <c r="E654" s="2">
        <v>45358</v>
      </c>
      <c r="F654" s="3">
        <v>0</v>
      </c>
      <c r="G654" s="3">
        <v>0</v>
      </c>
      <c r="H654" s="3">
        <v>0</v>
      </c>
      <c r="I654" s="3">
        <v>12842450</v>
      </c>
      <c r="J654" s="3">
        <v>0</v>
      </c>
      <c r="K654" s="3">
        <v>0</v>
      </c>
      <c r="L654" s="3">
        <v>0</v>
      </c>
      <c r="M654" s="3">
        <v>12842450</v>
      </c>
    </row>
    <row r="655" spans="2:13" x14ac:dyDescent="0.25">
      <c r="B655" t="s">
        <v>3033</v>
      </c>
      <c r="C655" t="s">
        <v>3017</v>
      </c>
      <c r="D655">
        <v>800216125</v>
      </c>
      <c r="E655" s="2">
        <v>45363</v>
      </c>
      <c r="F655" s="3">
        <v>0</v>
      </c>
      <c r="G655" s="3">
        <v>0</v>
      </c>
      <c r="H655" s="3">
        <v>0</v>
      </c>
      <c r="I655" s="3">
        <v>2045700</v>
      </c>
      <c r="J655" s="3">
        <v>0</v>
      </c>
      <c r="K655" s="3">
        <v>0</v>
      </c>
      <c r="L655" s="3">
        <v>0</v>
      </c>
      <c r="M655" s="3">
        <v>2045700</v>
      </c>
    </row>
    <row r="656" spans="2:13" x14ac:dyDescent="0.25">
      <c r="B656" t="s">
        <v>3033</v>
      </c>
      <c r="C656" t="s">
        <v>3017</v>
      </c>
      <c r="D656">
        <v>800216125</v>
      </c>
      <c r="E656" s="2">
        <v>45386</v>
      </c>
      <c r="F656" s="3">
        <v>0</v>
      </c>
      <c r="G656" s="3">
        <v>0</v>
      </c>
      <c r="H656" s="3">
        <v>2568490</v>
      </c>
      <c r="I656" s="3">
        <v>0</v>
      </c>
      <c r="J656" s="3">
        <v>0</v>
      </c>
      <c r="K656" s="3">
        <v>0</v>
      </c>
      <c r="L656" s="3">
        <v>0</v>
      </c>
      <c r="M656" s="3">
        <v>2568490</v>
      </c>
    </row>
    <row r="657" spans="2:13" x14ac:dyDescent="0.25">
      <c r="B657" t="s">
        <v>3033</v>
      </c>
      <c r="C657" t="s">
        <v>3017</v>
      </c>
      <c r="D657">
        <v>800216125</v>
      </c>
      <c r="E657" s="2">
        <v>45387</v>
      </c>
      <c r="F657" s="3">
        <v>0</v>
      </c>
      <c r="G657" s="3">
        <v>0</v>
      </c>
      <c r="H657" s="3">
        <v>8546480</v>
      </c>
      <c r="I657" s="3">
        <v>0</v>
      </c>
      <c r="J657" s="3">
        <v>0</v>
      </c>
      <c r="K657" s="3">
        <v>0</v>
      </c>
      <c r="L657" s="3">
        <v>0</v>
      </c>
      <c r="M657" s="3">
        <v>8546480</v>
      </c>
    </row>
    <row r="658" spans="2:13" x14ac:dyDescent="0.25">
      <c r="B658" t="s">
        <v>3033</v>
      </c>
      <c r="C658" t="s">
        <v>3017</v>
      </c>
      <c r="D658">
        <v>800216125</v>
      </c>
      <c r="E658" s="2">
        <v>45404</v>
      </c>
      <c r="F658" s="3">
        <v>0</v>
      </c>
      <c r="G658" s="3">
        <v>0</v>
      </c>
      <c r="H658" s="3">
        <v>511425</v>
      </c>
      <c r="I658" s="3">
        <v>0</v>
      </c>
      <c r="J658" s="3">
        <v>0</v>
      </c>
      <c r="K658" s="3">
        <v>0</v>
      </c>
      <c r="L658" s="3">
        <v>0</v>
      </c>
      <c r="M658" s="3">
        <v>511425</v>
      </c>
    </row>
    <row r="659" spans="2:13" x14ac:dyDescent="0.25">
      <c r="B659" t="s">
        <v>3033</v>
      </c>
      <c r="C659" t="s">
        <v>3017</v>
      </c>
      <c r="D659">
        <v>800216125</v>
      </c>
      <c r="E659" s="2">
        <v>45427</v>
      </c>
      <c r="F659" s="3">
        <v>0</v>
      </c>
      <c r="G659" s="3">
        <v>7212506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7212506</v>
      </c>
    </row>
    <row r="660" spans="2:13" x14ac:dyDescent="0.25">
      <c r="B660" t="s">
        <v>3033</v>
      </c>
      <c r="C660" t="s">
        <v>3017</v>
      </c>
      <c r="D660">
        <v>800216125</v>
      </c>
      <c r="E660" s="2">
        <v>45432</v>
      </c>
      <c r="F660" s="3">
        <v>0</v>
      </c>
      <c r="G660" s="3">
        <v>3591340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3591340</v>
      </c>
    </row>
    <row r="661" spans="2:13" x14ac:dyDescent="0.25">
      <c r="B661" t="s">
        <v>3033</v>
      </c>
      <c r="C661" t="s">
        <v>3017</v>
      </c>
      <c r="D661">
        <v>800216125</v>
      </c>
      <c r="E661" s="2">
        <v>45442</v>
      </c>
      <c r="F661" s="3">
        <v>0</v>
      </c>
      <c r="G661" s="3">
        <v>170475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170475</v>
      </c>
    </row>
    <row r="662" spans="2:13" x14ac:dyDescent="0.25">
      <c r="B662" t="s">
        <v>3033</v>
      </c>
      <c r="C662" t="s">
        <v>3018</v>
      </c>
      <c r="D662">
        <v>900019033</v>
      </c>
      <c r="E662" s="2">
        <v>45358</v>
      </c>
      <c r="F662" s="3">
        <v>0</v>
      </c>
      <c r="G662" s="3">
        <v>0</v>
      </c>
      <c r="H662" s="3">
        <v>0</v>
      </c>
      <c r="I662" s="3">
        <v>24590296</v>
      </c>
      <c r="J662" s="3">
        <v>0</v>
      </c>
      <c r="K662" s="3">
        <v>0</v>
      </c>
      <c r="L662" s="3">
        <v>0</v>
      </c>
      <c r="M662" s="3">
        <v>24590296</v>
      </c>
    </row>
    <row r="663" spans="2:13" x14ac:dyDescent="0.25">
      <c r="B663" t="s">
        <v>3033</v>
      </c>
      <c r="C663" t="s">
        <v>3018</v>
      </c>
      <c r="D663">
        <v>900019033</v>
      </c>
      <c r="E663" s="2">
        <v>45370</v>
      </c>
      <c r="F663" s="3">
        <v>0</v>
      </c>
      <c r="G663" s="3">
        <v>0</v>
      </c>
      <c r="H663" s="3">
        <v>0</v>
      </c>
      <c r="I663" s="3">
        <v>12317770</v>
      </c>
      <c r="J663" s="3">
        <v>0</v>
      </c>
      <c r="K663" s="3">
        <v>0</v>
      </c>
      <c r="L663" s="3">
        <v>0</v>
      </c>
      <c r="M663" s="3">
        <v>12317770</v>
      </c>
    </row>
    <row r="664" spans="2:13" x14ac:dyDescent="0.25">
      <c r="B664" t="s">
        <v>3033</v>
      </c>
      <c r="C664" t="s">
        <v>3018</v>
      </c>
      <c r="D664">
        <v>900019033</v>
      </c>
      <c r="E664" s="2">
        <v>45377</v>
      </c>
      <c r="F664" s="3">
        <v>0</v>
      </c>
      <c r="G664" s="3">
        <v>0</v>
      </c>
      <c r="H664" s="3">
        <v>0</v>
      </c>
      <c r="I664" s="3">
        <v>22316909</v>
      </c>
      <c r="J664" s="3">
        <v>0</v>
      </c>
      <c r="K664" s="3">
        <v>0</v>
      </c>
      <c r="L664" s="3">
        <v>0</v>
      </c>
      <c r="M664" s="3">
        <v>22316909</v>
      </c>
    </row>
    <row r="665" spans="2:13" x14ac:dyDescent="0.25">
      <c r="B665" t="s">
        <v>3033</v>
      </c>
      <c r="C665" t="s">
        <v>3018</v>
      </c>
      <c r="D665">
        <v>900019033</v>
      </c>
      <c r="E665" s="2">
        <v>45378</v>
      </c>
      <c r="F665" s="3">
        <v>0</v>
      </c>
      <c r="G665" s="3">
        <v>0</v>
      </c>
      <c r="H665" s="3">
        <v>0</v>
      </c>
      <c r="I665" s="3">
        <v>14452391</v>
      </c>
      <c r="J665" s="3">
        <v>0</v>
      </c>
      <c r="K665" s="3">
        <v>0</v>
      </c>
      <c r="L665" s="3">
        <v>0</v>
      </c>
      <c r="M665" s="3">
        <v>14452391</v>
      </c>
    </row>
    <row r="666" spans="2:13" x14ac:dyDescent="0.25">
      <c r="B666" t="s">
        <v>3033</v>
      </c>
      <c r="C666" t="s">
        <v>3018</v>
      </c>
      <c r="D666">
        <v>900019033</v>
      </c>
      <c r="E666" s="2">
        <v>45393</v>
      </c>
      <c r="F666" s="3">
        <v>0</v>
      </c>
      <c r="G666" s="3">
        <v>0</v>
      </c>
      <c r="H666" s="3">
        <v>18834607</v>
      </c>
      <c r="I666" s="3">
        <v>0</v>
      </c>
      <c r="J666" s="3">
        <v>0</v>
      </c>
      <c r="K666" s="3">
        <v>0</v>
      </c>
      <c r="L666" s="3">
        <v>0</v>
      </c>
      <c r="M666" s="3">
        <v>18834607</v>
      </c>
    </row>
    <row r="667" spans="2:13" x14ac:dyDescent="0.25">
      <c r="B667" t="s">
        <v>3033</v>
      </c>
      <c r="C667" t="s">
        <v>3018</v>
      </c>
      <c r="D667">
        <v>900019033</v>
      </c>
      <c r="E667" s="2">
        <v>45398</v>
      </c>
      <c r="F667" s="3">
        <v>0</v>
      </c>
      <c r="G667" s="3">
        <v>0</v>
      </c>
      <c r="H667" s="3">
        <v>10795619</v>
      </c>
      <c r="I667" s="3">
        <v>0</v>
      </c>
      <c r="J667" s="3">
        <v>0</v>
      </c>
      <c r="K667" s="3">
        <v>0</v>
      </c>
      <c r="L667" s="3">
        <v>0</v>
      </c>
      <c r="M667" s="3">
        <v>10795619</v>
      </c>
    </row>
    <row r="668" spans="2:13" x14ac:dyDescent="0.25">
      <c r="B668" t="s">
        <v>3033</v>
      </c>
      <c r="C668" t="s">
        <v>3018</v>
      </c>
      <c r="D668">
        <v>900019033</v>
      </c>
      <c r="E668" s="2">
        <v>45407</v>
      </c>
      <c r="F668" s="3">
        <v>0</v>
      </c>
      <c r="G668" s="3">
        <v>0</v>
      </c>
      <c r="H668" s="3">
        <v>18231679</v>
      </c>
      <c r="I668" s="3">
        <v>0</v>
      </c>
      <c r="J668" s="3">
        <v>0</v>
      </c>
      <c r="K668" s="3">
        <v>0</v>
      </c>
      <c r="L668" s="3">
        <v>0</v>
      </c>
      <c r="M668" s="3">
        <v>18231679</v>
      </c>
    </row>
    <row r="669" spans="2:13" x14ac:dyDescent="0.25">
      <c r="B669" t="s">
        <v>3033</v>
      </c>
      <c r="C669" t="s">
        <v>3018</v>
      </c>
      <c r="D669">
        <v>900019033</v>
      </c>
      <c r="E669" s="2">
        <v>45412</v>
      </c>
      <c r="F669" s="3">
        <v>0</v>
      </c>
      <c r="G669" s="3">
        <v>0</v>
      </c>
      <c r="H669" s="3">
        <v>13029310</v>
      </c>
      <c r="I669" s="3">
        <v>0</v>
      </c>
      <c r="J669" s="3">
        <v>0</v>
      </c>
      <c r="K669" s="3">
        <v>0</v>
      </c>
      <c r="L669" s="3">
        <v>0</v>
      </c>
      <c r="M669" s="3">
        <v>13029310</v>
      </c>
    </row>
    <row r="670" spans="2:13" x14ac:dyDescent="0.25">
      <c r="B670" t="s">
        <v>3033</v>
      </c>
      <c r="C670" t="s">
        <v>3018</v>
      </c>
      <c r="D670">
        <v>900019033</v>
      </c>
      <c r="E670" s="2">
        <v>45427</v>
      </c>
      <c r="F670" s="3">
        <v>0</v>
      </c>
      <c r="G670" s="3">
        <v>12382834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12382834</v>
      </c>
    </row>
    <row r="671" spans="2:13" x14ac:dyDescent="0.25">
      <c r="B671" t="s">
        <v>3033</v>
      </c>
      <c r="C671" t="s">
        <v>3018</v>
      </c>
      <c r="D671">
        <v>900019033</v>
      </c>
      <c r="E671" s="2">
        <v>45397</v>
      </c>
      <c r="F671" s="3">
        <v>0</v>
      </c>
      <c r="G671" s="3">
        <v>0</v>
      </c>
      <c r="H671" s="3">
        <v>15596430</v>
      </c>
      <c r="I671" s="3">
        <v>0</v>
      </c>
      <c r="J671" s="3">
        <v>0</v>
      </c>
      <c r="K671" s="3">
        <v>0</v>
      </c>
      <c r="L671" s="3">
        <v>0</v>
      </c>
      <c r="M671" s="3">
        <v>15596430</v>
      </c>
    </row>
    <row r="672" spans="2:13" x14ac:dyDescent="0.25">
      <c r="B672" t="s">
        <v>3033</v>
      </c>
      <c r="C672" t="s">
        <v>3018</v>
      </c>
      <c r="D672">
        <v>900019033</v>
      </c>
      <c r="E672" s="2">
        <v>45391</v>
      </c>
      <c r="F672" s="3">
        <v>0</v>
      </c>
      <c r="G672" s="3">
        <v>0</v>
      </c>
      <c r="H672" s="3">
        <v>15576007</v>
      </c>
      <c r="I672" s="3">
        <v>0</v>
      </c>
      <c r="J672" s="3">
        <v>0</v>
      </c>
      <c r="K672" s="3">
        <v>0</v>
      </c>
      <c r="L672" s="3">
        <v>0</v>
      </c>
      <c r="M672" s="3">
        <v>15576007</v>
      </c>
    </row>
    <row r="673" spans="2:13" x14ac:dyDescent="0.25">
      <c r="B673" t="s">
        <v>3033</v>
      </c>
      <c r="C673" t="s">
        <v>3018</v>
      </c>
      <c r="D673">
        <v>900019033</v>
      </c>
      <c r="E673" s="2">
        <v>45432</v>
      </c>
      <c r="F673" s="3">
        <v>0</v>
      </c>
      <c r="G673" s="3">
        <v>19868867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19868867</v>
      </c>
    </row>
    <row r="674" spans="2:13" x14ac:dyDescent="0.25">
      <c r="B674" t="s">
        <v>3033</v>
      </c>
      <c r="C674" t="s">
        <v>3018</v>
      </c>
      <c r="D674">
        <v>900019033</v>
      </c>
      <c r="E674" s="2">
        <v>45440</v>
      </c>
      <c r="F674" s="3">
        <v>0</v>
      </c>
      <c r="G674" s="3">
        <v>6416985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6416985</v>
      </c>
    </row>
    <row r="675" spans="2:13" x14ac:dyDescent="0.25">
      <c r="B675" t="s">
        <v>3033</v>
      </c>
      <c r="C675" t="s">
        <v>3019</v>
      </c>
      <c r="D675">
        <v>860535512</v>
      </c>
      <c r="E675" s="2">
        <v>45426</v>
      </c>
      <c r="F675" s="3">
        <v>0</v>
      </c>
      <c r="G675" s="3">
        <v>27821000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27821000</v>
      </c>
    </row>
    <row r="676" spans="2:13" x14ac:dyDescent="0.25">
      <c r="B676" t="s">
        <v>3033</v>
      </c>
      <c r="C676" t="s">
        <v>3020</v>
      </c>
      <c r="D676">
        <v>12918217</v>
      </c>
      <c r="E676" s="2">
        <v>45372</v>
      </c>
      <c r="F676" s="3">
        <v>0</v>
      </c>
      <c r="G676" s="3">
        <v>0</v>
      </c>
      <c r="H676" s="3">
        <v>0</v>
      </c>
      <c r="I676" s="3">
        <v>1077146</v>
      </c>
      <c r="J676" s="3">
        <v>0</v>
      </c>
      <c r="K676" s="3">
        <v>0</v>
      </c>
      <c r="L676" s="3">
        <v>0</v>
      </c>
      <c r="M676" s="3">
        <v>1077146</v>
      </c>
    </row>
    <row r="677" spans="2:13" x14ac:dyDescent="0.25">
      <c r="B677" t="s">
        <v>3033</v>
      </c>
      <c r="C677" t="s">
        <v>3020</v>
      </c>
      <c r="D677">
        <v>12918217</v>
      </c>
      <c r="E677" s="2">
        <v>45400</v>
      </c>
      <c r="F677" s="3">
        <v>0</v>
      </c>
      <c r="G677" s="3">
        <v>0</v>
      </c>
      <c r="H677" s="3">
        <v>2351547</v>
      </c>
      <c r="I677" s="3">
        <v>0</v>
      </c>
      <c r="J677" s="3">
        <v>0</v>
      </c>
      <c r="K677" s="3">
        <v>0</v>
      </c>
      <c r="L677" s="3">
        <v>0</v>
      </c>
      <c r="M677" s="3">
        <v>2351547</v>
      </c>
    </row>
    <row r="678" spans="2:13" x14ac:dyDescent="0.25">
      <c r="B678" t="s">
        <v>3033</v>
      </c>
      <c r="C678" t="s">
        <v>3020</v>
      </c>
      <c r="D678">
        <v>12918217</v>
      </c>
      <c r="E678" s="2">
        <v>45408</v>
      </c>
      <c r="F678" s="3">
        <v>0</v>
      </c>
      <c r="G678" s="3">
        <v>0</v>
      </c>
      <c r="H678" s="3">
        <v>111046</v>
      </c>
      <c r="I678" s="3">
        <v>0</v>
      </c>
      <c r="J678" s="3">
        <v>0</v>
      </c>
      <c r="K678" s="3">
        <v>0</v>
      </c>
      <c r="L678" s="3">
        <v>0</v>
      </c>
      <c r="M678" s="3">
        <v>111046</v>
      </c>
    </row>
    <row r="679" spans="2:13" x14ac:dyDescent="0.25">
      <c r="B679" t="s">
        <v>3033</v>
      </c>
      <c r="C679" t="s">
        <v>3020</v>
      </c>
      <c r="D679">
        <v>12918217</v>
      </c>
      <c r="E679" s="2">
        <v>45411</v>
      </c>
      <c r="F679" s="3">
        <v>0</v>
      </c>
      <c r="G679" s="3">
        <v>0</v>
      </c>
      <c r="H679" s="3">
        <v>4206894</v>
      </c>
      <c r="I679" s="3">
        <v>0</v>
      </c>
      <c r="J679" s="3">
        <v>0</v>
      </c>
      <c r="K679" s="3">
        <v>0</v>
      </c>
      <c r="L679" s="3">
        <v>0</v>
      </c>
      <c r="M679" s="3">
        <v>4206894</v>
      </c>
    </row>
    <row r="680" spans="2:13" x14ac:dyDescent="0.25">
      <c r="B680" t="s">
        <v>3033</v>
      </c>
      <c r="C680" t="s">
        <v>3020</v>
      </c>
      <c r="D680">
        <v>12918217</v>
      </c>
      <c r="E680" s="2">
        <v>45427</v>
      </c>
      <c r="F680" s="3">
        <v>0</v>
      </c>
      <c r="G680" s="3">
        <v>1971066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1971066</v>
      </c>
    </row>
    <row r="681" spans="2:13" x14ac:dyDescent="0.25">
      <c r="B681" t="s">
        <v>3033</v>
      </c>
      <c r="C681" t="s">
        <v>3020</v>
      </c>
      <c r="D681">
        <v>12918217</v>
      </c>
      <c r="E681" s="2">
        <v>45362</v>
      </c>
      <c r="F681" s="3">
        <v>0</v>
      </c>
      <c r="G681" s="3">
        <v>0</v>
      </c>
      <c r="H681" s="3">
        <v>0</v>
      </c>
      <c r="I681" s="3">
        <v>709039</v>
      </c>
      <c r="J681" s="3">
        <v>0</v>
      </c>
      <c r="K681" s="3">
        <v>0</v>
      </c>
      <c r="L681" s="3">
        <v>0</v>
      </c>
      <c r="M681" s="3">
        <v>709039</v>
      </c>
    </row>
    <row r="682" spans="2:13" x14ac:dyDescent="0.25">
      <c r="B682" t="s">
        <v>3033</v>
      </c>
      <c r="C682" t="s">
        <v>3020</v>
      </c>
      <c r="D682">
        <v>12918217</v>
      </c>
      <c r="E682" s="2">
        <v>45433</v>
      </c>
      <c r="F682" s="3">
        <v>0</v>
      </c>
      <c r="G682" s="3">
        <v>1097323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1097323</v>
      </c>
    </row>
    <row r="683" spans="2:13" x14ac:dyDescent="0.25">
      <c r="B683" t="s">
        <v>3033</v>
      </c>
      <c r="C683" t="s">
        <v>3020</v>
      </c>
      <c r="D683">
        <v>12918217</v>
      </c>
      <c r="E683" s="2">
        <v>45440</v>
      </c>
      <c r="F683" s="3">
        <v>0</v>
      </c>
      <c r="G683" s="3">
        <v>678053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678053</v>
      </c>
    </row>
    <row r="684" spans="2:13" x14ac:dyDescent="0.25">
      <c r="B684" t="s">
        <v>3033</v>
      </c>
      <c r="C684" t="s">
        <v>3020</v>
      </c>
      <c r="D684">
        <v>12918217</v>
      </c>
      <c r="E684" s="2">
        <v>45443</v>
      </c>
      <c r="F684" s="3">
        <v>438929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438929</v>
      </c>
    </row>
    <row r="685" spans="2:13" x14ac:dyDescent="0.25">
      <c r="B685" t="s">
        <v>3033</v>
      </c>
      <c r="C685" t="s">
        <v>3021</v>
      </c>
      <c r="D685">
        <v>14136613</v>
      </c>
      <c r="E685" s="2">
        <v>45373</v>
      </c>
      <c r="F685" s="3">
        <v>0</v>
      </c>
      <c r="G685" s="3">
        <v>0</v>
      </c>
      <c r="H685" s="3">
        <v>0</v>
      </c>
      <c r="I685" s="3">
        <v>4463</v>
      </c>
      <c r="J685" s="3">
        <v>0</v>
      </c>
      <c r="K685" s="3">
        <v>0</v>
      </c>
      <c r="L685" s="3">
        <v>0</v>
      </c>
      <c r="M685" s="3">
        <v>4463</v>
      </c>
    </row>
    <row r="686" spans="2:13" x14ac:dyDescent="0.25">
      <c r="B686" t="s">
        <v>3033</v>
      </c>
      <c r="C686" t="s">
        <v>3023</v>
      </c>
      <c r="D686">
        <v>900062917</v>
      </c>
      <c r="E686" s="2">
        <v>45378</v>
      </c>
      <c r="F686" s="3">
        <v>0</v>
      </c>
      <c r="G686" s="3">
        <v>0</v>
      </c>
      <c r="H686" s="3">
        <v>0</v>
      </c>
      <c r="I686" s="3">
        <v>1743830</v>
      </c>
      <c r="J686" s="3">
        <v>0</v>
      </c>
      <c r="K686" s="3">
        <v>0</v>
      </c>
      <c r="L686" s="3">
        <v>0</v>
      </c>
      <c r="M686" s="3">
        <v>1743830</v>
      </c>
    </row>
    <row r="687" spans="2:13" x14ac:dyDescent="0.25">
      <c r="B687" t="s">
        <v>3033</v>
      </c>
      <c r="C687" t="s">
        <v>3023</v>
      </c>
      <c r="D687">
        <v>900062917</v>
      </c>
      <c r="E687" s="2">
        <v>45412</v>
      </c>
      <c r="F687" s="3">
        <v>0</v>
      </c>
      <c r="G687" s="3">
        <v>0</v>
      </c>
      <c r="H687" s="3">
        <v>1687020</v>
      </c>
      <c r="I687" s="3">
        <v>0</v>
      </c>
      <c r="J687" s="3">
        <v>0</v>
      </c>
      <c r="K687" s="3">
        <v>0</v>
      </c>
      <c r="L687" s="3">
        <v>0</v>
      </c>
      <c r="M687" s="3">
        <v>1687020</v>
      </c>
    </row>
    <row r="688" spans="2:13" x14ac:dyDescent="0.25">
      <c r="B688" t="s">
        <v>3033</v>
      </c>
      <c r="C688" t="s">
        <v>3023</v>
      </c>
      <c r="D688">
        <v>900062917</v>
      </c>
      <c r="E688" s="2">
        <v>45435</v>
      </c>
      <c r="F688" s="3">
        <v>0</v>
      </c>
      <c r="G688" s="3">
        <v>2231870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2231870</v>
      </c>
    </row>
    <row r="689" spans="2:13" x14ac:dyDescent="0.25">
      <c r="B689" t="s">
        <v>3033</v>
      </c>
      <c r="C689" t="s">
        <v>3024</v>
      </c>
      <c r="D689">
        <v>901212453</v>
      </c>
      <c r="E689" s="2">
        <v>45397</v>
      </c>
      <c r="F689" s="3">
        <v>0</v>
      </c>
      <c r="G689" s="3">
        <v>0</v>
      </c>
      <c r="H689" s="3">
        <v>1704844</v>
      </c>
      <c r="I689" s="3">
        <v>0</v>
      </c>
      <c r="J689" s="3">
        <v>0</v>
      </c>
      <c r="K689" s="3">
        <v>0</v>
      </c>
      <c r="L689" s="3">
        <v>0</v>
      </c>
      <c r="M689" s="3">
        <v>1704844</v>
      </c>
    </row>
    <row r="690" spans="2:13" x14ac:dyDescent="0.25">
      <c r="B690" t="s">
        <v>3033</v>
      </c>
      <c r="C690" t="s">
        <v>3024</v>
      </c>
      <c r="D690">
        <v>901212453</v>
      </c>
      <c r="E690" s="2">
        <v>45433</v>
      </c>
      <c r="F690" s="3">
        <v>0</v>
      </c>
      <c r="G690" s="3">
        <v>2223233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2223233</v>
      </c>
    </row>
    <row r="691" spans="2:13" x14ac:dyDescent="0.25">
      <c r="B691" t="s">
        <v>3033</v>
      </c>
      <c r="C691" t="s">
        <v>3025</v>
      </c>
      <c r="D691">
        <v>900379269</v>
      </c>
      <c r="E691" s="2">
        <v>45394</v>
      </c>
      <c r="F691" s="3">
        <v>0</v>
      </c>
      <c r="G691" s="3">
        <v>0</v>
      </c>
      <c r="H691" s="3">
        <v>201313</v>
      </c>
      <c r="I691" s="3">
        <v>0</v>
      </c>
      <c r="J691" s="3">
        <v>0</v>
      </c>
      <c r="K691" s="3">
        <v>0</v>
      </c>
      <c r="L691" s="3">
        <v>0</v>
      </c>
      <c r="M691" s="3">
        <v>201313</v>
      </c>
    </row>
    <row r="692" spans="2:13" x14ac:dyDescent="0.25">
      <c r="B692" t="s">
        <v>3033</v>
      </c>
      <c r="C692" t="s">
        <v>3025</v>
      </c>
      <c r="D692">
        <v>900379269</v>
      </c>
      <c r="E692" s="2">
        <v>45432</v>
      </c>
      <c r="F692" s="3">
        <v>0</v>
      </c>
      <c r="G692" s="3">
        <v>783635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783635</v>
      </c>
    </row>
    <row r="693" spans="2:13" x14ac:dyDescent="0.25">
      <c r="B693" t="s">
        <v>3033</v>
      </c>
      <c r="C693" t="s">
        <v>3025</v>
      </c>
      <c r="D693">
        <v>900379269</v>
      </c>
      <c r="E693" s="2">
        <v>45429</v>
      </c>
      <c r="F693" s="3">
        <v>0</v>
      </c>
      <c r="G693" s="3">
        <v>8642716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8642716</v>
      </c>
    </row>
    <row r="694" spans="2:13" x14ac:dyDescent="0.25">
      <c r="B694" t="s">
        <v>3033</v>
      </c>
      <c r="C694" t="s">
        <v>3025</v>
      </c>
      <c r="D694">
        <v>900379269</v>
      </c>
      <c r="E694" s="2">
        <v>45440</v>
      </c>
      <c r="F694" s="3">
        <v>0</v>
      </c>
      <c r="G694" s="3">
        <v>2910571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2910571</v>
      </c>
    </row>
    <row r="695" spans="2:13" x14ac:dyDescent="0.25">
      <c r="B695" t="s">
        <v>3033</v>
      </c>
      <c r="C695" t="s">
        <v>3025</v>
      </c>
      <c r="D695">
        <v>900379269</v>
      </c>
      <c r="E695" s="2">
        <v>45441</v>
      </c>
      <c r="F695" s="3">
        <v>0</v>
      </c>
      <c r="G695" s="3">
        <v>136663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136663</v>
      </c>
    </row>
    <row r="696" spans="2:13" x14ac:dyDescent="0.25">
      <c r="B696" t="s">
        <v>3033</v>
      </c>
      <c r="C696" t="s">
        <v>3026</v>
      </c>
      <c r="D696">
        <v>900235322</v>
      </c>
      <c r="E696" s="2">
        <v>45373</v>
      </c>
      <c r="F696" s="3">
        <v>0</v>
      </c>
      <c r="G696" s="3">
        <v>0</v>
      </c>
      <c r="H696" s="3">
        <v>0</v>
      </c>
      <c r="I696" s="3">
        <v>4297523</v>
      </c>
      <c r="J696" s="3">
        <v>0</v>
      </c>
      <c r="K696" s="3">
        <v>0</v>
      </c>
      <c r="L696" s="3">
        <v>0</v>
      </c>
      <c r="M696" s="3">
        <v>4297523</v>
      </c>
    </row>
    <row r="697" spans="2:13" x14ac:dyDescent="0.25">
      <c r="B697" t="s">
        <v>3033</v>
      </c>
      <c r="C697" t="s">
        <v>3026</v>
      </c>
      <c r="D697">
        <v>900235322</v>
      </c>
      <c r="E697" s="2">
        <v>45384</v>
      </c>
      <c r="F697" s="3">
        <v>0</v>
      </c>
      <c r="G697" s="3">
        <v>0</v>
      </c>
      <c r="H697" s="3">
        <v>425424</v>
      </c>
      <c r="I697" s="3">
        <v>0</v>
      </c>
      <c r="J697" s="3">
        <v>0</v>
      </c>
      <c r="K697" s="3">
        <v>0</v>
      </c>
      <c r="L697" s="3">
        <v>0</v>
      </c>
      <c r="M697" s="3">
        <v>425424</v>
      </c>
    </row>
    <row r="698" spans="2:13" x14ac:dyDescent="0.25">
      <c r="B698" t="s">
        <v>3033</v>
      </c>
      <c r="C698" t="s">
        <v>3026</v>
      </c>
      <c r="D698">
        <v>900235322</v>
      </c>
      <c r="E698" s="2">
        <v>45387</v>
      </c>
      <c r="F698" s="3">
        <v>0</v>
      </c>
      <c r="G698" s="3">
        <v>0</v>
      </c>
      <c r="H698" s="3">
        <v>425424</v>
      </c>
      <c r="I698" s="3">
        <v>0</v>
      </c>
      <c r="J698" s="3">
        <v>0</v>
      </c>
      <c r="K698" s="3">
        <v>0</v>
      </c>
      <c r="L698" s="3">
        <v>0</v>
      </c>
      <c r="M698" s="3">
        <v>425424</v>
      </c>
    </row>
    <row r="699" spans="2:13" x14ac:dyDescent="0.25">
      <c r="B699" t="s">
        <v>3033</v>
      </c>
      <c r="C699" t="s">
        <v>3026</v>
      </c>
      <c r="D699">
        <v>900235322</v>
      </c>
      <c r="E699" s="2">
        <v>45394</v>
      </c>
      <c r="F699" s="3">
        <v>0</v>
      </c>
      <c r="G699" s="3">
        <v>0</v>
      </c>
      <c r="H699" s="3">
        <v>9048698</v>
      </c>
      <c r="I699" s="3">
        <v>0</v>
      </c>
      <c r="J699" s="3">
        <v>0</v>
      </c>
      <c r="K699" s="3">
        <v>0</v>
      </c>
      <c r="L699" s="3">
        <v>0</v>
      </c>
      <c r="M699" s="3">
        <v>9048698</v>
      </c>
    </row>
    <row r="700" spans="2:13" x14ac:dyDescent="0.25">
      <c r="B700" t="s">
        <v>3033</v>
      </c>
      <c r="C700" t="s">
        <v>3026</v>
      </c>
      <c r="D700">
        <v>900235322</v>
      </c>
      <c r="E700" s="2">
        <v>45411</v>
      </c>
      <c r="F700" s="3">
        <v>0</v>
      </c>
      <c r="G700" s="3">
        <v>0</v>
      </c>
      <c r="H700" s="3">
        <v>506457</v>
      </c>
      <c r="I700" s="3">
        <v>0</v>
      </c>
      <c r="J700" s="3">
        <v>0</v>
      </c>
      <c r="K700" s="3">
        <v>0</v>
      </c>
      <c r="L700" s="3">
        <v>0</v>
      </c>
      <c r="M700" s="3">
        <v>506457</v>
      </c>
    </row>
    <row r="701" spans="2:13" x14ac:dyDescent="0.25">
      <c r="B701" t="s">
        <v>3033</v>
      </c>
      <c r="C701" t="s">
        <v>3026</v>
      </c>
      <c r="D701">
        <v>900235322</v>
      </c>
      <c r="E701" s="2">
        <v>45426</v>
      </c>
      <c r="F701" s="3">
        <v>0</v>
      </c>
      <c r="G701" s="3">
        <v>826848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826848</v>
      </c>
    </row>
    <row r="702" spans="2:13" x14ac:dyDescent="0.25">
      <c r="B702" t="s">
        <v>3033</v>
      </c>
      <c r="C702" t="s">
        <v>3026</v>
      </c>
      <c r="D702">
        <v>900235322</v>
      </c>
      <c r="E702" s="2">
        <v>45391</v>
      </c>
      <c r="F702" s="3">
        <v>0</v>
      </c>
      <c r="G702" s="3">
        <v>0</v>
      </c>
      <c r="H702" s="3">
        <v>3007875</v>
      </c>
      <c r="I702" s="3">
        <v>0</v>
      </c>
      <c r="J702" s="3">
        <v>0</v>
      </c>
      <c r="K702" s="3">
        <v>0</v>
      </c>
      <c r="L702" s="3">
        <v>0</v>
      </c>
      <c r="M702" s="3">
        <v>3007875</v>
      </c>
    </row>
    <row r="703" spans="2:13" x14ac:dyDescent="0.25">
      <c r="B703" t="s">
        <v>3033</v>
      </c>
      <c r="C703" t="s">
        <v>3026</v>
      </c>
      <c r="D703">
        <v>900235322</v>
      </c>
      <c r="E703" s="2">
        <v>45433</v>
      </c>
      <c r="F703" s="3">
        <v>0</v>
      </c>
      <c r="G703" s="3">
        <v>371402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371402</v>
      </c>
    </row>
    <row r="704" spans="2:13" x14ac:dyDescent="0.25">
      <c r="B704" t="s">
        <v>3033</v>
      </c>
      <c r="C704" t="s">
        <v>3026</v>
      </c>
      <c r="D704">
        <v>900235322</v>
      </c>
      <c r="E704" s="2">
        <v>45440</v>
      </c>
      <c r="F704" s="3">
        <v>0</v>
      </c>
      <c r="G704" s="3">
        <v>5975075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5975075</v>
      </c>
    </row>
    <row r="705" spans="2:13" x14ac:dyDescent="0.25">
      <c r="B705" t="s">
        <v>3033</v>
      </c>
      <c r="C705" t="s">
        <v>3027</v>
      </c>
      <c r="D705">
        <v>830144337</v>
      </c>
      <c r="E705" s="2">
        <v>45363</v>
      </c>
      <c r="F705" s="3">
        <v>0</v>
      </c>
      <c r="G705" s="3">
        <v>0</v>
      </c>
      <c r="H705" s="3">
        <v>0</v>
      </c>
      <c r="I705" s="3">
        <v>208068</v>
      </c>
      <c r="J705" s="3">
        <v>0</v>
      </c>
      <c r="K705" s="3">
        <v>0</v>
      </c>
      <c r="L705" s="3">
        <v>0</v>
      </c>
      <c r="M705" s="3">
        <v>208068</v>
      </c>
    </row>
    <row r="706" spans="2:13" x14ac:dyDescent="0.25">
      <c r="B706" t="s">
        <v>3033</v>
      </c>
      <c r="C706" t="s">
        <v>3027</v>
      </c>
      <c r="D706">
        <v>830144337</v>
      </c>
      <c r="E706" s="2">
        <v>45377</v>
      </c>
      <c r="F706" s="3">
        <v>0</v>
      </c>
      <c r="G706" s="3">
        <v>0</v>
      </c>
      <c r="H706" s="3">
        <v>0</v>
      </c>
      <c r="I706" s="3">
        <v>1040341</v>
      </c>
      <c r="J706" s="3">
        <v>0</v>
      </c>
      <c r="K706" s="3">
        <v>0</v>
      </c>
      <c r="L706" s="3">
        <v>0</v>
      </c>
      <c r="M706" s="3">
        <v>1040341</v>
      </c>
    </row>
    <row r="707" spans="2:13" x14ac:dyDescent="0.25">
      <c r="B707" t="s">
        <v>3033</v>
      </c>
      <c r="C707" t="s">
        <v>3027</v>
      </c>
      <c r="D707">
        <v>830144337</v>
      </c>
      <c r="E707" s="2">
        <v>45378</v>
      </c>
      <c r="F707" s="3">
        <v>0</v>
      </c>
      <c r="G707" s="3">
        <v>0</v>
      </c>
      <c r="H707" s="3">
        <v>0</v>
      </c>
      <c r="I707" s="3">
        <v>425593</v>
      </c>
      <c r="J707" s="3">
        <v>0</v>
      </c>
      <c r="K707" s="3">
        <v>0</v>
      </c>
      <c r="L707" s="3">
        <v>0</v>
      </c>
      <c r="M707" s="3">
        <v>425593</v>
      </c>
    </row>
    <row r="708" spans="2:13" x14ac:dyDescent="0.25">
      <c r="B708" t="s">
        <v>3033</v>
      </c>
      <c r="C708" t="s">
        <v>3027</v>
      </c>
      <c r="D708">
        <v>830144337</v>
      </c>
      <c r="E708" s="2">
        <v>45384</v>
      </c>
      <c r="F708" s="3">
        <v>0</v>
      </c>
      <c r="G708" s="3">
        <v>0</v>
      </c>
      <c r="H708" s="3">
        <v>1040341</v>
      </c>
      <c r="I708" s="3">
        <v>0</v>
      </c>
      <c r="J708" s="3">
        <v>0</v>
      </c>
      <c r="K708" s="3">
        <v>0</v>
      </c>
      <c r="L708" s="3">
        <v>0</v>
      </c>
      <c r="M708" s="3">
        <v>1040341</v>
      </c>
    </row>
    <row r="709" spans="2:13" x14ac:dyDescent="0.25">
      <c r="B709" t="s">
        <v>3033</v>
      </c>
      <c r="C709" t="s">
        <v>3027</v>
      </c>
      <c r="D709">
        <v>830144337</v>
      </c>
      <c r="E709" s="2">
        <v>45405</v>
      </c>
      <c r="F709" s="3">
        <v>0</v>
      </c>
      <c r="G709" s="3">
        <v>0</v>
      </c>
      <c r="H709" s="3">
        <v>1040341</v>
      </c>
      <c r="I709" s="3">
        <v>0</v>
      </c>
      <c r="J709" s="3">
        <v>0</v>
      </c>
      <c r="K709" s="3">
        <v>0</v>
      </c>
      <c r="L709" s="3">
        <v>0</v>
      </c>
      <c r="M709" s="3">
        <v>1040341</v>
      </c>
    </row>
    <row r="710" spans="2:13" x14ac:dyDescent="0.25">
      <c r="B710" t="s">
        <v>3033</v>
      </c>
      <c r="C710" t="s">
        <v>3027</v>
      </c>
      <c r="D710">
        <v>830144337</v>
      </c>
      <c r="E710" s="2">
        <v>45411</v>
      </c>
      <c r="F710" s="3">
        <v>0</v>
      </c>
      <c r="G710" s="3">
        <v>0</v>
      </c>
      <c r="H710" s="3">
        <v>472882</v>
      </c>
      <c r="I710" s="3">
        <v>0</v>
      </c>
      <c r="J710" s="3">
        <v>0</v>
      </c>
      <c r="K710" s="3">
        <v>0</v>
      </c>
      <c r="L710" s="3">
        <v>0</v>
      </c>
      <c r="M710" s="3">
        <v>472882</v>
      </c>
    </row>
    <row r="711" spans="2:13" x14ac:dyDescent="0.25">
      <c r="B711" t="s">
        <v>3033</v>
      </c>
      <c r="C711" t="s">
        <v>3027</v>
      </c>
      <c r="D711">
        <v>830144337</v>
      </c>
      <c r="E711" s="2">
        <v>45422</v>
      </c>
      <c r="F711" s="3">
        <v>0</v>
      </c>
      <c r="G711" s="3">
        <v>1040341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1040341</v>
      </c>
    </row>
    <row r="712" spans="2:13" x14ac:dyDescent="0.25">
      <c r="B712" t="s">
        <v>3033</v>
      </c>
      <c r="C712" t="s">
        <v>3027</v>
      </c>
      <c r="D712">
        <v>830144337</v>
      </c>
      <c r="E712" s="2">
        <v>45426</v>
      </c>
      <c r="F712" s="3">
        <v>0</v>
      </c>
      <c r="G712" s="3">
        <v>1040341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1040341</v>
      </c>
    </row>
    <row r="713" spans="2:13" x14ac:dyDescent="0.25">
      <c r="B713" t="s">
        <v>3033</v>
      </c>
      <c r="C713" t="s">
        <v>3027</v>
      </c>
      <c r="D713">
        <v>830144337</v>
      </c>
      <c r="E713" s="2">
        <v>45432</v>
      </c>
      <c r="F713" s="3">
        <v>0</v>
      </c>
      <c r="G713" s="3">
        <v>331018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331018</v>
      </c>
    </row>
    <row r="714" spans="2:13" x14ac:dyDescent="0.25">
      <c r="B714" t="s">
        <v>3033</v>
      </c>
      <c r="C714" t="s">
        <v>3027</v>
      </c>
      <c r="D714">
        <v>830144337</v>
      </c>
      <c r="E714" s="2">
        <v>45440</v>
      </c>
      <c r="F714" s="3">
        <v>0</v>
      </c>
      <c r="G714" s="3">
        <v>1276783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1276783</v>
      </c>
    </row>
    <row r="715" spans="2:13" x14ac:dyDescent="0.25">
      <c r="B715" t="s">
        <v>3033</v>
      </c>
      <c r="C715" t="s">
        <v>3028</v>
      </c>
      <c r="D715">
        <v>900057383</v>
      </c>
      <c r="E715" s="2">
        <v>45377</v>
      </c>
      <c r="F715" s="3">
        <v>0</v>
      </c>
      <c r="G715" s="3">
        <v>0</v>
      </c>
      <c r="H715" s="3">
        <v>0</v>
      </c>
      <c r="I715" s="3">
        <v>360634</v>
      </c>
      <c r="J715" s="3">
        <v>0</v>
      </c>
      <c r="K715" s="3">
        <v>0</v>
      </c>
      <c r="L715" s="3">
        <v>0</v>
      </c>
      <c r="M715" s="3">
        <v>360634</v>
      </c>
    </row>
    <row r="716" spans="2:13" x14ac:dyDescent="0.25">
      <c r="B716" t="s">
        <v>3033</v>
      </c>
      <c r="C716" t="s">
        <v>3028</v>
      </c>
      <c r="D716">
        <v>900057383</v>
      </c>
      <c r="E716" s="2">
        <v>45394</v>
      </c>
      <c r="F716" s="3">
        <v>0</v>
      </c>
      <c r="G716" s="3">
        <v>0</v>
      </c>
      <c r="H716" s="3">
        <v>1385247</v>
      </c>
      <c r="I716" s="3">
        <v>0</v>
      </c>
      <c r="J716" s="3">
        <v>0</v>
      </c>
      <c r="K716" s="3">
        <v>0</v>
      </c>
      <c r="L716" s="3">
        <v>0</v>
      </c>
      <c r="M716" s="3">
        <v>1385247</v>
      </c>
    </row>
    <row r="717" spans="2:13" x14ac:dyDescent="0.25">
      <c r="B717" t="s">
        <v>3033</v>
      </c>
      <c r="C717" t="s">
        <v>3028</v>
      </c>
      <c r="D717">
        <v>900057383</v>
      </c>
      <c r="E717" s="2">
        <v>45398</v>
      </c>
      <c r="F717" s="3">
        <v>0</v>
      </c>
      <c r="G717" s="3">
        <v>0</v>
      </c>
      <c r="H717" s="3">
        <v>470029</v>
      </c>
      <c r="I717" s="3">
        <v>0</v>
      </c>
      <c r="J717" s="3">
        <v>0</v>
      </c>
      <c r="K717" s="3">
        <v>0</v>
      </c>
      <c r="L717" s="3">
        <v>0</v>
      </c>
      <c r="M717" s="3">
        <v>470029</v>
      </c>
    </row>
    <row r="718" spans="2:13" x14ac:dyDescent="0.25">
      <c r="B718" t="s">
        <v>3033</v>
      </c>
      <c r="C718" t="s">
        <v>3028</v>
      </c>
      <c r="D718">
        <v>900057383</v>
      </c>
      <c r="E718" s="2">
        <v>45405</v>
      </c>
      <c r="F718" s="3">
        <v>0</v>
      </c>
      <c r="G718" s="3">
        <v>0</v>
      </c>
      <c r="H718" s="3">
        <v>531295</v>
      </c>
      <c r="I718" s="3">
        <v>0</v>
      </c>
      <c r="J718" s="3">
        <v>0</v>
      </c>
      <c r="K718" s="3">
        <v>0</v>
      </c>
      <c r="L718" s="3">
        <v>0</v>
      </c>
      <c r="M718" s="3">
        <v>531295</v>
      </c>
    </row>
    <row r="719" spans="2:13" x14ac:dyDescent="0.25">
      <c r="B719" t="s">
        <v>3033</v>
      </c>
      <c r="C719" t="s">
        <v>3028</v>
      </c>
      <c r="D719">
        <v>900057383</v>
      </c>
      <c r="E719" s="2">
        <v>45411</v>
      </c>
      <c r="F719" s="3">
        <v>0</v>
      </c>
      <c r="G719" s="3">
        <v>0</v>
      </c>
      <c r="H719" s="3">
        <v>1185709</v>
      </c>
      <c r="I719" s="3">
        <v>0</v>
      </c>
      <c r="J719" s="3">
        <v>0</v>
      </c>
      <c r="K719" s="3">
        <v>0</v>
      </c>
      <c r="L719" s="3">
        <v>0</v>
      </c>
      <c r="M719" s="3">
        <v>1185709</v>
      </c>
    </row>
    <row r="720" spans="2:13" x14ac:dyDescent="0.25">
      <c r="B720" t="s">
        <v>3033</v>
      </c>
      <c r="C720" t="s">
        <v>3028</v>
      </c>
      <c r="D720">
        <v>900057383</v>
      </c>
      <c r="E720" s="2">
        <v>45422</v>
      </c>
      <c r="F720" s="3">
        <v>0</v>
      </c>
      <c r="G720" s="3">
        <v>747063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747063</v>
      </c>
    </row>
    <row r="721" spans="2:13" x14ac:dyDescent="0.25">
      <c r="B721" t="s">
        <v>3033</v>
      </c>
      <c r="C721" t="s">
        <v>3028</v>
      </c>
      <c r="D721">
        <v>900057383</v>
      </c>
      <c r="E721" s="2">
        <v>45427</v>
      </c>
      <c r="F721" s="3">
        <v>0</v>
      </c>
      <c r="G721" s="3">
        <v>760845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760845</v>
      </c>
    </row>
    <row r="722" spans="2:13" x14ac:dyDescent="0.25">
      <c r="B722" t="s">
        <v>3033</v>
      </c>
      <c r="C722" t="s">
        <v>3028</v>
      </c>
      <c r="D722">
        <v>900057383</v>
      </c>
      <c r="E722" s="2">
        <v>45397</v>
      </c>
      <c r="F722" s="3">
        <v>0</v>
      </c>
      <c r="G722" s="3">
        <v>0</v>
      </c>
      <c r="H722" s="3">
        <v>252971</v>
      </c>
      <c r="I722" s="3">
        <v>0</v>
      </c>
      <c r="J722" s="3">
        <v>0</v>
      </c>
      <c r="K722" s="3">
        <v>0</v>
      </c>
      <c r="L722" s="3">
        <v>0</v>
      </c>
      <c r="M722" s="3">
        <v>252971</v>
      </c>
    </row>
    <row r="723" spans="2:13" x14ac:dyDescent="0.25">
      <c r="B723" t="s">
        <v>3033</v>
      </c>
      <c r="C723" t="s">
        <v>3028</v>
      </c>
      <c r="D723">
        <v>900057383</v>
      </c>
      <c r="E723" s="2">
        <v>45390</v>
      </c>
      <c r="F723" s="3">
        <v>0</v>
      </c>
      <c r="G723" s="3">
        <v>0</v>
      </c>
      <c r="H723" s="3">
        <v>1283108</v>
      </c>
      <c r="I723" s="3">
        <v>0</v>
      </c>
      <c r="J723" s="3">
        <v>0</v>
      </c>
      <c r="K723" s="3">
        <v>0</v>
      </c>
      <c r="L723" s="3">
        <v>0</v>
      </c>
      <c r="M723" s="3">
        <v>1283108</v>
      </c>
    </row>
    <row r="724" spans="2:13" x14ac:dyDescent="0.25">
      <c r="B724" t="s">
        <v>3033</v>
      </c>
      <c r="C724" t="s">
        <v>3028</v>
      </c>
      <c r="D724">
        <v>900057383</v>
      </c>
      <c r="E724" s="2">
        <v>45433</v>
      </c>
      <c r="F724" s="3">
        <v>0</v>
      </c>
      <c r="G724" s="3">
        <v>359211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359211</v>
      </c>
    </row>
    <row r="725" spans="2:13" x14ac:dyDescent="0.25">
      <c r="B725" t="s">
        <v>3033</v>
      </c>
      <c r="C725" t="s">
        <v>3028</v>
      </c>
      <c r="D725">
        <v>900057383</v>
      </c>
      <c r="E725" s="2">
        <v>45435</v>
      </c>
      <c r="F725" s="3">
        <v>0</v>
      </c>
      <c r="G725" s="3">
        <v>887787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887787</v>
      </c>
    </row>
    <row r="726" spans="2:13" x14ac:dyDescent="0.25">
      <c r="B726" t="s">
        <v>3033</v>
      </c>
      <c r="C726" t="s">
        <v>3028</v>
      </c>
      <c r="D726">
        <v>900057383</v>
      </c>
      <c r="E726" s="2">
        <v>45441</v>
      </c>
      <c r="F726" s="3">
        <v>0</v>
      </c>
      <c r="G726" s="3">
        <v>178998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178998</v>
      </c>
    </row>
    <row r="727" spans="2:13" x14ac:dyDescent="0.25">
      <c r="B727" t="s">
        <v>3033</v>
      </c>
      <c r="C727" t="s">
        <v>4488</v>
      </c>
      <c r="D727">
        <v>900475458</v>
      </c>
      <c r="E727" s="2">
        <v>45433</v>
      </c>
      <c r="F727" s="3">
        <v>0</v>
      </c>
      <c r="G727" s="3">
        <v>655871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655871</v>
      </c>
    </row>
    <row r="728" spans="2:13" x14ac:dyDescent="0.25">
      <c r="B728" t="s">
        <v>3033</v>
      </c>
      <c r="C728" t="s">
        <v>6250</v>
      </c>
      <c r="D728">
        <v>901308194</v>
      </c>
      <c r="E728" s="2">
        <v>45429</v>
      </c>
      <c r="F728" s="3">
        <v>0</v>
      </c>
      <c r="G728" s="3">
        <v>2903750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2903750</v>
      </c>
    </row>
    <row r="729" spans="2:13" x14ac:dyDescent="0.25">
      <c r="B729" t="s">
        <v>3033</v>
      </c>
      <c r="C729" t="s">
        <v>3032</v>
      </c>
      <c r="D729">
        <v>79881915</v>
      </c>
      <c r="E729" s="2">
        <v>45378</v>
      </c>
      <c r="F729" s="3">
        <v>0</v>
      </c>
      <c r="G729" s="3">
        <v>0</v>
      </c>
      <c r="H729" s="3">
        <v>0</v>
      </c>
      <c r="I729" s="3">
        <v>363909</v>
      </c>
      <c r="J729" s="3">
        <v>0</v>
      </c>
      <c r="K729" s="3">
        <v>0</v>
      </c>
      <c r="L729" s="3">
        <v>0</v>
      </c>
      <c r="M729" s="3">
        <v>363909</v>
      </c>
    </row>
    <row r="730" spans="2:13" x14ac:dyDescent="0.25">
      <c r="B730" t="s">
        <v>3033</v>
      </c>
      <c r="C730" t="s">
        <v>3032</v>
      </c>
      <c r="D730">
        <v>79881915</v>
      </c>
      <c r="E730" s="2">
        <v>45428</v>
      </c>
      <c r="F730" s="3">
        <v>0</v>
      </c>
      <c r="G730" s="3">
        <v>363909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363909</v>
      </c>
    </row>
    <row r="731" spans="2:13" x14ac:dyDescent="0.25">
      <c r="B731" t="s">
        <v>3033</v>
      </c>
      <c r="C731" t="s">
        <v>3031</v>
      </c>
      <c r="D731">
        <v>901287542</v>
      </c>
      <c r="E731" s="2">
        <v>45372</v>
      </c>
      <c r="F731" s="3">
        <v>0</v>
      </c>
      <c r="G731" s="3">
        <v>0</v>
      </c>
      <c r="H731" s="3">
        <v>0</v>
      </c>
      <c r="I731" s="3">
        <v>2846366</v>
      </c>
      <c r="J731" s="3">
        <v>0</v>
      </c>
      <c r="K731" s="3">
        <v>0</v>
      </c>
      <c r="L731" s="3">
        <v>0</v>
      </c>
      <c r="M731" s="3">
        <v>2846366</v>
      </c>
    </row>
    <row r="732" spans="2:13" x14ac:dyDescent="0.25">
      <c r="B732" t="s">
        <v>3033</v>
      </c>
      <c r="C732" t="s">
        <v>3031</v>
      </c>
      <c r="D732">
        <v>901287542</v>
      </c>
      <c r="E732" s="2">
        <v>45422</v>
      </c>
      <c r="F732" s="3">
        <v>0</v>
      </c>
      <c r="G732" s="3">
        <v>2864100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2864100</v>
      </c>
    </row>
    <row r="733" spans="2:13" x14ac:dyDescent="0.25">
      <c r="B733" t="s">
        <v>3033</v>
      </c>
      <c r="C733" t="s">
        <v>3031</v>
      </c>
      <c r="D733">
        <v>901287542</v>
      </c>
      <c r="E733" s="2">
        <v>45391</v>
      </c>
      <c r="F733" s="3">
        <v>0</v>
      </c>
      <c r="G733" s="3">
        <v>0</v>
      </c>
      <c r="H733" s="3">
        <v>1107393</v>
      </c>
      <c r="I733" s="3">
        <v>0</v>
      </c>
      <c r="J733" s="3">
        <v>0</v>
      </c>
      <c r="K733" s="3">
        <v>0</v>
      </c>
      <c r="L733" s="3">
        <v>0</v>
      </c>
      <c r="M733" s="3">
        <v>1107393</v>
      </c>
    </row>
    <row r="734" spans="2:13" x14ac:dyDescent="0.25">
      <c r="B734" t="s">
        <v>3033</v>
      </c>
      <c r="C734" t="s">
        <v>3029</v>
      </c>
      <c r="D734">
        <v>901566079</v>
      </c>
      <c r="E734" s="2">
        <v>45393</v>
      </c>
      <c r="F734" s="3">
        <v>0</v>
      </c>
      <c r="G734" s="3">
        <v>0</v>
      </c>
      <c r="H734" s="3">
        <v>3827875</v>
      </c>
      <c r="I734" s="3">
        <v>0</v>
      </c>
      <c r="J734" s="3">
        <v>0</v>
      </c>
      <c r="K734" s="3">
        <v>0</v>
      </c>
      <c r="L734" s="3">
        <v>0</v>
      </c>
      <c r="M734" s="3">
        <v>3827875</v>
      </c>
    </row>
    <row r="735" spans="2:13" x14ac:dyDescent="0.25">
      <c r="B735" t="s">
        <v>3033</v>
      </c>
      <c r="C735" t="s">
        <v>3029</v>
      </c>
      <c r="D735">
        <v>901566079</v>
      </c>
      <c r="E735" s="2">
        <v>45407</v>
      </c>
      <c r="F735" s="3">
        <v>0</v>
      </c>
      <c r="G735" s="3">
        <v>0</v>
      </c>
      <c r="H735" s="3">
        <v>969992</v>
      </c>
      <c r="I735" s="3">
        <v>0</v>
      </c>
      <c r="J735" s="3">
        <v>0</v>
      </c>
      <c r="K735" s="3">
        <v>0</v>
      </c>
      <c r="L735" s="3">
        <v>0</v>
      </c>
      <c r="M735" s="3">
        <v>969992</v>
      </c>
    </row>
    <row r="736" spans="2:13" x14ac:dyDescent="0.25">
      <c r="B736" t="s">
        <v>3033</v>
      </c>
      <c r="C736" t="s">
        <v>3029</v>
      </c>
      <c r="D736">
        <v>901566079</v>
      </c>
      <c r="E736" s="2">
        <v>45411</v>
      </c>
      <c r="F736" s="3">
        <v>0</v>
      </c>
      <c r="G736" s="3">
        <v>0</v>
      </c>
      <c r="H736" s="3">
        <v>33345449</v>
      </c>
      <c r="I736" s="3">
        <v>0</v>
      </c>
      <c r="J736" s="3">
        <v>0</v>
      </c>
      <c r="K736" s="3">
        <v>0</v>
      </c>
      <c r="L736" s="3">
        <v>0</v>
      </c>
      <c r="M736" s="3">
        <v>33345449</v>
      </c>
    </row>
    <row r="737" spans="2:13" x14ac:dyDescent="0.25">
      <c r="B737" t="s">
        <v>3033</v>
      </c>
      <c r="C737" t="s">
        <v>3029</v>
      </c>
      <c r="D737">
        <v>901566079</v>
      </c>
      <c r="E737" s="2">
        <v>45442</v>
      </c>
      <c r="F737" s="3">
        <v>0</v>
      </c>
      <c r="G737" s="3">
        <v>4462286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4462286</v>
      </c>
    </row>
    <row r="738" spans="2:13" x14ac:dyDescent="0.25">
      <c r="B738" t="s">
        <v>3033</v>
      </c>
      <c r="C738" t="s">
        <v>6385</v>
      </c>
      <c r="D738">
        <v>51765829</v>
      </c>
      <c r="E738" s="2">
        <v>45447</v>
      </c>
      <c r="F738" s="3">
        <v>1535959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1535959</v>
      </c>
    </row>
    <row r="739" spans="2:13" x14ac:dyDescent="0.25">
      <c r="B739" t="s">
        <v>3033</v>
      </c>
      <c r="C739" t="s">
        <v>133</v>
      </c>
      <c r="D739">
        <v>79961890</v>
      </c>
      <c r="E739" s="2">
        <v>45443</v>
      </c>
      <c r="F739" s="3">
        <v>60000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60000</v>
      </c>
    </row>
    <row r="740" spans="2:13" x14ac:dyDescent="0.25">
      <c r="B740" t="s">
        <v>3033</v>
      </c>
      <c r="C740" t="s">
        <v>6437</v>
      </c>
      <c r="D740">
        <v>890311274</v>
      </c>
      <c r="E740" s="2">
        <v>45440</v>
      </c>
      <c r="F740" s="3">
        <v>0</v>
      </c>
      <c r="G740" s="3">
        <v>16374198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16374198</v>
      </c>
    </row>
    <row r="741" spans="2:13" x14ac:dyDescent="0.25">
      <c r="B741" t="s">
        <v>3033</v>
      </c>
      <c r="C741" t="s">
        <v>6441</v>
      </c>
      <c r="D741">
        <v>19160467</v>
      </c>
      <c r="E741" s="2">
        <v>45447</v>
      </c>
      <c r="F741" s="3">
        <v>1251463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1251463</v>
      </c>
    </row>
    <row r="742" spans="2:13" x14ac:dyDescent="0.25">
      <c r="B742" t="s">
        <v>3033</v>
      </c>
      <c r="C742" t="s">
        <v>6457</v>
      </c>
      <c r="D742">
        <v>800249704</v>
      </c>
      <c r="E742" s="2">
        <v>45439</v>
      </c>
      <c r="F742" s="3">
        <v>0</v>
      </c>
      <c r="G742" s="3">
        <v>6039086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6039086</v>
      </c>
    </row>
    <row r="743" spans="2:13" x14ac:dyDescent="0.25">
      <c r="B743" t="s">
        <v>3033</v>
      </c>
      <c r="C743" t="s">
        <v>6507</v>
      </c>
      <c r="D743">
        <v>41446618</v>
      </c>
      <c r="E743" s="2">
        <v>45447</v>
      </c>
      <c r="F743" s="3">
        <v>6209546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6209546</v>
      </c>
    </row>
    <row r="744" spans="2:13" x14ac:dyDescent="0.25">
      <c r="B744" t="s">
        <v>3033</v>
      </c>
      <c r="C744" t="s">
        <v>6520</v>
      </c>
      <c r="D744">
        <v>899999115</v>
      </c>
      <c r="E744" s="2">
        <v>45447</v>
      </c>
      <c r="F744" s="3">
        <v>264460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264460</v>
      </c>
    </row>
    <row r="745" spans="2:13" x14ac:dyDescent="0.25">
      <c r="B745" t="s">
        <v>3033</v>
      </c>
      <c r="C745" t="s">
        <v>6558</v>
      </c>
      <c r="D745">
        <v>860013704</v>
      </c>
      <c r="E745" s="2">
        <v>45439</v>
      </c>
      <c r="F745" s="3">
        <v>0</v>
      </c>
      <c r="G745" s="3">
        <v>120466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120466</v>
      </c>
    </row>
    <row r="746" spans="2:13" x14ac:dyDescent="0.25">
      <c r="B746" t="s">
        <v>3033</v>
      </c>
      <c r="C746" t="s">
        <v>6562</v>
      </c>
      <c r="D746">
        <v>900356956</v>
      </c>
      <c r="E746" s="2">
        <v>45439</v>
      </c>
      <c r="F746" s="3">
        <v>0</v>
      </c>
      <c r="G746" s="3">
        <v>670416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670416</v>
      </c>
    </row>
    <row r="747" spans="2:13" x14ac:dyDescent="0.25">
      <c r="B747" t="s">
        <v>3033</v>
      </c>
      <c r="C747" t="s">
        <v>6608</v>
      </c>
      <c r="D747">
        <v>901752200</v>
      </c>
      <c r="E747" s="2">
        <v>45441</v>
      </c>
      <c r="F747" s="3">
        <v>0</v>
      </c>
      <c r="G747" s="3">
        <v>9682542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9682542</v>
      </c>
    </row>
    <row r="748" spans="2:13" x14ac:dyDescent="0.25">
      <c r="B748" t="s">
        <v>3033</v>
      </c>
      <c r="C748" t="s">
        <v>6658</v>
      </c>
      <c r="D748">
        <v>860042209</v>
      </c>
      <c r="E748" s="2">
        <v>45441</v>
      </c>
      <c r="F748" s="3">
        <v>0</v>
      </c>
      <c r="G748" s="3">
        <v>3540800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3540800</v>
      </c>
    </row>
    <row r="749" spans="2:13" x14ac:dyDescent="0.25">
      <c r="B749" t="s">
        <v>3033</v>
      </c>
      <c r="C749" t="s">
        <v>6696</v>
      </c>
      <c r="D749">
        <v>800028326</v>
      </c>
      <c r="E749" s="2">
        <v>45442</v>
      </c>
      <c r="F749" s="3">
        <v>0</v>
      </c>
      <c r="G749" s="3">
        <v>20071509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20071509</v>
      </c>
    </row>
    <row r="750" spans="2:13" x14ac:dyDescent="0.25">
      <c r="B750" t="s">
        <v>3033</v>
      </c>
      <c r="C750" t="s">
        <v>6734</v>
      </c>
      <c r="D750">
        <v>901491901</v>
      </c>
      <c r="E750" s="2">
        <v>45443</v>
      </c>
      <c r="F750" s="3">
        <v>2115831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2115831</v>
      </c>
    </row>
    <row r="751" spans="2:13" x14ac:dyDescent="0.25">
      <c r="B751" t="s">
        <v>3033</v>
      </c>
      <c r="C751" t="s">
        <v>6756</v>
      </c>
      <c r="D751">
        <v>900264971</v>
      </c>
      <c r="E751" s="2">
        <v>45440</v>
      </c>
      <c r="F751" s="3">
        <v>0</v>
      </c>
      <c r="G751" s="3">
        <v>2090700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2090700</v>
      </c>
    </row>
    <row r="752" spans="2:13" x14ac:dyDescent="0.25">
      <c r="B752" t="s">
        <v>3033</v>
      </c>
      <c r="C752" t="s">
        <v>226</v>
      </c>
      <c r="D752">
        <v>890903790</v>
      </c>
      <c r="E752" s="2">
        <v>45439</v>
      </c>
      <c r="F752" s="3">
        <v>0</v>
      </c>
      <c r="G752" s="3">
        <v>4070210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4070210</v>
      </c>
    </row>
    <row r="753" spans="1:13" x14ac:dyDescent="0.25">
      <c r="B753" t="s">
        <v>3033</v>
      </c>
      <c r="C753" t="s">
        <v>40</v>
      </c>
      <c r="D753">
        <v>860009578</v>
      </c>
      <c r="E753" s="2">
        <v>45440</v>
      </c>
      <c r="F753" s="3">
        <v>0</v>
      </c>
      <c r="G753" s="3">
        <v>61296842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61296842</v>
      </c>
    </row>
    <row r="754" spans="1:13" x14ac:dyDescent="0.25">
      <c r="B754" t="s">
        <v>3033</v>
      </c>
      <c r="C754" t="s">
        <v>6771</v>
      </c>
      <c r="D754">
        <v>830041000</v>
      </c>
      <c r="E754" s="2">
        <v>45443</v>
      </c>
      <c r="F754" s="3">
        <v>3785815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3785815</v>
      </c>
    </row>
    <row r="755" spans="1:13" x14ac:dyDescent="0.25">
      <c r="B755" t="s">
        <v>3033</v>
      </c>
      <c r="C755" t="s">
        <v>6827</v>
      </c>
      <c r="D755">
        <v>900092385</v>
      </c>
      <c r="E755" s="2">
        <v>45447</v>
      </c>
      <c r="F755" s="3">
        <v>394388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394388</v>
      </c>
    </row>
    <row r="756" spans="1:13" x14ac:dyDescent="0.25">
      <c r="B756" t="s">
        <v>3033</v>
      </c>
      <c r="C756" t="s">
        <v>6850</v>
      </c>
      <c r="D756">
        <v>830014276</v>
      </c>
      <c r="E756" s="2">
        <v>45441</v>
      </c>
      <c r="F756" s="3">
        <v>0</v>
      </c>
      <c r="G756" s="3">
        <v>2245292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2245292</v>
      </c>
    </row>
    <row r="757" spans="1:13" x14ac:dyDescent="0.25">
      <c r="B757" t="s">
        <v>3033</v>
      </c>
      <c r="C757" t="s">
        <v>6854</v>
      </c>
      <c r="D757">
        <v>900297575</v>
      </c>
      <c r="E757" s="2">
        <v>45441</v>
      </c>
      <c r="F757" s="3">
        <v>0</v>
      </c>
      <c r="G757" s="3">
        <v>1953127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1953127</v>
      </c>
    </row>
    <row r="758" spans="1:13" x14ac:dyDescent="0.25">
      <c r="A758" t="s">
        <v>311</v>
      </c>
      <c r="B758" t="s">
        <v>3033</v>
      </c>
      <c r="C758" t="s">
        <v>247</v>
      </c>
      <c r="D758">
        <v>900091793</v>
      </c>
      <c r="E758" s="2">
        <v>45351</v>
      </c>
      <c r="F758" s="3">
        <v>0</v>
      </c>
      <c r="G758" s="3">
        <v>0</v>
      </c>
      <c r="H758" s="3">
        <v>0</v>
      </c>
      <c r="I758" s="3">
        <v>0</v>
      </c>
      <c r="J758" s="3">
        <v>339701093</v>
      </c>
      <c r="K758" s="3">
        <v>0</v>
      </c>
      <c r="L758" s="3">
        <v>0</v>
      </c>
      <c r="M758" s="3">
        <v>339701093</v>
      </c>
    </row>
    <row r="759" spans="1:13" x14ac:dyDescent="0.25">
      <c r="A759" t="s">
        <v>311</v>
      </c>
      <c r="B759" t="s">
        <v>3033</v>
      </c>
      <c r="C759" t="s">
        <v>247</v>
      </c>
      <c r="D759">
        <v>900091793</v>
      </c>
      <c r="E759" s="2">
        <v>45382</v>
      </c>
      <c r="F759" s="3">
        <v>0</v>
      </c>
      <c r="G759" s="3">
        <v>0</v>
      </c>
      <c r="H759" s="3">
        <v>0</v>
      </c>
      <c r="I759" s="3">
        <v>373958788</v>
      </c>
      <c r="J759" s="3">
        <v>0</v>
      </c>
      <c r="K759" s="3">
        <v>0</v>
      </c>
      <c r="L759" s="3">
        <v>0</v>
      </c>
      <c r="M759" s="3">
        <v>373958788</v>
      </c>
    </row>
    <row r="760" spans="1:13" x14ac:dyDescent="0.25">
      <c r="A760" t="s">
        <v>311</v>
      </c>
      <c r="B760" t="s">
        <v>3033</v>
      </c>
      <c r="C760" t="s">
        <v>247</v>
      </c>
      <c r="D760">
        <v>900091793</v>
      </c>
      <c r="E760" s="2">
        <v>45408</v>
      </c>
      <c r="F760" s="3">
        <v>0</v>
      </c>
      <c r="G760" s="3">
        <v>0</v>
      </c>
      <c r="H760" s="3">
        <v>373662049</v>
      </c>
      <c r="I760" s="3">
        <v>0</v>
      </c>
      <c r="J760" s="3">
        <v>0</v>
      </c>
      <c r="K760" s="3">
        <v>0</v>
      </c>
      <c r="L760" s="3">
        <v>0</v>
      </c>
      <c r="M760" s="3">
        <v>373662049</v>
      </c>
    </row>
    <row r="761" spans="1:13" x14ac:dyDescent="0.25">
      <c r="A761" t="s">
        <v>311</v>
      </c>
      <c r="B761" t="s">
        <v>3033</v>
      </c>
      <c r="C761" t="s">
        <v>247</v>
      </c>
      <c r="D761">
        <v>900091793</v>
      </c>
      <c r="E761" s="2">
        <v>45439</v>
      </c>
      <c r="F761" s="3">
        <v>0</v>
      </c>
      <c r="G761" s="3">
        <v>374209820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374209820</v>
      </c>
    </row>
    <row r="762" spans="1:13" x14ac:dyDescent="0.25">
      <c r="A762" t="s">
        <v>311</v>
      </c>
      <c r="B762" t="s">
        <v>3033</v>
      </c>
      <c r="C762" t="s">
        <v>341</v>
      </c>
      <c r="D762">
        <v>901467501</v>
      </c>
      <c r="E762" s="2">
        <v>45351</v>
      </c>
      <c r="F762" s="3">
        <v>0</v>
      </c>
      <c r="G762" s="3">
        <v>0</v>
      </c>
      <c r="H762" s="3">
        <v>0</v>
      </c>
      <c r="I762" s="3">
        <v>0</v>
      </c>
      <c r="J762" s="3">
        <v>584861454</v>
      </c>
      <c r="K762" s="3">
        <v>0</v>
      </c>
      <c r="L762" s="3">
        <v>0</v>
      </c>
      <c r="M762" s="3">
        <v>584861454</v>
      </c>
    </row>
    <row r="763" spans="1:13" x14ac:dyDescent="0.25">
      <c r="A763" t="s">
        <v>311</v>
      </c>
      <c r="B763" t="s">
        <v>3033</v>
      </c>
      <c r="C763" t="s">
        <v>341</v>
      </c>
      <c r="D763">
        <v>901467501</v>
      </c>
      <c r="E763" s="2">
        <v>45382</v>
      </c>
      <c r="F763" s="3">
        <v>0</v>
      </c>
      <c r="G763" s="3">
        <v>0</v>
      </c>
      <c r="H763" s="3">
        <v>0</v>
      </c>
      <c r="I763" s="3">
        <v>640655579</v>
      </c>
      <c r="J763" s="3">
        <v>0</v>
      </c>
      <c r="K763" s="3">
        <v>0</v>
      </c>
      <c r="L763" s="3">
        <v>0</v>
      </c>
      <c r="M763" s="3">
        <v>640655579</v>
      </c>
    </row>
    <row r="764" spans="1:13" x14ac:dyDescent="0.25">
      <c r="A764" t="s">
        <v>311</v>
      </c>
      <c r="B764" t="s">
        <v>3033</v>
      </c>
      <c r="C764" t="s">
        <v>341</v>
      </c>
      <c r="D764">
        <v>901467501</v>
      </c>
      <c r="E764" s="2">
        <v>45411</v>
      </c>
      <c r="F764" s="3">
        <v>0</v>
      </c>
      <c r="G764" s="3">
        <v>0</v>
      </c>
      <c r="H764" s="3">
        <v>640606097</v>
      </c>
      <c r="I764" s="3">
        <v>0</v>
      </c>
      <c r="J764" s="3">
        <v>0</v>
      </c>
      <c r="K764" s="3">
        <v>0</v>
      </c>
      <c r="L764" s="3">
        <v>0</v>
      </c>
      <c r="M764" s="3">
        <v>640606097</v>
      </c>
    </row>
    <row r="765" spans="1:13" x14ac:dyDescent="0.25">
      <c r="A765" t="s">
        <v>311</v>
      </c>
      <c r="B765" t="s">
        <v>3033</v>
      </c>
      <c r="C765" t="s">
        <v>341</v>
      </c>
      <c r="D765">
        <v>901467501</v>
      </c>
      <c r="E765" s="2">
        <v>45440</v>
      </c>
      <c r="F765" s="3">
        <v>0</v>
      </c>
      <c r="G765" s="3">
        <v>641421165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641421165</v>
      </c>
    </row>
    <row r="766" spans="1:13" x14ac:dyDescent="0.25">
      <c r="A766" t="s">
        <v>312</v>
      </c>
      <c r="B766" t="s">
        <v>3033</v>
      </c>
      <c r="C766" t="s">
        <v>63</v>
      </c>
      <c r="D766">
        <v>830095213</v>
      </c>
      <c r="E766" s="2">
        <v>45393</v>
      </c>
      <c r="F766" s="3">
        <v>0</v>
      </c>
      <c r="G766" s="3">
        <v>0</v>
      </c>
      <c r="H766" s="3">
        <v>15135172</v>
      </c>
      <c r="I766" s="3">
        <v>0</v>
      </c>
      <c r="J766" s="3">
        <v>0</v>
      </c>
      <c r="K766" s="3">
        <v>0</v>
      </c>
      <c r="L766" s="3">
        <v>0</v>
      </c>
      <c r="M766" s="3">
        <v>15135172</v>
      </c>
    </row>
    <row r="767" spans="1:13" x14ac:dyDescent="0.25">
      <c r="A767" t="s">
        <v>312</v>
      </c>
      <c r="B767" t="s">
        <v>3033</v>
      </c>
      <c r="C767" t="s">
        <v>63</v>
      </c>
      <c r="D767">
        <v>830095213</v>
      </c>
      <c r="E767" s="2">
        <v>45394</v>
      </c>
      <c r="F767" s="3">
        <v>0</v>
      </c>
      <c r="G767" s="3">
        <v>0</v>
      </c>
      <c r="H767" s="3">
        <v>32232340</v>
      </c>
      <c r="I767" s="3">
        <v>0</v>
      </c>
      <c r="J767" s="3">
        <v>0</v>
      </c>
      <c r="K767" s="3">
        <v>0</v>
      </c>
      <c r="L767" s="3">
        <v>0</v>
      </c>
      <c r="M767" s="3">
        <v>32232340</v>
      </c>
    </row>
    <row r="768" spans="1:13" x14ac:dyDescent="0.25">
      <c r="A768" t="s">
        <v>312</v>
      </c>
      <c r="B768" t="s">
        <v>3033</v>
      </c>
      <c r="C768" t="s">
        <v>63</v>
      </c>
      <c r="D768">
        <v>830095213</v>
      </c>
      <c r="E768" s="2">
        <v>45398</v>
      </c>
      <c r="F768" s="3">
        <v>0</v>
      </c>
      <c r="G768" s="3">
        <v>0</v>
      </c>
      <c r="H768" s="3">
        <v>15135172</v>
      </c>
      <c r="I768" s="3">
        <v>0</v>
      </c>
      <c r="J768" s="3">
        <v>0</v>
      </c>
      <c r="K768" s="3">
        <v>0</v>
      </c>
      <c r="L768" s="3">
        <v>0</v>
      </c>
      <c r="M768" s="3">
        <v>15135172</v>
      </c>
    </row>
    <row r="769" spans="1:13" x14ac:dyDescent="0.25">
      <c r="A769" t="s">
        <v>312</v>
      </c>
      <c r="B769" t="s">
        <v>3033</v>
      </c>
      <c r="C769" t="s">
        <v>63</v>
      </c>
      <c r="D769">
        <v>830095213</v>
      </c>
      <c r="E769" s="2">
        <v>45400</v>
      </c>
      <c r="F769" s="3">
        <v>0</v>
      </c>
      <c r="G769" s="3">
        <v>0</v>
      </c>
      <c r="H769" s="3">
        <v>3131005</v>
      </c>
      <c r="I769" s="3">
        <v>0</v>
      </c>
      <c r="J769" s="3">
        <v>0</v>
      </c>
      <c r="K769" s="3">
        <v>0</v>
      </c>
      <c r="L769" s="3">
        <v>0</v>
      </c>
      <c r="M769" s="3">
        <v>3131005</v>
      </c>
    </row>
    <row r="770" spans="1:13" x14ac:dyDescent="0.25">
      <c r="A770" t="s">
        <v>312</v>
      </c>
      <c r="B770" t="s">
        <v>3033</v>
      </c>
      <c r="C770" t="s">
        <v>63</v>
      </c>
      <c r="D770">
        <v>830095213</v>
      </c>
      <c r="E770" s="2">
        <v>45406</v>
      </c>
      <c r="F770" s="3">
        <v>0</v>
      </c>
      <c r="G770" s="3">
        <v>0</v>
      </c>
      <c r="H770" s="3">
        <v>15135172</v>
      </c>
      <c r="I770" s="3">
        <v>0</v>
      </c>
      <c r="J770" s="3">
        <v>0</v>
      </c>
      <c r="K770" s="3">
        <v>0</v>
      </c>
      <c r="L770" s="3">
        <v>0</v>
      </c>
      <c r="M770" s="3">
        <v>15135172</v>
      </c>
    </row>
    <row r="771" spans="1:13" x14ac:dyDescent="0.25">
      <c r="A771" t="s">
        <v>312</v>
      </c>
      <c r="B771" t="s">
        <v>3033</v>
      </c>
      <c r="C771" t="s">
        <v>63</v>
      </c>
      <c r="D771">
        <v>830095213</v>
      </c>
      <c r="E771" s="2">
        <v>45412</v>
      </c>
      <c r="F771" s="3">
        <v>0</v>
      </c>
      <c r="G771" s="3">
        <v>0</v>
      </c>
      <c r="H771" s="3">
        <v>3266094</v>
      </c>
      <c r="I771" s="3">
        <v>0</v>
      </c>
      <c r="J771" s="3">
        <v>0</v>
      </c>
      <c r="K771" s="3">
        <v>0</v>
      </c>
      <c r="L771" s="3">
        <v>0</v>
      </c>
      <c r="M771" s="3">
        <v>3266094</v>
      </c>
    </row>
    <row r="772" spans="1:13" x14ac:dyDescent="0.25">
      <c r="A772" t="s">
        <v>312</v>
      </c>
      <c r="B772" t="s">
        <v>3033</v>
      </c>
      <c r="C772" t="s">
        <v>63</v>
      </c>
      <c r="D772">
        <v>830095213</v>
      </c>
      <c r="E772" s="2">
        <v>45421</v>
      </c>
      <c r="F772" s="3">
        <v>0</v>
      </c>
      <c r="G772" s="3">
        <v>38492295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38492295</v>
      </c>
    </row>
    <row r="773" spans="1:13" x14ac:dyDescent="0.25">
      <c r="A773" t="s">
        <v>312</v>
      </c>
      <c r="B773" t="s">
        <v>3033</v>
      </c>
      <c r="C773" t="s">
        <v>63</v>
      </c>
      <c r="D773">
        <v>830095213</v>
      </c>
      <c r="E773" s="2">
        <v>45390</v>
      </c>
      <c r="F773" s="3">
        <v>0</v>
      </c>
      <c r="G773" s="3">
        <v>0</v>
      </c>
      <c r="H773" s="3">
        <v>20180229</v>
      </c>
      <c r="I773" s="3">
        <v>0</v>
      </c>
      <c r="J773" s="3">
        <v>0</v>
      </c>
      <c r="K773" s="3">
        <v>0</v>
      </c>
      <c r="L773" s="3">
        <v>0</v>
      </c>
      <c r="M773" s="3">
        <v>20180229</v>
      </c>
    </row>
    <row r="774" spans="1:13" x14ac:dyDescent="0.25">
      <c r="A774" t="s">
        <v>312</v>
      </c>
      <c r="B774" t="s">
        <v>3033</v>
      </c>
      <c r="C774" t="s">
        <v>63</v>
      </c>
      <c r="D774">
        <v>830095213</v>
      </c>
      <c r="E774" s="2">
        <v>45440</v>
      </c>
      <c r="F774" s="3">
        <v>0</v>
      </c>
      <c r="G774" s="3">
        <v>30901579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30901579</v>
      </c>
    </row>
    <row r="775" spans="1:13" x14ac:dyDescent="0.25">
      <c r="A775" t="s">
        <v>312</v>
      </c>
      <c r="B775" t="s">
        <v>3033</v>
      </c>
      <c r="C775" t="s">
        <v>63</v>
      </c>
      <c r="D775">
        <v>830095213</v>
      </c>
      <c r="E775" s="2">
        <v>45442</v>
      </c>
      <c r="F775" s="3">
        <v>0</v>
      </c>
      <c r="G775" s="3">
        <v>12252240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12252240</v>
      </c>
    </row>
    <row r="776" spans="1:13" x14ac:dyDescent="0.25">
      <c r="A776" t="s">
        <v>345</v>
      </c>
      <c r="B776" t="s">
        <v>3033</v>
      </c>
      <c r="C776" t="s">
        <v>99</v>
      </c>
      <c r="D776">
        <v>900661288</v>
      </c>
      <c r="E776" s="2">
        <v>45377</v>
      </c>
      <c r="F776" s="3">
        <v>0</v>
      </c>
      <c r="G776" s="3">
        <v>0</v>
      </c>
      <c r="H776" s="3">
        <v>0</v>
      </c>
      <c r="I776" s="3">
        <v>5586479</v>
      </c>
      <c r="J776" s="3">
        <v>0</v>
      </c>
      <c r="K776" s="3">
        <v>0</v>
      </c>
      <c r="L776" s="3">
        <v>0</v>
      </c>
      <c r="M776" s="3">
        <v>5586479</v>
      </c>
    </row>
    <row r="777" spans="1:13" x14ac:dyDescent="0.25">
      <c r="A777" t="s">
        <v>345</v>
      </c>
      <c r="B777" t="s">
        <v>3033</v>
      </c>
      <c r="C777" t="s">
        <v>99</v>
      </c>
      <c r="D777">
        <v>900661288</v>
      </c>
      <c r="E777" s="2">
        <v>45382</v>
      </c>
      <c r="F777" s="3">
        <v>0</v>
      </c>
      <c r="G777" s="3">
        <v>0</v>
      </c>
      <c r="H777" s="3">
        <v>0</v>
      </c>
      <c r="I777" s="3">
        <v>94936738</v>
      </c>
      <c r="J777" s="3">
        <v>0</v>
      </c>
      <c r="K777" s="3">
        <v>0</v>
      </c>
      <c r="L777" s="3">
        <v>0</v>
      </c>
      <c r="M777" s="3">
        <v>94936738</v>
      </c>
    </row>
    <row r="778" spans="1:13" x14ac:dyDescent="0.25">
      <c r="A778" t="s">
        <v>345</v>
      </c>
      <c r="B778" t="s">
        <v>3033</v>
      </c>
      <c r="C778" t="s">
        <v>99</v>
      </c>
      <c r="D778">
        <v>900661288</v>
      </c>
      <c r="E778" s="2">
        <v>45394</v>
      </c>
      <c r="F778" s="3">
        <v>0</v>
      </c>
      <c r="G778" s="3">
        <v>0</v>
      </c>
      <c r="H778" s="3">
        <v>5642169</v>
      </c>
      <c r="I778" s="3">
        <v>0</v>
      </c>
      <c r="J778" s="3">
        <v>0</v>
      </c>
      <c r="K778" s="3">
        <v>0</v>
      </c>
      <c r="L778" s="3">
        <v>0</v>
      </c>
      <c r="M778" s="3">
        <v>5642169</v>
      </c>
    </row>
    <row r="779" spans="1:13" x14ac:dyDescent="0.25">
      <c r="A779" t="s">
        <v>345</v>
      </c>
      <c r="B779" t="s">
        <v>3033</v>
      </c>
      <c r="C779" t="s">
        <v>99</v>
      </c>
      <c r="D779">
        <v>900661288</v>
      </c>
      <c r="E779" s="2">
        <v>45411</v>
      </c>
      <c r="F779" s="3">
        <v>0</v>
      </c>
      <c r="G779" s="3">
        <v>0</v>
      </c>
      <c r="H779" s="3">
        <v>103201371</v>
      </c>
      <c r="I779" s="3">
        <v>0</v>
      </c>
      <c r="J779" s="3">
        <v>0</v>
      </c>
      <c r="K779" s="3">
        <v>0</v>
      </c>
      <c r="L779" s="3">
        <v>0</v>
      </c>
      <c r="M779" s="3">
        <v>103201371</v>
      </c>
    </row>
    <row r="780" spans="1:13" x14ac:dyDescent="0.25">
      <c r="A780" t="s">
        <v>345</v>
      </c>
      <c r="B780" t="s">
        <v>3033</v>
      </c>
      <c r="C780" t="s">
        <v>99</v>
      </c>
      <c r="D780">
        <v>900661288</v>
      </c>
      <c r="E780" s="2">
        <v>45412</v>
      </c>
      <c r="F780" s="3">
        <v>0</v>
      </c>
      <c r="G780" s="3">
        <v>0</v>
      </c>
      <c r="H780" s="3">
        <v>18083188</v>
      </c>
      <c r="I780" s="3">
        <v>0</v>
      </c>
      <c r="J780" s="3">
        <v>0</v>
      </c>
      <c r="K780" s="3">
        <v>0</v>
      </c>
      <c r="L780" s="3">
        <v>0</v>
      </c>
      <c r="M780" s="3">
        <v>18083188</v>
      </c>
    </row>
    <row r="781" spans="1:13" x14ac:dyDescent="0.25">
      <c r="A781" t="s">
        <v>345</v>
      </c>
      <c r="B781" t="s">
        <v>3033</v>
      </c>
      <c r="C781" t="s">
        <v>99</v>
      </c>
      <c r="D781">
        <v>900661288</v>
      </c>
      <c r="E781" s="2">
        <v>45342</v>
      </c>
      <c r="F781" s="3">
        <v>0</v>
      </c>
      <c r="G781" s="3">
        <v>0</v>
      </c>
      <c r="H781" s="3">
        <v>0</v>
      </c>
      <c r="I781" s="3">
        <v>0</v>
      </c>
      <c r="J781" s="3">
        <v>250</v>
      </c>
      <c r="K781" s="3">
        <v>0</v>
      </c>
      <c r="L781" s="3">
        <v>0</v>
      </c>
      <c r="M781" s="3">
        <v>250</v>
      </c>
    </row>
    <row r="782" spans="1:13" x14ac:dyDescent="0.25">
      <c r="A782" t="s">
        <v>345</v>
      </c>
      <c r="B782" t="s">
        <v>3033</v>
      </c>
      <c r="C782" t="s">
        <v>99</v>
      </c>
      <c r="D782">
        <v>900661288</v>
      </c>
      <c r="E782" s="2">
        <v>45443</v>
      </c>
      <c r="F782" s="3">
        <v>148870455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148870455</v>
      </c>
    </row>
    <row r="783" spans="1:13" x14ac:dyDescent="0.25">
      <c r="A783" t="s">
        <v>345</v>
      </c>
      <c r="B783" t="s">
        <v>3033</v>
      </c>
      <c r="C783" t="s">
        <v>99</v>
      </c>
      <c r="D783">
        <v>900661288</v>
      </c>
      <c r="E783" s="2">
        <v>45441</v>
      </c>
      <c r="F783" s="3">
        <v>0</v>
      </c>
      <c r="G783" s="3">
        <v>94936738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94936738</v>
      </c>
    </row>
    <row r="784" spans="1:13" x14ac:dyDescent="0.25">
      <c r="A784" t="s">
        <v>309</v>
      </c>
      <c r="B784" t="s">
        <v>3033</v>
      </c>
      <c r="C784" t="s">
        <v>340</v>
      </c>
      <c r="D784">
        <v>809012592</v>
      </c>
      <c r="E784" s="2">
        <v>45442</v>
      </c>
      <c r="F784" s="3">
        <v>0</v>
      </c>
      <c r="G784" s="3">
        <v>38133480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38133480</v>
      </c>
    </row>
    <row r="785" spans="1:13" x14ac:dyDescent="0.25">
      <c r="A785" t="s">
        <v>299</v>
      </c>
      <c r="F785" s="3">
        <v>297435793</v>
      </c>
      <c r="G785" s="3">
        <v>2905365020</v>
      </c>
      <c r="H785" s="3">
        <v>3422478147</v>
      </c>
      <c r="I785" s="3">
        <v>2649216564</v>
      </c>
      <c r="J785" s="3">
        <v>924562797</v>
      </c>
      <c r="K785" s="3">
        <v>0</v>
      </c>
      <c r="L785" s="3">
        <v>0</v>
      </c>
      <c r="M785" s="3">
        <v>10199058321</v>
      </c>
    </row>
    <row r="821" spans="15:15" x14ac:dyDescent="0.25">
      <c r="O821" s="3">
        <v>1</v>
      </c>
    </row>
    <row r="1503" spans="15:15" x14ac:dyDescent="0.25">
      <c r="O1503" s="3">
        <v>1</v>
      </c>
    </row>
    <row r="1718" spans="11:11" x14ac:dyDescent="0.25">
      <c r="K1718" s="3"/>
    </row>
    <row r="1719" spans="11:11" x14ac:dyDescent="0.25">
      <c r="K1719" s="3"/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70DCC-C6B4-4F66-862A-6DB73CE821F0}">
  <dimension ref="A2:L1547"/>
  <sheetViews>
    <sheetView workbookViewId="0">
      <pane ySplit="3" topLeftCell="A4" activePane="bottomLeft" state="frozen"/>
      <selection activeCell="D1" sqref="D1"/>
      <selection pane="bottomLeft" activeCell="B3" sqref="B1:B1048576"/>
    </sheetView>
  </sheetViews>
  <sheetFormatPr baseColWidth="10" defaultRowHeight="15" x14ac:dyDescent="0.25"/>
  <cols>
    <col min="1" max="1" width="31.42578125" customWidth="1"/>
    <col min="2" max="2" width="11.5703125" style="2" bestFit="1" customWidth="1"/>
    <col min="3" max="3" width="10.85546875" style="1" customWidth="1"/>
    <col min="4" max="4" width="15.5703125" style="4" customWidth="1"/>
    <col min="5" max="5" width="15.42578125" style="4" customWidth="1"/>
    <col min="6" max="6" width="16.5703125" style="4" customWidth="1"/>
    <col min="7" max="7" width="15.140625" style="4" customWidth="1"/>
    <col min="8" max="8" width="15" style="4" customWidth="1"/>
    <col min="9" max="9" width="15.85546875" style="4" customWidth="1"/>
    <col min="10" max="10" width="16.5703125" style="4" customWidth="1"/>
    <col min="11" max="11" width="18.85546875" style="3" bestFit="1" customWidth="1"/>
    <col min="12" max="12" width="15.140625" bestFit="1" customWidth="1"/>
  </cols>
  <sheetData>
    <row r="2" spans="1:11" x14ac:dyDescent="0.25">
      <c r="B2" s="19"/>
      <c r="C2" s="22">
        <v>45442</v>
      </c>
    </row>
    <row r="3" spans="1:11" x14ac:dyDescent="0.25">
      <c r="A3" s="6" t="s">
        <v>3</v>
      </c>
      <c r="B3" s="6" t="s">
        <v>298</v>
      </c>
      <c r="C3" s="20" t="s">
        <v>308</v>
      </c>
      <c r="D3" s="9" t="s">
        <v>22</v>
      </c>
      <c r="E3" s="9" t="s">
        <v>35</v>
      </c>
      <c r="F3" s="9" t="s">
        <v>31</v>
      </c>
      <c r="G3" s="9" t="s">
        <v>52</v>
      </c>
      <c r="H3" s="9" t="s">
        <v>25</v>
      </c>
      <c r="I3" s="9" t="s">
        <v>45</v>
      </c>
      <c r="J3" s="9" t="s">
        <v>20</v>
      </c>
      <c r="K3" s="23" t="s">
        <v>299</v>
      </c>
    </row>
    <row r="4" spans="1:11" x14ac:dyDescent="0.25">
      <c r="C4" s="24">
        <f>+_xlfn.DAYS($C$2,B4)</f>
        <v>45442</v>
      </c>
      <c r="D4" s="4">
        <f>+IF(AND(C4&gt;=0,C4&lt;=30),K4,0)</f>
        <v>0</v>
      </c>
      <c r="E4" s="4">
        <f t="shared" ref="E4:E217" si="0">+IF(AND(C4&gt;=31,C4&lt;=60),K4,0)</f>
        <v>0</v>
      </c>
      <c r="F4" s="4">
        <f t="shared" ref="F4:F217" si="1">+IF(AND(C4&gt;=61,C4&lt;=90),K4,0)</f>
        <v>0</v>
      </c>
      <c r="G4" s="4">
        <f t="shared" ref="G4:G217" si="2">+IF(AND(C4&gt;=91,C4&lt;=120),K4,0)</f>
        <v>0</v>
      </c>
      <c r="H4" s="4">
        <f t="shared" ref="H4:H217" si="3">+IF(AND(C4&gt;=121,C4&lt;=180),K4,0)</f>
        <v>0</v>
      </c>
      <c r="I4" s="4">
        <f t="shared" ref="I4:I217" si="4">+IF(AND(C4&gt;=181,C4&lt;=360),K4,0)</f>
        <v>0</v>
      </c>
      <c r="J4" s="4">
        <f>+IF(AND(C4&gt;360),K4,0)</f>
        <v>0</v>
      </c>
    </row>
    <row r="5" spans="1:11" x14ac:dyDescent="0.25">
      <c r="C5" s="24">
        <f t="shared" ref="C5:C218" si="5">+_xlfn.DAYS($C$2,B5)</f>
        <v>45442</v>
      </c>
      <c r="D5" s="4">
        <f t="shared" ref="D5:D409" si="6">+IF(AND(C5&gt;=0,C5&lt;=30),K5,0)</f>
        <v>0</v>
      </c>
      <c r="E5" s="4">
        <f t="shared" si="0"/>
        <v>0</v>
      </c>
      <c r="F5" s="4">
        <f t="shared" si="1"/>
        <v>0</v>
      </c>
      <c r="G5" s="4">
        <f t="shared" si="2"/>
        <v>0</v>
      </c>
      <c r="H5" s="4">
        <f t="shared" si="3"/>
        <v>0</v>
      </c>
      <c r="I5" s="4">
        <f t="shared" si="4"/>
        <v>0</v>
      </c>
      <c r="J5" s="4">
        <f t="shared" ref="J5:J409" si="7">+IF(AND(C5&gt;360),K5,0)</f>
        <v>0</v>
      </c>
    </row>
    <row r="6" spans="1:11" x14ac:dyDescent="0.25">
      <c r="C6" s="24">
        <f t="shared" si="5"/>
        <v>45442</v>
      </c>
      <c r="D6" s="4">
        <f t="shared" si="6"/>
        <v>0</v>
      </c>
      <c r="E6" s="4">
        <f t="shared" si="0"/>
        <v>0</v>
      </c>
      <c r="F6" s="4">
        <f t="shared" si="1"/>
        <v>0</v>
      </c>
      <c r="G6" s="4">
        <f t="shared" si="2"/>
        <v>0</v>
      </c>
      <c r="H6" s="4">
        <f t="shared" si="3"/>
        <v>0</v>
      </c>
      <c r="I6" s="4">
        <f t="shared" si="4"/>
        <v>0</v>
      </c>
      <c r="J6" s="4">
        <f t="shared" si="7"/>
        <v>0</v>
      </c>
    </row>
    <row r="7" spans="1:11" x14ac:dyDescent="0.25">
      <c r="C7" s="24">
        <f t="shared" ref="C7:C52" si="8">+_xlfn.DAYS($C$2,B7)</f>
        <v>45442</v>
      </c>
      <c r="D7" s="4">
        <f t="shared" ref="D7:D52" si="9">+IF(AND(C7&gt;=0,C7&lt;=30),K7,0)</f>
        <v>0</v>
      </c>
      <c r="E7" s="4">
        <f t="shared" ref="E7:E52" si="10">+IF(AND(C7&gt;=31,C7&lt;=60),K7,0)</f>
        <v>0</v>
      </c>
      <c r="F7" s="4">
        <f t="shared" ref="F7:F52" si="11">+IF(AND(C7&gt;=61,C7&lt;=90),K7,0)</f>
        <v>0</v>
      </c>
      <c r="G7" s="4">
        <f t="shared" ref="G7:G52" si="12">+IF(AND(C7&gt;=91,C7&lt;=120),K7,0)</f>
        <v>0</v>
      </c>
      <c r="H7" s="4">
        <f t="shared" ref="H7:H52" si="13">+IF(AND(C7&gt;=121,C7&lt;=180),K7,0)</f>
        <v>0</v>
      </c>
      <c r="I7" s="4">
        <f t="shared" ref="I7:I52" si="14">+IF(AND(C7&gt;=181,C7&lt;=360),K7,0)</f>
        <v>0</v>
      </c>
      <c r="J7" s="4">
        <f t="shared" ref="J7:J52" si="15">+IF(AND(C7&gt;360),K7,0)</f>
        <v>0</v>
      </c>
    </row>
    <row r="8" spans="1:11" x14ac:dyDescent="0.25">
      <c r="C8" s="24">
        <f t="shared" ref="C8:C32" si="16">+_xlfn.DAYS($C$2,B8)</f>
        <v>45442</v>
      </c>
      <c r="D8" s="4">
        <f t="shared" ref="D8:D32" si="17">+IF(AND(C8&gt;=0,C8&lt;=30),K8,0)</f>
        <v>0</v>
      </c>
      <c r="E8" s="4">
        <f t="shared" ref="E8:E32" si="18">+IF(AND(C8&gt;=31,C8&lt;=60),K8,0)</f>
        <v>0</v>
      </c>
      <c r="F8" s="4">
        <f t="shared" ref="F8:F32" si="19">+IF(AND(C8&gt;=61,C8&lt;=90),K8,0)</f>
        <v>0</v>
      </c>
      <c r="G8" s="4">
        <f t="shared" ref="G8:G32" si="20">+IF(AND(C8&gt;=91,C8&lt;=120),K8,0)</f>
        <v>0</v>
      </c>
      <c r="H8" s="4">
        <f t="shared" ref="H8:H32" si="21">+IF(AND(C8&gt;=121,C8&lt;=180),K8,0)</f>
        <v>0</v>
      </c>
      <c r="I8" s="4">
        <f t="shared" ref="I8:I32" si="22">+IF(AND(C8&gt;=181,C8&lt;=360),K8,0)</f>
        <v>0</v>
      </c>
      <c r="J8" s="4">
        <f t="shared" ref="J8:J32" si="23">+IF(AND(C8&gt;360),K8,0)</f>
        <v>0</v>
      </c>
    </row>
    <row r="9" spans="1:11" x14ac:dyDescent="0.25">
      <c r="C9" s="24">
        <f t="shared" si="16"/>
        <v>45442</v>
      </c>
      <c r="D9" s="4">
        <f t="shared" si="17"/>
        <v>0</v>
      </c>
      <c r="E9" s="4">
        <f t="shared" si="18"/>
        <v>0</v>
      </c>
      <c r="F9" s="4">
        <f t="shared" si="19"/>
        <v>0</v>
      </c>
      <c r="G9" s="4">
        <f t="shared" si="20"/>
        <v>0</v>
      </c>
      <c r="H9" s="4">
        <f t="shared" si="21"/>
        <v>0</v>
      </c>
      <c r="I9" s="4">
        <f t="shared" si="22"/>
        <v>0</v>
      </c>
      <c r="J9" s="4">
        <f t="shared" si="23"/>
        <v>0</v>
      </c>
    </row>
    <row r="10" spans="1:11" x14ac:dyDescent="0.25">
      <c r="C10" s="24">
        <f t="shared" si="16"/>
        <v>45442</v>
      </c>
      <c r="D10" s="4">
        <f t="shared" si="17"/>
        <v>0</v>
      </c>
      <c r="E10" s="4">
        <f t="shared" si="18"/>
        <v>0</v>
      </c>
      <c r="F10" s="4">
        <f t="shared" si="19"/>
        <v>0</v>
      </c>
      <c r="G10" s="4">
        <f t="shared" si="20"/>
        <v>0</v>
      </c>
      <c r="H10" s="4">
        <f t="shared" si="21"/>
        <v>0</v>
      </c>
      <c r="I10" s="4">
        <f t="shared" si="22"/>
        <v>0</v>
      </c>
      <c r="J10" s="4">
        <f t="shared" si="23"/>
        <v>0</v>
      </c>
    </row>
    <row r="11" spans="1:11" x14ac:dyDescent="0.25">
      <c r="C11" s="24">
        <f t="shared" si="16"/>
        <v>45442</v>
      </c>
      <c r="D11" s="4">
        <f t="shared" si="17"/>
        <v>0</v>
      </c>
      <c r="E11" s="4">
        <f t="shared" si="18"/>
        <v>0</v>
      </c>
      <c r="F11" s="4">
        <f t="shared" si="19"/>
        <v>0</v>
      </c>
      <c r="G11" s="4">
        <f t="shared" si="20"/>
        <v>0</v>
      </c>
      <c r="H11" s="4">
        <f t="shared" si="21"/>
        <v>0</v>
      </c>
      <c r="I11" s="4">
        <f t="shared" si="22"/>
        <v>0</v>
      </c>
      <c r="J11" s="4">
        <f t="shared" si="23"/>
        <v>0</v>
      </c>
    </row>
    <row r="12" spans="1:11" x14ac:dyDescent="0.25">
      <c r="C12" s="24">
        <f t="shared" si="16"/>
        <v>45442</v>
      </c>
      <c r="D12" s="4">
        <f t="shared" si="17"/>
        <v>0</v>
      </c>
      <c r="E12" s="4">
        <f t="shared" si="18"/>
        <v>0</v>
      </c>
      <c r="F12" s="4">
        <f t="shared" si="19"/>
        <v>0</v>
      </c>
      <c r="G12" s="4">
        <f t="shared" si="20"/>
        <v>0</v>
      </c>
      <c r="H12" s="4">
        <f t="shared" si="21"/>
        <v>0</v>
      </c>
      <c r="I12" s="4">
        <f t="shared" si="22"/>
        <v>0</v>
      </c>
      <c r="J12" s="4">
        <f t="shared" si="23"/>
        <v>0</v>
      </c>
    </row>
    <row r="13" spans="1:11" x14ac:dyDescent="0.25">
      <c r="C13" s="24">
        <f t="shared" si="16"/>
        <v>45442</v>
      </c>
      <c r="D13" s="4">
        <f t="shared" si="17"/>
        <v>0</v>
      </c>
      <c r="E13" s="4">
        <f t="shared" si="18"/>
        <v>0</v>
      </c>
      <c r="F13" s="4">
        <f t="shared" si="19"/>
        <v>0</v>
      </c>
      <c r="G13" s="4">
        <f t="shared" si="20"/>
        <v>0</v>
      </c>
      <c r="H13" s="4">
        <f t="shared" si="21"/>
        <v>0</v>
      </c>
      <c r="I13" s="4">
        <f t="shared" si="22"/>
        <v>0</v>
      </c>
      <c r="J13" s="4">
        <f t="shared" si="23"/>
        <v>0</v>
      </c>
    </row>
    <row r="14" spans="1:11" x14ac:dyDescent="0.25">
      <c r="C14" s="24">
        <f t="shared" si="16"/>
        <v>45442</v>
      </c>
      <c r="D14" s="4">
        <f t="shared" si="17"/>
        <v>0</v>
      </c>
      <c r="E14" s="4">
        <f t="shared" si="18"/>
        <v>0</v>
      </c>
      <c r="F14" s="4">
        <f t="shared" si="19"/>
        <v>0</v>
      </c>
      <c r="G14" s="4">
        <f t="shared" si="20"/>
        <v>0</v>
      </c>
      <c r="H14" s="4">
        <f t="shared" si="21"/>
        <v>0</v>
      </c>
      <c r="I14" s="4">
        <f t="shared" si="22"/>
        <v>0</v>
      </c>
      <c r="J14" s="4">
        <f t="shared" si="23"/>
        <v>0</v>
      </c>
    </row>
    <row r="15" spans="1:11" x14ac:dyDescent="0.25">
      <c r="C15" s="24">
        <f t="shared" si="16"/>
        <v>45442</v>
      </c>
      <c r="D15" s="4">
        <f t="shared" si="17"/>
        <v>0</v>
      </c>
      <c r="E15" s="4">
        <f t="shared" si="18"/>
        <v>0</v>
      </c>
      <c r="F15" s="4">
        <f t="shared" si="19"/>
        <v>0</v>
      </c>
      <c r="G15" s="4">
        <f t="shared" si="20"/>
        <v>0</v>
      </c>
      <c r="H15" s="4">
        <f t="shared" si="21"/>
        <v>0</v>
      </c>
      <c r="I15" s="4">
        <f t="shared" si="22"/>
        <v>0</v>
      </c>
      <c r="J15" s="4">
        <f t="shared" si="23"/>
        <v>0</v>
      </c>
    </row>
    <row r="16" spans="1:11" x14ac:dyDescent="0.25">
      <c r="C16" s="24">
        <f t="shared" si="16"/>
        <v>45442</v>
      </c>
      <c r="D16" s="4">
        <f t="shared" si="17"/>
        <v>0</v>
      </c>
      <c r="E16" s="4">
        <f t="shared" si="18"/>
        <v>0</v>
      </c>
      <c r="F16" s="4">
        <f t="shared" si="19"/>
        <v>0</v>
      </c>
      <c r="G16" s="4">
        <f t="shared" si="20"/>
        <v>0</v>
      </c>
      <c r="H16" s="4">
        <f t="shared" si="21"/>
        <v>0</v>
      </c>
      <c r="I16" s="4">
        <f t="shared" si="22"/>
        <v>0</v>
      </c>
      <c r="J16" s="4">
        <f t="shared" si="23"/>
        <v>0</v>
      </c>
    </row>
    <row r="17" spans="3:10" x14ac:dyDescent="0.25">
      <c r="C17" s="24">
        <f t="shared" si="16"/>
        <v>45442</v>
      </c>
      <c r="D17" s="4">
        <f t="shared" si="17"/>
        <v>0</v>
      </c>
      <c r="E17" s="4">
        <f t="shared" si="18"/>
        <v>0</v>
      </c>
      <c r="F17" s="4">
        <f t="shared" si="19"/>
        <v>0</v>
      </c>
      <c r="G17" s="4">
        <f t="shared" si="20"/>
        <v>0</v>
      </c>
      <c r="H17" s="4">
        <f t="shared" si="21"/>
        <v>0</v>
      </c>
      <c r="I17" s="4">
        <f t="shared" si="22"/>
        <v>0</v>
      </c>
      <c r="J17" s="4">
        <f t="shared" si="23"/>
        <v>0</v>
      </c>
    </row>
    <row r="18" spans="3:10" x14ac:dyDescent="0.25">
      <c r="C18" s="24">
        <f t="shared" si="16"/>
        <v>45442</v>
      </c>
      <c r="D18" s="4">
        <f t="shared" si="17"/>
        <v>0</v>
      </c>
      <c r="E18" s="4">
        <f t="shared" si="18"/>
        <v>0</v>
      </c>
      <c r="F18" s="4">
        <f t="shared" si="19"/>
        <v>0</v>
      </c>
      <c r="G18" s="4">
        <f t="shared" si="20"/>
        <v>0</v>
      </c>
      <c r="H18" s="4">
        <f t="shared" si="21"/>
        <v>0</v>
      </c>
      <c r="I18" s="4">
        <f t="shared" si="22"/>
        <v>0</v>
      </c>
      <c r="J18" s="4">
        <f t="shared" si="23"/>
        <v>0</v>
      </c>
    </row>
    <row r="19" spans="3:10" x14ac:dyDescent="0.25">
      <c r="C19" s="24">
        <f t="shared" si="16"/>
        <v>45442</v>
      </c>
      <c r="D19" s="4">
        <f t="shared" si="17"/>
        <v>0</v>
      </c>
      <c r="E19" s="4">
        <f t="shared" si="18"/>
        <v>0</v>
      </c>
      <c r="F19" s="4">
        <f t="shared" si="19"/>
        <v>0</v>
      </c>
      <c r="G19" s="4">
        <f t="shared" si="20"/>
        <v>0</v>
      </c>
      <c r="H19" s="4">
        <f t="shared" si="21"/>
        <v>0</v>
      </c>
      <c r="I19" s="4">
        <f t="shared" si="22"/>
        <v>0</v>
      </c>
      <c r="J19" s="4">
        <f t="shared" si="23"/>
        <v>0</v>
      </c>
    </row>
    <row r="20" spans="3:10" x14ac:dyDescent="0.25">
      <c r="C20" s="24">
        <f t="shared" si="16"/>
        <v>45442</v>
      </c>
      <c r="D20" s="4">
        <f t="shared" si="17"/>
        <v>0</v>
      </c>
      <c r="E20" s="4">
        <f t="shared" si="18"/>
        <v>0</v>
      </c>
      <c r="F20" s="4">
        <f t="shared" si="19"/>
        <v>0</v>
      </c>
      <c r="G20" s="4">
        <f t="shared" si="20"/>
        <v>0</v>
      </c>
      <c r="H20" s="4">
        <f t="shared" si="21"/>
        <v>0</v>
      </c>
      <c r="I20" s="4">
        <f t="shared" si="22"/>
        <v>0</v>
      </c>
      <c r="J20" s="4">
        <f t="shared" si="23"/>
        <v>0</v>
      </c>
    </row>
    <row r="21" spans="3:10" x14ac:dyDescent="0.25">
      <c r="C21" s="24">
        <f t="shared" si="16"/>
        <v>45442</v>
      </c>
      <c r="D21" s="4">
        <f t="shared" si="17"/>
        <v>0</v>
      </c>
      <c r="E21" s="4">
        <f t="shared" si="18"/>
        <v>0</v>
      </c>
      <c r="F21" s="4">
        <f t="shared" si="19"/>
        <v>0</v>
      </c>
      <c r="G21" s="4">
        <f t="shared" si="20"/>
        <v>0</v>
      </c>
      <c r="H21" s="4">
        <f t="shared" si="21"/>
        <v>0</v>
      </c>
      <c r="I21" s="4">
        <f t="shared" si="22"/>
        <v>0</v>
      </c>
      <c r="J21" s="4">
        <f t="shared" si="23"/>
        <v>0</v>
      </c>
    </row>
    <row r="22" spans="3:10" x14ac:dyDescent="0.25">
      <c r="C22" s="24">
        <f t="shared" si="16"/>
        <v>45442</v>
      </c>
      <c r="D22" s="4">
        <f t="shared" si="17"/>
        <v>0</v>
      </c>
      <c r="E22" s="4">
        <f t="shared" si="18"/>
        <v>0</v>
      </c>
      <c r="F22" s="4">
        <f t="shared" si="19"/>
        <v>0</v>
      </c>
      <c r="G22" s="4">
        <f t="shared" si="20"/>
        <v>0</v>
      </c>
      <c r="H22" s="4">
        <f t="shared" si="21"/>
        <v>0</v>
      </c>
      <c r="I22" s="4">
        <f t="shared" si="22"/>
        <v>0</v>
      </c>
      <c r="J22" s="4">
        <f t="shared" si="23"/>
        <v>0</v>
      </c>
    </row>
    <row r="23" spans="3:10" x14ac:dyDescent="0.25">
      <c r="C23" s="24">
        <f t="shared" si="16"/>
        <v>45442</v>
      </c>
      <c r="D23" s="4">
        <f t="shared" si="17"/>
        <v>0</v>
      </c>
      <c r="E23" s="4">
        <f t="shared" si="18"/>
        <v>0</v>
      </c>
      <c r="F23" s="4">
        <f t="shared" si="19"/>
        <v>0</v>
      </c>
      <c r="G23" s="4">
        <f t="shared" si="20"/>
        <v>0</v>
      </c>
      <c r="H23" s="4">
        <f t="shared" si="21"/>
        <v>0</v>
      </c>
      <c r="I23" s="4">
        <f t="shared" si="22"/>
        <v>0</v>
      </c>
      <c r="J23" s="4">
        <f t="shared" si="23"/>
        <v>0</v>
      </c>
    </row>
    <row r="24" spans="3:10" x14ac:dyDescent="0.25">
      <c r="C24" s="24">
        <f t="shared" si="16"/>
        <v>45442</v>
      </c>
      <c r="D24" s="4">
        <f t="shared" si="17"/>
        <v>0</v>
      </c>
      <c r="E24" s="4">
        <f t="shared" si="18"/>
        <v>0</v>
      </c>
      <c r="F24" s="4">
        <f t="shared" si="19"/>
        <v>0</v>
      </c>
      <c r="G24" s="4">
        <f t="shared" si="20"/>
        <v>0</v>
      </c>
      <c r="H24" s="4">
        <f t="shared" si="21"/>
        <v>0</v>
      </c>
      <c r="I24" s="4">
        <f t="shared" si="22"/>
        <v>0</v>
      </c>
      <c r="J24" s="4">
        <f t="shared" si="23"/>
        <v>0</v>
      </c>
    </row>
    <row r="25" spans="3:10" x14ac:dyDescent="0.25">
      <c r="C25" s="24">
        <f t="shared" si="16"/>
        <v>45442</v>
      </c>
      <c r="D25" s="4">
        <f t="shared" si="17"/>
        <v>0</v>
      </c>
      <c r="E25" s="4">
        <f t="shared" si="18"/>
        <v>0</v>
      </c>
      <c r="F25" s="4">
        <f t="shared" si="19"/>
        <v>0</v>
      </c>
      <c r="G25" s="4">
        <f t="shared" si="20"/>
        <v>0</v>
      </c>
      <c r="H25" s="4">
        <f t="shared" si="21"/>
        <v>0</v>
      </c>
      <c r="I25" s="4">
        <f t="shared" si="22"/>
        <v>0</v>
      </c>
      <c r="J25" s="4">
        <f t="shared" si="23"/>
        <v>0</v>
      </c>
    </row>
    <row r="26" spans="3:10" x14ac:dyDescent="0.25">
      <c r="C26" s="24">
        <f t="shared" si="16"/>
        <v>45442</v>
      </c>
      <c r="D26" s="4">
        <f t="shared" si="17"/>
        <v>0</v>
      </c>
      <c r="E26" s="4">
        <f t="shared" si="18"/>
        <v>0</v>
      </c>
      <c r="F26" s="4">
        <f t="shared" si="19"/>
        <v>0</v>
      </c>
      <c r="G26" s="4">
        <f t="shared" si="20"/>
        <v>0</v>
      </c>
      <c r="H26" s="4">
        <f t="shared" si="21"/>
        <v>0</v>
      </c>
      <c r="I26" s="4">
        <f t="shared" si="22"/>
        <v>0</v>
      </c>
      <c r="J26" s="4">
        <f t="shared" si="23"/>
        <v>0</v>
      </c>
    </row>
    <row r="27" spans="3:10" x14ac:dyDescent="0.25">
      <c r="C27" s="24">
        <f t="shared" si="16"/>
        <v>45442</v>
      </c>
      <c r="D27" s="4">
        <f t="shared" si="17"/>
        <v>0</v>
      </c>
      <c r="E27" s="4">
        <f t="shared" si="18"/>
        <v>0</v>
      </c>
      <c r="F27" s="4">
        <f t="shared" si="19"/>
        <v>0</v>
      </c>
      <c r="G27" s="4">
        <f t="shared" si="20"/>
        <v>0</v>
      </c>
      <c r="H27" s="4">
        <f t="shared" si="21"/>
        <v>0</v>
      </c>
      <c r="I27" s="4">
        <f t="shared" si="22"/>
        <v>0</v>
      </c>
      <c r="J27" s="4">
        <f t="shared" si="23"/>
        <v>0</v>
      </c>
    </row>
    <row r="28" spans="3:10" x14ac:dyDescent="0.25">
      <c r="C28" s="24">
        <f t="shared" si="16"/>
        <v>45442</v>
      </c>
      <c r="D28" s="4">
        <f t="shared" si="17"/>
        <v>0</v>
      </c>
      <c r="E28" s="4">
        <f t="shared" si="18"/>
        <v>0</v>
      </c>
      <c r="F28" s="4">
        <f t="shared" si="19"/>
        <v>0</v>
      </c>
      <c r="G28" s="4">
        <f t="shared" si="20"/>
        <v>0</v>
      </c>
      <c r="H28" s="4">
        <f t="shared" si="21"/>
        <v>0</v>
      </c>
      <c r="I28" s="4">
        <f t="shared" si="22"/>
        <v>0</v>
      </c>
      <c r="J28" s="4">
        <f t="shared" si="23"/>
        <v>0</v>
      </c>
    </row>
    <row r="29" spans="3:10" x14ac:dyDescent="0.25">
      <c r="C29" s="24">
        <f t="shared" si="16"/>
        <v>45442</v>
      </c>
      <c r="D29" s="4">
        <f t="shared" si="17"/>
        <v>0</v>
      </c>
      <c r="E29" s="4">
        <f t="shared" si="18"/>
        <v>0</v>
      </c>
      <c r="F29" s="4">
        <f t="shared" si="19"/>
        <v>0</v>
      </c>
      <c r="G29" s="4">
        <f t="shared" si="20"/>
        <v>0</v>
      </c>
      <c r="H29" s="4">
        <f t="shared" si="21"/>
        <v>0</v>
      </c>
      <c r="I29" s="4">
        <f t="shared" si="22"/>
        <v>0</v>
      </c>
      <c r="J29" s="4">
        <f t="shared" si="23"/>
        <v>0</v>
      </c>
    </row>
    <row r="30" spans="3:10" x14ac:dyDescent="0.25">
      <c r="C30" s="24">
        <f t="shared" si="16"/>
        <v>45442</v>
      </c>
      <c r="D30" s="4">
        <f t="shared" si="17"/>
        <v>0</v>
      </c>
      <c r="E30" s="4">
        <f t="shared" si="18"/>
        <v>0</v>
      </c>
      <c r="F30" s="4">
        <f t="shared" si="19"/>
        <v>0</v>
      </c>
      <c r="G30" s="4">
        <f t="shared" si="20"/>
        <v>0</v>
      </c>
      <c r="H30" s="4">
        <f t="shared" si="21"/>
        <v>0</v>
      </c>
      <c r="I30" s="4">
        <f t="shared" si="22"/>
        <v>0</v>
      </c>
      <c r="J30" s="4">
        <f t="shared" si="23"/>
        <v>0</v>
      </c>
    </row>
    <row r="31" spans="3:10" x14ac:dyDescent="0.25">
      <c r="C31" s="24">
        <f t="shared" si="16"/>
        <v>45442</v>
      </c>
      <c r="D31" s="4">
        <f t="shared" si="17"/>
        <v>0</v>
      </c>
      <c r="E31" s="4">
        <f t="shared" si="18"/>
        <v>0</v>
      </c>
      <c r="F31" s="4">
        <f t="shared" si="19"/>
        <v>0</v>
      </c>
      <c r="G31" s="4">
        <f t="shared" si="20"/>
        <v>0</v>
      </c>
      <c r="H31" s="4">
        <f t="shared" si="21"/>
        <v>0</v>
      </c>
      <c r="I31" s="4">
        <f t="shared" si="22"/>
        <v>0</v>
      </c>
      <c r="J31" s="4">
        <f t="shared" si="23"/>
        <v>0</v>
      </c>
    </row>
    <row r="32" spans="3:10" x14ac:dyDescent="0.25">
      <c r="C32" s="24">
        <f t="shared" si="16"/>
        <v>45442</v>
      </c>
      <c r="D32" s="4">
        <f t="shared" si="17"/>
        <v>0</v>
      </c>
      <c r="E32" s="4">
        <f t="shared" si="18"/>
        <v>0</v>
      </c>
      <c r="F32" s="4">
        <f t="shared" si="19"/>
        <v>0</v>
      </c>
      <c r="G32" s="4">
        <f t="shared" si="20"/>
        <v>0</v>
      </c>
      <c r="H32" s="4">
        <f t="shared" si="21"/>
        <v>0</v>
      </c>
      <c r="I32" s="4">
        <f t="shared" si="22"/>
        <v>0</v>
      </c>
      <c r="J32" s="4">
        <f t="shared" si="23"/>
        <v>0</v>
      </c>
    </row>
    <row r="33" spans="3:10" x14ac:dyDescent="0.25">
      <c r="C33" s="24">
        <f t="shared" si="8"/>
        <v>45442</v>
      </c>
      <c r="D33" s="4">
        <f t="shared" si="9"/>
        <v>0</v>
      </c>
      <c r="E33" s="4">
        <f t="shared" si="10"/>
        <v>0</v>
      </c>
      <c r="F33" s="4">
        <f t="shared" si="11"/>
        <v>0</v>
      </c>
      <c r="G33" s="4">
        <f t="shared" si="12"/>
        <v>0</v>
      </c>
      <c r="H33" s="4">
        <f t="shared" si="13"/>
        <v>0</v>
      </c>
      <c r="I33" s="4">
        <f t="shared" si="14"/>
        <v>0</v>
      </c>
      <c r="J33" s="4">
        <f t="shared" si="15"/>
        <v>0</v>
      </c>
    </row>
    <row r="34" spans="3:10" x14ac:dyDescent="0.25">
      <c r="C34" s="24">
        <f t="shared" si="8"/>
        <v>45442</v>
      </c>
      <c r="D34" s="4">
        <f t="shared" si="9"/>
        <v>0</v>
      </c>
      <c r="E34" s="4">
        <f t="shared" si="10"/>
        <v>0</v>
      </c>
      <c r="F34" s="4">
        <f t="shared" si="11"/>
        <v>0</v>
      </c>
      <c r="G34" s="4">
        <f t="shared" si="12"/>
        <v>0</v>
      </c>
      <c r="H34" s="4">
        <f t="shared" si="13"/>
        <v>0</v>
      </c>
      <c r="I34" s="4">
        <f t="shared" si="14"/>
        <v>0</v>
      </c>
      <c r="J34" s="4">
        <f t="shared" si="15"/>
        <v>0</v>
      </c>
    </row>
    <row r="35" spans="3:10" x14ac:dyDescent="0.25">
      <c r="C35" s="24">
        <f t="shared" si="8"/>
        <v>45442</v>
      </c>
      <c r="D35" s="4">
        <f t="shared" si="9"/>
        <v>0</v>
      </c>
      <c r="E35" s="4">
        <f t="shared" si="10"/>
        <v>0</v>
      </c>
      <c r="F35" s="4">
        <f t="shared" si="11"/>
        <v>0</v>
      </c>
      <c r="G35" s="4">
        <f t="shared" si="12"/>
        <v>0</v>
      </c>
      <c r="H35" s="4">
        <f t="shared" si="13"/>
        <v>0</v>
      </c>
      <c r="I35" s="4">
        <f t="shared" si="14"/>
        <v>0</v>
      </c>
      <c r="J35" s="4">
        <f t="shared" si="15"/>
        <v>0</v>
      </c>
    </row>
    <row r="36" spans="3:10" x14ac:dyDescent="0.25">
      <c r="C36" s="24">
        <f t="shared" si="8"/>
        <v>45442</v>
      </c>
      <c r="D36" s="4">
        <f t="shared" si="9"/>
        <v>0</v>
      </c>
      <c r="E36" s="4">
        <f t="shared" si="10"/>
        <v>0</v>
      </c>
      <c r="F36" s="4">
        <f t="shared" si="11"/>
        <v>0</v>
      </c>
      <c r="G36" s="4">
        <f t="shared" si="12"/>
        <v>0</v>
      </c>
      <c r="H36" s="4">
        <f t="shared" si="13"/>
        <v>0</v>
      </c>
      <c r="I36" s="4">
        <f t="shared" si="14"/>
        <v>0</v>
      </c>
      <c r="J36" s="4">
        <f t="shared" si="15"/>
        <v>0</v>
      </c>
    </row>
    <row r="37" spans="3:10" x14ac:dyDescent="0.25">
      <c r="C37" s="24">
        <f t="shared" si="8"/>
        <v>45442</v>
      </c>
      <c r="D37" s="4">
        <f t="shared" si="9"/>
        <v>0</v>
      </c>
      <c r="E37" s="4">
        <f t="shared" si="10"/>
        <v>0</v>
      </c>
      <c r="F37" s="4">
        <f t="shared" si="11"/>
        <v>0</v>
      </c>
      <c r="G37" s="4">
        <f t="shared" si="12"/>
        <v>0</v>
      </c>
      <c r="H37" s="4">
        <f t="shared" si="13"/>
        <v>0</v>
      </c>
      <c r="I37" s="4">
        <f t="shared" si="14"/>
        <v>0</v>
      </c>
      <c r="J37" s="4">
        <f t="shared" si="15"/>
        <v>0</v>
      </c>
    </row>
    <row r="38" spans="3:10" x14ac:dyDescent="0.25">
      <c r="C38" s="24">
        <f t="shared" si="8"/>
        <v>45442</v>
      </c>
      <c r="D38" s="4">
        <f t="shared" si="9"/>
        <v>0</v>
      </c>
      <c r="E38" s="4">
        <f t="shared" si="10"/>
        <v>0</v>
      </c>
      <c r="F38" s="4">
        <f t="shared" si="11"/>
        <v>0</v>
      </c>
      <c r="G38" s="4">
        <f t="shared" si="12"/>
        <v>0</v>
      </c>
      <c r="H38" s="4">
        <f t="shared" si="13"/>
        <v>0</v>
      </c>
      <c r="I38" s="4">
        <f t="shared" si="14"/>
        <v>0</v>
      </c>
      <c r="J38" s="4">
        <f t="shared" si="15"/>
        <v>0</v>
      </c>
    </row>
    <row r="39" spans="3:10" x14ac:dyDescent="0.25">
      <c r="C39" s="24">
        <f t="shared" si="8"/>
        <v>45442</v>
      </c>
      <c r="D39" s="4">
        <f t="shared" si="9"/>
        <v>0</v>
      </c>
      <c r="E39" s="4">
        <f t="shared" si="10"/>
        <v>0</v>
      </c>
      <c r="F39" s="4">
        <f t="shared" si="11"/>
        <v>0</v>
      </c>
      <c r="G39" s="4">
        <f t="shared" si="12"/>
        <v>0</v>
      </c>
      <c r="H39" s="4">
        <f t="shared" si="13"/>
        <v>0</v>
      </c>
      <c r="I39" s="4">
        <f t="shared" si="14"/>
        <v>0</v>
      </c>
      <c r="J39" s="4">
        <f t="shared" si="15"/>
        <v>0</v>
      </c>
    </row>
    <row r="40" spans="3:10" x14ac:dyDescent="0.25">
      <c r="C40" s="24">
        <f t="shared" si="8"/>
        <v>45442</v>
      </c>
      <c r="D40" s="4">
        <f t="shared" si="9"/>
        <v>0</v>
      </c>
      <c r="E40" s="4">
        <f t="shared" si="10"/>
        <v>0</v>
      </c>
      <c r="F40" s="4">
        <f t="shared" si="11"/>
        <v>0</v>
      </c>
      <c r="G40" s="4">
        <f t="shared" si="12"/>
        <v>0</v>
      </c>
      <c r="H40" s="4">
        <f t="shared" si="13"/>
        <v>0</v>
      </c>
      <c r="I40" s="4">
        <f t="shared" si="14"/>
        <v>0</v>
      </c>
      <c r="J40" s="4">
        <f t="shared" si="15"/>
        <v>0</v>
      </c>
    </row>
    <row r="41" spans="3:10" x14ac:dyDescent="0.25">
      <c r="C41" s="24">
        <f t="shared" si="8"/>
        <v>45442</v>
      </c>
      <c r="D41" s="4">
        <f t="shared" si="9"/>
        <v>0</v>
      </c>
      <c r="E41" s="4">
        <f t="shared" si="10"/>
        <v>0</v>
      </c>
      <c r="F41" s="4">
        <f t="shared" si="11"/>
        <v>0</v>
      </c>
      <c r="G41" s="4">
        <f t="shared" si="12"/>
        <v>0</v>
      </c>
      <c r="H41" s="4">
        <f t="shared" si="13"/>
        <v>0</v>
      </c>
      <c r="I41" s="4">
        <f t="shared" si="14"/>
        <v>0</v>
      </c>
      <c r="J41" s="4">
        <f t="shared" si="15"/>
        <v>0</v>
      </c>
    </row>
    <row r="42" spans="3:10" x14ac:dyDescent="0.25">
      <c r="C42" s="24">
        <f t="shared" si="8"/>
        <v>45442</v>
      </c>
      <c r="D42" s="4">
        <f t="shared" si="9"/>
        <v>0</v>
      </c>
      <c r="E42" s="4">
        <f t="shared" si="10"/>
        <v>0</v>
      </c>
      <c r="F42" s="4">
        <f t="shared" si="11"/>
        <v>0</v>
      </c>
      <c r="G42" s="4">
        <f t="shared" si="12"/>
        <v>0</v>
      </c>
      <c r="H42" s="4">
        <f t="shared" si="13"/>
        <v>0</v>
      </c>
      <c r="I42" s="4">
        <f t="shared" si="14"/>
        <v>0</v>
      </c>
      <c r="J42" s="4">
        <f t="shared" si="15"/>
        <v>0</v>
      </c>
    </row>
    <row r="43" spans="3:10" x14ac:dyDescent="0.25">
      <c r="C43" s="24">
        <f t="shared" si="8"/>
        <v>45442</v>
      </c>
      <c r="D43" s="4">
        <f t="shared" si="9"/>
        <v>0</v>
      </c>
      <c r="E43" s="4">
        <f t="shared" si="10"/>
        <v>0</v>
      </c>
      <c r="F43" s="4">
        <f t="shared" si="11"/>
        <v>0</v>
      </c>
      <c r="G43" s="4">
        <f t="shared" si="12"/>
        <v>0</v>
      </c>
      <c r="H43" s="4">
        <f t="shared" si="13"/>
        <v>0</v>
      </c>
      <c r="I43" s="4">
        <f t="shared" si="14"/>
        <v>0</v>
      </c>
      <c r="J43" s="4">
        <f t="shared" si="15"/>
        <v>0</v>
      </c>
    </row>
    <row r="44" spans="3:10" x14ac:dyDescent="0.25">
      <c r="C44" s="24">
        <f t="shared" si="8"/>
        <v>45442</v>
      </c>
      <c r="D44" s="4">
        <f t="shared" si="9"/>
        <v>0</v>
      </c>
      <c r="E44" s="4">
        <f t="shared" si="10"/>
        <v>0</v>
      </c>
      <c r="F44" s="4">
        <f t="shared" si="11"/>
        <v>0</v>
      </c>
      <c r="G44" s="4">
        <f t="shared" si="12"/>
        <v>0</v>
      </c>
      <c r="H44" s="4">
        <f t="shared" si="13"/>
        <v>0</v>
      </c>
      <c r="I44" s="4">
        <f t="shared" si="14"/>
        <v>0</v>
      </c>
      <c r="J44" s="4">
        <f t="shared" si="15"/>
        <v>0</v>
      </c>
    </row>
    <row r="45" spans="3:10" x14ac:dyDescent="0.25">
      <c r="C45" s="24">
        <f t="shared" si="8"/>
        <v>45442</v>
      </c>
      <c r="D45" s="4">
        <f t="shared" si="9"/>
        <v>0</v>
      </c>
      <c r="E45" s="4">
        <f t="shared" si="10"/>
        <v>0</v>
      </c>
      <c r="F45" s="4">
        <f t="shared" si="11"/>
        <v>0</v>
      </c>
      <c r="G45" s="4">
        <f t="shared" si="12"/>
        <v>0</v>
      </c>
      <c r="H45" s="4">
        <f t="shared" si="13"/>
        <v>0</v>
      </c>
      <c r="I45" s="4">
        <f t="shared" si="14"/>
        <v>0</v>
      </c>
      <c r="J45" s="4">
        <f t="shared" si="15"/>
        <v>0</v>
      </c>
    </row>
    <row r="46" spans="3:10" x14ac:dyDescent="0.25">
      <c r="C46" s="24">
        <f t="shared" si="8"/>
        <v>45442</v>
      </c>
      <c r="D46" s="4">
        <f t="shared" si="9"/>
        <v>0</v>
      </c>
      <c r="E46" s="4">
        <f t="shared" si="10"/>
        <v>0</v>
      </c>
      <c r="F46" s="4">
        <f t="shared" si="11"/>
        <v>0</v>
      </c>
      <c r="G46" s="4">
        <f t="shared" si="12"/>
        <v>0</v>
      </c>
      <c r="H46" s="4">
        <f t="shared" si="13"/>
        <v>0</v>
      </c>
      <c r="I46" s="4">
        <f t="shared" si="14"/>
        <v>0</v>
      </c>
      <c r="J46" s="4">
        <f t="shared" si="15"/>
        <v>0</v>
      </c>
    </row>
    <row r="47" spans="3:10" x14ac:dyDescent="0.25">
      <c r="C47" s="24">
        <f t="shared" si="8"/>
        <v>45442</v>
      </c>
      <c r="D47" s="4">
        <f t="shared" si="9"/>
        <v>0</v>
      </c>
      <c r="E47" s="4">
        <f t="shared" si="10"/>
        <v>0</v>
      </c>
      <c r="F47" s="4">
        <f t="shared" si="11"/>
        <v>0</v>
      </c>
      <c r="G47" s="4">
        <f t="shared" si="12"/>
        <v>0</v>
      </c>
      <c r="H47" s="4">
        <f t="shared" si="13"/>
        <v>0</v>
      </c>
      <c r="I47" s="4">
        <f t="shared" si="14"/>
        <v>0</v>
      </c>
      <c r="J47" s="4">
        <f t="shared" si="15"/>
        <v>0</v>
      </c>
    </row>
    <row r="48" spans="3:10" x14ac:dyDescent="0.25">
      <c r="C48" s="24">
        <f t="shared" si="8"/>
        <v>45442</v>
      </c>
      <c r="D48" s="4">
        <f t="shared" si="9"/>
        <v>0</v>
      </c>
      <c r="E48" s="4">
        <f t="shared" si="10"/>
        <v>0</v>
      </c>
      <c r="F48" s="4">
        <f t="shared" si="11"/>
        <v>0</v>
      </c>
      <c r="G48" s="4">
        <f t="shared" si="12"/>
        <v>0</v>
      </c>
      <c r="H48" s="4">
        <f t="shared" si="13"/>
        <v>0</v>
      </c>
      <c r="I48" s="4">
        <f t="shared" si="14"/>
        <v>0</v>
      </c>
      <c r="J48" s="4">
        <f t="shared" si="15"/>
        <v>0</v>
      </c>
    </row>
    <row r="49" spans="3:10" x14ac:dyDescent="0.25">
      <c r="C49" s="24">
        <f t="shared" si="8"/>
        <v>45442</v>
      </c>
      <c r="D49" s="4">
        <f t="shared" si="9"/>
        <v>0</v>
      </c>
      <c r="E49" s="4">
        <f t="shared" si="10"/>
        <v>0</v>
      </c>
      <c r="F49" s="4">
        <f t="shared" si="11"/>
        <v>0</v>
      </c>
      <c r="G49" s="4">
        <f t="shared" si="12"/>
        <v>0</v>
      </c>
      <c r="H49" s="4">
        <f t="shared" si="13"/>
        <v>0</v>
      </c>
      <c r="I49" s="4">
        <f t="shared" si="14"/>
        <v>0</v>
      </c>
      <c r="J49" s="4">
        <f t="shared" si="15"/>
        <v>0</v>
      </c>
    </row>
    <row r="50" spans="3:10" x14ac:dyDescent="0.25">
      <c r="C50" s="24">
        <f t="shared" si="8"/>
        <v>45442</v>
      </c>
      <c r="D50" s="4">
        <f t="shared" si="9"/>
        <v>0</v>
      </c>
      <c r="E50" s="4">
        <f t="shared" si="10"/>
        <v>0</v>
      </c>
      <c r="F50" s="4">
        <f t="shared" si="11"/>
        <v>0</v>
      </c>
      <c r="G50" s="4">
        <f t="shared" si="12"/>
        <v>0</v>
      </c>
      <c r="H50" s="4">
        <f t="shared" si="13"/>
        <v>0</v>
      </c>
      <c r="I50" s="4">
        <f t="shared" si="14"/>
        <v>0</v>
      </c>
      <c r="J50" s="4">
        <f t="shared" si="15"/>
        <v>0</v>
      </c>
    </row>
    <row r="51" spans="3:10" x14ac:dyDescent="0.25">
      <c r="C51" s="24">
        <f t="shared" si="8"/>
        <v>45442</v>
      </c>
      <c r="D51" s="4">
        <f t="shared" si="9"/>
        <v>0</v>
      </c>
      <c r="E51" s="4">
        <f t="shared" si="10"/>
        <v>0</v>
      </c>
      <c r="F51" s="4">
        <f t="shared" si="11"/>
        <v>0</v>
      </c>
      <c r="G51" s="4">
        <f t="shared" si="12"/>
        <v>0</v>
      </c>
      <c r="H51" s="4">
        <f t="shared" si="13"/>
        <v>0</v>
      </c>
      <c r="I51" s="4">
        <f t="shared" si="14"/>
        <v>0</v>
      </c>
      <c r="J51" s="4">
        <f t="shared" si="15"/>
        <v>0</v>
      </c>
    </row>
    <row r="52" spans="3:10" x14ac:dyDescent="0.25">
      <c r="C52" s="24">
        <f t="shared" si="8"/>
        <v>45442</v>
      </c>
      <c r="D52" s="4">
        <f t="shared" si="9"/>
        <v>0</v>
      </c>
      <c r="E52" s="4">
        <f t="shared" si="10"/>
        <v>0</v>
      </c>
      <c r="F52" s="4">
        <f t="shared" si="11"/>
        <v>0</v>
      </c>
      <c r="G52" s="4">
        <f t="shared" si="12"/>
        <v>0</v>
      </c>
      <c r="H52" s="4">
        <f t="shared" si="13"/>
        <v>0</v>
      </c>
      <c r="I52" s="4">
        <f t="shared" si="14"/>
        <v>0</v>
      </c>
      <c r="J52" s="4">
        <f t="shared" si="15"/>
        <v>0</v>
      </c>
    </row>
    <row r="53" spans="3:10" x14ac:dyDescent="0.25">
      <c r="C53" s="24">
        <f t="shared" ref="C53:C115" si="24">+_xlfn.DAYS($C$2,B53)</f>
        <v>45442</v>
      </c>
      <c r="D53" s="4">
        <f t="shared" ref="D53:D115" si="25">+IF(AND(C53&gt;=0,C53&lt;=30),K53,0)</f>
        <v>0</v>
      </c>
      <c r="E53" s="4">
        <f t="shared" ref="E53:E115" si="26">+IF(AND(C53&gt;=31,C53&lt;=60),K53,0)</f>
        <v>0</v>
      </c>
      <c r="F53" s="4">
        <f t="shared" ref="F53:F115" si="27">+IF(AND(C53&gt;=61,C53&lt;=90),K53,0)</f>
        <v>0</v>
      </c>
      <c r="G53" s="4">
        <f t="shared" ref="G53:G115" si="28">+IF(AND(C53&gt;=91,C53&lt;=120),K53,0)</f>
        <v>0</v>
      </c>
      <c r="H53" s="4">
        <f t="shared" ref="H53:H115" si="29">+IF(AND(C53&gt;=121,C53&lt;=180),K53,0)</f>
        <v>0</v>
      </c>
      <c r="I53" s="4">
        <f t="shared" ref="I53:I115" si="30">+IF(AND(C53&gt;=181,C53&lt;=360),K53,0)</f>
        <v>0</v>
      </c>
      <c r="J53" s="4">
        <f t="shared" ref="J53:J115" si="31">+IF(AND(C53&gt;360),K53,0)</f>
        <v>0</v>
      </c>
    </row>
    <row r="54" spans="3:10" x14ac:dyDescent="0.25">
      <c r="C54" s="24">
        <f t="shared" si="24"/>
        <v>45442</v>
      </c>
      <c r="D54" s="4">
        <f t="shared" si="25"/>
        <v>0</v>
      </c>
      <c r="E54" s="4">
        <f t="shared" si="26"/>
        <v>0</v>
      </c>
      <c r="F54" s="4">
        <f t="shared" si="27"/>
        <v>0</v>
      </c>
      <c r="G54" s="4">
        <f t="shared" si="28"/>
        <v>0</v>
      </c>
      <c r="H54" s="4">
        <f t="shared" si="29"/>
        <v>0</v>
      </c>
      <c r="I54" s="4">
        <f t="shared" si="30"/>
        <v>0</v>
      </c>
      <c r="J54" s="4">
        <f t="shared" si="31"/>
        <v>0</v>
      </c>
    </row>
    <row r="55" spans="3:10" x14ac:dyDescent="0.25">
      <c r="C55" s="24">
        <f t="shared" si="24"/>
        <v>45442</v>
      </c>
      <c r="D55" s="4">
        <f t="shared" si="25"/>
        <v>0</v>
      </c>
      <c r="E55" s="4">
        <f t="shared" si="26"/>
        <v>0</v>
      </c>
      <c r="F55" s="4">
        <f t="shared" si="27"/>
        <v>0</v>
      </c>
      <c r="G55" s="4">
        <f t="shared" si="28"/>
        <v>0</v>
      </c>
      <c r="H55" s="4">
        <f t="shared" si="29"/>
        <v>0</v>
      </c>
      <c r="I55" s="4">
        <f t="shared" si="30"/>
        <v>0</v>
      </c>
      <c r="J55" s="4">
        <f t="shared" si="31"/>
        <v>0</v>
      </c>
    </row>
    <row r="56" spans="3:10" x14ac:dyDescent="0.25">
      <c r="C56" s="24">
        <f t="shared" si="24"/>
        <v>45442</v>
      </c>
      <c r="D56" s="4">
        <f t="shared" si="25"/>
        <v>0</v>
      </c>
      <c r="E56" s="4">
        <f t="shared" si="26"/>
        <v>0</v>
      </c>
      <c r="F56" s="4">
        <f t="shared" si="27"/>
        <v>0</v>
      </c>
      <c r="G56" s="4">
        <f t="shared" si="28"/>
        <v>0</v>
      </c>
      <c r="H56" s="4">
        <f t="shared" si="29"/>
        <v>0</v>
      </c>
      <c r="I56" s="4">
        <f t="shared" si="30"/>
        <v>0</v>
      </c>
      <c r="J56" s="4">
        <f t="shared" si="31"/>
        <v>0</v>
      </c>
    </row>
    <row r="57" spans="3:10" x14ac:dyDescent="0.25">
      <c r="C57" s="24">
        <f t="shared" si="24"/>
        <v>45442</v>
      </c>
      <c r="D57" s="4">
        <f t="shared" si="25"/>
        <v>0</v>
      </c>
      <c r="E57" s="4">
        <f t="shared" si="26"/>
        <v>0</v>
      </c>
      <c r="F57" s="4">
        <f t="shared" si="27"/>
        <v>0</v>
      </c>
      <c r="G57" s="4">
        <f t="shared" si="28"/>
        <v>0</v>
      </c>
      <c r="H57" s="4">
        <f t="shared" si="29"/>
        <v>0</v>
      </c>
      <c r="I57" s="4">
        <f t="shared" si="30"/>
        <v>0</v>
      </c>
      <c r="J57" s="4">
        <f t="shared" si="31"/>
        <v>0</v>
      </c>
    </row>
    <row r="58" spans="3:10" x14ac:dyDescent="0.25">
      <c r="C58" s="24">
        <f t="shared" si="24"/>
        <v>45442</v>
      </c>
      <c r="D58" s="4">
        <f t="shared" si="25"/>
        <v>0</v>
      </c>
      <c r="E58" s="4">
        <f t="shared" si="26"/>
        <v>0</v>
      </c>
      <c r="F58" s="4">
        <f t="shared" si="27"/>
        <v>0</v>
      </c>
      <c r="G58" s="4">
        <f t="shared" si="28"/>
        <v>0</v>
      </c>
      <c r="H58" s="4">
        <f t="shared" si="29"/>
        <v>0</v>
      </c>
      <c r="I58" s="4">
        <f t="shared" si="30"/>
        <v>0</v>
      </c>
      <c r="J58" s="4">
        <f t="shared" si="31"/>
        <v>0</v>
      </c>
    </row>
    <row r="59" spans="3:10" x14ac:dyDescent="0.25">
      <c r="C59" s="24">
        <f t="shared" si="24"/>
        <v>45442</v>
      </c>
      <c r="D59" s="4">
        <f t="shared" si="25"/>
        <v>0</v>
      </c>
      <c r="E59" s="4">
        <f t="shared" si="26"/>
        <v>0</v>
      </c>
      <c r="F59" s="4">
        <f t="shared" si="27"/>
        <v>0</v>
      </c>
      <c r="G59" s="4">
        <f t="shared" si="28"/>
        <v>0</v>
      </c>
      <c r="H59" s="4">
        <f t="shared" si="29"/>
        <v>0</v>
      </c>
      <c r="I59" s="4">
        <f t="shared" si="30"/>
        <v>0</v>
      </c>
      <c r="J59" s="4">
        <f t="shared" si="31"/>
        <v>0</v>
      </c>
    </row>
    <row r="60" spans="3:10" x14ac:dyDescent="0.25">
      <c r="C60" s="24">
        <f t="shared" si="24"/>
        <v>45442</v>
      </c>
      <c r="D60" s="4">
        <f t="shared" si="25"/>
        <v>0</v>
      </c>
      <c r="E60" s="4">
        <f t="shared" si="26"/>
        <v>0</v>
      </c>
      <c r="F60" s="4">
        <f t="shared" si="27"/>
        <v>0</v>
      </c>
      <c r="G60" s="4">
        <f t="shared" si="28"/>
        <v>0</v>
      </c>
      <c r="H60" s="4">
        <f t="shared" si="29"/>
        <v>0</v>
      </c>
      <c r="I60" s="4">
        <f t="shared" si="30"/>
        <v>0</v>
      </c>
      <c r="J60" s="4">
        <f t="shared" si="31"/>
        <v>0</v>
      </c>
    </row>
    <row r="61" spans="3:10" x14ac:dyDescent="0.25">
      <c r="C61" s="24">
        <f t="shared" si="24"/>
        <v>45442</v>
      </c>
      <c r="D61" s="4">
        <f t="shared" si="25"/>
        <v>0</v>
      </c>
      <c r="E61" s="4">
        <f t="shared" si="26"/>
        <v>0</v>
      </c>
      <c r="F61" s="4">
        <f t="shared" si="27"/>
        <v>0</v>
      </c>
      <c r="G61" s="4">
        <f t="shared" si="28"/>
        <v>0</v>
      </c>
      <c r="H61" s="4">
        <f t="shared" si="29"/>
        <v>0</v>
      </c>
      <c r="I61" s="4">
        <f t="shared" si="30"/>
        <v>0</v>
      </c>
      <c r="J61" s="4">
        <f t="shared" si="31"/>
        <v>0</v>
      </c>
    </row>
    <row r="62" spans="3:10" x14ac:dyDescent="0.25">
      <c r="C62" s="24">
        <f t="shared" si="24"/>
        <v>45442</v>
      </c>
      <c r="D62" s="4">
        <f t="shared" si="25"/>
        <v>0</v>
      </c>
      <c r="E62" s="4">
        <f t="shared" si="26"/>
        <v>0</v>
      </c>
      <c r="F62" s="4">
        <f t="shared" si="27"/>
        <v>0</v>
      </c>
      <c r="G62" s="4">
        <f t="shared" si="28"/>
        <v>0</v>
      </c>
      <c r="H62" s="4">
        <f t="shared" si="29"/>
        <v>0</v>
      </c>
      <c r="I62" s="4">
        <f t="shared" si="30"/>
        <v>0</v>
      </c>
      <c r="J62" s="4">
        <f t="shared" si="31"/>
        <v>0</v>
      </c>
    </row>
    <row r="63" spans="3:10" x14ac:dyDescent="0.25">
      <c r="C63" s="24">
        <f t="shared" si="24"/>
        <v>45442</v>
      </c>
      <c r="D63" s="4">
        <f t="shared" si="25"/>
        <v>0</v>
      </c>
      <c r="E63" s="4">
        <f t="shared" si="26"/>
        <v>0</v>
      </c>
      <c r="F63" s="4">
        <f t="shared" si="27"/>
        <v>0</v>
      </c>
      <c r="G63" s="4">
        <f t="shared" si="28"/>
        <v>0</v>
      </c>
      <c r="H63" s="4">
        <f t="shared" si="29"/>
        <v>0</v>
      </c>
      <c r="I63" s="4">
        <f t="shared" si="30"/>
        <v>0</v>
      </c>
      <c r="J63" s="4">
        <f t="shared" si="31"/>
        <v>0</v>
      </c>
    </row>
    <row r="64" spans="3:10" x14ac:dyDescent="0.25">
      <c r="C64" s="24">
        <f t="shared" si="24"/>
        <v>45442</v>
      </c>
      <c r="D64" s="4">
        <f t="shared" si="25"/>
        <v>0</v>
      </c>
      <c r="E64" s="4">
        <f t="shared" si="26"/>
        <v>0</v>
      </c>
      <c r="F64" s="4">
        <f t="shared" si="27"/>
        <v>0</v>
      </c>
      <c r="G64" s="4">
        <f t="shared" si="28"/>
        <v>0</v>
      </c>
      <c r="H64" s="4">
        <f t="shared" si="29"/>
        <v>0</v>
      </c>
      <c r="I64" s="4">
        <f t="shared" si="30"/>
        <v>0</v>
      </c>
      <c r="J64" s="4">
        <f t="shared" si="31"/>
        <v>0</v>
      </c>
    </row>
    <row r="65" spans="3:10" x14ac:dyDescent="0.25">
      <c r="C65" s="24">
        <f t="shared" si="24"/>
        <v>45442</v>
      </c>
      <c r="D65" s="4">
        <f t="shared" si="25"/>
        <v>0</v>
      </c>
      <c r="E65" s="4">
        <f t="shared" si="26"/>
        <v>0</v>
      </c>
      <c r="F65" s="4">
        <f t="shared" si="27"/>
        <v>0</v>
      </c>
      <c r="G65" s="4">
        <f t="shared" si="28"/>
        <v>0</v>
      </c>
      <c r="H65" s="4">
        <f t="shared" si="29"/>
        <v>0</v>
      </c>
      <c r="I65" s="4">
        <f t="shared" si="30"/>
        <v>0</v>
      </c>
      <c r="J65" s="4">
        <f t="shared" si="31"/>
        <v>0</v>
      </c>
    </row>
    <row r="66" spans="3:10" x14ac:dyDescent="0.25">
      <c r="C66" s="24">
        <f t="shared" si="24"/>
        <v>45442</v>
      </c>
      <c r="D66" s="4">
        <f t="shared" si="25"/>
        <v>0</v>
      </c>
      <c r="E66" s="4">
        <f t="shared" si="26"/>
        <v>0</v>
      </c>
      <c r="F66" s="4">
        <f t="shared" si="27"/>
        <v>0</v>
      </c>
      <c r="G66" s="4">
        <f t="shared" si="28"/>
        <v>0</v>
      </c>
      <c r="H66" s="4">
        <f t="shared" si="29"/>
        <v>0</v>
      </c>
      <c r="I66" s="4">
        <f t="shared" si="30"/>
        <v>0</v>
      </c>
      <c r="J66" s="4">
        <f t="shared" si="31"/>
        <v>0</v>
      </c>
    </row>
    <row r="67" spans="3:10" x14ac:dyDescent="0.25">
      <c r="C67" s="24">
        <f t="shared" si="24"/>
        <v>45442</v>
      </c>
      <c r="D67" s="4">
        <f t="shared" si="25"/>
        <v>0</v>
      </c>
      <c r="E67" s="4">
        <f t="shared" si="26"/>
        <v>0</v>
      </c>
      <c r="F67" s="4">
        <f t="shared" si="27"/>
        <v>0</v>
      </c>
      <c r="G67" s="4">
        <f t="shared" si="28"/>
        <v>0</v>
      </c>
      <c r="H67" s="4">
        <f t="shared" si="29"/>
        <v>0</v>
      </c>
      <c r="I67" s="4">
        <f t="shared" si="30"/>
        <v>0</v>
      </c>
      <c r="J67" s="4">
        <f t="shared" si="31"/>
        <v>0</v>
      </c>
    </row>
    <row r="68" spans="3:10" x14ac:dyDescent="0.25">
      <c r="C68" s="24">
        <f t="shared" si="24"/>
        <v>45442</v>
      </c>
      <c r="D68" s="4">
        <f t="shared" si="25"/>
        <v>0</v>
      </c>
      <c r="E68" s="4">
        <f t="shared" si="26"/>
        <v>0</v>
      </c>
      <c r="F68" s="4">
        <f t="shared" si="27"/>
        <v>0</v>
      </c>
      <c r="G68" s="4">
        <f t="shared" si="28"/>
        <v>0</v>
      </c>
      <c r="H68" s="4">
        <f t="shared" si="29"/>
        <v>0</v>
      </c>
      <c r="I68" s="4">
        <f t="shared" si="30"/>
        <v>0</v>
      </c>
      <c r="J68" s="4">
        <f t="shared" si="31"/>
        <v>0</v>
      </c>
    </row>
    <row r="69" spans="3:10" x14ac:dyDescent="0.25">
      <c r="C69" s="24">
        <f t="shared" si="24"/>
        <v>45442</v>
      </c>
      <c r="D69" s="4">
        <f t="shared" si="25"/>
        <v>0</v>
      </c>
      <c r="E69" s="4">
        <f t="shared" si="26"/>
        <v>0</v>
      </c>
      <c r="F69" s="4">
        <f t="shared" si="27"/>
        <v>0</v>
      </c>
      <c r="G69" s="4">
        <f t="shared" si="28"/>
        <v>0</v>
      </c>
      <c r="H69" s="4">
        <f t="shared" si="29"/>
        <v>0</v>
      </c>
      <c r="I69" s="4">
        <f t="shared" si="30"/>
        <v>0</v>
      </c>
      <c r="J69" s="4">
        <f t="shared" si="31"/>
        <v>0</v>
      </c>
    </row>
    <row r="70" spans="3:10" x14ac:dyDescent="0.25">
      <c r="C70" s="24">
        <f t="shared" si="24"/>
        <v>45442</v>
      </c>
      <c r="D70" s="4">
        <f t="shared" si="25"/>
        <v>0</v>
      </c>
      <c r="E70" s="4">
        <f t="shared" si="26"/>
        <v>0</v>
      </c>
      <c r="F70" s="4">
        <f t="shared" si="27"/>
        <v>0</v>
      </c>
      <c r="G70" s="4">
        <f t="shared" si="28"/>
        <v>0</v>
      </c>
      <c r="H70" s="4">
        <f t="shared" si="29"/>
        <v>0</v>
      </c>
      <c r="I70" s="4">
        <f t="shared" si="30"/>
        <v>0</v>
      </c>
      <c r="J70" s="4">
        <f t="shared" si="31"/>
        <v>0</v>
      </c>
    </row>
    <row r="71" spans="3:10" x14ac:dyDescent="0.25">
      <c r="C71" s="24">
        <f t="shared" si="24"/>
        <v>45442</v>
      </c>
      <c r="D71" s="4">
        <f t="shared" si="25"/>
        <v>0</v>
      </c>
      <c r="E71" s="4">
        <f t="shared" si="26"/>
        <v>0</v>
      </c>
      <c r="F71" s="4">
        <f t="shared" si="27"/>
        <v>0</v>
      </c>
      <c r="G71" s="4">
        <f t="shared" si="28"/>
        <v>0</v>
      </c>
      <c r="H71" s="4">
        <f t="shared" si="29"/>
        <v>0</v>
      </c>
      <c r="I71" s="4">
        <f t="shared" si="30"/>
        <v>0</v>
      </c>
      <c r="J71" s="4">
        <f t="shared" si="31"/>
        <v>0</v>
      </c>
    </row>
    <row r="72" spans="3:10" x14ac:dyDescent="0.25">
      <c r="C72" s="24">
        <f t="shared" si="24"/>
        <v>45442</v>
      </c>
      <c r="D72" s="4">
        <f t="shared" si="25"/>
        <v>0</v>
      </c>
      <c r="E72" s="4">
        <f t="shared" si="26"/>
        <v>0</v>
      </c>
      <c r="F72" s="4">
        <f t="shared" si="27"/>
        <v>0</v>
      </c>
      <c r="G72" s="4">
        <f t="shared" si="28"/>
        <v>0</v>
      </c>
      <c r="H72" s="4">
        <f t="shared" si="29"/>
        <v>0</v>
      </c>
      <c r="I72" s="4">
        <f t="shared" si="30"/>
        <v>0</v>
      </c>
      <c r="J72" s="4">
        <f t="shared" si="31"/>
        <v>0</v>
      </c>
    </row>
    <row r="73" spans="3:10" x14ac:dyDescent="0.25">
      <c r="C73" s="24">
        <f t="shared" si="24"/>
        <v>45442</v>
      </c>
      <c r="D73" s="4">
        <f t="shared" si="25"/>
        <v>0</v>
      </c>
      <c r="E73" s="4">
        <f t="shared" si="26"/>
        <v>0</v>
      </c>
      <c r="F73" s="4">
        <f t="shared" si="27"/>
        <v>0</v>
      </c>
      <c r="G73" s="4">
        <f t="shared" si="28"/>
        <v>0</v>
      </c>
      <c r="H73" s="4">
        <f t="shared" si="29"/>
        <v>0</v>
      </c>
      <c r="I73" s="4">
        <f t="shared" si="30"/>
        <v>0</v>
      </c>
      <c r="J73" s="4">
        <f t="shared" si="31"/>
        <v>0</v>
      </c>
    </row>
    <row r="74" spans="3:10" x14ac:dyDescent="0.25">
      <c r="C74" s="24">
        <f t="shared" si="24"/>
        <v>45442</v>
      </c>
      <c r="D74" s="4">
        <f t="shared" si="25"/>
        <v>0</v>
      </c>
      <c r="E74" s="4">
        <f t="shared" si="26"/>
        <v>0</v>
      </c>
      <c r="F74" s="4">
        <f t="shared" si="27"/>
        <v>0</v>
      </c>
      <c r="G74" s="4">
        <f t="shared" si="28"/>
        <v>0</v>
      </c>
      <c r="H74" s="4">
        <f t="shared" si="29"/>
        <v>0</v>
      </c>
      <c r="I74" s="4">
        <f t="shared" si="30"/>
        <v>0</v>
      </c>
      <c r="J74" s="4">
        <f t="shared" si="31"/>
        <v>0</v>
      </c>
    </row>
    <row r="75" spans="3:10" x14ac:dyDescent="0.25">
      <c r="C75" s="24">
        <f t="shared" si="24"/>
        <v>45442</v>
      </c>
      <c r="D75" s="4">
        <f t="shared" si="25"/>
        <v>0</v>
      </c>
      <c r="E75" s="4">
        <f t="shared" si="26"/>
        <v>0</v>
      </c>
      <c r="F75" s="4">
        <f t="shared" si="27"/>
        <v>0</v>
      </c>
      <c r="G75" s="4">
        <f t="shared" si="28"/>
        <v>0</v>
      </c>
      <c r="H75" s="4">
        <f t="shared" si="29"/>
        <v>0</v>
      </c>
      <c r="I75" s="4">
        <f t="shared" si="30"/>
        <v>0</v>
      </c>
      <c r="J75" s="4">
        <f t="shared" si="31"/>
        <v>0</v>
      </c>
    </row>
    <row r="76" spans="3:10" x14ac:dyDescent="0.25">
      <c r="C76" s="24">
        <f t="shared" si="24"/>
        <v>45442</v>
      </c>
      <c r="D76" s="4">
        <f t="shared" si="25"/>
        <v>0</v>
      </c>
      <c r="E76" s="4">
        <f t="shared" si="26"/>
        <v>0</v>
      </c>
      <c r="F76" s="4">
        <f t="shared" si="27"/>
        <v>0</v>
      </c>
      <c r="G76" s="4">
        <f t="shared" si="28"/>
        <v>0</v>
      </c>
      <c r="H76" s="4">
        <f t="shared" si="29"/>
        <v>0</v>
      </c>
      <c r="I76" s="4">
        <f t="shared" si="30"/>
        <v>0</v>
      </c>
      <c r="J76" s="4">
        <f t="shared" si="31"/>
        <v>0</v>
      </c>
    </row>
    <row r="77" spans="3:10" x14ac:dyDescent="0.25">
      <c r="C77" s="24">
        <f t="shared" si="24"/>
        <v>45442</v>
      </c>
      <c r="D77" s="4">
        <f t="shared" si="25"/>
        <v>0</v>
      </c>
      <c r="E77" s="4">
        <f t="shared" si="26"/>
        <v>0</v>
      </c>
      <c r="F77" s="4">
        <f t="shared" si="27"/>
        <v>0</v>
      </c>
      <c r="G77" s="4">
        <f t="shared" si="28"/>
        <v>0</v>
      </c>
      <c r="H77" s="4">
        <f t="shared" si="29"/>
        <v>0</v>
      </c>
      <c r="I77" s="4">
        <f t="shared" si="30"/>
        <v>0</v>
      </c>
      <c r="J77" s="4">
        <f t="shared" si="31"/>
        <v>0</v>
      </c>
    </row>
    <row r="78" spans="3:10" x14ac:dyDescent="0.25">
      <c r="C78" s="24">
        <f t="shared" si="24"/>
        <v>45442</v>
      </c>
      <c r="D78" s="4">
        <f t="shared" si="25"/>
        <v>0</v>
      </c>
      <c r="E78" s="4">
        <f t="shared" si="26"/>
        <v>0</v>
      </c>
      <c r="F78" s="4">
        <f t="shared" si="27"/>
        <v>0</v>
      </c>
      <c r="G78" s="4">
        <f t="shared" si="28"/>
        <v>0</v>
      </c>
      <c r="H78" s="4">
        <f t="shared" si="29"/>
        <v>0</v>
      </c>
      <c r="I78" s="4">
        <f t="shared" si="30"/>
        <v>0</v>
      </c>
      <c r="J78" s="4">
        <f t="shared" si="31"/>
        <v>0</v>
      </c>
    </row>
    <row r="79" spans="3:10" x14ac:dyDescent="0.25">
      <c r="C79" s="24">
        <f t="shared" si="24"/>
        <v>45442</v>
      </c>
      <c r="D79" s="4">
        <f t="shared" si="25"/>
        <v>0</v>
      </c>
      <c r="E79" s="4">
        <f t="shared" si="26"/>
        <v>0</v>
      </c>
      <c r="F79" s="4">
        <f t="shared" si="27"/>
        <v>0</v>
      </c>
      <c r="G79" s="4">
        <f t="shared" si="28"/>
        <v>0</v>
      </c>
      <c r="H79" s="4">
        <f t="shared" si="29"/>
        <v>0</v>
      </c>
      <c r="I79" s="4">
        <f t="shared" si="30"/>
        <v>0</v>
      </c>
      <c r="J79" s="4">
        <f t="shared" si="31"/>
        <v>0</v>
      </c>
    </row>
    <row r="80" spans="3:10" x14ac:dyDescent="0.25">
      <c r="C80" s="24">
        <f t="shared" si="24"/>
        <v>45442</v>
      </c>
      <c r="D80" s="4">
        <f t="shared" si="25"/>
        <v>0</v>
      </c>
      <c r="E80" s="4">
        <f t="shared" si="26"/>
        <v>0</v>
      </c>
      <c r="F80" s="4">
        <f t="shared" si="27"/>
        <v>0</v>
      </c>
      <c r="G80" s="4">
        <f t="shared" si="28"/>
        <v>0</v>
      </c>
      <c r="H80" s="4">
        <f t="shared" si="29"/>
        <v>0</v>
      </c>
      <c r="I80" s="4">
        <f t="shared" si="30"/>
        <v>0</v>
      </c>
      <c r="J80" s="4">
        <f t="shared" si="31"/>
        <v>0</v>
      </c>
    </row>
    <row r="81" spans="3:10" x14ac:dyDescent="0.25">
      <c r="C81" s="24">
        <f t="shared" si="24"/>
        <v>45442</v>
      </c>
      <c r="D81" s="4">
        <f t="shared" si="25"/>
        <v>0</v>
      </c>
      <c r="E81" s="4">
        <f t="shared" si="26"/>
        <v>0</v>
      </c>
      <c r="F81" s="4">
        <f t="shared" si="27"/>
        <v>0</v>
      </c>
      <c r="G81" s="4">
        <f t="shared" si="28"/>
        <v>0</v>
      </c>
      <c r="H81" s="4">
        <f t="shared" si="29"/>
        <v>0</v>
      </c>
      <c r="I81" s="4">
        <f t="shared" si="30"/>
        <v>0</v>
      </c>
      <c r="J81" s="4">
        <f t="shared" si="31"/>
        <v>0</v>
      </c>
    </row>
    <row r="82" spans="3:10" x14ac:dyDescent="0.25">
      <c r="C82" s="24">
        <f t="shared" si="24"/>
        <v>45442</v>
      </c>
      <c r="D82" s="4">
        <f t="shared" si="25"/>
        <v>0</v>
      </c>
      <c r="E82" s="4">
        <f t="shared" si="26"/>
        <v>0</v>
      </c>
      <c r="F82" s="4">
        <f t="shared" si="27"/>
        <v>0</v>
      </c>
      <c r="G82" s="4">
        <f t="shared" si="28"/>
        <v>0</v>
      </c>
      <c r="H82" s="4">
        <f t="shared" si="29"/>
        <v>0</v>
      </c>
      <c r="I82" s="4">
        <f t="shared" si="30"/>
        <v>0</v>
      </c>
      <c r="J82" s="4">
        <f t="shared" si="31"/>
        <v>0</v>
      </c>
    </row>
    <row r="83" spans="3:10" x14ac:dyDescent="0.25">
      <c r="C83" s="24">
        <f t="shared" si="24"/>
        <v>45442</v>
      </c>
      <c r="D83" s="4">
        <f t="shared" si="25"/>
        <v>0</v>
      </c>
      <c r="E83" s="4">
        <f t="shared" si="26"/>
        <v>0</v>
      </c>
      <c r="F83" s="4">
        <f t="shared" si="27"/>
        <v>0</v>
      </c>
      <c r="G83" s="4">
        <f t="shared" si="28"/>
        <v>0</v>
      </c>
      <c r="H83" s="4">
        <f t="shared" si="29"/>
        <v>0</v>
      </c>
      <c r="I83" s="4">
        <f t="shared" si="30"/>
        <v>0</v>
      </c>
      <c r="J83" s="4">
        <f t="shared" si="31"/>
        <v>0</v>
      </c>
    </row>
    <row r="84" spans="3:10" x14ac:dyDescent="0.25">
      <c r="C84" s="24">
        <f t="shared" si="24"/>
        <v>45442</v>
      </c>
      <c r="D84" s="4">
        <f t="shared" si="25"/>
        <v>0</v>
      </c>
      <c r="E84" s="4">
        <f t="shared" si="26"/>
        <v>0</v>
      </c>
      <c r="F84" s="4">
        <f t="shared" si="27"/>
        <v>0</v>
      </c>
      <c r="G84" s="4">
        <f t="shared" si="28"/>
        <v>0</v>
      </c>
      <c r="H84" s="4">
        <f t="shared" si="29"/>
        <v>0</v>
      </c>
      <c r="I84" s="4">
        <f t="shared" si="30"/>
        <v>0</v>
      </c>
      <c r="J84" s="4">
        <f t="shared" si="31"/>
        <v>0</v>
      </c>
    </row>
    <row r="85" spans="3:10" x14ac:dyDescent="0.25">
      <c r="C85" s="24">
        <f t="shared" si="24"/>
        <v>45442</v>
      </c>
      <c r="D85" s="4">
        <f t="shared" si="25"/>
        <v>0</v>
      </c>
      <c r="E85" s="4">
        <f t="shared" si="26"/>
        <v>0</v>
      </c>
      <c r="F85" s="4">
        <f t="shared" si="27"/>
        <v>0</v>
      </c>
      <c r="G85" s="4">
        <f t="shared" si="28"/>
        <v>0</v>
      </c>
      <c r="H85" s="4">
        <f t="shared" si="29"/>
        <v>0</v>
      </c>
      <c r="I85" s="4">
        <f t="shared" si="30"/>
        <v>0</v>
      </c>
      <c r="J85" s="4">
        <f t="shared" si="31"/>
        <v>0</v>
      </c>
    </row>
    <row r="86" spans="3:10" x14ac:dyDescent="0.25">
      <c r="C86" s="24">
        <f t="shared" si="24"/>
        <v>45442</v>
      </c>
      <c r="D86" s="4">
        <f t="shared" si="25"/>
        <v>0</v>
      </c>
      <c r="E86" s="4">
        <f t="shared" si="26"/>
        <v>0</v>
      </c>
      <c r="F86" s="4">
        <f t="shared" si="27"/>
        <v>0</v>
      </c>
      <c r="G86" s="4">
        <f t="shared" si="28"/>
        <v>0</v>
      </c>
      <c r="H86" s="4">
        <f t="shared" si="29"/>
        <v>0</v>
      </c>
      <c r="I86" s="4">
        <f t="shared" si="30"/>
        <v>0</v>
      </c>
      <c r="J86" s="4">
        <f t="shared" si="31"/>
        <v>0</v>
      </c>
    </row>
    <row r="87" spans="3:10" x14ac:dyDescent="0.25">
      <c r="C87" s="24">
        <f t="shared" si="24"/>
        <v>45442</v>
      </c>
      <c r="D87" s="4">
        <f t="shared" si="25"/>
        <v>0</v>
      </c>
      <c r="E87" s="4">
        <f t="shared" si="26"/>
        <v>0</v>
      </c>
      <c r="F87" s="4">
        <f t="shared" si="27"/>
        <v>0</v>
      </c>
      <c r="G87" s="4">
        <f t="shared" si="28"/>
        <v>0</v>
      </c>
      <c r="H87" s="4">
        <f t="shared" si="29"/>
        <v>0</v>
      </c>
      <c r="I87" s="4">
        <f t="shared" si="30"/>
        <v>0</v>
      </c>
      <c r="J87" s="4">
        <f t="shared" si="31"/>
        <v>0</v>
      </c>
    </row>
    <row r="88" spans="3:10" x14ac:dyDescent="0.25">
      <c r="C88" s="24">
        <f t="shared" si="24"/>
        <v>45442</v>
      </c>
      <c r="D88" s="4">
        <f t="shared" si="25"/>
        <v>0</v>
      </c>
      <c r="E88" s="4">
        <f t="shared" si="26"/>
        <v>0</v>
      </c>
      <c r="F88" s="4">
        <f t="shared" si="27"/>
        <v>0</v>
      </c>
      <c r="G88" s="4">
        <f t="shared" si="28"/>
        <v>0</v>
      </c>
      <c r="H88" s="4">
        <f t="shared" si="29"/>
        <v>0</v>
      </c>
      <c r="I88" s="4">
        <f t="shared" si="30"/>
        <v>0</v>
      </c>
      <c r="J88" s="4">
        <f t="shared" si="31"/>
        <v>0</v>
      </c>
    </row>
    <row r="89" spans="3:10" x14ac:dyDescent="0.25">
      <c r="C89" s="24">
        <f t="shared" si="24"/>
        <v>45442</v>
      </c>
      <c r="D89" s="4">
        <f t="shared" si="25"/>
        <v>0</v>
      </c>
      <c r="E89" s="4">
        <f t="shared" si="26"/>
        <v>0</v>
      </c>
      <c r="F89" s="4">
        <f t="shared" si="27"/>
        <v>0</v>
      </c>
      <c r="G89" s="4">
        <f t="shared" si="28"/>
        <v>0</v>
      </c>
      <c r="H89" s="4">
        <f t="shared" si="29"/>
        <v>0</v>
      </c>
      <c r="I89" s="4">
        <f t="shared" si="30"/>
        <v>0</v>
      </c>
      <c r="J89" s="4">
        <f t="shared" si="31"/>
        <v>0</v>
      </c>
    </row>
    <row r="90" spans="3:10" x14ac:dyDescent="0.25">
      <c r="C90" s="24">
        <f t="shared" si="24"/>
        <v>45442</v>
      </c>
      <c r="D90" s="4">
        <f t="shared" si="25"/>
        <v>0</v>
      </c>
      <c r="E90" s="4">
        <f t="shared" si="26"/>
        <v>0</v>
      </c>
      <c r="F90" s="4">
        <f t="shared" si="27"/>
        <v>0</v>
      </c>
      <c r="G90" s="4">
        <f t="shared" si="28"/>
        <v>0</v>
      </c>
      <c r="H90" s="4">
        <f t="shared" si="29"/>
        <v>0</v>
      </c>
      <c r="I90" s="4">
        <f t="shared" si="30"/>
        <v>0</v>
      </c>
      <c r="J90" s="4">
        <f t="shared" si="31"/>
        <v>0</v>
      </c>
    </row>
    <row r="91" spans="3:10" x14ac:dyDescent="0.25">
      <c r="C91" s="24">
        <f t="shared" si="24"/>
        <v>45442</v>
      </c>
      <c r="D91" s="4">
        <f t="shared" si="25"/>
        <v>0</v>
      </c>
      <c r="E91" s="4">
        <f t="shared" si="26"/>
        <v>0</v>
      </c>
      <c r="F91" s="4">
        <f t="shared" si="27"/>
        <v>0</v>
      </c>
      <c r="G91" s="4">
        <f t="shared" si="28"/>
        <v>0</v>
      </c>
      <c r="H91" s="4">
        <f t="shared" si="29"/>
        <v>0</v>
      </c>
      <c r="I91" s="4">
        <f t="shared" si="30"/>
        <v>0</v>
      </c>
      <c r="J91" s="4">
        <f t="shared" si="31"/>
        <v>0</v>
      </c>
    </row>
    <row r="92" spans="3:10" x14ac:dyDescent="0.25">
      <c r="C92" s="24">
        <f t="shared" si="24"/>
        <v>45442</v>
      </c>
      <c r="D92" s="4">
        <f t="shared" si="25"/>
        <v>0</v>
      </c>
      <c r="E92" s="4">
        <f t="shared" si="26"/>
        <v>0</v>
      </c>
      <c r="F92" s="4">
        <f t="shared" si="27"/>
        <v>0</v>
      </c>
      <c r="G92" s="4">
        <f t="shared" si="28"/>
        <v>0</v>
      </c>
      <c r="H92" s="4">
        <f t="shared" si="29"/>
        <v>0</v>
      </c>
      <c r="I92" s="4">
        <f t="shared" si="30"/>
        <v>0</v>
      </c>
      <c r="J92" s="4">
        <f t="shared" si="31"/>
        <v>0</v>
      </c>
    </row>
    <row r="93" spans="3:10" x14ac:dyDescent="0.25">
      <c r="C93" s="24">
        <f t="shared" si="24"/>
        <v>45442</v>
      </c>
      <c r="D93" s="4">
        <f t="shared" si="25"/>
        <v>0</v>
      </c>
      <c r="E93" s="4">
        <f t="shared" si="26"/>
        <v>0</v>
      </c>
      <c r="F93" s="4">
        <f t="shared" si="27"/>
        <v>0</v>
      </c>
      <c r="G93" s="4">
        <f t="shared" si="28"/>
        <v>0</v>
      </c>
      <c r="H93" s="4">
        <f t="shared" si="29"/>
        <v>0</v>
      </c>
      <c r="I93" s="4">
        <f t="shared" si="30"/>
        <v>0</v>
      </c>
      <c r="J93" s="4">
        <f t="shared" si="31"/>
        <v>0</v>
      </c>
    </row>
    <row r="94" spans="3:10" x14ac:dyDescent="0.25">
      <c r="C94" s="24">
        <f t="shared" si="24"/>
        <v>45442</v>
      </c>
      <c r="D94" s="4">
        <f t="shared" si="25"/>
        <v>0</v>
      </c>
      <c r="E94" s="4">
        <f t="shared" si="26"/>
        <v>0</v>
      </c>
      <c r="F94" s="4">
        <f t="shared" si="27"/>
        <v>0</v>
      </c>
      <c r="G94" s="4">
        <f t="shared" si="28"/>
        <v>0</v>
      </c>
      <c r="H94" s="4">
        <f t="shared" si="29"/>
        <v>0</v>
      </c>
      <c r="I94" s="4">
        <f t="shared" si="30"/>
        <v>0</v>
      </c>
      <c r="J94" s="4">
        <f t="shared" si="31"/>
        <v>0</v>
      </c>
    </row>
    <row r="95" spans="3:10" x14ac:dyDescent="0.25">
      <c r="C95" s="24">
        <f t="shared" si="24"/>
        <v>45442</v>
      </c>
      <c r="D95" s="4">
        <f t="shared" si="25"/>
        <v>0</v>
      </c>
      <c r="E95" s="4">
        <f t="shared" si="26"/>
        <v>0</v>
      </c>
      <c r="F95" s="4">
        <f t="shared" si="27"/>
        <v>0</v>
      </c>
      <c r="G95" s="4">
        <f t="shared" si="28"/>
        <v>0</v>
      </c>
      <c r="H95" s="4">
        <f t="shared" si="29"/>
        <v>0</v>
      </c>
      <c r="I95" s="4">
        <f t="shared" si="30"/>
        <v>0</v>
      </c>
      <c r="J95" s="4">
        <f t="shared" si="31"/>
        <v>0</v>
      </c>
    </row>
    <row r="96" spans="3:10" x14ac:dyDescent="0.25">
      <c r="C96" s="24">
        <f t="shared" si="24"/>
        <v>45442</v>
      </c>
      <c r="D96" s="4">
        <f t="shared" si="25"/>
        <v>0</v>
      </c>
      <c r="E96" s="4">
        <f t="shared" si="26"/>
        <v>0</v>
      </c>
      <c r="F96" s="4">
        <f t="shared" si="27"/>
        <v>0</v>
      </c>
      <c r="G96" s="4">
        <f t="shared" si="28"/>
        <v>0</v>
      </c>
      <c r="H96" s="4">
        <f t="shared" si="29"/>
        <v>0</v>
      </c>
      <c r="I96" s="4">
        <f t="shared" si="30"/>
        <v>0</v>
      </c>
      <c r="J96" s="4">
        <f t="shared" si="31"/>
        <v>0</v>
      </c>
    </row>
    <row r="97" spans="3:10" x14ac:dyDescent="0.25">
      <c r="C97" s="24">
        <f t="shared" si="24"/>
        <v>45442</v>
      </c>
      <c r="D97" s="4">
        <f t="shared" si="25"/>
        <v>0</v>
      </c>
      <c r="E97" s="4">
        <f t="shared" si="26"/>
        <v>0</v>
      </c>
      <c r="F97" s="4">
        <f t="shared" si="27"/>
        <v>0</v>
      </c>
      <c r="G97" s="4">
        <f t="shared" si="28"/>
        <v>0</v>
      </c>
      <c r="H97" s="4">
        <f t="shared" si="29"/>
        <v>0</v>
      </c>
      <c r="I97" s="4">
        <f t="shared" si="30"/>
        <v>0</v>
      </c>
      <c r="J97" s="4">
        <f t="shared" si="31"/>
        <v>0</v>
      </c>
    </row>
    <row r="98" spans="3:10" x14ac:dyDescent="0.25">
      <c r="C98" s="24">
        <f t="shared" si="24"/>
        <v>45442</v>
      </c>
      <c r="D98" s="4">
        <f t="shared" si="25"/>
        <v>0</v>
      </c>
      <c r="E98" s="4">
        <f t="shared" si="26"/>
        <v>0</v>
      </c>
      <c r="F98" s="4">
        <f t="shared" si="27"/>
        <v>0</v>
      </c>
      <c r="G98" s="4">
        <f t="shared" si="28"/>
        <v>0</v>
      </c>
      <c r="H98" s="4">
        <f t="shared" si="29"/>
        <v>0</v>
      </c>
      <c r="I98" s="4">
        <f t="shared" si="30"/>
        <v>0</v>
      </c>
      <c r="J98" s="4">
        <f t="shared" si="31"/>
        <v>0</v>
      </c>
    </row>
    <row r="99" spans="3:10" x14ac:dyDescent="0.25">
      <c r="C99" s="24">
        <f t="shared" si="24"/>
        <v>45442</v>
      </c>
      <c r="D99" s="4">
        <f t="shared" si="25"/>
        <v>0</v>
      </c>
      <c r="E99" s="4">
        <f t="shared" si="26"/>
        <v>0</v>
      </c>
      <c r="F99" s="4">
        <f t="shared" si="27"/>
        <v>0</v>
      </c>
      <c r="G99" s="4">
        <f t="shared" si="28"/>
        <v>0</v>
      </c>
      <c r="H99" s="4">
        <f t="shared" si="29"/>
        <v>0</v>
      </c>
      <c r="I99" s="4">
        <f t="shared" si="30"/>
        <v>0</v>
      </c>
      <c r="J99" s="4">
        <f t="shared" si="31"/>
        <v>0</v>
      </c>
    </row>
    <row r="100" spans="3:10" x14ac:dyDescent="0.25">
      <c r="C100" s="24">
        <f t="shared" si="24"/>
        <v>45442</v>
      </c>
      <c r="D100" s="4">
        <f t="shared" si="25"/>
        <v>0</v>
      </c>
      <c r="E100" s="4">
        <f t="shared" si="26"/>
        <v>0</v>
      </c>
      <c r="F100" s="4">
        <f t="shared" si="27"/>
        <v>0</v>
      </c>
      <c r="G100" s="4">
        <f t="shared" si="28"/>
        <v>0</v>
      </c>
      <c r="H100" s="4">
        <f t="shared" si="29"/>
        <v>0</v>
      </c>
      <c r="I100" s="4">
        <f t="shared" si="30"/>
        <v>0</v>
      </c>
      <c r="J100" s="4">
        <f t="shared" si="31"/>
        <v>0</v>
      </c>
    </row>
    <row r="101" spans="3:10" x14ac:dyDescent="0.25">
      <c r="C101" s="24">
        <f t="shared" si="24"/>
        <v>45442</v>
      </c>
      <c r="D101" s="4">
        <f t="shared" si="25"/>
        <v>0</v>
      </c>
      <c r="E101" s="4">
        <f t="shared" si="26"/>
        <v>0</v>
      </c>
      <c r="F101" s="4">
        <f t="shared" si="27"/>
        <v>0</v>
      </c>
      <c r="G101" s="4">
        <f t="shared" si="28"/>
        <v>0</v>
      </c>
      <c r="H101" s="4">
        <f t="shared" si="29"/>
        <v>0</v>
      </c>
      <c r="I101" s="4">
        <f t="shared" si="30"/>
        <v>0</v>
      </c>
      <c r="J101" s="4">
        <f t="shared" si="31"/>
        <v>0</v>
      </c>
    </row>
    <row r="102" spans="3:10" x14ac:dyDescent="0.25">
      <c r="C102" s="24">
        <f t="shared" si="24"/>
        <v>45442</v>
      </c>
      <c r="D102" s="4">
        <f t="shared" si="25"/>
        <v>0</v>
      </c>
      <c r="E102" s="4">
        <f t="shared" si="26"/>
        <v>0</v>
      </c>
      <c r="F102" s="4">
        <f t="shared" si="27"/>
        <v>0</v>
      </c>
      <c r="G102" s="4">
        <f t="shared" si="28"/>
        <v>0</v>
      </c>
      <c r="H102" s="4">
        <f t="shared" si="29"/>
        <v>0</v>
      </c>
      <c r="I102" s="4">
        <f t="shared" si="30"/>
        <v>0</v>
      </c>
      <c r="J102" s="4">
        <f t="shared" si="31"/>
        <v>0</v>
      </c>
    </row>
    <row r="103" spans="3:10" x14ac:dyDescent="0.25">
      <c r="C103" s="24">
        <f t="shared" si="24"/>
        <v>45442</v>
      </c>
      <c r="D103" s="4">
        <f t="shared" si="25"/>
        <v>0</v>
      </c>
      <c r="E103" s="4">
        <f t="shared" si="26"/>
        <v>0</v>
      </c>
      <c r="F103" s="4">
        <f t="shared" si="27"/>
        <v>0</v>
      </c>
      <c r="G103" s="4">
        <f t="shared" si="28"/>
        <v>0</v>
      </c>
      <c r="H103" s="4">
        <f t="shared" si="29"/>
        <v>0</v>
      </c>
      <c r="I103" s="4">
        <f t="shared" si="30"/>
        <v>0</v>
      </c>
      <c r="J103" s="4">
        <f t="shared" si="31"/>
        <v>0</v>
      </c>
    </row>
    <row r="104" spans="3:10" x14ac:dyDescent="0.25">
      <c r="C104" s="24">
        <f t="shared" si="24"/>
        <v>45442</v>
      </c>
      <c r="D104" s="4">
        <f t="shared" si="25"/>
        <v>0</v>
      </c>
      <c r="E104" s="4">
        <f t="shared" si="26"/>
        <v>0</v>
      </c>
      <c r="F104" s="4">
        <f t="shared" si="27"/>
        <v>0</v>
      </c>
      <c r="G104" s="4">
        <f t="shared" si="28"/>
        <v>0</v>
      </c>
      <c r="H104" s="4">
        <f t="shared" si="29"/>
        <v>0</v>
      </c>
      <c r="I104" s="4">
        <f t="shared" si="30"/>
        <v>0</v>
      </c>
      <c r="J104" s="4">
        <f t="shared" si="31"/>
        <v>0</v>
      </c>
    </row>
    <row r="105" spans="3:10" x14ac:dyDescent="0.25">
      <c r="C105" s="24">
        <f t="shared" si="24"/>
        <v>45442</v>
      </c>
      <c r="D105" s="4">
        <f t="shared" si="25"/>
        <v>0</v>
      </c>
      <c r="E105" s="4">
        <f t="shared" si="26"/>
        <v>0</v>
      </c>
      <c r="F105" s="4">
        <f t="shared" si="27"/>
        <v>0</v>
      </c>
      <c r="G105" s="4">
        <f t="shared" si="28"/>
        <v>0</v>
      </c>
      <c r="H105" s="4">
        <f t="shared" si="29"/>
        <v>0</v>
      </c>
      <c r="I105" s="4">
        <f t="shared" si="30"/>
        <v>0</v>
      </c>
      <c r="J105" s="4">
        <f t="shared" si="31"/>
        <v>0</v>
      </c>
    </row>
    <row r="106" spans="3:10" x14ac:dyDescent="0.25">
      <c r="C106" s="24">
        <f t="shared" si="24"/>
        <v>45442</v>
      </c>
      <c r="D106" s="4">
        <f t="shared" si="25"/>
        <v>0</v>
      </c>
      <c r="E106" s="4">
        <f t="shared" si="26"/>
        <v>0</v>
      </c>
      <c r="F106" s="4">
        <f t="shared" si="27"/>
        <v>0</v>
      </c>
      <c r="G106" s="4">
        <f t="shared" si="28"/>
        <v>0</v>
      </c>
      <c r="H106" s="4">
        <f t="shared" si="29"/>
        <v>0</v>
      </c>
      <c r="I106" s="4">
        <f t="shared" si="30"/>
        <v>0</v>
      </c>
      <c r="J106" s="4">
        <f t="shared" si="31"/>
        <v>0</v>
      </c>
    </row>
    <row r="107" spans="3:10" x14ac:dyDescent="0.25">
      <c r="C107" s="24">
        <f t="shared" si="24"/>
        <v>45442</v>
      </c>
      <c r="D107" s="4">
        <f t="shared" si="25"/>
        <v>0</v>
      </c>
      <c r="E107" s="4">
        <f t="shared" si="26"/>
        <v>0</v>
      </c>
      <c r="F107" s="4">
        <f t="shared" si="27"/>
        <v>0</v>
      </c>
      <c r="G107" s="4">
        <f t="shared" si="28"/>
        <v>0</v>
      </c>
      <c r="H107" s="4">
        <f t="shared" si="29"/>
        <v>0</v>
      </c>
      <c r="I107" s="4">
        <f t="shared" si="30"/>
        <v>0</v>
      </c>
      <c r="J107" s="4">
        <f t="shared" si="31"/>
        <v>0</v>
      </c>
    </row>
    <row r="108" spans="3:10" x14ac:dyDescent="0.25">
      <c r="C108" s="24">
        <f t="shared" si="24"/>
        <v>45442</v>
      </c>
      <c r="D108" s="4">
        <f t="shared" si="25"/>
        <v>0</v>
      </c>
      <c r="E108" s="4">
        <f t="shared" si="26"/>
        <v>0</v>
      </c>
      <c r="F108" s="4">
        <f t="shared" si="27"/>
        <v>0</v>
      </c>
      <c r="G108" s="4">
        <f t="shared" si="28"/>
        <v>0</v>
      </c>
      <c r="H108" s="4">
        <f t="shared" si="29"/>
        <v>0</v>
      </c>
      <c r="I108" s="4">
        <f t="shared" si="30"/>
        <v>0</v>
      </c>
      <c r="J108" s="4">
        <f t="shared" si="31"/>
        <v>0</v>
      </c>
    </row>
    <row r="109" spans="3:10" x14ac:dyDescent="0.25">
      <c r="C109" s="24">
        <f t="shared" si="24"/>
        <v>45442</v>
      </c>
      <c r="D109" s="4">
        <f t="shared" si="25"/>
        <v>0</v>
      </c>
      <c r="E109" s="4">
        <f t="shared" si="26"/>
        <v>0</v>
      </c>
      <c r="F109" s="4">
        <f t="shared" si="27"/>
        <v>0</v>
      </c>
      <c r="G109" s="4">
        <f t="shared" si="28"/>
        <v>0</v>
      </c>
      <c r="H109" s="4">
        <f t="shared" si="29"/>
        <v>0</v>
      </c>
      <c r="I109" s="4">
        <f t="shared" si="30"/>
        <v>0</v>
      </c>
      <c r="J109" s="4">
        <f t="shared" si="31"/>
        <v>0</v>
      </c>
    </row>
    <row r="110" spans="3:10" x14ac:dyDescent="0.25">
      <c r="C110" s="24">
        <f t="shared" si="24"/>
        <v>45442</v>
      </c>
      <c r="D110" s="4">
        <f t="shared" si="25"/>
        <v>0</v>
      </c>
      <c r="E110" s="4">
        <f t="shared" si="26"/>
        <v>0</v>
      </c>
      <c r="F110" s="4">
        <f t="shared" si="27"/>
        <v>0</v>
      </c>
      <c r="G110" s="4">
        <f t="shared" si="28"/>
        <v>0</v>
      </c>
      <c r="H110" s="4">
        <f t="shared" si="29"/>
        <v>0</v>
      </c>
      <c r="I110" s="4">
        <f t="shared" si="30"/>
        <v>0</v>
      </c>
      <c r="J110" s="4">
        <f t="shared" si="31"/>
        <v>0</v>
      </c>
    </row>
    <row r="111" spans="3:10" x14ac:dyDescent="0.25">
      <c r="C111" s="24">
        <f t="shared" si="24"/>
        <v>45442</v>
      </c>
      <c r="D111" s="4">
        <f t="shared" si="25"/>
        <v>0</v>
      </c>
      <c r="E111" s="4">
        <f t="shared" si="26"/>
        <v>0</v>
      </c>
      <c r="F111" s="4">
        <f t="shared" si="27"/>
        <v>0</v>
      </c>
      <c r="G111" s="4">
        <f t="shared" si="28"/>
        <v>0</v>
      </c>
      <c r="H111" s="4">
        <f t="shared" si="29"/>
        <v>0</v>
      </c>
      <c r="I111" s="4">
        <f t="shared" si="30"/>
        <v>0</v>
      </c>
      <c r="J111" s="4">
        <f t="shared" si="31"/>
        <v>0</v>
      </c>
    </row>
    <row r="112" spans="3:10" x14ac:dyDescent="0.25">
      <c r="C112" s="24">
        <f t="shared" si="24"/>
        <v>45442</v>
      </c>
      <c r="D112" s="4">
        <f t="shared" si="25"/>
        <v>0</v>
      </c>
      <c r="E112" s="4">
        <f t="shared" si="26"/>
        <v>0</v>
      </c>
      <c r="F112" s="4">
        <f t="shared" si="27"/>
        <v>0</v>
      </c>
      <c r="G112" s="4">
        <f t="shared" si="28"/>
        <v>0</v>
      </c>
      <c r="H112" s="4">
        <f t="shared" si="29"/>
        <v>0</v>
      </c>
      <c r="I112" s="4">
        <f t="shared" si="30"/>
        <v>0</v>
      </c>
      <c r="J112" s="4">
        <f t="shared" si="31"/>
        <v>0</v>
      </c>
    </row>
    <row r="113" spans="3:10" x14ac:dyDescent="0.25">
      <c r="C113" s="24">
        <f t="shared" si="24"/>
        <v>45442</v>
      </c>
      <c r="D113" s="4">
        <f t="shared" si="25"/>
        <v>0</v>
      </c>
      <c r="E113" s="4">
        <f t="shared" si="26"/>
        <v>0</v>
      </c>
      <c r="F113" s="4">
        <f t="shared" si="27"/>
        <v>0</v>
      </c>
      <c r="G113" s="4">
        <f t="shared" si="28"/>
        <v>0</v>
      </c>
      <c r="H113" s="4">
        <f t="shared" si="29"/>
        <v>0</v>
      </c>
      <c r="I113" s="4">
        <f t="shared" si="30"/>
        <v>0</v>
      </c>
      <c r="J113" s="4">
        <f t="shared" si="31"/>
        <v>0</v>
      </c>
    </row>
    <row r="114" spans="3:10" x14ac:dyDescent="0.25">
      <c r="C114" s="24">
        <f t="shared" si="24"/>
        <v>45442</v>
      </c>
      <c r="D114" s="4">
        <f t="shared" si="25"/>
        <v>0</v>
      </c>
      <c r="E114" s="4">
        <f t="shared" si="26"/>
        <v>0</v>
      </c>
      <c r="F114" s="4">
        <f t="shared" si="27"/>
        <v>0</v>
      </c>
      <c r="G114" s="4">
        <f t="shared" si="28"/>
        <v>0</v>
      </c>
      <c r="H114" s="4">
        <f t="shared" si="29"/>
        <v>0</v>
      </c>
      <c r="I114" s="4">
        <f t="shared" si="30"/>
        <v>0</v>
      </c>
      <c r="J114" s="4">
        <f t="shared" si="31"/>
        <v>0</v>
      </c>
    </row>
    <row r="115" spans="3:10" x14ac:dyDescent="0.25">
      <c r="C115" s="24">
        <f t="shared" si="24"/>
        <v>45442</v>
      </c>
      <c r="D115" s="4">
        <f t="shared" si="25"/>
        <v>0</v>
      </c>
      <c r="E115" s="4">
        <f t="shared" si="26"/>
        <v>0</v>
      </c>
      <c r="F115" s="4">
        <f t="shared" si="27"/>
        <v>0</v>
      </c>
      <c r="G115" s="4">
        <f t="shared" si="28"/>
        <v>0</v>
      </c>
      <c r="H115" s="4">
        <f t="shared" si="29"/>
        <v>0</v>
      </c>
      <c r="I115" s="4">
        <f t="shared" si="30"/>
        <v>0</v>
      </c>
      <c r="J115" s="4">
        <f t="shared" si="31"/>
        <v>0</v>
      </c>
    </row>
    <row r="116" spans="3:10" x14ac:dyDescent="0.25">
      <c r="C116" s="24">
        <f t="shared" ref="C116:C157" si="32">+_xlfn.DAYS($C$2,B116)</f>
        <v>45442</v>
      </c>
      <c r="D116" s="4">
        <f t="shared" ref="D116:D157" si="33">+IF(AND(C116&gt;=0,C116&lt;=30),K116,0)</f>
        <v>0</v>
      </c>
      <c r="E116" s="4">
        <f t="shared" ref="E116:E157" si="34">+IF(AND(C116&gt;=31,C116&lt;=60),K116,0)</f>
        <v>0</v>
      </c>
      <c r="F116" s="4">
        <f t="shared" ref="F116:F157" si="35">+IF(AND(C116&gt;=61,C116&lt;=90),K116,0)</f>
        <v>0</v>
      </c>
      <c r="G116" s="4">
        <f t="shared" ref="G116:G157" si="36">+IF(AND(C116&gt;=91,C116&lt;=120),K116,0)</f>
        <v>0</v>
      </c>
      <c r="H116" s="4">
        <f t="shared" ref="H116:H157" si="37">+IF(AND(C116&gt;=121,C116&lt;=180),K116,0)</f>
        <v>0</v>
      </c>
      <c r="I116" s="4">
        <f t="shared" ref="I116:I157" si="38">+IF(AND(C116&gt;=181,C116&lt;=360),K116,0)</f>
        <v>0</v>
      </c>
      <c r="J116" s="4">
        <f t="shared" ref="J116:J157" si="39">+IF(AND(C116&gt;360),K116,0)</f>
        <v>0</v>
      </c>
    </row>
    <row r="117" spans="3:10" x14ac:dyDescent="0.25">
      <c r="C117" s="24">
        <f t="shared" si="32"/>
        <v>45442</v>
      </c>
      <c r="D117" s="4">
        <f t="shared" si="33"/>
        <v>0</v>
      </c>
      <c r="E117" s="4">
        <f t="shared" si="34"/>
        <v>0</v>
      </c>
      <c r="F117" s="4">
        <f t="shared" si="35"/>
        <v>0</v>
      </c>
      <c r="G117" s="4">
        <f t="shared" si="36"/>
        <v>0</v>
      </c>
      <c r="H117" s="4">
        <f t="shared" si="37"/>
        <v>0</v>
      </c>
      <c r="I117" s="4">
        <f t="shared" si="38"/>
        <v>0</v>
      </c>
      <c r="J117" s="4">
        <f t="shared" si="39"/>
        <v>0</v>
      </c>
    </row>
    <row r="118" spans="3:10" x14ac:dyDescent="0.25">
      <c r="C118" s="24">
        <f t="shared" si="32"/>
        <v>45442</v>
      </c>
      <c r="D118" s="4">
        <f t="shared" si="33"/>
        <v>0</v>
      </c>
      <c r="E118" s="4">
        <f t="shared" si="34"/>
        <v>0</v>
      </c>
      <c r="F118" s="4">
        <f t="shared" si="35"/>
        <v>0</v>
      </c>
      <c r="G118" s="4">
        <f t="shared" si="36"/>
        <v>0</v>
      </c>
      <c r="H118" s="4">
        <f t="shared" si="37"/>
        <v>0</v>
      </c>
      <c r="I118" s="4">
        <f t="shared" si="38"/>
        <v>0</v>
      </c>
      <c r="J118" s="4">
        <f t="shared" si="39"/>
        <v>0</v>
      </c>
    </row>
    <row r="119" spans="3:10" x14ac:dyDescent="0.25">
      <c r="C119" s="24">
        <f t="shared" si="32"/>
        <v>45442</v>
      </c>
      <c r="D119" s="4">
        <f t="shared" si="33"/>
        <v>0</v>
      </c>
      <c r="E119" s="4">
        <f t="shared" si="34"/>
        <v>0</v>
      </c>
      <c r="F119" s="4">
        <f t="shared" si="35"/>
        <v>0</v>
      </c>
      <c r="G119" s="4">
        <f t="shared" si="36"/>
        <v>0</v>
      </c>
      <c r="H119" s="4">
        <f t="shared" si="37"/>
        <v>0</v>
      </c>
      <c r="I119" s="4">
        <f t="shared" si="38"/>
        <v>0</v>
      </c>
      <c r="J119" s="4">
        <f t="shared" si="39"/>
        <v>0</v>
      </c>
    </row>
    <row r="120" spans="3:10" x14ac:dyDescent="0.25">
      <c r="C120" s="24">
        <f t="shared" si="32"/>
        <v>45442</v>
      </c>
      <c r="D120" s="4">
        <f t="shared" si="33"/>
        <v>0</v>
      </c>
      <c r="E120" s="4">
        <f t="shared" si="34"/>
        <v>0</v>
      </c>
      <c r="F120" s="4">
        <f t="shared" si="35"/>
        <v>0</v>
      </c>
      <c r="G120" s="4">
        <f t="shared" si="36"/>
        <v>0</v>
      </c>
      <c r="H120" s="4">
        <f t="shared" si="37"/>
        <v>0</v>
      </c>
      <c r="I120" s="4">
        <f t="shared" si="38"/>
        <v>0</v>
      </c>
      <c r="J120" s="4">
        <f t="shared" si="39"/>
        <v>0</v>
      </c>
    </row>
    <row r="121" spans="3:10" x14ac:dyDescent="0.25">
      <c r="C121" s="24">
        <f t="shared" si="32"/>
        <v>45442</v>
      </c>
      <c r="D121" s="4">
        <f t="shared" si="33"/>
        <v>0</v>
      </c>
      <c r="E121" s="4">
        <f t="shared" si="34"/>
        <v>0</v>
      </c>
      <c r="F121" s="4">
        <f t="shared" si="35"/>
        <v>0</v>
      </c>
      <c r="G121" s="4">
        <f t="shared" si="36"/>
        <v>0</v>
      </c>
      <c r="H121" s="4">
        <f t="shared" si="37"/>
        <v>0</v>
      </c>
      <c r="I121" s="4">
        <f t="shared" si="38"/>
        <v>0</v>
      </c>
      <c r="J121" s="4">
        <f t="shared" si="39"/>
        <v>0</v>
      </c>
    </row>
    <row r="122" spans="3:10" x14ac:dyDescent="0.25">
      <c r="C122" s="24">
        <f t="shared" si="32"/>
        <v>45442</v>
      </c>
      <c r="D122" s="4">
        <f t="shared" si="33"/>
        <v>0</v>
      </c>
      <c r="E122" s="4">
        <f t="shared" si="34"/>
        <v>0</v>
      </c>
      <c r="F122" s="4">
        <f t="shared" si="35"/>
        <v>0</v>
      </c>
      <c r="G122" s="4">
        <f t="shared" si="36"/>
        <v>0</v>
      </c>
      <c r="H122" s="4">
        <f t="shared" si="37"/>
        <v>0</v>
      </c>
      <c r="I122" s="4">
        <f t="shared" si="38"/>
        <v>0</v>
      </c>
      <c r="J122" s="4">
        <f t="shared" si="39"/>
        <v>0</v>
      </c>
    </row>
    <row r="123" spans="3:10" x14ac:dyDescent="0.25">
      <c r="C123" s="24">
        <f t="shared" si="32"/>
        <v>45442</v>
      </c>
      <c r="D123" s="4">
        <f t="shared" si="33"/>
        <v>0</v>
      </c>
      <c r="E123" s="4">
        <f t="shared" si="34"/>
        <v>0</v>
      </c>
      <c r="F123" s="4">
        <f t="shared" si="35"/>
        <v>0</v>
      </c>
      <c r="G123" s="4">
        <f t="shared" si="36"/>
        <v>0</v>
      </c>
      <c r="H123" s="4">
        <f t="shared" si="37"/>
        <v>0</v>
      </c>
      <c r="I123" s="4">
        <f t="shared" si="38"/>
        <v>0</v>
      </c>
      <c r="J123" s="4">
        <f t="shared" si="39"/>
        <v>0</v>
      </c>
    </row>
    <row r="124" spans="3:10" x14ac:dyDescent="0.25">
      <c r="C124" s="24">
        <f t="shared" si="32"/>
        <v>45442</v>
      </c>
      <c r="D124" s="4">
        <f t="shared" si="33"/>
        <v>0</v>
      </c>
      <c r="E124" s="4">
        <f t="shared" si="34"/>
        <v>0</v>
      </c>
      <c r="F124" s="4">
        <f t="shared" si="35"/>
        <v>0</v>
      </c>
      <c r="G124" s="4">
        <f t="shared" si="36"/>
        <v>0</v>
      </c>
      <c r="H124" s="4">
        <f t="shared" si="37"/>
        <v>0</v>
      </c>
      <c r="I124" s="4">
        <f t="shared" si="38"/>
        <v>0</v>
      </c>
      <c r="J124" s="4">
        <f t="shared" si="39"/>
        <v>0</v>
      </c>
    </row>
    <row r="125" spans="3:10" x14ac:dyDescent="0.25">
      <c r="C125" s="24">
        <f t="shared" si="32"/>
        <v>45442</v>
      </c>
      <c r="D125" s="4">
        <f t="shared" si="33"/>
        <v>0</v>
      </c>
      <c r="E125" s="4">
        <f t="shared" si="34"/>
        <v>0</v>
      </c>
      <c r="F125" s="4">
        <f t="shared" si="35"/>
        <v>0</v>
      </c>
      <c r="G125" s="4">
        <f t="shared" si="36"/>
        <v>0</v>
      </c>
      <c r="H125" s="4">
        <f t="shared" si="37"/>
        <v>0</v>
      </c>
      <c r="I125" s="4">
        <f t="shared" si="38"/>
        <v>0</v>
      </c>
      <c r="J125" s="4">
        <f t="shared" si="39"/>
        <v>0</v>
      </c>
    </row>
    <row r="126" spans="3:10" x14ac:dyDescent="0.25">
      <c r="C126" s="24">
        <f t="shared" si="32"/>
        <v>45442</v>
      </c>
      <c r="D126" s="4">
        <f t="shared" si="33"/>
        <v>0</v>
      </c>
      <c r="E126" s="4">
        <f t="shared" si="34"/>
        <v>0</v>
      </c>
      <c r="F126" s="4">
        <f t="shared" si="35"/>
        <v>0</v>
      </c>
      <c r="G126" s="4">
        <f t="shared" si="36"/>
        <v>0</v>
      </c>
      <c r="H126" s="4">
        <f t="shared" si="37"/>
        <v>0</v>
      </c>
      <c r="I126" s="4">
        <f t="shared" si="38"/>
        <v>0</v>
      </c>
      <c r="J126" s="4">
        <f t="shared" si="39"/>
        <v>0</v>
      </c>
    </row>
    <row r="127" spans="3:10" x14ac:dyDescent="0.25">
      <c r="C127" s="24">
        <f t="shared" si="32"/>
        <v>45442</v>
      </c>
      <c r="D127" s="4">
        <f t="shared" si="33"/>
        <v>0</v>
      </c>
      <c r="E127" s="4">
        <f t="shared" si="34"/>
        <v>0</v>
      </c>
      <c r="F127" s="4">
        <f t="shared" si="35"/>
        <v>0</v>
      </c>
      <c r="G127" s="4">
        <f t="shared" si="36"/>
        <v>0</v>
      </c>
      <c r="H127" s="4">
        <f t="shared" si="37"/>
        <v>0</v>
      </c>
      <c r="I127" s="4">
        <f t="shared" si="38"/>
        <v>0</v>
      </c>
      <c r="J127" s="4">
        <f t="shared" si="39"/>
        <v>0</v>
      </c>
    </row>
    <row r="128" spans="3:10" x14ac:dyDescent="0.25">
      <c r="C128" s="24">
        <f t="shared" si="32"/>
        <v>45442</v>
      </c>
      <c r="D128" s="4">
        <f t="shared" si="33"/>
        <v>0</v>
      </c>
      <c r="E128" s="4">
        <f t="shared" si="34"/>
        <v>0</v>
      </c>
      <c r="F128" s="4">
        <f t="shared" si="35"/>
        <v>0</v>
      </c>
      <c r="G128" s="4">
        <f t="shared" si="36"/>
        <v>0</v>
      </c>
      <c r="H128" s="4">
        <f t="shared" si="37"/>
        <v>0</v>
      </c>
      <c r="I128" s="4">
        <f t="shared" si="38"/>
        <v>0</v>
      </c>
      <c r="J128" s="4">
        <f t="shared" si="39"/>
        <v>0</v>
      </c>
    </row>
    <row r="129" spans="3:10" x14ac:dyDescent="0.25">
      <c r="C129" s="24">
        <f t="shared" si="32"/>
        <v>45442</v>
      </c>
      <c r="D129" s="4">
        <f t="shared" si="33"/>
        <v>0</v>
      </c>
      <c r="E129" s="4">
        <f t="shared" si="34"/>
        <v>0</v>
      </c>
      <c r="F129" s="4">
        <f t="shared" si="35"/>
        <v>0</v>
      </c>
      <c r="G129" s="4">
        <f t="shared" si="36"/>
        <v>0</v>
      </c>
      <c r="H129" s="4">
        <f t="shared" si="37"/>
        <v>0</v>
      </c>
      <c r="I129" s="4">
        <f t="shared" si="38"/>
        <v>0</v>
      </c>
      <c r="J129" s="4">
        <f t="shared" si="39"/>
        <v>0</v>
      </c>
    </row>
    <row r="130" spans="3:10" x14ac:dyDescent="0.25">
      <c r="C130" s="24">
        <f t="shared" si="32"/>
        <v>45442</v>
      </c>
      <c r="D130" s="4">
        <f t="shared" si="33"/>
        <v>0</v>
      </c>
      <c r="E130" s="4">
        <f t="shared" si="34"/>
        <v>0</v>
      </c>
      <c r="F130" s="4">
        <f t="shared" si="35"/>
        <v>0</v>
      </c>
      <c r="G130" s="4">
        <f t="shared" si="36"/>
        <v>0</v>
      </c>
      <c r="H130" s="4">
        <f t="shared" si="37"/>
        <v>0</v>
      </c>
      <c r="I130" s="4">
        <f t="shared" si="38"/>
        <v>0</v>
      </c>
      <c r="J130" s="4">
        <f t="shared" si="39"/>
        <v>0</v>
      </c>
    </row>
    <row r="131" spans="3:10" x14ac:dyDescent="0.25">
      <c r="C131" s="24">
        <f t="shared" si="32"/>
        <v>45442</v>
      </c>
      <c r="D131" s="4">
        <f t="shared" si="33"/>
        <v>0</v>
      </c>
      <c r="E131" s="4">
        <f t="shared" si="34"/>
        <v>0</v>
      </c>
      <c r="F131" s="4">
        <f t="shared" si="35"/>
        <v>0</v>
      </c>
      <c r="G131" s="4">
        <f t="shared" si="36"/>
        <v>0</v>
      </c>
      <c r="H131" s="4">
        <f t="shared" si="37"/>
        <v>0</v>
      </c>
      <c r="I131" s="4">
        <f t="shared" si="38"/>
        <v>0</v>
      </c>
      <c r="J131" s="4">
        <f t="shared" si="39"/>
        <v>0</v>
      </c>
    </row>
    <row r="132" spans="3:10" x14ac:dyDescent="0.25">
      <c r="C132" s="24">
        <f t="shared" si="32"/>
        <v>45442</v>
      </c>
      <c r="D132" s="4">
        <f t="shared" si="33"/>
        <v>0</v>
      </c>
      <c r="E132" s="4">
        <f t="shared" si="34"/>
        <v>0</v>
      </c>
      <c r="F132" s="4">
        <f t="shared" si="35"/>
        <v>0</v>
      </c>
      <c r="G132" s="4">
        <f t="shared" si="36"/>
        <v>0</v>
      </c>
      <c r="H132" s="4">
        <f t="shared" si="37"/>
        <v>0</v>
      </c>
      <c r="I132" s="4">
        <f t="shared" si="38"/>
        <v>0</v>
      </c>
      <c r="J132" s="4">
        <f t="shared" si="39"/>
        <v>0</v>
      </c>
    </row>
    <row r="133" spans="3:10" x14ac:dyDescent="0.25">
      <c r="C133" s="24">
        <f t="shared" si="32"/>
        <v>45442</v>
      </c>
      <c r="D133" s="4">
        <f t="shared" si="33"/>
        <v>0</v>
      </c>
      <c r="E133" s="4">
        <f t="shared" si="34"/>
        <v>0</v>
      </c>
      <c r="F133" s="4">
        <f t="shared" si="35"/>
        <v>0</v>
      </c>
      <c r="G133" s="4">
        <f t="shared" si="36"/>
        <v>0</v>
      </c>
      <c r="H133" s="4">
        <f t="shared" si="37"/>
        <v>0</v>
      </c>
      <c r="I133" s="4">
        <f t="shared" si="38"/>
        <v>0</v>
      </c>
      <c r="J133" s="4">
        <f t="shared" si="39"/>
        <v>0</v>
      </c>
    </row>
    <row r="134" spans="3:10" x14ac:dyDescent="0.25">
      <c r="C134" s="24">
        <f t="shared" si="32"/>
        <v>45442</v>
      </c>
      <c r="D134" s="4">
        <f t="shared" si="33"/>
        <v>0</v>
      </c>
      <c r="E134" s="4">
        <f t="shared" si="34"/>
        <v>0</v>
      </c>
      <c r="F134" s="4">
        <f t="shared" si="35"/>
        <v>0</v>
      </c>
      <c r="G134" s="4">
        <f t="shared" si="36"/>
        <v>0</v>
      </c>
      <c r="H134" s="4">
        <f t="shared" si="37"/>
        <v>0</v>
      </c>
      <c r="I134" s="4">
        <f t="shared" si="38"/>
        <v>0</v>
      </c>
      <c r="J134" s="4">
        <f t="shared" si="39"/>
        <v>0</v>
      </c>
    </row>
    <row r="135" spans="3:10" x14ac:dyDescent="0.25">
      <c r="C135" s="24">
        <f t="shared" si="32"/>
        <v>45442</v>
      </c>
      <c r="D135" s="4">
        <f t="shared" si="33"/>
        <v>0</v>
      </c>
      <c r="E135" s="4">
        <f t="shared" si="34"/>
        <v>0</v>
      </c>
      <c r="F135" s="4">
        <f t="shared" si="35"/>
        <v>0</v>
      </c>
      <c r="G135" s="4">
        <f t="shared" si="36"/>
        <v>0</v>
      </c>
      <c r="H135" s="4">
        <f t="shared" si="37"/>
        <v>0</v>
      </c>
      <c r="I135" s="4">
        <f t="shared" si="38"/>
        <v>0</v>
      </c>
      <c r="J135" s="4">
        <f t="shared" si="39"/>
        <v>0</v>
      </c>
    </row>
    <row r="136" spans="3:10" x14ac:dyDescent="0.25">
      <c r="C136" s="24">
        <f t="shared" si="32"/>
        <v>45442</v>
      </c>
      <c r="D136" s="4">
        <f t="shared" si="33"/>
        <v>0</v>
      </c>
      <c r="E136" s="4">
        <f t="shared" si="34"/>
        <v>0</v>
      </c>
      <c r="F136" s="4">
        <f t="shared" si="35"/>
        <v>0</v>
      </c>
      <c r="G136" s="4">
        <f t="shared" si="36"/>
        <v>0</v>
      </c>
      <c r="H136" s="4">
        <f t="shared" si="37"/>
        <v>0</v>
      </c>
      <c r="I136" s="4">
        <f t="shared" si="38"/>
        <v>0</v>
      </c>
      <c r="J136" s="4">
        <f t="shared" si="39"/>
        <v>0</v>
      </c>
    </row>
    <row r="137" spans="3:10" x14ac:dyDescent="0.25">
      <c r="C137" s="24">
        <f t="shared" si="32"/>
        <v>45442</v>
      </c>
      <c r="D137" s="4">
        <f t="shared" si="33"/>
        <v>0</v>
      </c>
      <c r="E137" s="4">
        <f t="shared" si="34"/>
        <v>0</v>
      </c>
      <c r="F137" s="4">
        <f t="shared" si="35"/>
        <v>0</v>
      </c>
      <c r="G137" s="4">
        <f t="shared" si="36"/>
        <v>0</v>
      </c>
      <c r="H137" s="4">
        <f t="shared" si="37"/>
        <v>0</v>
      </c>
      <c r="I137" s="4">
        <f t="shared" si="38"/>
        <v>0</v>
      </c>
      <c r="J137" s="4">
        <f t="shared" si="39"/>
        <v>0</v>
      </c>
    </row>
    <row r="138" spans="3:10" x14ac:dyDescent="0.25">
      <c r="C138" s="24">
        <f t="shared" si="32"/>
        <v>45442</v>
      </c>
      <c r="D138" s="4">
        <f t="shared" si="33"/>
        <v>0</v>
      </c>
      <c r="E138" s="4">
        <f t="shared" si="34"/>
        <v>0</v>
      </c>
      <c r="F138" s="4">
        <f t="shared" si="35"/>
        <v>0</v>
      </c>
      <c r="G138" s="4">
        <f t="shared" si="36"/>
        <v>0</v>
      </c>
      <c r="H138" s="4">
        <f t="shared" si="37"/>
        <v>0</v>
      </c>
      <c r="I138" s="4">
        <f t="shared" si="38"/>
        <v>0</v>
      </c>
      <c r="J138" s="4">
        <f t="shared" si="39"/>
        <v>0</v>
      </c>
    </row>
    <row r="139" spans="3:10" x14ac:dyDescent="0.25">
      <c r="C139" s="24">
        <f t="shared" si="32"/>
        <v>45442</v>
      </c>
      <c r="D139" s="4">
        <f t="shared" si="33"/>
        <v>0</v>
      </c>
      <c r="E139" s="4">
        <f t="shared" si="34"/>
        <v>0</v>
      </c>
      <c r="F139" s="4">
        <f t="shared" si="35"/>
        <v>0</v>
      </c>
      <c r="G139" s="4">
        <f t="shared" si="36"/>
        <v>0</v>
      </c>
      <c r="H139" s="4">
        <f t="shared" si="37"/>
        <v>0</v>
      </c>
      <c r="I139" s="4">
        <f t="shared" si="38"/>
        <v>0</v>
      </c>
      <c r="J139" s="4">
        <f t="shared" si="39"/>
        <v>0</v>
      </c>
    </row>
    <row r="140" spans="3:10" x14ac:dyDescent="0.25">
      <c r="C140" s="24">
        <f t="shared" si="32"/>
        <v>45442</v>
      </c>
      <c r="D140" s="4">
        <f t="shared" si="33"/>
        <v>0</v>
      </c>
      <c r="E140" s="4">
        <f t="shared" si="34"/>
        <v>0</v>
      </c>
      <c r="F140" s="4">
        <f t="shared" si="35"/>
        <v>0</v>
      </c>
      <c r="G140" s="4">
        <f t="shared" si="36"/>
        <v>0</v>
      </c>
      <c r="H140" s="4">
        <f t="shared" si="37"/>
        <v>0</v>
      </c>
      <c r="I140" s="4">
        <f t="shared" si="38"/>
        <v>0</v>
      </c>
      <c r="J140" s="4">
        <f t="shared" si="39"/>
        <v>0</v>
      </c>
    </row>
    <row r="141" spans="3:10" x14ac:dyDescent="0.25">
      <c r="C141" s="24">
        <f t="shared" si="32"/>
        <v>45442</v>
      </c>
      <c r="D141" s="4">
        <f t="shared" si="33"/>
        <v>0</v>
      </c>
      <c r="E141" s="4">
        <f t="shared" si="34"/>
        <v>0</v>
      </c>
      <c r="F141" s="4">
        <f t="shared" si="35"/>
        <v>0</v>
      </c>
      <c r="G141" s="4">
        <f t="shared" si="36"/>
        <v>0</v>
      </c>
      <c r="H141" s="4">
        <f t="shared" si="37"/>
        <v>0</v>
      </c>
      <c r="I141" s="4">
        <f t="shared" si="38"/>
        <v>0</v>
      </c>
      <c r="J141" s="4">
        <f t="shared" si="39"/>
        <v>0</v>
      </c>
    </row>
    <row r="142" spans="3:10" x14ac:dyDescent="0.25">
      <c r="C142" s="24">
        <f t="shared" si="32"/>
        <v>45442</v>
      </c>
      <c r="D142" s="4">
        <f t="shared" si="33"/>
        <v>0</v>
      </c>
      <c r="E142" s="4">
        <f t="shared" si="34"/>
        <v>0</v>
      </c>
      <c r="F142" s="4">
        <f t="shared" si="35"/>
        <v>0</v>
      </c>
      <c r="G142" s="4">
        <f t="shared" si="36"/>
        <v>0</v>
      </c>
      <c r="H142" s="4">
        <f t="shared" si="37"/>
        <v>0</v>
      </c>
      <c r="I142" s="4">
        <f t="shared" si="38"/>
        <v>0</v>
      </c>
      <c r="J142" s="4">
        <f t="shared" si="39"/>
        <v>0</v>
      </c>
    </row>
    <row r="143" spans="3:10" x14ac:dyDescent="0.25">
      <c r="C143" s="24">
        <f t="shared" si="32"/>
        <v>45442</v>
      </c>
      <c r="D143" s="4">
        <f t="shared" si="33"/>
        <v>0</v>
      </c>
      <c r="E143" s="4">
        <f t="shared" si="34"/>
        <v>0</v>
      </c>
      <c r="F143" s="4">
        <f t="shared" si="35"/>
        <v>0</v>
      </c>
      <c r="G143" s="4">
        <f t="shared" si="36"/>
        <v>0</v>
      </c>
      <c r="H143" s="4">
        <f t="shared" si="37"/>
        <v>0</v>
      </c>
      <c r="I143" s="4">
        <f t="shared" si="38"/>
        <v>0</v>
      </c>
      <c r="J143" s="4">
        <f t="shared" si="39"/>
        <v>0</v>
      </c>
    </row>
    <row r="144" spans="3:10" x14ac:dyDescent="0.25">
      <c r="C144" s="24">
        <f t="shared" si="32"/>
        <v>45442</v>
      </c>
      <c r="D144" s="4">
        <f t="shared" si="33"/>
        <v>0</v>
      </c>
      <c r="E144" s="4">
        <f t="shared" si="34"/>
        <v>0</v>
      </c>
      <c r="F144" s="4">
        <f t="shared" si="35"/>
        <v>0</v>
      </c>
      <c r="G144" s="4">
        <f t="shared" si="36"/>
        <v>0</v>
      </c>
      <c r="H144" s="4">
        <f t="shared" si="37"/>
        <v>0</v>
      </c>
      <c r="I144" s="4">
        <f t="shared" si="38"/>
        <v>0</v>
      </c>
      <c r="J144" s="4">
        <f t="shared" si="39"/>
        <v>0</v>
      </c>
    </row>
    <row r="145" spans="3:10" x14ac:dyDescent="0.25">
      <c r="C145" s="24">
        <f t="shared" si="32"/>
        <v>45442</v>
      </c>
      <c r="D145" s="4">
        <f t="shared" si="33"/>
        <v>0</v>
      </c>
      <c r="E145" s="4">
        <f t="shared" si="34"/>
        <v>0</v>
      </c>
      <c r="F145" s="4">
        <f t="shared" si="35"/>
        <v>0</v>
      </c>
      <c r="G145" s="4">
        <f t="shared" si="36"/>
        <v>0</v>
      </c>
      <c r="H145" s="4">
        <f t="shared" si="37"/>
        <v>0</v>
      </c>
      <c r="I145" s="4">
        <f t="shared" si="38"/>
        <v>0</v>
      </c>
      <c r="J145" s="4">
        <f t="shared" si="39"/>
        <v>0</v>
      </c>
    </row>
    <row r="146" spans="3:10" x14ac:dyDescent="0.25">
      <c r="C146" s="24">
        <f t="shared" si="32"/>
        <v>45442</v>
      </c>
      <c r="D146" s="4">
        <f t="shared" si="33"/>
        <v>0</v>
      </c>
      <c r="E146" s="4">
        <f t="shared" si="34"/>
        <v>0</v>
      </c>
      <c r="F146" s="4">
        <f t="shared" si="35"/>
        <v>0</v>
      </c>
      <c r="G146" s="4">
        <f t="shared" si="36"/>
        <v>0</v>
      </c>
      <c r="H146" s="4">
        <f t="shared" si="37"/>
        <v>0</v>
      </c>
      <c r="I146" s="4">
        <f t="shared" si="38"/>
        <v>0</v>
      </c>
      <c r="J146" s="4">
        <f t="shared" si="39"/>
        <v>0</v>
      </c>
    </row>
    <row r="147" spans="3:10" x14ac:dyDescent="0.25">
      <c r="C147" s="24">
        <f t="shared" si="32"/>
        <v>45442</v>
      </c>
      <c r="D147" s="4">
        <f t="shared" si="33"/>
        <v>0</v>
      </c>
      <c r="E147" s="4">
        <f t="shared" si="34"/>
        <v>0</v>
      </c>
      <c r="F147" s="4">
        <f t="shared" si="35"/>
        <v>0</v>
      </c>
      <c r="G147" s="4">
        <f t="shared" si="36"/>
        <v>0</v>
      </c>
      <c r="H147" s="4">
        <f t="shared" si="37"/>
        <v>0</v>
      </c>
      <c r="I147" s="4">
        <f t="shared" si="38"/>
        <v>0</v>
      </c>
      <c r="J147" s="4">
        <f t="shared" si="39"/>
        <v>0</v>
      </c>
    </row>
    <row r="148" spans="3:10" x14ac:dyDescent="0.25">
      <c r="C148" s="24">
        <f t="shared" si="32"/>
        <v>45442</v>
      </c>
      <c r="D148" s="4">
        <f t="shared" si="33"/>
        <v>0</v>
      </c>
      <c r="E148" s="4">
        <f t="shared" si="34"/>
        <v>0</v>
      </c>
      <c r="F148" s="4">
        <f t="shared" si="35"/>
        <v>0</v>
      </c>
      <c r="G148" s="4">
        <f t="shared" si="36"/>
        <v>0</v>
      </c>
      <c r="H148" s="4">
        <f t="shared" si="37"/>
        <v>0</v>
      </c>
      <c r="I148" s="4">
        <f t="shared" si="38"/>
        <v>0</v>
      </c>
      <c r="J148" s="4">
        <f t="shared" si="39"/>
        <v>0</v>
      </c>
    </row>
    <row r="149" spans="3:10" x14ac:dyDescent="0.25">
      <c r="C149" s="24">
        <f t="shared" si="32"/>
        <v>45442</v>
      </c>
      <c r="D149" s="4">
        <f t="shared" si="33"/>
        <v>0</v>
      </c>
      <c r="E149" s="4">
        <f t="shared" si="34"/>
        <v>0</v>
      </c>
      <c r="F149" s="4">
        <f t="shared" si="35"/>
        <v>0</v>
      </c>
      <c r="G149" s="4">
        <f t="shared" si="36"/>
        <v>0</v>
      </c>
      <c r="H149" s="4">
        <f t="shared" si="37"/>
        <v>0</v>
      </c>
      <c r="I149" s="4">
        <f t="shared" si="38"/>
        <v>0</v>
      </c>
      <c r="J149" s="4">
        <f t="shared" si="39"/>
        <v>0</v>
      </c>
    </row>
    <row r="150" spans="3:10" x14ac:dyDescent="0.25">
      <c r="C150" s="24">
        <f t="shared" si="32"/>
        <v>45442</v>
      </c>
      <c r="D150" s="4">
        <f t="shared" si="33"/>
        <v>0</v>
      </c>
      <c r="E150" s="4">
        <f t="shared" si="34"/>
        <v>0</v>
      </c>
      <c r="F150" s="4">
        <f t="shared" si="35"/>
        <v>0</v>
      </c>
      <c r="G150" s="4">
        <f t="shared" si="36"/>
        <v>0</v>
      </c>
      <c r="H150" s="4">
        <f t="shared" si="37"/>
        <v>0</v>
      </c>
      <c r="I150" s="4">
        <f t="shared" si="38"/>
        <v>0</v>
      </c>
      <c r="J150" s="4">
        <f t="shared" si="39"/>
        <v>0</v>
      </c>
    </row>
    <row r="151" spans="3:10" x14ac:dyDescent="0.25">
      <c r="C151" s="24">
        <f t="shared" si="32"/>
        <v>45442</v>
      </c>
      <c r="D151" s="4">
        <f t="shared" si="33"/>
        <v>0</v>
      </c>
      <c r="E151" s="4">
        <f t="shared" si="34"/>
        <v>0</v>
      </c>
      <c r="F151" s="4">
        <f t="shared" si="35"/>
        <v>0</v>
      </c>
      <c r="G151" s="4">
        <f t="shared" si="36"/>
        <v>0</v>
      </c>
      <c r="H151" s="4">
        <f t="shared" si="37"/>
        <v>0</v>
      </c>
      <c r="I151" s="4">
        <f t="shared" si="38"/>
        <v>0</v>
      </c>
      <c r="J151" s="4">
        <f t="shared" si="39"/>
        <v>0</v>
      </c>
    </row>
    <row r="152" spans="3:10" x14ac:dyDescent="0.25">
      <c r="C152" s="24">
        <f t="shared" si="32"/>
        <v>45442</v>
      </c>
      <c r="D152" s="4">
        <f t="shared" si="33"/>
        <v>0</v>
      </c>
      <c r="E152" s="4">
        <f t="shared" si="34"/>
        <v>0</v>
      </c>
      <c r="F152" s="4">
        <f t="shared" si="35"/>
        <v>0</v>
      </c>
      <c r="G152" s="4">
        <f t="shared" si="36"/>
        <v>0</v>
      </c>
      <c r="H152" s="4">
        <f t="shared" si="37"/>
        <v>0</v>
      </c>
      <c r="I152" s="4">
        <f t="shared" si="38"/>
        <v>0</v>
      </c>
      <c r="J152" s="4">
        <f t="shared" si="39"/>
        <v>0</v>
      </c>
    </row>
    <row r="153" spans="3:10" x14ac:dyDescent="0.25">
      <c r="C153" s="24">
        <f t="shared" si="32"/>
        <v>45442</v>
      </c>
      <c r="D153" s="4">
        <f t="shared" si="33"/>
        <v>0</v>
      </c>
      <c r="E153" s="4">
        <f t="shared" si="34"/>
        <v>0</v>
      </c>
      <c r="F153" s="4">
        <f t="shared" si="35"/>
        <v>0</v>
      </c>
      <c r="G153" s="4">
        <f t="shared" si="36"/>
        <v>0</v>
      </c>
      <c r="H153" s="4">
        <f t="shared" si="37"/>
        <v>0</v>
      </c>
      <c r="I153" s="4">
        <f t="shared" si="38"/>
        <v>0</v>
      </c>
      <c r="J153" s="4">
        <f t="shared" si="39"/>
        <v>0</v>
      </c>
    </row>
    <row r="154" spans="3:10" x14ac:dyDescent="0.25">
      <c r="C154" s="24">
        <f t="shared" si="32"/>
        <v>45442</v>
      </c>
      <c r="D154" s="4">
        <f t="shared" si="33"/>
        <v>0</v>
      </c>
      <c r="E154" s="4">
        <f t="shared" si="34"/>
        <v>0</v>
      </c>
      <c r="F154" s="4">
        <f t="shared" si="35"/>
        <v>0</v>
      </c>
      <c r="G154" s="4">
        <f t="shared" si="36"/>
        <v>0</v>
      </c>
      <c r="H154" s="4">
        <f t="shared" si="37"/>
        <v>0</v>
      </c>
      <c r="I154" s="4">
        <f t="shared" si="38"/>
        <v>0</v>
      </c>
      <c r="J154" s="4">
        <f t="shared" si="39"/>
        <v>0</v>
      </c>
    </row>
    <row r="155" spans="3:10" x14ac:dyDescent="0.25">
      <c r="C155" s="24">
        <f t="shared" si="32"/>
        <v>45442</v>
      </c>
      <c r="D155" s="4">
        <f t="shared" si="33"/>
        <v>0</v>
      </c>
      <c r="E155" s="4">
        <f t="shared" si="34"/>
        <v>0</v>
      </c>
      <c r="F155" s="4">
        <f t="shared" si="35"/>
        <v>0</v>
      </c>
      <c r="G155" s="4">
        <f t="shared" si="36"/>
        <v>0</v>
      </c>
      <c r="H155" s="4">
        <f t="shared" si="37"/>
        <v>0</v>
      </c>
      <c r="I155" s="4">
        <f t="shared" si="38"/>
        <v>0</v>
      </c>
      <c r="J155" s="4">
        <f t="shared" si="39"/>
        <v>0</v>
      </c>
    </row>
    <row r="156" spans="3:10" x14ac:dyDescent="0.25">
      <c r="C156" s="24">
        <f t="shared" si="32"/>
        <v>45442</v>
      </c>
      <c r="D156" s="4">
        <f t="shared" si="33"/>
        <v>0</v>
      </c>
      <c r="E156" s="4">
        <f t="shared" si="34"/>
        <v>0</v>
      </c>
      <c r="F156" s="4">
        <f t="shared" si="35"/>
        <v>0</v>
      </c>
      <c r="G156" s="4">
        <f t="shared" si="36"/>
        <v>0</v>
      </c>
      <c r="H156" s="4">
        <f t="shared" si="37"/>
        <v>0</v>
      </c>
      <c r="I156" s="4">
        <f t="shared" si="38"/>
        <v>0</v>
      </c>
      <c r="J156" s="4">
        <f t="shared" si="39"/>
        <v>0</v>
      </c>
    </row>
    <row r="157" spans="3:10" x14ac:dyDescent="0.25">
      <c r="C157" s="24">
        <f t="shared" si="32"/>
        <v>45442</v>
      </c>
      <c r="D157" s="4">
        <f t="shared" si="33"/>
        <v>0</v>
      </c>
      <c r="E157" s="4">
        <f t="shared" si="34"/>
        <v>0</v>
      </c>
      <c r="F157" s="4">
        <f t="shared" si="35"/>
        <v>0</v>
      </c>
      <c r="G157" s="4">
        <f t="shared" si="36"/>
        <v>0</v>
      </c>
      <c r="H157" s="4">
        <f t="shared" si="37"/>
        <v>0</v>
      </c>
      <c r="I157" s="4">
        <f t="shared" si="38"/>
        <v>0</v>
      </c>
      <c r="J157" s="4">
        <f t="shared" si="39"/>
        <v>0</v>
      </c>
    </row>
    <row r="158" spans="3:10" x14ac:dyDescent="0.25">
      <c r="C158" s="24">
        <f t="shared" si="5"/>
        <v>45442</v>
      </c>
      <c r="D158" s="4">
        <f t="shared" si="6"/>
        <v>0</v>
      </c>
      <c r="E158" s="4">
        <f t="shared" si="0"/>
        <v>0</v>
      </c>
      <c r="F158" s="4">
        <f t="shared" si="1"/>
        <v>0</v>
      </c>
      <c r="G158" s="4">
        <f t="shared" si="2"/>
        <v>0</v>
      </c>
      <c r="H158" s="4">
        <f t="shared" si="3"/>
        <v>0</v>
      </c>
      <c r="I158" s="4">
        <f t="shared" si="4"/>
        <v>0</v>
      </c>
      <c r="J158" s="4">
        <f t="shared" si="7"/>
        <v>0</v>
      </c>
    </row>
    <row r="159" spans="3:10" x14ac:dyDescent="0.25">
      <c r="C159" s="24">
        <f t="shared" si="5"/>
        <v>45442</v>
      </c>
      <c r="D159" s="4">
        <f t="shared" si="6"/>
        <v>0</v>
      </c>
      <c r="E159" s="4">
        <f t="shared" si="0"/>
        <v>0</v>
      </c>
      <c r="F159" s="4">
        <f t="shared" si="1"/>
        <v>0</v>
      </c>
      <c r="G159" s="4">
        <f t="shared" si="2"/>
        <v>0</v>
      </c>
      <c r="H159" s="4">
        <f t="shared" si="3"/>
        <v>0</v>
      </c>
      <c r="I159" s="4">
        <f t="shared" si="4"/>
        <v>0</v>
      </c>
      <c r="J159" s="4">
        <f t="shared" si="7"/>
        <v>0</v>
      </c>
    </row>
    <row r="160" spans="3:10" x14ac:dyDescent="0.25">
      <c r="C160" s="24">
        <f t="shared" si="5"/>
        <v>45442</v>
      </c>
      <c r="D160" s="4">
        <f t="shared" si="6"/>
        <v>0</v>
      </c>
      <c r="E160" s="4">
        <f t="shared" si="0"/>
        <v>0</v>
      </c>
      <c r="F160" s="4">
        <f t="shared" si="1"/>
        <v>0</v>
      </c>
      <c r="G160" s="4">
        <f t="shared" si="2"/>
        <v>0</v>
      </c>
      <c r="H160" s="4">
        <f t="shared" si="3"/>
        <v>0</v>
      </c>
      <c r="I160" s="4">
        <f t="shared" si="4"/>
        <v>0</v>
      </c>
      <c r="J160" s="4">
        <f t="shared" si="7"/>
        <v>0</v>
      </c>
    </row>
    <row r="161" spans="3:10" x14ac:dyDescent="0.25">
      <c r="C161" s="24">
        <f t="shared" si="5"/>
        <v>45442</v>
      </c>
      <c r="D161" s="4">
        <f t="shared" si="6"/>
        <v>0</v>
      </c>
      <c r="E161" s="4">
        <f t="shared" si="0"/>
        <v>0</v>
      </c>
      <c r="F161" s="4">
        <f t="shared" si="1"/>
        <v>0</v>
      </c>
      <c r="G161" s="4">
        <f t="shared" si="2"/>
        <v>0</v>
      </c>
      <c r="H161" s="4">
        <f t="shared" si="3"/>
        <v>0</v>
      </c>
      <c r="I161" s="4">
        <f t="shared" si="4"/>
        <v>0</v>
      </c>
      <c r="J161" s="4">
        <f t="shared" si="7"/>
        <v>0</v>
      </c>
    </row>
    <row r="162" spans="3:10" x14ac:dyDescent="0.25">
      <c r="C162" s="24">
        <f t="shared" si="5"/>
        <v>45442</v>
      </c>
      <c r="D162" s="4">
        <f t="shared" si="6"/>
        <v>0</v>
      </c>
      <c r="E162" s="4">
        <f t="shared" si="0"/>
        <v>0</v>
      </c>
      <c r="F162" s="4">
        <f t="shared" si="1"/>
        <v>0</v>
      </c>
      <c r="G162" s="4">
        <f t="shared" si="2"/>
        <v>0</v>
      </c>
      <c r="H162" s="4">
        <f t="shared" si="3"/>
        <v>0</v>
      </c>
      <c r="I162" s="4">
        <f t="shared" si="4"/>
        <v>0</v>
      </c>
      <c r="J162" s="4">
        <f t="shared" si="7"/>
        <v>0</v>
      </c>
    </row>
    <row r="163" spans="3:10" x14ac:dyDescent="0.25">
      <c r="C163" s="24">
        <f t="shared" si="5"/>
        <v>45442</v>
      </c>
      <c r="D163" s="4">
        <f t="shared" si="6"/>
        <v>0</v>
      </c>
      <c r="E163" s="4">
        <f t="shared" si="0"/>
        <v>0</v>
      </c>
      <c r="F163" s="4">
        <f t="shared" si="1"/>
        <v>0</v>
      </c>
      <c r="G163" s="4">
        <f t="shared" si="2"/>
        <v>0</v>
      </c>
      <c r="H163" s="4">
        <f t="shared" si="3"/>
        <v>0</v>
      </c>
      <c r="I163" s="4">
        <f t="shared" si="4"/>
        <v>0</v>
      </c>
      <c r="J163" s="4">
        <f t="shared" si="7"/>
        <v>0</v>
      </c>
    </row>
    <row r="164" spans="3:10" x14ac:dyDescent="0.25">
      <c r="C164" s="24">
        <f t="shared" si="5"/>
        <v>45442</v>
      </c>
      <c r="D164" s="4">
        <f t="shared" si="6"/>
        <v>0</v>
      </c>
      <c r="E164" s="4">
        <f t="shared" si="0"/>
        <v>0</v>
      </c>
      <c r="F164" s="4">
        <f t="shared" si="1"/>
        <v>0</v>
      </c>
      <c r="G164" s="4">
        <f t="shared" si="2"/>
        <v>0</v>
      </c>
      <c r="H164" s="4">
        <f t="shared" si="3"/>
        <v>0</v>
      </c>
      <c r="I164" s="4">
        <f t="shared" si="4"/>
        <v>0</v>
      </c>
      <c r="J164" s="4">
        <f t="shared" si="7"/>
        <v>0</v>
      </c>
    </row>
    <row r="165" spans="3:10" x14ac:dyDescent="0.25">
      <c r="C165" s="24">
        <f t="shared" si="5"/>
        <v>45442</v>
      </c>
      <c r="D165" s="4">
        <f t="shared" si="6"/>
        <v>0</v>
      </c>
      <c r="E165" s="4">
        <f t="shared" si="0"/>
        <v>0</v>
      </c>
      <c r="F165" s="4">
        <f t="shared" si="1"/>
        <v>0</v>
      </c>
      <c r="G165" s="4">
        <f t="shared" si="2"/>
        <v>0</v>
      </c>
      <c r="H165" s="4">
        <f t="shared" si="3"/>
        <v>0</v>
      </c>
      <c r="I165" s="4">
        <f t="shared" si="4"/>
        <v>0</v>
      </c>
      <c r="J165" s="4">
        <f t="shared" si="7"/>
        <v>0</v>
      </c>
    </row>
    <row r="166" spans="3:10" x14ac:dyDescent="0.25">
      <c r="C166" s="24">
        <f t="shared" si="5"/>
        <v>45442</v>
      </c>
      <c r="D166" s="4">
        <f t="shared" si="6"/>
        <v>0</v>
      </c>
      <c r="E166" s="4">
        <f t="shared" si="0"/>
        <v>0</v>
      </c>
      <c r="F166" s="4">
        <f t="shared" si="1"/>
        <v>0</v>
      </c>
      <c r="G166" s="4">
        <f t="shared" si="2"/>
        <v>0</v>
      </c>
      <c r="H166" s="4">
        <f t="shared" si="3"/>
        <v>0</v>
      </c>
      <c r="I166" s="4">
        <f t="shared" si="4"/>
        <v>0</v>
      </c>
      <c r="J166" s="4">
        <f t="shared" si="7"/>
        <v>0</v>
      </c>
    </row>
    <row r="167" spans="3:10" x14ac:dyDescent="0.25">
      <c r="C167" s="24">
        <f t="shared" si="5"/>
        <v>45442</v>
      </c>
      <c r="D167" s="4">
        <f t="shared" si="6"/>
        <v>0</v>
      </c>
      <c r="E167" s="4">
        <f t="shared" si="0"/>
        <v>0</v>
      </c>
      <c r="F167" s="4">
        <f t="shared" si="1"/>
        <v>0</v>
      </c>
      <c r="G167" s="4">
        <f t="shared" si="2"/>
        <v>0</v>
      </c>
      <c r="H167" s="4">
        <f t="shared" si="3"/>
        <v>0</v>
      </c>
      <c r="I167" s="4">
        <f t="shared" si="4"/>
        <v>0</v>
      </c>
      <c r="J167" s="4">
        <f t="shared" si="7"/>
        <v>0</v>
      </c>
    </row>
    <row r="168" spans="3:10" x14ac:dyDescent="0.25">
      <c r="C168" s="24">
        <f t="shared" si="5"/>
        <v>45442</v>
      </c>
      <c r="D168" s="4">
        <f t="shared" si="6"/>
        <v>0</v>
      </c>
      <c r="E168" s="4">
        <f t="shared" si="0"/>
        <v>0</v>
      </c>
      <c r="F168" s="4">
        <f t="shared" si="1"/>
        <v>0</v>
      </c>
      <c r="G168" s="4">
        <f t="shared" si="2"/>
        <v>0</v>
      </c>
      <c r="H168" s="4">
        <f t="shared" si="3"/>
        <v>0</v>
      </c>
      <c r="I168" s="4">
        <f t="shared" si="4"/>
        <v>0</v>
      </c>
      <c r="J168" s="4">
        <f t="shared" si="7"/>
        <v>0</v>
      </c>
    </row>
    <row r="169" spans="3:10" x14ac:dyDescent="0.25">
      <c r="C169" s="24">
        <f t="shared" si="5"/>
        <v>45442</v>
      </c>
      <c r="D169" s="4">
        <f t="shared" si="6"/>
        <v>0</v>
      </c>
      <c r="E169" s="4">
        <f t="shared" si="0"/>
        <v>0</v>
      </c>
      <c r="F169" s="4">
        <f t="shared" si="1"/>
        <v>0</v>
      </c>
      <c r="G169" s="4">
        <f t="shared" si="2"/>
        <v>0</v>
      </c>
      <c r="H169" s="4">
        <f t="shared" si="3"/>
        <v>0</v>
      </c>
      <c r="I169" s="4">
        <f t="shared" si="4"/>
        <v>0</v>
      </c>
      <c r="J169" s="4">
        <f t="shared" si="7"/>
        <v>0</v>
      </c>
    </row>
    <row r="170" spans="3:10" x14ac:dyDescent="0.25">
      <c r="C170" s="24">
        <f t="shared" si="5"/>
        <v>45442</v>
      </c>
      <c r="D170" s="4">
        <f t="shared" si="6"/>
        <v>0</v>
      </c>
      <c r="E170" s="4">
        <f t="shared" si="0"/>
        <v>0</v>
      </c>
      <c r="F170" s="4">
        <f t="shared" si="1"/>
        <v>0</v>
      </c>
      <c r="G170" s="4">
        <f t="shared" si="2"/>
        <v>0</v>
      </c>
      <c r="H170" s="4">
        <f t="shared" si="3"/>
        <v>0</v>
      </c>
      <c r="I170" s="4">
        <f t="shared" si="4"/>
        <v>0</v>
      </c>
      <c r="J170" s="4">
        <f t="shared" si="7"/>
        <v>0</v>
      </c>
    </row>
    <row r="171" spans="3:10" x14ac:dyDescent="0.25">
      <c r="C171" s="24">
        <f t="shared" si="5"/>
        <v>45442</v>
      </c>
      <c r="D171" s="4">
        <f t="shared" si="6"/>
        <v>0</v>
      </c>
      <c r="E171" s="4">
        <f t="shared" si="0"/>
        <v>0</v>
      </c>
      <c r="F171" s="4">
        <f t="shared" si="1"/>
        <v>0</v>
      </c>
      <c r="G171" s="4">
        <f t="shared" si="2"/>
        <v>0</v>
      </c>
      <c r="H171" s="4">
        <f t="shared" si="3"/>
        <v>0</v>
      </c>
      <c r="I171" s="4">
        <f t="shared" si="4"/>
        <v>0</v>
      </c>
      <c r="J171" s="4">
        <f t="shared" si="7"/>
        <v>0</v>
      </c>
    </row>
    <row r="172" spans="3:10" x14ac:dyDescent="0.25">
      <c r="C172" s="24">
        <f t="shared" si="5"/>
        <v>45442</v>
      </c>
      <c r="D172" s="4">
        <f t="shared" si="6"/>
        <v>0</v>
      </c>
      <c r="E172" s="4">
        <f t="shared" si="0"/>
        <v>0</v>
      </c>
      <c r="F172" s="4">
        <f t="shared" si="1"/>
        <v>0</v>
      </c>
      <c r="G172" s="4">
        <f t="shared" si="2"/>
        <v>0</v>
      </c>
      <c r="H172" s="4">
        <f t="shared" si="3"/>
        <v>0</v>
      </c>
      <c r="I172" s="4">
        <f t="shared" si="4"/>
        <v>0</v>
      </c>
      <c r="J172" s="4">
        <f t="shared" si="7"/>
        <v>0</v>
      </c>
    </row>
    <row r="173" spans="3:10" x14ac:dyDescent="0.25">
      <c r="C173" s="24">
        <f t="shared" si="5"/>
        <v>45442</v>
      </c>
      <c r="D173" s="4">
        <f t="shared" si="6"/>
        <v>0</v>
      </c>
      <c r="E173" s="4">
        <f t="shared" si="0"/>
        <v>0</v>
      </c>
      <c r="F173" s="4">
        <f t="shared" si="1"/>
        <v>0</v>
      </c>
      <c r="G173" s="4">
        <f t="shared" si="2"/>
        <v>0</v>
      </c>
      <c r="H173" s="4">
        <f t="shared" si="3"/>
        <v>0</v>
      </c>
      <c r="I173" s="4">
        <f t="shared" si="4"/>
        <v>0</v>
      </c>
      <c r="J173" s="4">
        <f t="shared" si="7"/>
        <v>0</v>
      </c>
    </row>
    <row r="174" spans="3:10" x14ac:dyDescent="0.25">
      <c r="C174" s="24">
        <f t="shared" si="5"/>
        <v>45442</v>
      </c>
      <c r="D174" s="4">
        <f t="shared" si="6"/>
        <v>0</v>
      </c>
      <c r="E174" s="4">
        <f t="shared" si="0"/>
        <v>0</v>
      </c>
      <c r="F174" s="4">
        <f t="shared" si="1"/>
        <v>0</v>
      </c>
      <c r="G174" s="4">
        <f t="shared" si="2"/>
        <v>0</v>
      </c>
      <c r="H174" s="4">
        <f t="shared" si="3"/>
        <v>0</v>
      </c>
      <c r="I174" s="4">
        <f t="shared" si="4"/>
        <v>0</v>
      </c>
      <c r="J174" s="4">
        <f t="shared" si="7"/>
        <v>0</v>
      </c>
    </row>
    <row r="175" spans="3:10" x14ac:dyDescent="0.25">
      <c r="C175" s="24">
        <f t="shared" si="5"/>
        <v>45442</v>
      </c>
      <c r="D175" s="4">
        <f t="shared" si="6"/>
        <v>0</v>
      </c>
      <c r="E175" s="4">
        <f t="shared" si="0"/>
        <v>0</v>
      </c>
      <c r="F175" s="4">
        <f t="shared" si="1"/>
        <v>0</v>
      </c>
      <c r="G175" s="4">
        <f t="shared" si="2"/>
        <v>0</v>
      </c>
      <c r="H175" s="4">
        <f t="shared" si="3"/>
        <v>0</v>
      </c>
      <c r="I175" s="4">
        <f t="shared" si="4"/>
        <v>0</v>
      </c>
      <c r="J175" s="4">
        <f t="shared" si="7"/>
        <v>0</v>
      </c>
    </row>
    <row r="176" spans="3:10" x14ac:dyDescent="0.25">
      <c r="C176" s="24">
        <f t="shared" si="5"/>
        <v>45442</v>
      </c>
      <c r="D176" s="4">
        <f t="shared" si="6"/>
        <v>0</v>
      </c>
      <c r="E176" s="4">
        <f t="shared" si="0"/>
        <v>0</v>
      </c>
      <c r="F176" s="4">
        <f t="shared" si="1"/>
        <v>0</v>
      </c>
      <c r="G176" s="4">
        <f t="shared" si="2"/>
        <v>0</v>
      </c>
      <c r="H176" s="4">
        <f t="shared" si="3"/>
        <v>0</v>
      </c>
      <c r="I176" s="4">
        <f t="shared" si="4"/>
        <v>0</v>
      </c>
      <c r="J176" s="4">
        <f t="shared" si="7"/>
        <v>0</v>
      </c>
    </row>
    <row r="177" spans="3:10" x14ac:dyDescent="0.25">
      <c r="C177" s="24">
        <f t="shared" si="5"/>
        <v>45442</v>
      </c>
      <c r="D177" s="4">
        <f t="shared" si="6"/>
        <v>0</v>
      </c>
      <c r="E177" s="4">
        <f t="shared" si="0"/>
        <v>0</v>
      </c>
      <c r="F177" s="4">
        <f t="shared" si="1"/>
        <v>0</v>
      </c>
      <c r="G177" s="4">
        <f t="shared" si="2"/>
        <v>0</v>
      </c>
      <c r="H177" s="4">
        <f t="shared" si="3"/>
        <v>0</v>
      </c>
      <c r="I177" s="4">
        <f t="shared" si="4"/>
        <v>0</v>
      </c>
      <c r="J177" s="4">
        <f t="shared" si="7"/>
        <v>0</v>
      </c>
    </row>
    <row r="178" spans="3:10" x14ac:dyDescent="0.25">
      <c r="C178" s="24">
        <f t="shared" si="5"/>
        <v>45442</v>
      </c>
      <c r="D178" s="4">
        <f t="shared" si="6"/>
        <v>0</v>
      </c>
      <c r="E178" s="4">
        <f t="shared" si="0"/>
        <v>0</v>
      </c>
      <c r="F178" s="4">
        <f t="shared" si="1"/>
        <v>0</v>
      </c>
      <c r="G178" s="4">
        <f t="shared" si="2"/>
        <v>0</v>
      </c>
      <c r="H178" s="4">
        <f t="shared" si="3"/>
        <v>0</v>
      </c>
      <c r="I178" s="4">
        <f t="shared" si="4"/>
        <v>0</v>
      </c>
      <c r="J178" s="4">
        <f t="shared" si="7"/>
        <v>0</v>
      </c>
    </row>
    <row r="179" spans="3:10" x14ac:dyDescent="0.25">
      <c r="C179" s="24">
        <f t="shared" si="5"/>
        <v>45442</v>
      </c>
      <c r="D179" s="4">
        <f t="shared" si="6"/>
        <v>0</v>
      </c>
      <c r="E179" s="4">
        <f t="shared" si="0"/>
        <v>0</v>
      </c>
      <c r="F179" s="4">
        <f t="shared" si="1"/>
        <v>0</v>
      </c>
      <c r="G179" s="4">
        <f t="shared" si="2"/>
        <v>0</v>
      </c>
      <c r="H179" s="4">
        <f t="shared" si="3"/>
        <v>0</v>
      </c>
      <c r="I179" s="4">
        <f t="shared" si="4"/>
        <v>0</v>
      </c>
      <c r="J179" s="4">
        <f t="shared" si="7"/>
        <v>0</v>
      </c>
    </row>
    <row r="180" spans="3:10" x14ac:dyDescent="0.25">
      <c r="C180" s="24">
        <f t="shared" si="5"/>
        <v>45442</v>
      </c>
      <c r="D180" s="4">
        <f t="shared" si="6"/>
        <v>0</v>
      </c>
      <c r="E180" s="4">
        <f t="shared" si="0"/>
        <v>0</v>
      </c>
      <c r="F180" s="4">
        <f t="shared" si="1"/>
        <v>0</v>
      </c>
      <c r="G180" s="4">
        <f t="shared" si="2"/>
        <v>0</v>
      </c>
      <c r="H180" s="4">
        <f t="shared" si="3"/>
        <v>0</v>
      </c>
      <c r="I180" s="4">
        <f t="shared" si="4"/>
        <v>0</v>
      </c>
      <c r="J180" s="4">
        <f t="shared" si="7"/>
        <v>0</v>
      </c>
    </row>
    <row r="181" spans="3:10" x14ac:dyDescent="0.25">
      <c r="C181" s="24">
        <f t="shared" si="5"/>
        <v>45442</v>
      </c>
      <c r="D181" s="4">
        <f t="shared" si="6"/>
        <v>0</v>
      </c>
      <c r="E181" s="4">
        <f t="shared" si="0"/>
        <v>0</v>
      </c>
      <c r="F181" s="4">
        <f t="shared" si="1"/>
        <v>0</v>
      </c>
      <c r="G181" s="4">
        <f t="shared" si="2"/>
        <v>0</v>
      </c>
      <c r="H181" s="4">
        <f t="shared" si="3"/>
        <v>0</v>
      </c>
      <c r="I181" s="4">
        <f t="shared" si="4"/>
        <v>0</v>
      </c>
      <c r="J181" s="4">
        <f t="shared" si="7"/>
        <v>0</v>
      </c>
    </row>
    <row r="182" spans="3:10" x14ac:dyDescent="0.25">
      <c r="C182" s="24">
        <f t="shared" si="5"/>
        <v>45442</v>
      </c>
      <c r="D182" s="4">
        <f t="shared" si="6"/>
        <v>0</v>
      </c>
      <c r="E182" s="4">
        <f t="shared" si="0"/>
        <v>0</v>
      </c>
      <c r="F182" s="4">
        <f t="shared" si="1"/>
        <v>0</v>
      </c>
      <c r="G182" s="4">
        <f t="shared" si="2"/>
        <v>0</v>
      </c>
      <c r="H182" s="4">
        <f t="shared" si="3"/>
        <v>0</v>
      </c>
      <c r="I182" s="4">
        <f t="shared" si="4"/>
        <v>0</v>
      </c>
      <c r="J182" s="4">
        <f t="shared" si="7"/>
        <v>0</v>
      </c>
    </row>
    <row r="183" spans="3:10" x14ac:dyDescent="0.25">
      <c r="C183" s="24">
        <f t="shared" si="5"/>
        <v>45442</v>
      </c>
      <c r="D183" s="4">
        <f t="shared" si="6"/>
        <v>0</v>
      </c>
      <c r="E183" s="4">
        <f t="shared" si="0"/>
        <v>0</v>
      </c>
      <c r="F183" s="4">
        <f t="shared" si="1"/>
        <v>0</v>
      </c>
      <c r="G183" s="4">
        <f t="shared" si="2"/>
        <v>0</v>
      </c>
      <c r="H183" s="4">
        <f t="shared" si="3"/>
        <v>0</v>
      </c>
      <c r="I183" s="4">
        <f t="shared" si="4"/>
        <v>0</v>
      </c>
      <c r="J183" s="4">
        <f t="shared" si="7"/>
        <v>0</v>
      </c>
    </row>
    <row r="184" spans="3:10" x14ac:dyDescent="0.25">
      <c r="C184" s="24">
        <f t="shared" si="5"/>
        <v>45442</v>
      </c>
      <c r="D184" s="4">
        <f t="shared" si="6"/>
        <v>0</v>
      </c>
      <c r="E184" s="4">
        <f t="shared" si="0"/>
        <v>0</v>
      </c>
      <c r="F184" s="4">
        <f t="shared" si="1"/>
        <v>0</v>
      </c>
      <c r="G184" s="4">
        <f t="shared" si="2"/>
        <v>0</v>
      </c>
      <c r="H184" s="4">
        <f t="shared" si="3"/>
        <v>0</v>
      </c>
      <c r="I184" s="4">
        <f t="shared" si="4"/>
        <v>0</v>
      </c>
      <c r="J184" s="4">
        <f t="shared" si="7"/>
        <v>0</v>
      </c>
    </row>
    <row r="185" spans="3:10" x14ac:dyDescent="0.25">
      <c r="C185" s="24">
        <f t="shared" si="5"/>
        <v>45442</v>
      </c>
      <c r="D185" s="4">
        <f t="shared" si="6"/>
        <v>0</v>
      </c>
      <c r="E185" s="4">
        <f t="shared" si="0"/>
        <v>0</v>
      </c>
      <c r="F185" s="4">
        <f t="shared" si="1"/>
        <v>0</v>
      </c>
      <c r="G185" s="4">
        <f t="shared" si="2"/>
        <v>0</v>
      </c>
      <c r="H185" s="4">
        <f t="shared" si="3"/>
        <v>0</v>
      </c>
      <c r="I185" s="4">
        <f t="shared" si="4"/>
        <v>0</v>
      </c>
      <c r="J185" s="4">
        <f t="shared" si="7"/>
        <v>0</v>
      </c>
    </row>
    <row r="186" spans="3:10" x14ac:dyDescent="0.25">
      <c r="C186" s="24">
        <f t="shared" si="5"/>
        <v>45442</v>
      </c>
      <c r="D186" s="4">
        <f t="shared" si="6"/>
        <v>0</v>
      </c>
      <c r="E186" s="4">
        <f t="shared" si="0"/>
        <v>0</v>
      </c>
      <c r="F186" s="4">
        <f t="shared" si="1"/>
        <v>0</v>
      </c>
      <c r="G186" s="4">
        <f t="shared" si="2"/>
        <v>0</v>
      </c>
      <c r="H186" s="4">
        <f t="shared" si="3"/>
        <v>0</v>
      </c>
      <c r="I186" s="4">
        <f t="shared" si="4"/>
        <v>0</v>
      </c>
      <c r="J186" s="4">
        <f t="shared" si="7"/>
        <v>0</v>
      </c>
    </row>
    <row r="187" spans="3:10" x14ac:dyDescent="0.25">
      <c r="C187" s="24">
        <f t="shared" si="5"/>
        <v>45442</v>
      </c>
      <c r="D187" s="4">
        <f t="shared" si="6"/>
        <v>0</v>
      </c>
      <c r="E187" s="4">
        <f t="shared" si="0"/>
        <v>0</v>
      </c>
      <c r="F187" s="4">
        <f t="shared" si="1"/>
        <v>0</v>
      </c>
      <c r="G187" s="4">
        <f t="shared" si="2"/>
        <v>0</v>
      </c>
      <c r="H187" s="4">
        <f t="shared" si="3"/>
        <v>0</v>
      </c>
      <c r="I187" s="4">
        <f t="shared" si="4"/>
        <v>0</v>
      </c>
      <c r="J187" s="4">
        <f t="shared" si="7"/>
        <v>0</v>
      </c>
    </row>
    <row r="188" spans="3:10" x14ac:dyDescent="0.25">
      <c r="C188" s="24">
        <f t="shared" si="5"/>
        <v>45442</v>
      </c>
      <c r="D188" s="4">
        <f t="shared" si="6"/>
        <v>0</v>
      </c>
      <c r="E188" s="4">
        <f t="shared" si="0"/>
        <v>0</v>
      </c>
      <c r="F188" s="4">
        <f t="shared" si="1"/>
        <v>0</v>
      </c>
      <c r="G188" s="4">
        <f t="shared" si="2"/>
        <v>0</v>
      </c>
      <c r="H188" s="4">
        <f t="shared" si="3"/>
        <v>0</v>
      </c>
      <c r="I188" s="4">
        <f t="shared" si="4"/>
        <v>0</v>
      </c>
      <c r="J188" s="4">
        <f t="shared" si="7"/>
        <v>0</v>
      </c>
    </row>
    <row r="189" spans="3:10" x14ac:dyDescent="0.25">
      <c r="C189" s="24">
        <f t="shared" si="5"/>
        <v>45442</v>
      </c>
      <c r="D189" s="4">
        <f t="shared" si="6"/>
        <v>0</v>
      </c>
      <c r="E189" s="4">
        <f t="shared" si="0"/>
        <v>0</v>
      </c>
      <c r="F189" s="4">
        <f t="shared" si="1"/>
        <v>0</v>
      </c>
      <c r="G189" s="4">
        <f t="shared" si="2"/>
        <v>0</v>
      </c>
      <c r="H189" s="4">
        <f t="shared" si="3"/>
        <v>0</v>
      </c>
      <c r="I189" s="4">
        <f t="shared" si="4"/>
        <v>0</v>
      </c>
      <c r="J189" s="4">
        <f t="shared" si="7"/>
        <v>0</v>
      </c>
    </row>
    <row r="190" spans="3:10" x14ac:dyDescent="0.25">
      <c r="C190" s="24">
        <f t="shared" si="5"/>
        <v>45442</v>
      </c>
      <c r="D190" s="4">
        <f t="shared" si="6"/>
        <v>0</v>
      </c>
      <c r="E190" s="4">
        <f t="shared" si="0"/>
        <v>0</v>
      </c>
      <c r="F190" s="4">
        <f t="shared" si="1"/>
        <v>0</v>
      </c>
      <c r="G190" s="4">
        <f t="shared" si="2"/>
        <v>0</v>
      </c>
      <c r="H190" s="4">
        <f t="shared" si="3"/>
        <v>0</v>
      </c>
      <c r="I190" s="4">
        <f t="shared" si="4"/>
        <v>0</v>
      </c>
      <c r="J190" s="4">
        <f t="shared" si="7"/>
        <v>0</v>
      </c>
    </row>
    <row r="191" spans="3:10" x14ac:dyDescent="0.25">
      <c r="C191" s="24">
        <f t="shared" si="5"/>
        <v>45442</v>
      </c>
      <c r="D191" s="4">
        <f t="shared" si="6"/>
        <v>0</v>
      </c>
      <c r="E191" s="4">
        <f t="shared" si="0"/>
        <v>0</v>
      </c>
      <c r="F191" s="4">
        <f t="shared" si="1"/>
        <v>0</v>
      </c>
      <c r="G191" s="4">
        <f t="shared" si="2"/>
        <v>0</v>
      </c>
      <c r="H191" s="4">
        <f t="shared" si="3"/>
        <v>0</v>
      </c>
      <c r="I191" s="4">
        <f t="shared" si="4"/>
        <v>0</v>
      </c>
      <c r="J191" s="4">
        <f t="shared" si="7"/>
        <v>0</v>
      </c>
    </row>
    <row r="192" spans="3:10" x14ac:dyDescent="0.25">
      <c r="C192" s="24">
        <f t="shared" si="5"/>
        <v>45442</v>
      </c>
      <c r="D192" s="4">
        <f t="shared" si="6"/>
        <v>0</v>
      </c>
      <c r="E192" s="4">
        <f t="shared" si="0"/>
        <v>0</v>
      </c>
      <c r="F192" s="4">
        <f t="shared" si="1"/>
        <v>0</v>
      </c>
      <c r="G192" s="4">
        <f t="shared" si="2"/>
        <v>0</v>
      </c>
      <c r="H192" s="4">
        <f t="shared" si="3"/>
        <v>0</v>
      </c>
      <c r="I192" s="4">
        <f t="shared" si="4"/>
        <v>0</v>
      </c>
      <c r="J192" s="4">
        <f t="shared" si="7"/>
        <v>0</v>
      </c>
    </row>
    <row r="193" spans="3:10" x14ac:dyDescent="0.25">
      <c r="C193" s="24">
        <f t="shared" si="5"/>
        <v>45442</v>
      </c>
      <c r="D193" s="4">
        <f t="shared" si="6"/>
        <v>0</v>
      </c>
      <c r="E193" s="4">
        <f t="shared" si="0"/>
        <v>0</v>
      </c>
      <c r="F193" s="4">
        <f t="shared" si="1"/>
        <v>0</v>
      </c>
      <c r="G193" s="4">
        <f t="shared" si="2"/>
        <v>0</v>
      </c>
      <c r="H193" s="4">
        <f t="shared" si="3"/>
        <v>0</v>
      </c>
      <c r="I193" s="4">
        <f t="shared" si="4"/>
        <v>0</v>
      </c>
      <c r="J193" s="4">
        <f t="shared" si="7"/>
        <v>0</v>
      </c>
    </row>
    <row r="194" spans="3:10" x14ac:dyDescent="0.25">
      <c r="C194" s="24">
        <f t="shared" si="5"/>
        <v>45442</v>
      </c>
      <c r="D194" s="4">
        <f t="shared" si="6"/>
        <v>0</v>
      </c>
      <c r="E194" s="4">
        <f t="shared" si="0"/>
        <v>0</v>
      </c>
      <c r="F194" s="4">
        <f t="shared" si="1"/>
        <v>0</v>
      </c>
      <c r="G194" s="4">
        <f t="shared" si="2"/>
        <v>0</v>
      </c>
      <c r="H194" s="4">
        <f t="shared" si="3"/>
        <v>0</v>
      </c>
      <c r="I194" s="4">
        <f t="shared" si="4"/>
        <v>0</v>
      </c>
      <c r="J194" s="4">
        <f t="shared" si="7"/>
        <v>0</v>
      </c>
    </row>
    <row r="195" spans="3:10" x14ac:dyDescent="0.25">
      <c r="C195" s="24">
        <f t="shared" si="5"/>
        <v>45442</v>
      </c>
      <c r="D195" s="4">
        <f t="shared" si="6"/>
        <v>0</v>
      </c>
      <c r="E195" s="4">
        <f t="shared" si="0"/>
        <v>0</v>
      </c>
      <c r="F195" s="4">
        <f t="shared" si="1"/>
        <v>0</v>
      </c>
      <c r="G195" s="4">
        <f t="shared" si="2"/>
        <v>0</v>
      </c>
      <c r="H195" s="4">
        <f t="shared" si="3"/>
        <v>0</v>
      </c>
      <c r="I195" s="4">
        <f t="shared" si="4"/>
        <v>0</v>
      </c>
      <c r="J195" s="4">
        <f t="shared" si="7"/>
        <v>0</v>
      </c>
    </row>
    <row r="196" spans="3:10" x14ac:dyDescent="0.25">
      <c r="C196" s="24">
        <f t="shared" si="5"/>
        <v>45442</v>
      </c>
      <c r="D196" s="4">
        <f t="shared" si="6"/>
        <v>0</v>
      </c>
      <c r="E196" s="4">
        <f t="shared" si="0"/>
        <v>0</v>
      </c>
      <c r="F196" s="4">
        <f t="shared" si="1"/>
        <v>0</v>
      </c>
      <c r="G196" s="4">
        <f t="shared" si="2"/>
        <v>0</v>
      </c>
      <c r="H196" s="4">
        <f t="shared" si="3"/>
        <v>0</v>
      </c>
      <c r="I196" s="4">
        <f t="shared" si="4"/>
        <v>0</v>
      </c>
      <c r="J196" s="4">
        <f t="shared" si="7"/>
        <v>0</v>
      </c>
    </row>
    <row r="197" spans="3:10" x14ac:dyDescent="0.25">
      <c r="C197" s="24">
        <f t="shared" si="5"/>
        <v>45442</v>
      </c>
      <c r="D197" s="4">
        <f t="shared" si="6"/>
        <v>0</v>
      </c>
      <c r="E197" s="4">
        <f t="shared" si="0"/>
        <v>0</v>
      </c>
      <c r="F197" s="4">
        <f t="shared" si="1"/>
        <v>0</v>
      </c>
      <c r="G197" s="4">
        <f t="shared" si="2"/>
        <v>0</v>
      </c>
      <c r="H197" s="4">
        <f t="shared" si="3"/>
        <v>0</v>
      </c>
      <c r="I197" s="4">
        <f t="shared" si="4"/>
        <v>0</v>
      </c>
      <c r="J197" s="4">
        <f t="shared" si="7"/>
        <v>0</v>
      </c>
    </row>
    <row r="198" spans="3:10" x14ac:dyDescent="0.25">
      <c r="C198" s="24">
        <f t="shared" si="5"/>
        <v>45442</v>
      </c>
      <c r="D198" s="4">
        <f t="shared" si="6"/>
        <v>0</v>
      </c>
      <c r="E198" s="4">
        <f t="shared" si="0"/>
        <v>0</v>
      </c>
      <c r="F198" s="4">
        <f t="shared" si="1"/>
        <v>0</v>
      </c>
      <c r="G198" s="4">
        <f t="shared" si="2"/>
        <v>0</v>
      </c>
      <c r="H198" s="4">
        <f t="shared" si="3"/>
        <v>0</v>
      </c>
      <c r="I198" s="4">
        <f t="shared" si="4"/>
        <v>0</v>
      </c>
      <c r="J198" s="4">
        <f t="shared" si="7"/>
        <v>0</v>
      </c>
    </row>
    <row r="199" spans="3:10" x14ac:dyDescent="0.25">
      <c r="C199" s="24">
        <f t="shared" si="5"/>
        <v>45442</v>
      </c>
      <c r="D199" s="4">
        <f t="shared" si="6"/>
        <v>0</v>
      </c>
      <c r="E199" s="4">
        <f t="shared" si="0"/>
        <v>0</v>
      </c>
      <c r="F199" s="4">
        <f t="shared" si="1"/>
        <v>0</v>
      </c>
      <c r="G199" s="4">
        <f t="shared" si="2"/>
        <v>0</v>
      </c>
      <c r="H199" s="4">
        <f t="shared" si="3"/>
        <v>0</v>
      </c>
      <c r="I199" s="4">
        <f t="shared" si="4"/>
        <v>0</v>
      </c>
      <c r="J199" s="4">
        <f t="shared" si="7"/>
        <v>0</v>
      </c>
    </row>
    <row r="200" spans="3:10" x14ac:dyDescent="0.25">
      <c r="C200" s="24">
        <f t="shared" si="5"/>
        <v>45442</v>
      </c>
      <c r="D200" s="4">
        <f t="shared" si="6"/>
        <v>0</v>
      </c>
      <c r="E200" s="4">
        <f t="shared" si="0"/>
        <v>0</v>
      </c>
      <c r="F200" s="4">
        <f t="shared" si="1"/>
        <v>0</v>
      </c>
      <c r="G200" s="4">
        <f t="shared" si="2"/>
        <v>0</v>
      </c>
      <c r="H200" s="4">
        <f t="shared" si="3"/>
        <v>0</v>
      </c>
      <c r="I200" s="4">
        <f t="shared" si="4"/>
        <v>0</v>
      </c>
      <c r="J200" s="4">
        <f t="shared" si="7"/>
        <v>0</v>
      </c>
    </row>
    <row r="201" spans="3:10" x14ac:dyDescent="0.25">
      <c r="C201" s="24">
        <f t="shared" si="5"/>
        <v>45442</v>
      </c>
      <c r="D201" s="4">
        <f t="shared" si="6"/>
        <v>0</v>
      </c>
      <c r="E201" s="4">
        <f t="shared" si="0"/>
        <v>0</v>
      </c>
      <c r="F201" s="4">
        <f t="shared" si="1"/>
        <v>0</v>
      </c>
      <c r="G201" s="4">
        <f t="shared" si="2"/>
        <v>0</v>
      </c>
      <c r="H201" s="4">
        <f t="shared" si="3"/>
        <v>0</v>
      </c>
      <c r="I201" s="4">
        <f t="shared" si="4"/>
        <v>0</v>
      </c>
      <c r="J201" s="4">
        <f t="shared" si="7"/>
        <v>0</v>
      </c>
    </row>
    <row r="202" spans="3:10" x14ac:dyDescent="0.25">
      <c r="C202" s="24">
        <f t="shared" si="5"/>
        <v>45442</v>
      </c>
      <c r="D202" s="4">
        <f t="shared" si="6"/>
        <v>0</v>
      </c>
      <c r="E202" s="4">
        <f t="shared" si="0"/>
        <v>0</v>
      </c>
      <c r="F202" s="4">
        <f t="shared" si="1"/>
        <v>0</v>
      </c>
      <c r="G202" s="4">
        <f t="shared" si="2"/>
        <v>0</v>
      </c>
      <c r="H202" s="4">
        <f t="shared" si="3"/>
        <v>0</v>
      </c>
      <c r="I202" s="4">
        <f t="shared" si="4"/>
        <v>0</v>
      </c>
      <c r="J202" s="4">
        <f t="shared" si="7"/>
        <v>0</v>
      </c>
    </row>
    <row r="203" spans="3:10" x14ac:dyDescent="0.25">
      <c r="C203" s="24">
        <f t="shared" si="5"/>
        <v>45442</v>
      </c>
      <c r="D203" s="4">
        <f t="shared" si="6"/>
        <v>0</v>
      </c>
      <c r="E203" s="4">
        <f t="shared" si="0"/>
        <v>0</v>
      </c>
      <c r="F203" s="4">
        <f t="shared" si="1"/>
        <v>0</v>
      </c>
      <c r="G203" s="4">
        <f t="shared" si="2"/>
        <v>0</v>
      </c>
      <c r="H203" s="4">
        <f t="shared" si="3"/>
        <v>0</v>
      </c>
      <c r="I203" s="4">
        <f t="shared" si="4"/>
        <v>0</v>
      </c>
      <c r="J203" s="4">
        <f t="shared" si="7"/>
        <v>0</v>
      </c>
    </row>
    <row r="204" spans="3:10" x14ac:dyDescent="0.25">
      <c r="C204" s="24">
        <f t="shared" si="5"/>
        <v>45442</v>
      </c>
      <c r="D204" s="4">
        <f t="shared" si="6"/>
        <v>0</v>
      </c>
      <c r="E204" s="4">
        <f t="shared" si="0"/>
        <v>0</v>
      </c>
      <c r="F204" s="4">
        <f t="shared" si="1"/>
        <v>0</v>
      </c>
      <c r="G204" s="4">
        <f t="shared" si="2"/>
        <v>0</v>
      </c>
      <c r="H204" s="4">
        <f t="shared" si="3"/>
        <v>0</v>
      </c>
      <c r="I204" s="4">
        <f t="shared" si="4"/>
        <v>0</v>
      </c>
      <c r="J204" s="4">
        <f t="shared" si="7"/>
        <v>0</v>
      </c>
    </row>
    <row r="205" spans="3:10" x14ac:dyDescent="0.25">
      <c r="C205" s="24">
        <f t="shared" si="5"/>
        <v>45442</v>
      </c>
      <c r="D205" s="4">
        <f t="shared" si="6"/>
        <v>0</v>
      </c>
      <c r="E205" s="4">
        <f t="shared" si="0"/>
        <v>0</v>
      </c>
      <c r="F205" s="4">
        <f t="shared" si="1"/>
        <v>0</v>
      </c>
      <c r="G205" s="4">
        <f t="shared" si="2"/>
        <v>0</v>
      </c>
      <c r="H205" s="4">
        <f t="shared" si="3"/>
        <v>0</v>
      </c>
      <c r="I205" s="4">
        <f t="shared" si="4"/>
        <v>0</v>
      </c>
      <c r="J205" s="4">
        <f t="shared" si="7"/>
        <v>0</v>
      </c>
    </row>
    <row r="206" spans="3:10" x14ac:dyDescent="0.25">
      <c r="C206" s="24">
        <f t="shared" si="5"/>
        <v>45442</v>
      </c>
      <c r="D206" s="4">
        <f t="shared" si="6"/>
        <v>0</v>
      </c>
      <c r="E206" s="4">
        <f t="shared" si="0"/>
        <v>0</v>
      </c>
      <c r="F206" s="4">
        <f t="shared" si="1"/>
        <v>0</v>
      </c>
      <c r="G206" s="4">
        <f t="shared" si="2"/>
        <v>0</v>
      </c>
      <c r="H206" s="4">
        <f t="shared" si="3"/>
        <v>0</v>
      </c>
      <c r="I206" s="4">
        <f t="shared" si="4"/>
        <v>0</v>
      </c>
      <c r="J206" s="4">
        <f t="shared" si="7"/>
        <v>0</v>
      </c>
    </row>
    <row r="207" spans="3:10" x14ac:dyDescent="0.25">
      <c r="C207" s="24">
        <f t="shared" si="5"/>
        <v>45442</v>
      </c>
      <c r="D207" s="4">
        <f t="shared" si="6"/>
        <v>0</v>
      </c>
      <c r="E207" s="4">
        <f t="shared" si="0"/>
        <v>0</v>
      </c>
      <c r="F207" s="4">
        <f t="shared" si="1"/>
        <v>0</v>
      </c>
      <c r="G207" s="4">
        <f t="shared" si="2"/>
        <v>0</v>
      </c>
      <c r="H207" s="4">
        <f t="shared" si="3"/>
        <v>0</v>
      </c>
      <c r="I207" s="4">
        <f t="shared" si="4"/>
        <v>0</v>
      </c>
      <c r="J207" s="4">
        <f t="shared" si="7"/>
        <v>0</v>
      </c>
    </row>
    <row r="208" spans="3:10" x14ac:dyDescent="0.25">
      <c r="C208" s="24">
        <f t="shared" si="5"/>
        <v>45442</v>
      </c>
      <c r="D208" s="4">
        <f t="shared" si="6"/>
        <v>0</v>
      </c>
      <c r="E208" s="4">
        <f t="shared" si="0"/>
        <v>0</v>
      </c>
      <c r="F208" s="4">
        <f t="shared" si="1"/>
        <v>0</v>
      </c>
      <c r="G208" s="4">
        <f t="shared" si="2"/>
        <v>0</v>
      </c>
      <c r="H208" s="4">
        <f t="shared" si="3"/>
        <v>0</v>
      </c>
      <c r="I208" s="4">
        <f t="shared" si="4"/>
        <v>0</v>
      </c>
      <c r="J208" s="4">
        <f t="shared" si="7"/>
        <v>0</v>
      </c>
    </row>
    <row r="209" spans="3:10" x14ac:dyDescent="0.25">
      <c r="C209" s="24">
        <f t="shared" si="5"/>
        <v>45442</v>
      </c>
      <c r="D209" s="4">
        <f t="shared" si="6"/>
        <v>0</v>
      </c>
      <c r="E209" s="4">
        <f t="shared" si="0"/>
        <v>0</v>
      </c>
      <c r="F209" s="4">
        <f t="shared" si="1"/>
        <v>0</v>
      </c>
      <c r="G209" s="4">
        <f t="shared" si="2"/>
        <v>0</v>
      </c>
      <c r="H209" s="4">
        <f t="shared" si="3"/>
        <v>0</v>
      </c>
      <c r="I209" s="4">
        <f t="shared" si="4"/>
        <v>0</v>
      </c>
      <c r="J209" s="4">
        <f t="shared" si="7"/>
        <v>0</v>
      </c>
    </row>
    <row r="210" spans="3:10" x14ac:dyDescent="0.25">
      <c r="C210" s="24">
        <f t="shared" si="5"/>
        <v>45442</v>
      </c>
      <c r="D210" s="4">
        <f t="shared" si="6"/>
        <v>0</v>
      </c>
      <c r="E210" s="4">
        <f t="shared" si="0"/>
        <v>0</v>
      </c>
      <c r="F210" s="4">
        <f t="shared" si="1"/>
        <v>0</v>
      </c>
      <c r="G210" s="4">
        <f t="shared" si="2"/>
        <v>0</v>
      </c>
      <c r="H210" s="4">
        <f t="shared" si="3"/>
        <v>0</v>
      </c>
      <c r="I210" s="4">
        <f t="shared" si="4"/>
        <v>0</v>
      </c>
      <c r="J210" s="4">
        <f t="shared" si="7"/>
        <v>0</v>
      </c>
    </row>
    <row r="211" spans="3:10" x14ac:dyDescent="0.25">
      <c r="C211" s="24">
        <f t="shared" si="5"/>
        <v>45442</v>
      </c>
      <c r="D211" s="4">
        <f t="shared" si="6"/>
        <v>0</v>
      </c>
      <c r="E211" s="4">
        <f t="shared" si="0"/>
        <v>0</v>
      </c>
      <c r="F211" s="4">
        <f t="shared" si="1"/>
        <v>0</v>
      </c>
      <c r="G211" s="4">
        <f t="shared" si="2"/>
        <v>0</v>
      </c>
      <c r="H211" s="4">
        <f t="shared" si="3"/>
        <v>0</v>
      </c>
      <c r="I211" s="4">
        <f t="shared" si="4"/>
        <v>0</v>
      </c>
      <c r="J211" s="4">
        <f t="shared" si="7"/>
        <v>0</v>
      </c>
    </row>
    <row r="212" spans="3:10" x14ac:dyDescent="0.25">
      <c r="C212" s="24">
        <f t="shared" si="5"/>
        <v>45442</v>
      </c>
      <c r="D212" s="4">
        <f t="shared" si="6"/>
        <v>0</v>
      </c>
      <c r="E212" s="4">
        <f t="shared" si="0"/>
        <v>0</v>
      </c>
      <c r="F212" s="4">
        <f t="shared" si="1"/>
        <v>0</v>
      </c>
      <c r="G212" s="4">
        <f t="shared" si="2"/>
        <v>0</v>
      </c>
      <c r="H212" s="4">
        <f t="shared" si="3"/>
        <v>0</v>
      </c>
      <c r="I212" s="4">
        <f t="shared" si="4"/>
        <v>0</v>
      </c>
      <c r="J212" s="4">
        <f t="shared" si="7"/>
        <v>0</v>
      </c>
    </row>
    <row r="213" spans="3:10" x14ac:dyDescent="0.25">
      <c r="C213" s="24">
        <f t="shared" si="5"/>
        <v>45442</v>
      </c>
      <c r="D213" s="4">
        <f t="shared" si="6"/>
        <v>0</v>
      </c>
      <c r="E213" s="4">
        <f t="shared" si="0"/>
        <v>0</v>
      </c>
      <c r="F213" s="4">
        <f t="shared" si="1"/>
        <v>0</v>
      </c>
      <c r="G213" s="4">
        <f t="shared" si="2"/>
        <v>0</v>
      </c>
      <c r="H213" s="4">
        <f t="shared" si="3"/>
        <v>0</v>
      </c>
      <c r="I213" s="4">
        <f t="shared" si="4"/>
        <v>0</v>
      </c>
      <c r="J213" s="4">
        <f t="shared" si="7"/>
        <v>0</v>
      </c>
    </row>
    <row r="214" spans="3:10" x14ac:dyDescent="0.25">
      <c r="C214" s="24">
        <f t="shared" si="5"/>
        <v>45442</v>
      </c>
      <c r="D214" s="4">
        <f t="shared" si="6"/>
        <v>0</v>
      </c>
      <c r="E214" s="4">
        <f t="shared" si="0"/>
        <v>0</v>
      </c>
      <c r="F214" s="4">
        <f t="shared" si="1"/>
        <v>0</v>
      </c>
      <c r="G214" s="4">
        <f t="shared" si="2"/>
        <v>0</v>
      </c>
      <c r="H214" s="4">
        <f t="shared" si="3"/>
        <v>0</v>
      </c>
      <c r="I214" s="4">
        <f t="shared" si="4"/>
        <v>0</v>
      </c>
      <c r="J214" s="4">
        <f t="shared" si="7"/>
        <v>0</v>
      </c>
    </row>
    <row r="215" spans="3:10" x14ac:dyDescent="0.25">
      <c r="C215" s="24">
        <f t="shared" si="5"/>
        <v>45442</v>
      </c>
      <c r="D215" s="4">
        <f t="shared" si="6"/>
        <v>0</v>
      </c>
      <c r="E215" s="4">
        <f t="shared" si="0"/>
        <v>0</v>
      </c>
      <c r="F215" s="4">
        <f t="shared" si="1"/>
        <v>0</v>
      </c>
      <c r="G215" s="4">
        <f t="shared" si="2"/>
        <v>0</v>
      </c>
      <c r="H215" s="4">
        <f t="shared" si="3"/>
        <v>0</v>
      </c>
      <c r="I215" s="4">
        <f t="shared" si="4"/>
        <v>0</v>
      </c>
      <c r="J215" s="4">
        <f t="shared" si="7"/>
        <v>0</v>
      </c>
    </row>
    <row r="216" spans="3:10" x14ac:dyDescent="0.25">
      <c r="C216" s="24">
        <f t="shared" si="5"/>
        <v>45442</v>
      </c>
      <c r="D216" s="4">
        <f t="shared" si="6"/>
        <v>0</v>
      </c>
      <c r="E216" s="4">
        <f t="shared" si="0"/>
        <v>0</v>
      </c>
      <c r="F216" s="4">
        <f t="shared" si="1"/>
        <v>0</v>
      </c>
      <c r="G216" s="4">
        <f t="shared" si="2"/>
        <v>0</v>
      </c>
      <c r="H216" s="4">
        <f t="shared" si="3"/>
        <v>0</v>
      </c>
      <c r="I216" s="4">
        <f t="shared" si="4"/>
        <v>0</v>
      </c>
      <c r="J216" s="4">
        <f t="shared" si="7"/>
        <v>0</v>
      </c>
    </row>
    <row r="217" spans="3:10" x14ac:dyDescent="0.25">
      <c r="C217" s="24">
        <f t="shared" si="5"/>
        <v>45442</v>
      </c>
      <c r="D217" s="4">
        <f t="shared" si="6"/>
        <v>0</v>
      </c>
      <c r="E217" s="4">
        <f t="shared" si="0"/>
        <v>0</v>
      </c>
      <c r="F217" s="4">
        <f t="shared" si="1"/>
        <v>0</v>
      </c>
      <c r="G217" s="4">
        <f t="shared" si="2"/>
        <v>0</v>
      </c>
      <c r="H217" s="4">
        <f t="shared" si="3"/>
        <v>0</v>
      </c>
      <c r="I217" s="4">
        <f t="shared" si="4"/>
        <v>0</v>
      </c>
      <c r="J217" s="4">
        <f t="shared" si="7"/>
        <v>0</v>
      </c>
    </row>
    <row r="218" spans="3:10" x14ac:dyDescent="0.25">
      <c r="C218" s="24">
        <f t="shared" si="5"/>
        <v>45442</v>
      </c>
      <c r="D218" s="4">
        <f t="shared" si="6"/>
        <v>0</v>
      </c>
      <c r="E218" s="4">
        <f t="shared" ref="E218:E281" si="40">+IF(AND(C218&gt;=31,C218&lt;=60),K218,0)</f>
        <v>0</v>
      </c>
      <c r="F218" s="4">
        <f t="shared" ref="F218:F281" si="41">+IF(AND(C218&gt;=61,C218&lt;=90),K218,0)</f>
        <v>0</v>
      </c>
      <c r="G218" s="4">
        <f t="shared" ref="G218:G281" si="42">+IF(AND(C218&gt;=91,C218&lt;=120),K218,0)</f>
        <v>0</v>
      </c>
      <c r="H218" s="4">
        <f t="shared" ref="H218:H281" si="43">+IF(AND(C218&gt;=121,C218&lt;=180),K218,0)</f>
        <v>0</v>
      </c>
      <c r="I218" s="4">
        <f t="shared" ref="I218:I281" si="44">+IF(AND(C218&gt;=181,C218&lt;=360),K218,0)</f>
        <v>0</v>
      </c>
      <c r="J218" s="4">
        <f t="shared" si="7"/>
        <v>0</v>
      </c>
    </row>
    <row r="219" spans="3:10" x14ac:dyDescent="0.25">
      <c r="C219" s="24">
        <f t="shared" ref="C219:C282" si="45">+_xlfn.DAYS($C$2,B219)</f>
        <v>45442</v>
      </c>
      <c r="D219" s="4">
        <f t="shared" si="6"/>
        <v>0</v>
      </c>
      <c r="E219" s="4">
        <f t="shared" si="40"/>
        <v>0</v>
      </c>
      <c r="F219" s="4">
        <f t="shared" si="41"/>
        <v>0</v>
      </c>
      <c r="G219" s="4">
        <f t="shared" si="42"/>
        <v>0</v>
      </c>
      <c r="H219" s="4">
        <f t="shared" si="43"/>
        <v>0</v>
      </c>
      <c r="I219" s="4">
        <f t="shared" si="44"/>
        <v>0</v>
      </c>
      <c r="J219" s="4">
        <f t="shared" si="7"/>
        <v>0</v>
      </c>
    </row>
    <row r="220" spans="3:10" x14ac:dyDescent="0.25">
      <c r="C220" s="24">
        <f t="shared" si="45"/>
        <v>45442</v>
      </c>
      <c r="D220" s="4">
        <f t="shared" si="6"/>
        <v>0</v>
      </c>
      <c r="E220" s="4">
        <f t="shared" si="40"/>
        <v>0</v>
      </c>
      <c r="F220" s="4">
        <f t="shared" si="41"/>
        <v>0</v>
      </c>
      <c r="G220" s="4">
        <f t="shared" si="42"/>
        <v>0</v>
      </c>
      <c r="H220" s="4">
        <f t="shared" si="43"/>
        <v>0</v>
      </c>
      <c r="I220" s="4">
        <f t="shared" si="44"/>
        <v>0</v>
      </c>
      <c r="J220" s="4">
        <f t="shared" si="7"/>
        <v>0</v>
      </c>
    </row>
    <row r="221" spans="3:10" x14ac:dyDescent="0.25">
      <c r="C221" s="24">
        <f t="shared" si="45"/>
        <v>45442</v>
      </c>
      <c r="D221" s="4">
        <f t="shared" si="6"/>
        <v>0</v>
      </c>
      <c r="E221" s="4">
        <f t="shared" si="40"/>
        <v>0</v>
      </c>
      <c r="F221" s="4">
        <f t="shared" si="41"/>
        <v>0</v>
      </c>
      <c r="G221" s="4">
        <f t="shared" si="42"/>
        <v>0</v>
      </c>
      <c r="H221" s="4">
        <f t="shared" si="43"/>
        <v>0</v>
      </c>
      <c r="I221" s="4">
        <f t="shared" si="44"/>
        <v>0</v>
      </c>
      <c r="J221" s="4">
        <f t="shared" si="7"/>
        <v>0</v>
      </c>
    </row>
    <row r="222" spans="3:10" x14ac:dyDescent="0.25">
      <c r="C222" s="24">
        <f t="shared" si="45"/>
        <v>45442</v>
      </c>
      <c r="D222" s="4">
        <f t="shared" si="6"/>
        <v>0</v>
      </c>
      <c r="E222" s="4">
        <f t="shared" si="40"/>
        <v>0</v>
      </c>
      <c r="F222" s="4">
        <f t="shared" si="41"/>
        <v>0</v>
      </c>
      <c r="G222" s="4">
        <f t="shared" si="42"/>
        <v>0</v>
      </c>
      <c r="H222" s="4">
        <f t="shared" si="43"/>
        <v>0</v>
      </c>
      <c r="I222" s="4">
        <f t="shared" si="44"/>
        <v>0</v>
      </c>
      <c r="J222" s="4">
        <f t="shared" si="7"/>
        <v>0</v>
      </c>
    </row>
    <row r="223" spans="3:10" x14ac:dyDescent="0.25">
      <c r="C223" s="24">
        <f t="shared" si="45"/>
        <v>45442</v>
      </c>
      <c r="D223" s="4">
        <f t="shared" si="6"/>
        <v>0</v>
      </c>
      <c r="E223" s="4">
        <f t="shared" si="40"/>
        <v>0</v>
      </c>
      <c r="F223" s="4">
        <f t="shared" si="41"/>
        <v>0</v>
      </c>
      <c r="G223" s="4">
        <f t="shared" si="42"/>
        <v>0</v>
      </c>
      <c r="H223" s="4">
        <f t="shared" si="43"/>
        <v>0</v>
      </c>
      <c r="I223" s="4">
        <f t="shared" si="44"/>
        <v>0</v>
      </c>
      <c r="J223" s="4">
        <f t="shared" si="7"/>
        <v>0</v>
      </c>
    </row>
    <row r="224" spans="3:10" x14ac:dyDescent="0.25">
      <c r="C224" s="24">
        <f t="shared" si="45"/>
        <v>45442</v>
      </c>
      <c r="D224" s="4">
        <f t="shared" si="6"/>
        <v>0</v>
      </c>
      <c r="E224" s="4">
        <f t="shared" si="40"/>
        <v>0</v>
      </c>
      <c r="F224" s="4">
        <f t="shared" si="41"/>
        <v>0</v>
      </c>
      <c r="G224" s="4">
        <f t="shared" si="42"/>
        <v>0</v>
      </c>
      <c r="H224" s="4">
        <f t="shared" si="43"/>
        <v>0</v>
      </c>
      <c r="I224" s="4">
        <f t="shared" si="44"/>
        <v>0</v>
      </c>
      <c r="J224" s="4">
        <f t="shared" si="7"/>
        <v>0</v>
      </c>
    </row>
    <row r="225" spans="3:10" x14ac:dyDescent="0.25">
      <c r="C225" s="24">
        <f t="shared" si="45"/>
        <v>45442</v>
      </c>
      <c r="D225" s="4">
        <f t="shared" si="6"/>
        <v>0</v>
      </c>
      <c r="E225" s="4">
        <f t="shared" si="40"/>
        <v>0</v>
      </c>
      <c r="F225" s="4">
        <f t="shared" si="41"/>
        <v>0</v>
      </c>
      <c r="G225" s="4">
        <f t="shared" si="42"/>
        <v>0</v>
      </c>
      <c r="H225" s="4">
        <f t="shared" si="43"/>
        <v>0</v>
      </c>
      <c r="I225" s="4">
        <f t="shared" si="44"/>
        <v>0</v>
      </c>
      <c r="J225" s="4">
        <f t="shared" si="7"/>
        <v>0</v>
      </c>
    </row>
    <row r="226" spans="3:10" x14ac:dyDescent="0.25">
      <c r="C226" s="24">
        <f t="shared" si="45"/>
        <v>45442</v>
      </c>
      <c r="D226" s="4">
        <f t="shared" si="6"/>
        <v>0</v>
      </c>
      <c r="E226" s="4">
        <f t="shared" si="40"/>
        <v>0</v>
      </c>
      <c r="F226" s="4">
        <f t="shared" si="41"/>
        <v>0</v>
      </c>
      <c r="G226" s="4">
        <f t="shared" si="42"/>
        <v>0</v>
      </c>
      <c r="H226" s="4">
        <f t="shared" si="43"/>
        <v>0</v>
      </c>
      <c r="I226" s="4">
        <f t="shared" si="44"/>
        <v>0</v>
      </c>
      <c r="J226" s="4">
        <f t="shared" si="7"/>
        <v>0</v>
      </c>
    </row>
    <row r="227" spans="3:10" x14ac:dyDescent="0.25">
      <c r="C227" s="24">
        <f t="shared" si="45"/>
        <v>45442</v>
      </c>
      <c r="D227" s="4">
        <f t="shared" si="6"/>
        <v>0</v>
      </c>
      <c r="E227" s="4">
        <f t="shared" si="40"/>
        <v>0</v>
      </c>
      <c r="F227" s="4">
        <f t="shared" si="41"/>
        <v>0</v>
      </c>
      <c r="G227" s="4">
        <f t="shared" si="42"/>
        <v>0</v>
      </c>
      <c r="H227" s="4">
        <f t="shared" si="43"/>
        <v>0</v>
      </c>
      <c r="I227" s="4">
        <f t="shared" si="44"/>
        <v>0</v>
      </c>
      <c r="J227" s="4">
        <f t="shared" si="7"/>
        <v>0</v>
      </c>
    </row>
    <row r="228" spans="3:10" x14ac:dyDescent="0.25">
      <c r="C228" s="24">
        <f t="shared" si="45"/>
        <v>45442</v>
      </c>
      <c r="D228" s="4">
        <f t="shared" si="6"/>
        <v>0</v>
      </c>
      <c r="E228" s="4">
        <f t="shared" si="40"/>
        <v>0</v>
      </c>
      <c r="F228" s="4">
        <f t="shared" si="41"/>
        <v>0</v>
      </c>
      <c r="G228" s="4">
        <f t="shared" si="42"/>
        <v>0</v>
      </c>
      <c r="H228" s="4">
        <f t="shared" si="43"/>
        <v>0</v>
      </c>
      <c r="I228" s="4">
        <f t="shared" si="44"/>
        <v>0</v>
      </c>
      <c r="J228" s="4">
        <f t="shared" si="7"/>
        <v>0</v>
      </c>
    </row>
    <row r="229" spans="3:10" x14ac:dyDescent="0.25">
      <c r="C229" s="24">
        <f t="shared" si="45"/>
        <v>45442</v>
      </c>
      <c r="D229" s="4">
        <f t="shared" si="6"/>
        <v>0</v>
      </c>
      <c r="E229" s="4">
        <f t="shared" si="40"/>
        <v>0</v>
      </c>
      <c r="F229" s="4">
        <f t="shared" si="41"/>
        <v>0</v>
      </c>
      <c r="G229" s="4">
        <f t="shared" si="42"/>
        <v>0</v>
      </c>
      <c r="H229" s="4">
        <f t="shared" si="43"/>
        <v>0</v>
      </c>
      <c r="I229" s="4">
        <f t="shared" si="44"/>
        <v>0</v>
      </c>
      <c r="J229" s="4">
        <f t="shared" si="7"/>
        <v>0</v>
      </c>
    </row>
    <row r="230" spans="3:10" x14ac:dyDescent="0.25">
      <c r="C230" s="24">
        <f t="shared" si="45"/>
        <v>45442</v>
      </c>
      <c r="D230" s="4">
        <f t="shared" si="6"/>
        <v>0</v>
      </c>
      <c r="E230" s="4">
        <f t="shared" si="40"/>
        <v>0</v>
      </c>
      <c r="F230" s="4">
        <f t="shared" si="41"/>
        <v>0</v>
      </c>
      <c r="G230" s="4">
        <f t="shared" si="42"/>
        <v>0</v>
      </c>
      <c r="H230" s="4">
        <f t="shared" si="43"/>
        <v>0</v>
      </c>
      <c r="I230" s="4">
        <f t="shared" si="44"/>
        <v>0</v>
      </c>
      <c r="J230" s="4">
        <f t="shared" si="7"/>
        <v>0</v>
      </c>
    </row>
    <row r="231" spans="3:10" x14ac:dyDescent="0.25">
      <c r="C231" s="24">
        <f t="shared" si="45"/>
        <v>45442</v>
      </c>
      <c r="D231" s="4">
        <f t="shared" si="6"/>
        <v>0</v>
      </c>
      <c r="E231" s="4">
        <f t="shared" si="40"/>
        <v>0</v>
      </c>
      <c r="F231" s="4">
        <f t="shared" si="41"/>
        <v>0</v>
      </c>
      <c r="G231" s="4">
        <f t="shared" si="42"/>
        <v>0</v>
      </c>
      <c r="H231" s="4">
        <f t="shared" si="43"/>
        <v>0</v>
      </c>
      <c r="I231" s="4">
        <f t="shared" si="44"/>
        <v>0</v>
      </c>
      <c r="J231" s="4">
        <f t="shared" si="7"/>
        <v>0</v>
      </c>
    </row>
    <row r="232" spans="3:10" x14ac:dyDescent="0.25">
      <c r="C232" s="24">
        <f t="shared" si="45"/>
        <v>45442</v>
      </c>
      <c r="D232" s="4">
        <f t="shared" si="6"/>
        <v>0</v>
      </c>
      <c r="E232" s="4">
        <f t="shared" si="40"/>
        <v>0</v>
      </c>
      <c r="F232" s="4">
        <f t="shared" si="41"/>
        <v>0</v>
      </c>
      <c r="G232" s="4">
        <f t="shared" si="42"/>
        <v>0</v>
      </c>
      <c r="H232" s="4">
        <f t="shared" si="43"/>
        <v>0</v>
      </c>
      <c r="I232" s="4">
        <f t="shared" si="44"/>
        <v>0</v>
      </c>
      <c r="J232" s="4">
        <f t="shared" si="7"/>
        <v>0</v>
      </c>
    </row>
    <row r="233" spans="3:10" x14ac:dyDescent="0.25">
      <c r="C233" s="24">
        <f t="shared" si="45"/>
        <v>45442</v>
      </c>
      <c r="D233" s="4">
        <f t="shared" si="6"/>
        <v>0</v>
      </c>
      <c r="E233" s="4">
        <f t="shared" si="40"/>
        <v>0</v>
      </c>
      <c r="F233" s="4">
        <f t="shared" si="41"/>
        <v>0</v>
      </c>
      <c r="G233" s="4">
        <f t="shared" si="42"/>
        <v>0</v>
      </c>
      <c r="H233" s="4">
        <f t="shared" si="43"/>
        <v>0</v>
      </c>
      <c r="I233" s="4">
        <f t="shared" si="44"/>
        <v>0</v>
      </c>
      <c r="J233" s="4">
        <f t="shared" si="7"/>
        <v>0</v>
      </c>
    </row>
    <row r="234" spans="3:10" x14ac:dyDescent="0.25">
      <c r="C234" s="24">
        <f t="shared" si="45"/>
        <v>45442</v>
      </c>
      <c r="D234" s="4">
        <f t="shared" si="6"/>
        <v>0</v>
      </c>
      <c r="E234" s="4">
        <f t="shared" si="40"/>
        <v>0</v>
      </c>
      <c r="F234" s="4">
        <f t="shared" si="41"/>
        <v>0</v>
      </c>
      <c r="G234" s="4">
        <f t="shared" si="42"/>
        <v>0</v>
      </c>
      <c r="H234" s="4">
        <f t="shared" si="43"/>
        <v>0</v>
      </c>
      <c r="I234" s="4">
        <f t="shared" si="44"/>
        <v>0</v>
      </c>
      <c r="J234" s="4">
        <f t="shared" si="7"/>
        <v>0</v>
      </c>
    </row>
    <row r="235" spans="3:10" x14ac:dyDescent="0.25">
      <c r="C235" s="24">
        <f t="shared" si="45"/>
        <v>45442</v>
      </c>
      <c r="D235" s="4">
        <f t="shared" si="6"/>
        <v>0</v>
      </c>
      <c r="E235" s="4">
        <f t="shared" si="40"/>
        <v>0</v>
      </c>
      <c r="F235" s="4">
        <f t="shared" si="41"/>
        <v>0</v>
      </c>
      <c r="G235" s="4">
        <f t="shared" si="42"/>
        <v>0</v>
      </c>
      <c r="H235" s="4">
        <f t="shared" si="43"/>
        <v>0</v>
      </c>
      <c r="I235" s="4">
        <f t="shared" si="44"/>
        <v>0</v>
      </c>
      <c r="J235" s="4">
        <f t="shared" si="7"/>
        <v>0</v>
      </c>
    </row>
    <row r="236" spans="3:10" x14ac:dyDescent="0.25">
      <c r="C236" s="24">
        <f t="shared" si="45"/>
        <v>45442</v>
      </c>
      <c r="D236" s="4">
        <f t="shared" si="6"/>
        <v>0</v>
      </c>
      <c r="E236" s="4">
        <f t="shared" si="40"/>
        <v>0</v>
      </c>
      <c r="F236" s="4">
        <f t="shared" si="41"/>
        <v>0</v>
      </c>
      <c r="G236" s="4">
        <f t="shared" si="42"/>
        <v>0</v>
      </c>
      <c r="H236" s="4">
        <f t="shared" si="43"/>
        <v>0</v>
      </c>
      <c r="I236" s="4">
        <f t="shared" si="44"/>
        <v>0</v>
      </c>
      <c r="J236" s="4">
        <f t="shared" si="7"/>
        <v>0</v>
      </c>
    </row>
    <row r="237" spans="3:10" x14ac:dyDescent="0.25">
      <c r="C237" s="24">
        <f t="shared" si="45"/>
        <v>45442</v>
      </c>
      <c r="D237" s="4">
        <f t="shared" si="6"/>
        <v>0</v>
      </c>
      <c r="E237" s="4">
        <f t="shared" si="40"/>
        <v>0</v>
      </c>
      <c r="F237" s="4">
        <f t="shared" si="41"/>
        <v>0</v>
      </c>
      <c r="G237" s="4">
        <f t="shared" si="42"/>
        <v>0</v>
      </c>
      <c r="H237" s="4">
        <f t="shared" si="43"/>
        <v>0</v>
      </c>
      <c r="I237" s="4">
        <f t="shared" si="44"/>
        <v>0</v>
      </c>
      <c r="J237" s="4">
        <f t="shared" si="7"/>
        <v>0</v>
      </c>
    </row>
    <row r="238" spans="3:10" x14ac:dyDescent="0.25">
      <c r="C238" s="24">
        <f t="shared" si="45"/>
        <v>45442</v>
      </c>
      <c r="D238" s="4">
        <f t="shared" si="6"/>
        <v>0</v>
      </c>
      <c r="E238" s="4">
        <f t="shared" si="40"/>
        <v>0</v>
      </c>
      <c r="F238" s="4">
        <f t="shared" si="41"/>
        <v>0</v>
      </c>
      <c r="G238" s="4">
        <f t="shared" si="42"/>
        <v>0</v>
      </c>
      <c r="H238" s="4">
        <f t="shared" si="43"/>
        <v>0</v>
      </c>
      <c r="I238" s="4">
        <f t="shared" si="44"/>
        <v>0</v>
      </c>
      <c r="J238" s="4">
        <f t="shared" si="7"/>
        <v>0</v>
      </c>
    </row>
    <row r="239" spans="3:10" x14ac:dyDescent="0.25">
      <c r="C239" s="24">
        <f t="shared" si="45"/>
        <v>45442</v>
      </c>
      <c r="D239" s="4">
        <f t="shared" si="6"/>
        <v>0</v>
      </c>
      <c r="E239" s="4">
        <f t="shared" si="40"/>
        <v>0</v>
      </c>
      <c r="F239" s="4">
        <f t="shared" si="41"/>
        <v>0</v>
      </c>
      <c r="G239" s="4">
        <f t="shared" si="42"/>
        <v>0</v>
      </c>
      <c r="H239" s="4">
        <f t="shared" si="43"/>
        <v>0</v>
      </c>
      <c r="I239" s="4">
        <f t="shared" si="44"/>
        <v>0</v>
      </c>
      <c r="J239" s="4">
        <f t="shared" si="7"/>
        <v>0</v>
      </c>
    </row>
    <row r="240" spans="3:10" x14ac:dyDescent="0.25">
      <c r="C240" s="24">
        <f t="shared" si="45"/>
        <v>45442</v>
      </c>
      <c r="D240" s="4">
        <f t="shared" si="6"/>
        <v>0</v>
      </c>
      <c r="E240" s="4">
        <f t="shared" si="40"/>
        <v>0</v>
      </c>
      <c r="F240" s="4">
        <f t="shared" si="41"/>
        <v>0</v>
      </c>
      <c r="G240" s="4">
        <f t="shared" si="42"/>
        <v>0</v>
      </c>
      <c r="H240" s="4">
        <f t="shared" si="43"/>
        <v>0</v>
      </c>
      <c r="I240" s="4">
        <f t="shared" si="44"/>
        <v>0</v>
      </c>
      <c r="J240" s="4">
        <f t="shared" si="7"/>
        <v>0</v>
      </c>
    </row>
    <row r="241" spans="3:10" x14ac:dyDescent="0.25">
      <c r="C241" s="24">
        <f t="shared" si="45"/>
        <v>45442</v>
      </c>
      <c r="D241" s="4">
        <f t="shared" si="6"/>
        <v>0</v>
      </c>
      <c r="E241" s="4">
        <f t="shared" si="40"/>
        <v>0</v>
      </c>
      <c r="F241" s="4">
        <f t="shared" si="41"/>
        <v>0</v>
      </c>
      <c r="G241" s="4">
        <f t="shared" si="42"/>
        <v>0</v>
      </c>
      <c r="H241" s="4">
        <f t="shared" si="43"/>
        <v>0</v>
      </c>
      <c r="I241" s="4">
        <f t="shared" si="44"/>
        <v>0</v>
      </c>
      <c r="J241" s="4">
        <f t="shared" si="7"/>
        <v>0</v>
      </c>
    </row>
    <row r="242" spans="3:10" x14ac:dyDescent="0.25">
      <c r="C242" s="24">
        <f t="shared" si="45"/>
        <v>45442</v>
      </c>
      <c r="D242" s="4">
        <f t="shared" si="6"/>
        <v>0</v>
      </c>
      <c r="E242" s="4">
        <f t="shared" si="40"/>
        <v>0</v>
      </c>
      <c r="F242" s="4">
        <f t="shared" si="41"/>
        <v>0</v>
      </c>
      <c r="G242" s="4">
        <f t="shared" si="42"/>
        <v>0</v>
      </c>
      <c r="H242" s="4">
        <f t="shared" si="43"/>
        <v>0</v>
      </c>
      <c r="I242" s="4">
        <f t="shared" si="44"/>
        <v>0</v>
      </c>
      <c r="J242" s="4">
        <f t="shared" si="7"/>
        <v>0</v>
      </c>
    </row>
    <row r="243" spans="3:10" x14ac:dyDescent="0.25">
      <c r="C243" s="24">
        <f t="shared" si="45"/>
        <v>45442</v>
      </c>
      <c r="D243" s="4">
        <f t="shared" si="6"/>
        <v>0</v>
      </c>
      <c r="E243" s="4">
        <f t="shared" si="40"/>
        <v>0</v>
      </c>
      <c r="F243" s="4">
        <f t="shared" si="41"/>
        <v>0</v>
      </c>
      <c r="G243" s="4">
        <f t="shared" si="42"/>
        <v>0</v>
      </c>
      <c r="H243" s="4">
        <f t="shared" si="43"/>
        <v>0</v>
      </c>
      <c r="I243" s="4">
        <f t="shared" si="44"/>
        <v>0</v>
      </c>
      <c r="J243" s="4">
        <f t="shared" si="7"/>
        <v>0</v>
      </c>
    </row>
    <row r="244" spans="3:10" x14ac:dyDescent="0.25">
      <c r="C244" s="24">
        <f t="shared" si="45"/>
        <v>45442</v>
      </c>
      <c r="D244" s="4">
        <f t="shared" si="6"/>
        <v>0</v>
      </c>
      <c r="E244" s="4">
        <f t="shared" si="40"/>
        <v>0</v>
      </c>
      <c r="F244" s="4">
        <f t="shared" si="41"/>
        <v>0</v>
      </c>
      <c r="G244" s="4">
        <f t="shared" si="42"/>
        <v>0</v>
      </c>
      <c r="H244" s="4">
        <f t="shared" si="43"/>
        <v>0</v>
      </c>
      <c r="I244" s="4">
        <f t="shared" si="44"/>
        <v>0</v>
      </c>
      <c r="J244" s="4">
        <f t="shared" si="7"/>
        <v>0</v>
      </c>
    </row>
    <row r="245" spans="3:10" x14ac:dyDescent="0.25">
      <c r="C245" s="24">
        <f t="shared" si="45"/>
        <v>45442</v>
      </c>
      <c r="D245" s="4">
        <f t="shared" si="6"/>
        <v>0</v>
      </c>
      <c r="E245" s="4">
        <f t="shared" si="40"/>
        <v>0</v>
      </c>
      <c r="F245" s="4">
        <f t="shared" si="41"/>
        <v>0</v>
      </c>
      <c r="G245" s="4">
        <f t="shared" si="42"/>
        <v>0</v>
      </c>
      <c r="H245" s="4">
        <f t="shared" si="43"/>
        <v>0</v>
      </c>
      <c r="I245" s="4">
        <f t="shared" si="44"/>
        <v>0</v>
      </c>
      <c r="J245" s="4">
        <f t="shared" si="7"/>
        <v>0</v>
      </c>
    </row>
    <row r="246" spans="3:10" x14ac:dyDescent="0.25">
      <c r="C246" s="24">
        <f t="shared" si="45"/>
        <v>45442</v>
      </c>
      <c r="D246" s="4">
        <f t="shared" si="6"/>
        <v>0</v>
      </c>
      <c r="E246" s="4">
        <f t="shared" si="40"/>
        <v>0</v>
      </c>
      <c r="F246" s="4">
        <f t="shared" si="41"/>
        <v>0</v>
      </c>
      <c r="G246" s="4">
        <f t="shared" si="42"/>
        <v>0</v>
      </c>
      <c r="H246" s="4">
        <f t="shared" si="43"/>
        <v>0</v>
      </c>
      <c r="I246" s="4">
        <f t="shared" si="44"/>
        <v>0</v>
      </c>
      <c r="J246" s="4">
        <f t="shared" si="7"/>
        <v>0</v>
      </c>
    </row>
    <row r="247" spans="3:10" x14ac:dyDescent="0.25">
      <c r="C247" s="24">
        <f t="shared" si="45"/>
        <v>45442</v>
      </c>
      <c r="D247" s="4">
        <f t="shared" si="6"/>
        <v>0</v>
      </c>
      <c r="E247" s="4">
        <f t="shared" si="40"/>
        <v>0</v>
      </c>
      <c r="F247" s="4">
        <f t="shared" si="41"/>
        <v>0</v>
      </c>
      <c r="G247" s="4">
        <f t="shared" si="42"/>
        <v>0</v>
      </c>
      <c r="H247" s="4">
        <f t="shared" si="43"/>
        <v>0</v>
      </c>
      <c r="I247" s="4">
        <f t="shared" si="44"/>
        <v>0</v>
      </c>
      <c r="J247" s="4">
        <f t="shared" si="7"/>
        <v>0</v>
      </c>
    </row>
    <row r="248" spans="3:10" x14ac:dyDescent="0.25">
      <c r="C248" s="24">
        <f t="shared" si="45"/>
        <v>45442</v>
      </c>
      <c r="D248" s="4">
        <f t="shared" si="6"/>
        <v>0</v>
      </c>
      <c r="E248" s="4">
        <f t="shared" si="40"/>
        <v>0</v>
      </c>
      <c r="F248" s="4">
        <f t="shared" si="41"/>
        <v>0</v>
      </c>
      <c r="G248" s="4">
        <f t="shared" si="42"/>
        <v>0</v>
      </c>
      <c r="H248" s="4">
        <f t="shared" si="43"/>
        <v>0</v>
      </c>
      <c r="I248" s="4">
        <f t="shared" si="44"/>
        <v>0</v>
      </c>
      <c r="J248" s="4">
        <f t="shared" si="7"/>
        <v>0</v>
      </c>
    </row>
    <row r="249" spans="3:10" x14ac:dyDescent="0.25">
      <c r="C249" s="24">
        <f t="shared" si="45"/>
        <v>45442</v>
      </c>
      <c r="D249" s="4">
        <f t="shared" si="6"/>
        <v>0</v>
      </c>
      <c r="E249" s="4">
        <f t="shared" si="40"/>
        <v>0</v>
      </c>
      <c r="F249" s="4">
        <f t="shared" si="41"/>
        <v>0</v>
      </c>
      <c r="G249" s="4">
        <f t="shared" si="42"/>
        <v>0</v>
      </c>
      <c r="H249" s="4">
        <f t="shared" si="43"/>
        <v>0</v>
      </c>
      <c r="I249" s="4">
        <f t="shared" si="44"/>
        <v>0</v>
      </c>
      <c r="J249" s="4">
        <f t="shared" si="7"/>
        <v>0</v>
      </c>
    </row>
    <row r="250" spans="3:10" x14ac:dyDescent="0.25">
      <c r="C250" s="24">
        <f t="shared" si="45"/>
        <v>45442</v>
      </c>
      <c r="D250" s="4">
        <f t="shared" si="6"/>
        <v>0</v>
      </c>
      <c r="E250" s="4">
        <f t="shared" si="40"/>
        <v>0</v>
      </c>
      <c r="F250" s="4">
        <f t="shared" si="41"/>
        <v>0</v>
      </c>
      <c r="G250" s="4">
        <f t="shared" si="42"/>
        <v>0</v>
      </c>
      <c r="H250" s="4">
        <f t="shared" si="43"/>
        <v>0</v>
      </c>
      <c r="I250" s="4">
        <f t="shared" si="44"/>
        <v>0</v>
      </c>
      <c r="J250" s="4">
        <f t="shared" si="7"/>
        <v>0</v>
      </c>
    </row>
    <row r="251" spans="3:10" x14ac:dyDescent="0.25">
      <c r="C251" s="24">
        <f t="shared" si="45"/>
        <v>45442</v>
      </c>
      <c r="D251" s="4">
        <f t="shared" si="6"/>
        <v>0</v>
      </c>
      <c r="E251" s="4">
        <f t="shared" si="40"/>
        <v>0</v>
      </c>
      <c r="F251" s="4">
        <f t="shared" si="41"/>
        <v>0</v>
      </c>
      <c r="G251" s="4">
        <f t="shared" si="42"/>
        <v>0</v>
      </c>
      <c r="H251" s="4">
        <f t="shared" si="43"/>
        <v>0</v>
      </c>
      <c r="I251" s="4">
        <f t="shared" si="44"/>
        <v>0</v>
      </c>
      <c r="J251" s="4">
        <f t="shared" si="7"/>
        <v>0</v>
      </c>
    </row>
    <row r="252" spans="3:10" x14ac:dyDescent="0.25">
      <c r="C252" s="24">
        <f t="shared" si="45"/>
        <v>45442</v>
      </c>
      <c r="D252" s="4">
        <f t="shared" si="6"/>
        <v>0</v>
      </c>
      <c r="E252" s="4">
        <f t="shared" si="40"/>
        <v>0</v>
      </c>
      <c r="F252" s="4">
        <f t="shared" si="41"/>
        <v>0</v>
      </c>
      <c r="G252" s="4">
        <f t="shared" si="42"/>
        <v>0</v>
      </c>
      <c r="H252" s="4">
        <f t="shared" si="43"/>
        <v>0</v>
      </c>
      <c r="I252" s="4">
        <f t="shared" si="44"/>
        <v>0</v>
      </c>
      <c r="J252" s="4">
        <f t="shared" si="7"/>
        <v>0</v>
      </c>
    </row>
    <row r="253" spans="3:10" x14ac:dyDescent="0.25">
      <c r="C253" s="24">
        <f t="shared" si="45"/>
        <v>45442</v>
      </c>
      <c r="D253" s="4">
        <f t="shared" si="6"/>
        <v>0</v>
      </c>
      <c r="E253" s="4">
        <f t="shared" si="40"/>
        <v>0</v>
      </c>
      <c r="F253" s="4">
        <f t="shared" si="41"/>
        <v>0</v>
      </c>
      <c r="G253" s="4">
        <f t="shared" si="42"/>
        <v>0</v>
      </c>
      <c r="H253" s="4">
        <f t="shared" si="43"/>
        <v>0</v>
      </c>
      <c r="I253" s="4">
        <f t="shared" si="44"/>
        <v>0</v>
      </c>
      <c r="J253" s="4">
        <f t="shared" si="7"/>
        <v>0</v>
      </c>
    </row>
    <row r="254" spans="3:10" x14ac:dyDescent="0.25">
      <c r="C254" s="24">
        <f t="shared" si="45"/>
        <v>45442</v>
      </c>
      <c r="D254" s="4">
        <f t="shared" si="6"/>
        <v>0</v>
      </c>
      <c r="E254" s="4">
        <f t="shared" si="40"/>
        <v>0</v>
      </c>
      <c r="F254" s="4">
        <f t="shared" si="41"/>
        <v>0</v>
      </c>
      <c r="G254" s="4">
        <f t="shared" si="42"/>
        <v>0</v>
      </c>
      <c r="H254" s="4">
        <f t="shared" si="43"/>
        <v>0</v>
      </c>
      <c r="I254" s="4">
        <f t="shared" si="44"/>
        <v>0</v>
      </c>
      <c r="J254" s="4">
        <f t="shared" si="7"/>
        <v>0</v>
      </c>
    </row>
    <row r="255" spans="3:10" x14ac:dyDescent="0.25">
      <c r="C255" s="24">
        <f t="shared" si="45"/>
        <v>45442</v>
      </c>
      <c r="D255" s="4">
        <f t="shared" si="6"/>
        <v>0</v>
      </c>
      <c r="E255" s="4">
        <f t="shared" si="40"/>
        <v>0</v>
      </c>
      <c r="F255" s="4">
        <f t="shared" si="41"/>
        <v>0</v>
      </c>
      <c r="G255" s="4">
        <f t="shared" si="42"/>
        <v>0</v>
      </c>
      <c r="H255" s="4">
        <f t="shared" si="43"/>
        <v>0</v>
      </c>
      <c r="I255" s="4">
        <f t="shared" si="44"/>
        <v>0</v>
      </c>
      <c r="J255" s="4">
        <f t="shared" si="7"/>
        <v>0</v>
      </c>
    </row>
    <row r="256" spans="3:10" x14ac:dyDescent="0.25">
      <c r="C256" s="24">
        <f t="shared" si="45"/>
        <v>45442</v>
      </c>
      <c r="D256" s="4">
        <f t="shared" si="6"/>
        <v>0</v>
      </c>
      <c r="E256" s="4">
        <f t="shared" si="40"/>
        <v>0</v>
      </c>
      <c r="F256" s="4">
        <f t="shared" si="41"/>
        <v>0</v>
      </c>
      <c r="G256" s="4">
        <f t="shared" si="42"/>
        <v>0</v>
      </c>
      <c r="H256" s="4">
        <f t="shared" si="43"/>
        <v>0</v>
      </c>
      <c r="I256" s="4">
        <f t="shared" si="44"/>
        <v>0</v>
      </c>
      <c r="J256" s="4">
        <f t="shared" si="7"/>
        <v>0</v>
      </c>
    </row>
    <row r="257" spans="3:10" x14ac:dyDescent="0.25">
      <c r="C257" s="24">
        <f t="shared" si="45"/>
        <v>45442</v>
      </c>
      <c r="D257" s="4">
        <f t="shared" si="6"/>
        <v>0</v>
      </c>
      <c r="E257" s="4">
        <f t="shared" si="40"/>
        <v>0</v>
      </c>
      <c r="F257" s="4">
        <f t="shared" si="41"/>
        <v>0</v>
      </c>
      <c r="G257" s="4">
        <f t="shared" si="42"/>
        <v>0</v>
      </c>
      <c r="H257" s="4">
        <f t="shared" si="43"/>
        <v>0</v>
      </c>
      <c r="I257" s="4">
        <f t="shared" si="44"/>
        <v>0</v>
      </c>
      <c r="J257" s="4">
        <f t="shared" si="7"/>
        <v>0</v>
      </c>
    </row>
    <row r="258" spans="3:10" x14ac:dyDescent="0.25">
      <c r="C258" s="24">
        <f t="shared" si="45"/>
        <v>45442</v>
      </c>
      <c r="D258" s="4">
        <f t="shared" si="6"/>
        <v>0</v>
      </c>
      <c r="E258" s="4">
        <f t="shared" si="40"/>
        <v>0</v>
      </c>
      <c r="F258" s="4">
        <f t="shared" si="41"/>
        <v>0</v>
      </c>
      <c r="G258" s="4">
        <f t="shared" si="42"/>
        <v>0</v>
      </c>
      <c r="H258" s="4">
        <f t="shared" si="43"/>
        <v>0</v>
      </c>
      <c r="I258" s="4">
        <f t="shared" si="44"/>
        <v>0</v>
      </c>
      <c r="J258" s="4">
        <f t="shared" si="7"/>
        <v>0</v>
      </c>
    </row>
    <row r="259" spans="3:10" x14ac:dyDescent="0.25">
      <c r="C259" s="24">
        <f t="shared" si="45"/>
        <v>45442</v>
      </c>
      <c r="D259" s="4">
        <f t="shared" si="6"/>
        <v>0</v>
      </c>
      <c r="E259" s="4">
        <f t="shared" si="40"/>
        <v>0</v>
      </c>
      <c r="F259" s="4">
        <f t="shared" si="41"/>
        <v>0</v>
      </c>
      <c r="G259" s="4">
        <f t="shared" si="42"/>
        <v>0</v>
      </c>
      <c r="H259" s="4">
        <f t="shared" si="43"/>
        <v>0</v>
      </c>
      <c r="I259" s="4">
        <f t="shared" si="44"/>
        <v>0</v>
      </c>
      <c r="J259" s="4">
        <f t="shared" si="7"/>
        <v>0</v>
      </c>
    </row>
    <row r="260" spans="3:10" x14ac:dyDescent="0.25">
      <c r="C260" s="24">
        <f t="shared" si="45"/>
        <v>45442</v>
      </c>
      <c r="D260" s="4">
        <f t="shared" si="6"/>
        <v>0</v>
      </c>
      <c r="E260" s="4">
        <f t="shared" si="40"/>
        <v>0</v>
      </c>
      <c r="F260" s="4">
        <f t="shared" si="41"/>
        <v>0</v>
      </c>
      <c r="G260" s="4">
        <f t="shared" si="42"/>
        <v>0</v>
      </c>
      <c r="H260" s="4">
        <f t="shared" si="43"/>
        <v>0</v>
      </c>
      <c r="I260" s="4">
        <f t="shared" si="44"/>
        <v>0</v>
      </c>
      <c r="J260" s="4">
        <f t="shared" si="7"/>
        <v>0</v>
      </c>
    </row>
    <row r="261" spans="3:10" x14ac:dyDescent="0.25">
      <c r="C261" s="24">
        <f t="shared" si="45"/>
        <v>45442</v>
      </c>
      <c r="D261" s="4">
        <f t="shared" si="6"/>
        <v>0</v>
      </c>
      <c r="E261" s="4">
        <f t="shared" si="40"/>
        <v>0</v>
      </c>
      <c r="F261" s="4">
        <f t="shared" si="41"/>
        <v>0</v>
      </c>
      <c r="G261" s="4">
        <f t="shared" si="42"/>
        <v>0</v>
      </c>
      <c r="H261" s="4">
        <f t="shared" si="43"/>
        <v>0</v>
      </c>
      <c r="I261" s="4">
        <f t="shared" si="44"/>
        <v>0</v>
      </c>
      <c r="J261" s="4">
        <f t="shared" si="7"/>
        <v>0</v>
      </c>
    </row>
    <row r="262" spans="3:10" x14ac:dyDescent="0.25">
      <c r="C262" s="24">
        <f t="shared" si="45"/>
        <v>45442</v>
      </c>
      <c r="D262" s="4">
        <f t="shared" si="6"/>
        <v>0</v>
      </c>
      <c r="E262" s="4">
        <f t="shared" si="40"/>
        <v>0</v>
      </c>
      <c r="F262" s="4">
        <f t="shared" si="41"/>
        <v>0</v>
      </c>
      <c r="G262" s="4">
        <f t="shared" si="42"/>
        <v>0</v>
      </c>
      <c r="H262" s="4">
        <f t="shared" si="43"/>
        <v>0</v>
      </c>
      <c r="I262" s="4">
        <f t="shared" si="44"/>
        <v>0</v>
      </c>
      <c r="J262" s="4">
        <f t="shared" si="7"/>
        <v>0</v>
      </c>
    </row>
    <row r="263" spans="3:10" x14ac:dyDescent="0.25">
      <c r="C263" s="24">
        <f t="shared" si="45"/>
        <v>45442</v>
      </c>
      <c r="D263" s="4">
        <f t="shared" si="6"/>
        <v>0</v>
      </c>
      <c r="E263" s="4">
        <f t="shared" si="40"/>
        <v>0</v>
      </c>
      <c r="F263" s="4">
        <f t="shared" si="41"/>
        <v>0</v>
      </c>
      <c r="G263" s="4">
        <f t="shared" si="42"/>
        <v>0</v>
      </c>
      <c r="H263" s="4">
        <f t="shared" si="43"/>
        <v>0</v>
      </c>
      <c r="I263" s="4">
        <f t="shared" si="44"/>
        <v>0</v>
      </c>
      <c r="J263" s="4">
        <f t="shared" si="7"/>
        <v>0</v>
      </c>
    </row>
    <row r="264" spans="3:10" x14ac:dyDescent="0.25">
      <c r="C264" s="24">
        <f t="shared" si="45"/>
        <v>45442</v>
      </c>
      <c r="D264" s="4">
        <f t="shared" si="6"/>
        <v>0</v>
      </c>
      <c r="E264" s="4">
        <f t="shared" si="40"/>
        <v>0</v>
      </c>
      <c r="F264" s="4">
        <f t="shared" si="41"/>
        <v>0</v>
      </c>
      <c r="G264" s="4">
        <f t="shared" si="42"/>
        <v>0</v>
      </c>
      <c r="H264" s="4">
        <f t="shared" si="43"/>
        <v>0</v>
      </c>
      <c r="I264" s="4">
        <f t="shared" si="44"/>
        <v>0</v>
      </c>
      <c r="J264" s="4">
        <f t="shared" si="7"/>
        <v>0</v>
      </c>
    </row>
    <row r="265" spans="3:10" x14ac:dyDescent="0.25">
      <c r="C265" s="24">
        <f t="shared" si="45"/>
        <v>45442</v>
      </c>
      <c r="D265" s="4">
        <f t="shared" si="6"/>
        <v>0</v>
      </c>
      <c r="E265" s="4">
        <f t="shared" si="40"/>
        <v>0</v>
      </c>
      <c r="F265" s="4">
        <f t="shared" si="41"/>
        <v>0</v>
      </c>
      <c r="G265" s="4">
        <f t="shared" si="42"/>
        <v>0</v>
      </c>
      <c r="H265" s="4">
        <f t="shared" si="43"/>
        <v>0</v>
      </c>
      <c r="I265" s="4">
        <f t="shared" si="44"/>
        <v>0</v>
      </c>
      <c r="J265" s="4">
        <f t="shared" si="7"/>
        <v>0</v>
      </c>
    </row>
    <row r="266" spans="3:10" x14ac:dyDescent="0.25">
      <c r="C266" s="24">
        <f t="shared" si="45"/>
        <v>45442</v>
      </c>
      <c r="D266" s="4">
        <f t="shared" si="6"/>
        <v>0</v>
      </c>
      <c r="E266" s="4">
        <f t="shared" si="40"/>
        <v>0</v>
      </c>
      <c r="F266" s="4">
        <f t="shared" si="41"/>
        <v>0</v>
      </c>
      <c r="G266" s="4">
        <f t="shared" si="42"/>
        <v>0</v>
      </c>
      <c r="H266" s="4">
        <f t="shared" si="43"/>
        <v>0</v>
      </c>
      <c r="I266" s="4">
        <f t="shared" si="44"/>
        <v>0</v>
      </c>
      <c r="J266" s="4">
        <f t="shared" si="7"/>
        <v>0</v>
      </c>
    </row>
    <row r="267" spans="3:10" x14ac:dyDescent="0.25">
      <c r="C267" s="24">
        <f t="shared" si="45"/>
        <v>45442</v>
      </c>
      <c r="D267" s="4">
        <f t="shared" si="6"/>
        <v>0</v>
      </c>
      <c r="E267" s="4">
        <f t="shared" si="40"/>
        <v>0</v>
      </c>
      <c r="F267" s="4">
        <f t="shared" si="41"/>
        <v>0</v>
      </c>
      <c r="G267" s="4">
        <f t="shared" si="42"/>
        <v>0</v>
      </c>
      <c r="H267" s="4">
        <f t="shared" si="43"/>
        <v>0</v>
      </c>
      <c r="I267" s="4">
        <f t="shared" si="44"/>
        <v>0</v>
      </c>
      <c r="J267" s="4">
        <f t="shared" si="7"/>
        <v>0</v>
      </c>
    </row>
    <row r="268" spans="3:10" x14ac:dyDescent="0.25">
      <c r="C268" s="24">
        <f t="shared" si="45"/>
        <v>45442</v>
      </c>
      <c r="D268" s="4">
        <f t="shared" si="6"/>
        <v>0</v>
      </c>
      <c r="E268" s="4">
        <f t="shared" si="40"/>
        <v>0</v>
      </c>
      <c r="F268" s="4">
        <f t="shared" si="41"/>
        <v>0</v>
      </c>
      <c r="G268" s="4">
        <f t="shared" si="42"/>
        <v>0</v>
      </c>
      <c r="H268" s="4">
        <f t="shared" si="43"/>
        <v>0</v>
      </c>
      <c r="I268" s="4">
        <f t="shared" si="44"/>
        <v>0</v>
      </c>
      <c r="J268" s="4">
        <f t="shared" si="7"/>
        <v>0</v>
      </c>
    </row>
    <row r="269" spans="3:10" x14ac:dyDescent="0.25">
      <c r="C269" s="24">
        <f t="shared" si="45"/>
        <v>45442</v>
      </c>
      <c r="D269" s="4">
        <f t="shared" si="6"/>
        <v>0</v>
      </c>
      <c r="E269" s="4">
        <f t="shared" si="40"/>
        <v>0</v>
      </c>
      <c r="F269" s="4">
        <f t="shared" si="41"/>
        <v>0</v>
      </c>
      <c r="G269" s="4">
        <f t="shared" si="42"/>
        <v>0</v>
      </c>
      <c r="H269" s="4">
        <f t="shared" si="43"/>
        <v>0</v>
      </c>
      <c r="I269" s="4">
        <f t="shared" si="44"/>
        <v>0</v>
      </c>
      <c r="J269" s="4">
        <f t="shared" si="7"/>
        <v>0</v>
      </c>
    </row>
    <row r="270" spans="3:10" x14ac:dyDescent="0.25">
      <c r="C270" s="24">
        <f t="shared" si="45"/>
        <v>45442</v>
      </c>
      <c r="D270" s="4">
        <f t="shared" si="6"/>
        <v>0</v>
      </c>
      <c r="E270" s="4">
        <f t="shared" si="40"/>
        <v>0</v>
      </c>
      <c r="F270" s="4">
        <f t="shared" si="41"/>
        <v>0</v>
      </c>
      <c r="G270" s="4">
        <f t="shared" si="42"/>
        <v>0</v>
      </c>
      <c r="H270" s="4">
        <f t="shared" si="43"/>
        <v>0</v>
      </c>
      <c r="I270" s="4">
        <f t="shared" si="44"/>
        <v>0</v>
      </c>
      <c r="J270" s="4">
        <f t="shared" si="7"/>
        <v>0</v>
      </c>
    </row>
    <row r="271" spans="3:10" x14ac:dyDescent="0.25">
      <c r="C271" s="24">
        <f t="shared" si="45"/>
        <v>45442</v>
      </c>
      <c r="D271" s="4">
        <f t="shared" si="6"/>
        <v>0</v>
      </c>
      <c r="E271" s="4">
        <f t="shared" si="40"/>
        <v>0</v>
      </c>
      <c r="F271" s="4">
        <f t="shared" si="41"/>
        <v>0</v>
      </c>
      <c r="G271" s="4">
        <f t="shared" si="42"/>
        <v>0</v>
      </c>
      <c r="H271" s="4">
        <f t="shared" si="43"/>
        <v>0</v>
      </c>
      <c r="I271" s="4">
        <f t="shared" si="44"/>
        <v>0</v>
      </c>
      <c r="J271" s="4">
        <f t="shared" si="7"/>
        <v>0</v>
      </c>
    </row>
    <row r="272" spans="3:10" x14ac:dyDescent="0.25">
      <c r="C272" s="24">
        <f t="shared" si="45"/>
        <v>45442</v>
      </c>
      <c r="D272" s="4">
        <f t="shared" si="6"/>
        <v>0</v>
      </c>
      <c r="E272" s="4">
        <f t="shared" si="40"/>
        <v>0</v>
      </c>
      <c r="F272" s="4">
        <f t="shared" si="41"/>
        <v>0</v>
      </c>
      <c r="G272" s="4">
        <f t="shared" si="42"/>
        <v>0</v>
      </c>
      <c r="H272" s="4">
        <f t="shared" si="43"/>
        <v>0</v>
      </c>
      <c r="I272" s="4">
        <f t="shared" si="44"/>
        <v>0</v>
      </c>
      <c r="J272" s="4">
        <f t="shared" si="7"/>
        <v>0</v>
      </c>
    </row>
    <row r="273" spans="3:10" x14ac:dyDescent="0.25">
      <c r="C273" s="24">
        <f t="shared" si="45"/>
        <v>45442</v>
      </c>
      <c r="D273" s="4">
        <f t="shared" si="6"/>
        <v>0</v>
      </c>
      <c r="E273" s="4">
        <f t="shared" si="40"/>
        <v>0</v>
      </c>
      <c r="F273" s="4">
        <f t="shared" si="41"/>
        <v>0</v>
      </c>
      <c r="G273" s="4">
        <f t="shared" si="42"/>
        <v>0</v>
      </c>
      <c r="H273" s="4">
        <f t="shared" si="43"/>
        <v>0</v>
      </c>
      <c r="I273" s="4">
        <f t="shared" si="44"/>
        <v>0</v>
      </c>
      <c r="J273" s="4">
        <f t="shared" si="7"/>
        <v>0</v>
      </c>
    </row>
    <row r="274" spans="3:10" x14ac:dyDescent="0.25">
      <c r="C274" s="24">
        <f t="shared" si="45"/>
        <v>45442</v>
      </c>
      <c r="D274" s="4">
        <f t="shared" si="6"/>
        <v>0</v>
      </c>
      <c r="E274" s="4">
        <f t="shared" si="40"/>
        <v>0</v>
      </c>
      <c r="F274" s="4">
        <f t="shared" si="41"/>
        <v>0</v>
      </c>
      <c r="G274" s="4">
        <f t="shared" si="42"/>
        <v>0</v>
      </c>
      <c r="H274" s="4">
        <f t="shared" si="43"/>
        <v>0</v>
      </c>
      <c r="I274" s="4">
        <f t="shared" si="44"/>
        <v>0</v>
      </c>
      <c r="J274" s="4">
        <f t="shared" si="7"/>
        <v>0</v>
      </c>
    </row>
    <row r="275" spans="3:10" x14ac:dyDescent="0.25">
      <c r="C275" s="24">
        <f t="shared" si="45"/>
        <v>45442</v>
      </c>
      <c r="D275" s="4">
        <f t="shared" si="6"/>
        <v>0</v>
      </c>
      <c r="E275" s="4">
        <f t="shared" si="40"/>
        <v>0</v>
      </c>
      <c r="F275" s="4">
        <f t="shared" si="41"/>
        <v>0</v>
      </c>
      <c r="G275" s="4">
        <f t="shared" si="42"/>
        <v>0</v>
      </c>
      <c r="H275" s="4">
        <f t="shared" si="43"/>
        <v>0</v>
      </c>
      <c r="I275" s="4">
        <f t="shared" si="44"/>
        <v>0</v>
      </c>
      <c r="J275" s="4">
        <f t="shared" si="7"/>
        <v>0</v>
      </c>
    </row>
    <row r="276" spans="3:10" x14ac:dyDescent="0.25">
      <c r="C276" s="24">
        <f t="shared" si="45"/>
        <v>45442</v>
      </c>
      <c r="D276" s="4">
        <f t="shared" si="6"/>
        <v>0</v>
      </c>
      <c r="E276" s="4">
        <f t="shared" si="40"/>
        <v>0</v>
      </c>
      <c r="F276" s="4">
        <f t="shared" si="41"/>
        <v>0</v>
      </c>
      <c r="G276" s="4">
        <f t="shared" si="42"/>
        <v>0</v>
      </c>
      <c r="H276" s="4">
        <f t="shared" si="43"/>
        <v>0</v>
      </c>
      <c r="I276" s="4">
        <f t="shared" si="44"/>
        <v>0</v>
      </c>
      <c r="J276" s="4">
        <f t="shared" si="7"/>
        <v>0</v>
      </c>
    </row>
    <row r="277" spans="3:10" x14ac:dyDescent="0.25">
      <c r="C277" s="24">
        <f t="shared" si="45"/>
        <v>45442</v>
      </c>
      <c r="D277" s="4">
        <f t="shared" si="6"/>
        <v>0</v>
      </c>
      <c r="E277" s="4">
        <f t="shared" si="40"/>
        <v>0</v>
      </c>
      <c r="F277" s="4">
        <f t="shared" si="41"/>
        <v>0</v>
      </c>
      <c r="G277" s="4">
        <f t="shared" si="42"/>
        <v>0</v>
      </c>
      <c r="H277" s="4">
        <f t="shared" si="43"/>
        <v>0</v>
      </c>
      <c r="I277" s="4">
        <f t="shared" si="44"/>
        <v>0</v>
      </c>
      <c r="J277" s="4">
        <f t="shared" si="7"/>
        <v>0</v>
      </c>
    </row>
    <row r="278" spans="3:10" x14ac:dyDescent="0.25">
      <c r="C278" s="24">
        <f t="shared" si="45"/>
        <v>45442</v>
      </c>
      <c r="D278" s="4">
        <f t="shared" si="6"/>
        <v>0</v>
      </c>
      <c r="E278" s="4">
        <f t="shared" si="40"/>
        <v>0</v>
      </c>
      <c r="F278" s="4">
        <f t="shared" si="41"/>
        <v>0</v>
      </c>
      <c r="G278" s="4">
        <f t="shared" si="42"/>
        <v>0</v>
      </c>
      <c r="H278" s="4">
        <f t="shared" si="43"/>
        <v>0</v>
      </c>
      <c r="I278" s="4">
        <f t="shared" si="44"/>
        <v>0</v>
      </c>
      <c r="J278" s="4">
        <f t="shared" si="7"/>
        <v>0</v>
      </c>
    </row>
    <row r="279" spans="3:10" x14ac:dyDescent="0.25">
      <c r="C279" s="24">
        <f t="shared" si="45"/>
        <v>45442</v>
      </c>
      <c r="D279" s="4">
        <f t="shared" si="6"/>
        <v>0</v>
      </c>
      <c r="E279" s="4">
        <f t="shared" si="40"/>
        <v>0</v>
      </c>
      <c r="F279" s="4">
        <f t="shared" si="41"/>
        <v>0</v>
      </c>
      <c r="G279" s="4">
        <f t="shared" si="42"/>
        <v>0</v>
      </c>
      <c r="H279" s="4">
        <f t="shared" si="43"/>
        <v>0</v>
      </c>
      <c r="I279" s="4">
        <f t="shared" si="44"/>
        <v>0</v>
      </c>
      <c r="J279" s="4">
        <f t="shared" si="7"/>
        <v>0</v>
      </c>
    </row>
    <row r="280" spans="3:10" x14ac:dyDescent="0.25">
      <c r="C280" s="24">
        <f t="shared" si="45"/>
        <v>45442</v>
      </c>
      <c r="D280" s="4">
        <f t="shared" si="6"/>
        <v>0</v>
      </c>
      <c r="E280" s="4">
        <f t="shared" si="40"/>
        <v>0</v>
      </c>
      <c r="F280" s="4">
        <f t="shared" si="41"/>
        <v>0</v>
      </c>
      <c r="G280" s="4">
        <f t="shared" si="42"/>
        <v>0</v>
      </c>
      <c r="H280" s="4">
        <f t="shared" si="43"/>
        <v>0</v>
      </c>
      <c r="I280" s="4">
        <f t="shared" si="44"/>
        <v>0</v>
      </c>
      <c r="J280" s="4">
        <f t="shared" si="7"/>
        <v>0</v>
      </c>
    </row>
    <row r="281" spans="3:10" x14ac:dyDescent="0.25">
      <c r="C281" s="24">
        <f t="shared" si="45"/>
        <v>45442</v>
      </c>
      <c r="D281" s="4">
        <f t="shared" si="6"/>
        <v>0</v>
      </c>
      <c r="E281" s="4">
        <f t="shared" si="40"/>
        <v>0</v>
      </c>
      <c r="F281" s="4">
        <f t="shared" si="41"/>
        <v>0</v>
      </c>
      <c r="G281" s="4">
        <f t="shared" si="42"/>
        <v>0</v>
      </c>
      <c r="H281" s="4">
        <f t="shared" si="43"/>
        <v>0</v>
      </c>
      <c r="I281" s="4">
        <f t="shared" si="44"/>
        <v>0</v>
      </c>
      <c r="J281" s="4">
        <f t="shared" si="7"/>
        <v>0</v>
      </c>
    </row>
    <row r="282" spans="3:10" x14ac:dyDescent="0.25">
      <c r="C282" s="24">
        <f t="shared" si="45"/>
        <v>45442</v>
      </c>
      <c r="D282" s="4">
        <f t="shared" si="6"/>
        <v>0</v>
      </c>
      <c r="E282" s="4">
        <f t="shared" ref="E282:E443" si="46">+IF(AND(C282&gt;=31,C282&lt;=60),K282,0)</f>
        <v>0</v>
      </c>
      <c r="F282" s="4">
        <f t="shared" ref="F282:F443" si="47">+IF(AND(C282&gt;=61,C282&lt;=90),K282,0)</f>
        <v>0</v>
      </c>
      <c r="G282" s="4">
        <f t="shared" ref="G282:G443" si="48">+IF(AND(C282&gt;=91,C282&lt;=120),K282,0)</f>
        <v>0</v>
      </c>
      <c r="H282" s="4">
        <f t="shared" ref="H282:H443" si="49">+IF(AND(C282&gt;=121,C282&lt;=180),K282,0)</f>
        <v>0</v>
      </c>
      <c r="I282" s="4">
        <f t="shared" ref="I282:I443" si="50">+IF(AND(C282&gt;=181,C282&lt;=360),K282,0)</f>
        <v>0</v>
      </c>
      <c r="J282" s="4">
        <f t="shared" si="7"/>
        <v>0</v>
      </c>
    </row>
    <row r="283" spans="3:10" x14ac:dyDescent="0.25">
      <c r="C283" s="24">
        <f t="shared" ref="C283:C346" si="51">+_xlfn.DAYS($C$2,B283)</f>
        <v>45442</v>
      </c>
      <c r="D283" s="4">
        <f t="shared" si="6"/>
        <v>0</v>
      </c>
      <c r="E283" s="4">
        <f t="shared" si="46"/>
        <v>0</v>
      </c>
      <c r="F283" s="4">
        <f t="shared" si="47"/>
        <v>0</v>
      </c>
      <c r="G283" s="4">
        <f t="shared" si="48"/>
        <v>0</v>
      </c>
      <c r="H283" s="4">
        <f t="shared" si="49"/>
        <v>0</v>
      </c>
      <c r="I283" s="4">
        <f t="shared" si="50"/>
        <v>0</v>
      </c>
      <c r="J283" s="4">
        <f t="shared" si="7"/>
        <v>0</v>
      </c>
    </row>
    <row r="284" spans="3:10" x14ac:dyDescent="0.25">
      <c r="C284" s="24">
        <f t="shared" si="51"/>
        <v>45442</v>
      </c>
      <c r="D284" s="4">
        <f t="shared" si="6"/>
        <v>0</v>
      </c>
      <c r="E284" s="4">
        <f t="shared" si="46"/>
        <v>0</v>
      </c>
      <c r="F284" s="4">
        <f t="shared" si="47"/>
        <v>0</v>
      </c>
      <c r="G284" s="4">
        <f t="shared" si="48"/>
        <v>0</v>
      </c>
      <c r="H284" s="4">
        <f t="shared" si="49"/>
        <v>0</v>
      </c>
      <c r="I284" s="4">
        <f t="shared" si="50"/>
        <v>0</v>
      </c>
      <c r="J284" s="4">
        <f t="shared" si="7"/>
        <v>0</v>
      </c>
    </row>
    <row r="285" spans="3:10" x14ac:dyDescent="0.25">
      <c r="C285" s="24">
        <f t="shared" si="51"/>
        <v>45442</v>
      </c>
      <c r="D285" s="4">
        <f t="shared" si="6"/>
        <v>0</v>
      </c>
      <c r="E285" s="4">
        <f t="shared" si="46"/>
        <v>0</v>
      </c>
      <c r="F285" s="4">
        <f t="shared" si="47"/>
        <v>0</v>
      </c>
      <c r="G285" s="4">
        <f t="shared" si="48"/>
        <v>0</v>
      </c>
      <c r="H285" s="4">
        <f t="shared" si="49"/>
        <v>0</v>
      </c>
      <c r="I285" s="4">
        <f t="shared" si="50"/>
        <v>0</v>
      </c>
      <c r="J285" s="4">
        <f t="shared" si="7"/>
        <v>0</v>
      </c>
    </row>
    <row r="286" spans="3:10" x14ac:dyDescent="0.25">
      <c r="C286" s="24">
        <f t="shared" si="51"/>
        <v>45442</v>
      </c>
      <c r="D286" s="4">
        <f t="shared" si="6"/>
        <v>0</v>
      </c>
      <c r="E286" s="4">
        <f t="shared" si="46"/>
        <v>0</v>
      </c>
      <c r="F286" s="4">
        <f t="shared" si="47"/>
        <v>0</v>
      </c>
      <c r="G286" s="4">
        <f t="shared" si="48"/>
        <v>0</v>
      </c>
      <c r="H286" s="4">
        <f t="shared" si="49"/>
        <v>0</v>
      </c>
      <c r="I286" s="4">
        <f t="shared" si="50"/>
        <v>0</v>
      </c>
      <c r="J286" s="4">
        <f t="shared" si="7"/>
        <v>0</v>
      </c>
    </row>
    <row r="287" spans="3:10" x14ac:dyDescent="0.25">
      <c r="C287" s="24">
        <f t="shared" si="51"/>
        <v>45442</v>
      </c>
      <c r="D287" s="4">
        <f t="shared" si="6"/>
        <v>0</v>
      </c>
      <c r="E287" s="4">
        <f t="shared" si="46"/>
        <v>0</v>
      </c>
      <c r="F287" s="4">
        <f t="shared" si="47"/>
        <v>0</v>
      </c>
      <c r="G287" s="4">
        <f t="shared" si="48"/>
        <v>0</v>
      </c>
      <c r="H287" s="4">
        <f t="shared" si="49"/>
        <v>0</v>
      </c>
      <c r="I287" s="4">
        <f t="shared" si="50"/>
        <v>0</v>
      </c>
      <c r="J287" s="4">
        <f t="shared" si="7"/>
        <v>0</v>
      </c>
    </row>
    <row r="288" spans="3:10" x14ac:dyDescent="0.25">
      <c r="C288" s="24">
        <f t="shared" si="51"/>
        <v>45442</v>
      </c>
      <c r="D288" s="4">
        <f t="shared" si="6"/>
        <v>0</v>
      </c>
      <c r="E288" s="4">
        <f t="shared" si="46"/>
        <v>0</v>
      </c>
      <c r="F288" s="4">
        <f t="shared" si="47"/>
        <v>0</v>
      </c>
      <c r="G288" s="4">
        <f t="shared" si="48"/>
        <v>0</v>
      </c>
      <c r="H288" s="4">
        <f t="shared" si="49"/>
        <v>0</v>
      </c>
      <c r="I288" s="4">
        <f t="shared" si="50"/>
        <v>0</v>
      </c>
      <c r="J288" s="4">
        <f t="shared" si="7"/>
        <v>0</v>
      </c>
    </row>
    <row r="289" spans="3:10" x14ac:dyDescent="0.25">
      <c r="C289" s="24">
        <f t="shared" si="51"/>
        <v>45442</v>
      </c>
      <c r="D289" s="4">
        <f t="shared" si="6"/>
        <v>0</v>
      </c>
      <c r="E289" s="4">
        <f t="shared" si="46"/>
        <v>0</v>
      </c>
      <c r="F289" s="4">
        <f t="shared" si="47"/>
        <v>0</v>
      </c>
      <c r="G289" s="4">
        <f t="shared" si="48"/>
        <v>0</v>
      </c>
      <c r="H289" s="4">
        <f t="shared" si="49"/>
        <v>0</v>
      </c>
      <c r="I289" s="4">
        <f t="shared" si="50"/>
        <v>0</v>
      </c>
      <c r="J289" s="4">
        <f t="shared" si="7"/>
        <v>0</v>
      </c>
    </row>
    <row r="290" spans="3:10" x14ac:dyDescent="0.25">
      <c r="C290" s="24">
        <f t="shared" si="51"/>
        <v>45442</v>
      </c>
      <c r="D290" s="4">
        <f t="shared" si="6"/>
        <v>0</v>
      </c>
      <c r="E290" s="4">
        <f t="shared" si="46"/>
        <v>0</v>
      </c>
      <c r="F290" s="4">
        <f t="shared" si="47"/>
        <v>0</v>
      </c>
      <c r="G290" s="4">
        <f t="shared" si="48"/>
        <v>0</v>
      </c>
      <c r="H290" s="4">
        <f t="shared" si="49"/>
        <v>0</v>
      </c>
      <c r="I290" s="4">
        <f t="shared" si="50"/>
        <v>0</v>
      </c>
      <c r="J290" s="4">
        <f t="shared" si="7"/>
        <v>0</v>
      </c>
    </row>
    <row r="291" spans="3:10" x14ac:dyDescent="0.25">
      <c r="C291" s="24">
        <f t="shared" si="51"/>
        <v>45442</v>
      </c>
      <c r="D291" s="4">
        <f t="shared" si="6"/>
        <v>0</v>
      </c>
      <c r="E291" s="4">
        <f t="shared" si="46"/>
        <v>0</v>
      </c>
      <c r="F291" s="4">
        <f t="shared" si="47"/>
        <v>0</v>
      </c>
      <c r="G291" s="4">
        <f t="shared" si="48"/>
        <v>0</v>
      </c>
      <c r="H291" s="4">
        <f t="shared" si="49"/>
        <v>0</v>
      </c>
      <c r="I291" s="4">
        <f t="shared" si="50"/>
        <v>0</v>
      </c>
      <c r="J291" s="4">
        <f t="shared" si="7"/>
        <v>0</v>
      </c>
    </row>
    <row r="292" spans="3:10" x14ac:dyDescent="0.25">
      <c r="C292" s="24">
        <f t="shared" si="51"/>
        <v>45442</v>
      </c>
      <c r="D292" s="4">
        <f t="shared" si="6"/>
        <v>0</v>
      </c>
      <c r="E292" s="4">
        <f t="shared" si="46"/>
        <v>0</v>
      </c>
      <c r="F292" s="4">
        <f t="shared" si="47"/>
        <v>0</v>
      </c>
      <c r="G292" s="4">
        <f t="shared" si="48"/>
        <v>0</v>
      </c>
      <c r="H292" s="4">
        <f t="shared" si="49"/>
        <v>0</v>
      </c>
      <c r="I292" s="4">
        <f t="shared" si="50"/>
        <v>0</v>
      </c>
      <c r="J292" s="4">
        <f t="shared" si="7"/>
        <v>0</v>
      </c>
    </row>
    <row r="293" spans="3:10" x14ac:dyDescent="0.25">
      <c r="C293" s="24">
        <f t="shared" si="51"/>
        <v>45442</v>
      </c>
      <c r="D293" s="4">
        <f t="shared" si="6"/>
        <v>0</v>
      </c>
      <c r="E293" s="4">
        <f t="shared" si="46"/>
        <v>0</v>
      </c>
      <c r="F293" s="4">
        <f t="shared" si="47"/>
        <v>0</v>
      </c>
      <c r="G293" s="4">
        <f t="shared" si="48"/>
        <v>0</v>
      </c>
      <c r="H293" s="4">
        <f t="shared" si="49"/>
        <v>0</v>
      </c>
      <c r="I293" s="4">
        <f t="shared" si="50"/>
        <v>0</v>
      </c>
      <c r="J293" s="4">
        <f t="shared" si="7"/>
        <v>0</v>
      </c>
    </row>
    <row r="294" spans="3:10" x14ac:dyDescent="0.25">
      <c r="C294" s="24">
        <f t="shared" si="51"/>
        <v>45442</v>
      </c>
      <c r="D294" s="4">
        <f t="shared" si="6"/>
        <v>0</v>
      </c>
      <c r="E294" s="4">
        <f t="shared" si="46"/>
        <v>0</v>
      </c>
      <c r="F294" s="4">
        <f t="shared" si="47"/>
        <v>0</v>
      </c>
      <c r="G294" s="4">
        <f t="shared" si="48"/>
        <v>0</v>
      </c>
      <c r="H294" s="4">
        <f t="shared" si="49"/>
        <v>0</v>
      </c>
      <c r="I294" s="4">
        <f t="shared" si="50"/>
        <v>0</v>
      </c>
      <c r="J294" s="4">
        <f t="shared" si="7"/>
        <v>0</v>
      </c>
    </row>
    <row r="295" spans="3:10" x14ac:dyDescent="0.25">
      <c r="C295" s="24">
        <f t="shared" si="51"/>
        <v>45442</v>
      </c>
      <c r="D295" s="4">
        <f t="shared" si="6"/>
        <v>0</v>
      </c>
      <c r="E295" s="4">
        <f t="shared" si="46"/>
        <v>0</v>
      </c>
      <c r="F295" s="4">
        <f t="shared" si="47"/>
        <v>0</v>
      </c>
      <c r="G295" s="4">
        <f t="shared" si="48"/>
        <v>0</v>
      </c>
      <c r="H295" s="4">
        <f t="shared" si="49"/>
        <v>0</v>
      </c>
      <c r="I295" s="4">
        <f t="shared" si="50"/>
        <v>0</v>
      </c>
      <c r="J295" s="4">
        <f t="shared" si="7"/>
        <v>0</v>
      </c>
    </row>
    <row r="296" spans="3:10" x14ac:dyDescent="0.25">
      <c r="C296" s="24">
        <f t="shared" si="51"/>
        <v>45442</v>
      </c>
      <c r="D296" s="4">
        <f t="shared" si="6"/>
        <v>0</v>
      </c>
      <c r="E296" s="4">
        <f t="shared" si="46"/>
        <v>0</v>
      </c>
      <c r="F296" s="4">
        <f t="shared" si="47"/>
        <v>0</v>
      </c>
      <c r="G296" s="4">
        <f t="shared" si="48"/>
        <v>0</v>
      </c>
      <c r="H296" s="4">
        <f t="shared" si="49"/>
        <v>0</v>
      </c>
      <c r="I296" s="4">
        <f t="shared" si="50"/>
        <v>0</v>
      </c>
      <c r="J296" s="4">
        <f t="shared" si="7"/>
        <v>0</v>
      </c>
    </row>
    <row r="297" spans="3:10" x14ac:dyDescent="0.25">
      <c r="C297" s="24">
        <f t="shared" si="51"/>
        <v>45442</v>
      </c>
      <c r="D297" s="4">
        <f t="shared" si="6"/>
        <v>0</v>
      </c>
      <c r="E297" s="4">
        <f t="shared" si="46"/>
        <v>0</v>
      </c>
      <c r="F297" s="4">
        <f t="shared" si="47"/>
        <v>0</v>
      </c>
      <c r="G297" s="4">
        <f t="shared" si="48"/>
        <v>0</v>
      </c>
      <c r="H297" s="4">
        <f t="shared" si="49"/>
        <v>0</v>
      </c>
      <c r="I297" s="4">
        <f t="shared" si="50"/>
        <v>0</v>
      </c>
      <c r="J297" s="4">
        <f t="shared" si="7"/>
        <v>0</v>
      </c>
    </row>
    <row r="298" spans="3:10" x14ac:dyDescent="0.25">
      <c r="C298" s="24">
        <f t="shared" si="51"/>
        <v>45442</v>
      </c>
      <c r="D298" s="4">
        <f t="shared" si="6"/>
        <v>0</v>
      </c>
      <c r="E298" s="4">
        <f t="shared" si="46"/>
        <v>0</v>
      </c>
      <c r="F298" s="4">
        <f t="shared" si="47"/>
        <v>0</v>
      </c>
      <c r="G298" s="4">
        <f t="shared" si="48"/>
        <v>0</v>
      </c>
      <c r="H298" s="4">
        <f t="shared" si="49"/>
        <v>0</v>
      </c>
      <c r="I298" s="4">
        <f t="shared" si="50"/>
        <v>0</v>
      </c>
      <c r="J298" s="4">
        <f t="shared" si="7"/>
        <v>0</v>
      </c>
    </row>
    <row r="299" spans="3:10" x14ac:dyDescent="0.25">
      <c r="C299" s="24">
        <f t="shared" si="51"/>
        <v>45442</v>
      </c>
      <c r="D299" s="4">
        <f t="shared" si="6"/>
        <v>0</v>
      </c>
      <c r="E299" s="4">
        <f t="shared" si="46"/>
        <v>0</v>
      </c>
      <c r="F299" s="4">
        <f t="shared" si="47"/>
        <v>0</v>
      </c>
      <c r="G299" s="4">
        <f t="shared" si="48"/>
        <v>0</v>
      </c>
      <c r="H299" s="4">
        <f t="shared" si="49"/>
        <v>0</v>
      </c>
      <c r="I299" s="4">
        <f t="shared" si="50"/>
        <v>0</v>
      </c>
      <c r="J299" s="4">
        <f t="shared" si="7"/>
        <v>0</v>
      </c>
    </row>
    <row r="300" spans="3:10" x14ac:dyDescent="0.25">
      <c r="C300" s="24">
        <f t="shared" si="51"/>
        <v>45442</v>
      </c>
      <c r="D300" s="4">
        <f t="shared" si="6"/>
        <v>0</v>
      </c>
      <c r="E300" s="4">
        <f t="shared" si="46"/>
        <v>0</v>
      </c>
      <c r="F300" s="4">
        <f t="shared" si="47"/>
        <v>0</v>
      </c>
      <c r="G300" s="4">
        <f t="shared" si="48"/>
        <v>0</v>
      </c>
      <c r="H300" s="4">
        <f t="shared" si="49"/>
        <v>0</v>
      </c>
      <c r="I300" s="4">
        <f t="shared" si="50"/>
        <v>0</v>
      </c>
      <c r="J300" s="4">
        <f t="shared" si="7"/>
        <v>0</v>
      </c>
    </row>
    <row r="301" spans="3:10" x14ac:dyDescent="0.25">
      <c r="C301" s="24">
        <f t="shared" si="51"/>
        <v>45442</v>
      </c>
      <c r="D301" s="4">
        <f t="shared" si="6"/>
        <v>0</v>
      </c>
      <c r="E301" s="4">
        <f t="shared" si="46"/>
        <v>0</v>
      </c>
      <c r="F301" s="4">
        <f t="shared" si="47"/>
        <v>0</v>
      </c>
      <c r="G301" s="4">
        <f t="shared" si="48"/>
        <v>0</v>
      </c>
      <c r="H301" s="4">
        <f t="shared" si="49"/>
        <v>0</v>
      </c>
      <c r="I301" s="4">
        <f t="shared" si="50"/>
        <v>0</v>
      </c>
      <c r="J301" s="4">
        <f t="shared" si="7"/>
        <v>0</v>
      </c>
    </row>
    <row r="302" spans="3:10" x14ac:dyDescent="0.25">
      <c r="C302" s="24">
        <f t="shared" si="51"/>
        <v>45442</v>
      </c>
      <c r="D302" s="4">
        <f t="shared" si="6"/>
        <v>0</v>
      </c>
      <c r="E302" s="4">
        <f t="shared" si="46"/>
        <v>0</v>
      </c>
      <c r="F302" s="4">
        <f t="shared" si="47"/>
        <v>0</v>
      </c>
      <c r="G302" s="4">
        <f t="shared" si="48"/>
        <v>0</v>
      </c>
      <c r="H302" s="4">
        <f t="shared" si="49"/>
        <v>0</v>
      </c>
      <c r="I302" s="4">
        <f t="shared" si="50"/>
        <v>0</v>
      </c>
      <c r="J302" s="4">
        <f t="shared" si="7"/>
        <v>0</v>
      </c>
    </row>
    <row r="303" spans="3:10" x14ac:dyDescent="0.25">
      <c r="C303" s="24">
        <f t="shared" si="51"/>
        <v>45442</v>
      </c>
      <c r="D303" s="4">
        <f t="shared" si="6"/>
        <v>0</v>
      </c>
      <c r="E303" s="4">
        <f t="shared" si="46"/>
        <v>0</v>
      </c>
      <c r="F303" s="4">
        <f t="shared" si="47"/>
        <v>0</v>
      </c>
      <c r="G303" s="4">
        <f t="shared" si="48"/>
        <v>0</v>
      </c>
      <c r="H303" s="4">
        <f t="shared" si="49"/>
        <v>0</v>
      </c>
      <c r="I303" s="4">
        <f t="shared" si="50"/>
        <v>0</v>
      </c>
      <c r="J303" s="4">
        <f t="shared" si="7"/>
        <v>0</v>
      </c>
    </row>
    <row r="304" spans="3:10" x14ac:dyDescent="0.25">
      <c r="C304" s="24">
        <f t="shared" si="51"/>
        <v>45442</v>
      </c>
      <c r="D304" s="4">
        <f t="shared" si="6"/>
        <v>0</v>
      </c>
      <c r="E304" s="4">
        <f t="shared" si="46"/>
        <v>0</v>
      </c>
      <c r="F304" s="4">
        <f t="shared" si="47"/>
        <v>0</v>
      </c>
      <c r="G304" s="4">
        <f t="shared" si="48"/>
        <v>0</v>
      </c>
      <c r="H304" s="4">
        <f t="shared" si="49"/>
        <v>0</v>
      </c>
      <c r="I304" s="4">
        <f t="shared" si="50"/>
        <v>0</v>
      </c>
      <c r="J304" s="4">
        <f t="shared" si="7"/>
        <v>0</v>
      </c>
    </row>
    <row r="305" spans="3:10" x14ac:dyDescent="0.25">
      <c r="C305" s="24">
        <f t="shared" si="51"/>
        <v>45442</v>
      </c>
      <c r="D305" s="4">
        <f t="shared" si="6"/>
        <v>0</v>
      </c>
      <c r="E305" s="4">
        <f t="shared" si="46"/>
        <v>0</v>
      </c>
      <c r="F305" s="4">
        <f t="shared" si="47"/>
        <v>0</v>
      </c>
      <c r="G305" s="4">
        <f t="shared" si="48"/>
        <v>0</v>
      </c>
      <c r="H305" s="4">
        <f t="shared" si="49"/>
        <v>0</v>
      </c>
      <c r="I305" s="4">
        <f t="shared" si="50"/>
        <v>0</v>
      </c>
      <c r="J305" s="4">
        <f t="shared" si="7"/>
        <v>0</v>
      </c>
    </row>
    <row r="306" spans="3:10" x14ac:dyDescent="0.25">
      <c r="C306" s="24">
        <f t="shared" si="51"/>
        <v>45442</v>
      </c>
      <c r="D306" s="4">
        <f t="shared" si="6"/>
        <v>0</v>
      </c>
      <c r="E306" s="4">
        <f t="shared" si="46"/>
        <v>0</v>
      </c>
      <c r="F306" s="4">
        <f t="shared" si="47"/>
        <v>0</v>
      </c>
      <c r="G306" s="4">
        <f t="shared" si="48"/>
        <v>0</v>
      </c>
      <c r="H306" s="4">
        <f t="shared" si="49"/>
        <v>0</v>
      </c>
      <c r="I306" s="4">
        <f t="shared" si="50"/>
        <v>0</v>
      </c>
      <c r="J306" s="4">
        <f t="shared" si="7"/>
        <v>0</v>
      </c>
    </row>
    <row r="307" spans="3:10" x14ac:dyDescent="0.25">
      <c r="C307" s="24">
        <f t="shared" si="51"/>
        <v>45442</v>
      </c>
      <c r="D307" s="4">
        <f t="shared" si="6"/>
        <v>0</v>
      </c>
      <c r="E307" s="4">
        <f t="shared" si="46"/>
        <v>0</v>
      </c>
      <c r="F307" s="4">
        <f t="shared" si="47"/>
        <v>0</v>
      </c>
      <c r="G307" s="4">
        <f t="shared" si="48"/>
        <v>0</v>
      </c>
      <c r="H307" s="4">
        <f t="shared" si="49"/>
        <v>0</v>
      </c>
      <c r="I307" s="4">
        <f t="shared" si="50"/>
        <v>0</v>
      </c>
      <c r="J307" s="4">
        <f t="shared" si="7"/>
        <v>0</v>
      </c>
    </row>
    <row r="308" spans="3:10" x14ac:dyDescent="0.25">
      <c r="C308" s="24">
        <f t="shared" si="51"/>
        <v>45442</v>
      </c>
      <c r="D308" s="4">
        <f t="shared" si="6"/>
        <v>0</v>
      </c>
      <c r="E308" s="4">
        <f t="shared" si="46"/>
        <v>0</v>
      </c>
      <c r="F308" s="4">
        <f t="shared" si="47"/>
        <v>0</v>
      </c>
      <c r="G308" s="4">
        <f t="shared" si="48"/>
        <v>0</v>
      </c>
      <c r="H308" s="4">
        <f t="shared" si="49"/>
        <v>0</v>
      </c>
      <c r="I308" s="4">
        <f t="shared" si="50"/>
        <v>0</v>
      </c>
      <c r="J308" s="4">
        <f t="shared" si="7"/>
        <v>0</v>
      </c>
    </row>
    <row r="309" spans="3:10" x14ac:dyDescent="0.25">
      <c r="C309" s="24">
        <f t="shared" si="51"/>
        <v>45442</v>
      </c>
      <c r="D309" s="4">
        <f t="shared" si="6"/>
        <v>0</v>
      </c>
      <c r="E309" s="4">
        <f t="shared" si="46"/>
        <v>0</v>
      </c>
      <c r="F309" s="4">
        <f t="shared" si="47"/>
        <v>0</v>
      </c>
      <c r="G309" s="4">
        <f t="shared" si="48"/>
        <v>0</v>
      </c>
      <c r="H309" s="4">
        <f t="shared" si="49"/>
        <v>0</v>
      </c>
      <c r="I309" s="4">
        <f t="shared" si="50"/>
        <v>0</v>
      </c>
      <c r="J309" s="4">
        <f t="shared" si="7"/>
        <v>0</v>
      </c>
    </row>
    <row r="310" spans="3:10" x14ac:dyDescent="0.25">
      <c r="C310" s="24">
        <f t="shared" si="51"/>
        <v>45442</v>
      </c>
      <c r="D310" s="4">
        <f t="shared" si="6"/>
        <v>0</v>
      </c>
      <c r="E310" s="4">
        <f t="shared" si="46"/>
        <v>0</v>
      </c>
      <c r="F310" s="4">
        <f t="shared" si="47"/>
        <v>0</v>
      </c>
      <c r="G310" s="4">
        <f t="shared" si="48"/>
        <v>0</v>
      </c>
      <c r="H310" s="4">
        <f t="shared" si="49"/>
        <v>0</v>
      </c>
      <c r="I310" s="4">
        <f t="shared" si="50"/>
        <v>0</v>
      </c>
      <c r="J310" s="4">
        <f t="shared" si="7"/>
        <v>0</v>
      </c>
    </row>
    <row r="311" spans="3:10" x14ac:dyDescent="0.25">
      <c r="C311" s="24">
        <f t="shared" si="51"/>
        <v>45442</v>
      </c>
      <c r="D311" s="4">
        <f t="shared" si="6"/>
        <v>0</v>
      </c>
      <c r="E311" s="4">
        <f t="shared" si="46"/>
        <v>0</v>
      </c>
      <c r="F311" s="4">
        <f t="shared" si="47"/>
        <v>0</v>
      </c>
      <c r="G311" s="4">
        <f t="shared" si="48"/>
        <v>0</v>
      </c>
      <c r="H311" s="4">
        <f t="shared" si="49"/>
        <v>0</v>
      </c>
      <c r="I311" s="4">
        <f t="shared" si="50"/>
        <v>0</v>
      </c>
      <c r="J311" s="4">
        <f t="shared" si="7"/>
        <v>0</v>
      </c>
    </row>
    <row r="312" spans="3:10" x14ac:dyDescent="0.25">
      <c r="C312" s="24">
        <f t="shared" si="51"/>
        <v>45442</v>
      </c>
      <c r="D312" s="4">
        <f t="shared" si="6"/>
        <v>0</v>
      </c>
      <c r="E312" s="4">
        <f t="shared" si="46"/>
        <v>0</v>
      </c>
      <c r="F312" s="4">
        <f t="shared" si="47"/>
        <v>0</v>
      </c>
      <c r="G312" s="4">
        <f t="shared" si="48"/>
        <v>0</v>
      </c>
      <c r="H312" s="4">
        <f t="shared" si="49"/>
        <v>0</v>
      </c>
      <c r="I312" s="4">
        <f t="shared" si="50"/>
        <v>0</v>
      </c>
      <c r="J312" s="4">
        <f t="shared" si="7"/>
        <v>0</v>
      </c>
    </row>
    <row r="313" spans="3:10" x14ac:dyDescent="0.25">
      <c r="C313" s="24">
        <f t="shared" si="51"/>
        <v>45442</v>
      </c>
      <c r="D313" s="4">
        <f t="shared" si="6"/>
        <v>0</v>
      </c>
      <c r="E313" s="4">
        <f t="shared" si="46"/>
        <v>0</v>
      </c>
      <c r="F313" s="4">
        <f t="shared" si="47"/>
        <v>0</v>
      </c>
      <c r="G313" s="4">
        <f t="shared" si="48"/>
        <v>0</v>
      </c>
      <c r="H313" s="4">
        <f t="shared" si="49"/>
        <v>0</v>
      </c>
      <c r="I313" s="4">
        <f t="shared" si="50"/>
        <v>0</v>
      </c>
      <c r="J313" s="4">
        <f t="shared" si="7"/>
        <v>0</v>
      </c>
    </row>
    <row r="314" spans="3:10" x14ac:dyDescent="0.25">
      <c r="C314" s="24">
        <f t="shared" si="51"/>
        <v>45442</v>
      </c>
      <c r="D314" s="4">
        <f t="shared" si="6"/>
        <v>0</v>
      </c>
      <c r="E314" s="4">
        <f t="shared" si="46"/>
        <v>0</v>
      </c>
      <c r="F314" s="4">
        <f t="shared" si="47"/>
        <v>0</v>
      </c>
      <c r="G314" s="4">
        <f t="shared" si="48"/>
        <v>0</v>
      </c>
      <c r="H314" s="4">
        <f t="shared" si="49"/>
        <v>0</v>
      </c>
      <c r="I314" s="4">
        <f t="shared" si="50"/>
        <v>0</v>
      </c>
      <c r="J314" s="4">
        <f t="shared" si="7"/>
        <v>0</v>
      </c>
    </row>
    <row r="315" spans="3:10" x14ac:dyDescent="0.25">
      <c r="C315" s="24">
        <f t="shared" si="51"/>
        <v>45442</v>
      </c>
      <c r="D315" s="4">
        <f t="shared" si="6"/>
        <v>0</v>
      </c>
      <c r="E315" s="4">
        <f t="shared" si="46"/>
        <v>0</v>
      </c>
      <c r="F315" s="4">
        <f t="shared" si="47"/>
        <v>0</v>
      </c>
      <c r="G315" s="4">
        <f t="shared" si="48"/>
        <v>0</v>
      </c>
      <c r="H315" s="4">
        <f t="shared" si="49"/>
        <v>0</v>
      </c>
      <c r="I315" s="4">
        <f t="shared" si="50"/>
        <v>0</v>
      </c>
      <c r="J315" s="4">
        <f t="shared" si="7"/>
        <v>0</v>
      </c>
    </row>
    <row r="316" spans="3:10" x14ac:dyDescent="0.25">
      <c r="C316" s="24">
        <f t="shared" si="51"/>
        <v>45442</v>
      </c>
      <c r="D316" s="4">
        <f t="shared" si="6"/>
        <v>0</v>
      </c>
      <c r="E316" s="4">
        <f t="shared" si="46"/>
        <v>0</v>
      </c>
      <c r="F316" s="4">
        <f t="shared" si="47"/>
        <v>0</v>
      </c>
      <c r="G316" s="4">
        <f t="shared" si="48"/>
        <v>0</v>
      </c>
      <c r="H316" s="4">
        <f t="shared" si="49"/>
        <v>0</v>
      </c>
      <c r="I316" s="4">
        <f t="shared" si="50"/>
        <v>0</v>
      </c>
      <c r="J316" s="4">
        <f t="shared" si="7"/>
        <v>0</v>
      </c>
    </row>
    <row r="317" spans="3:10" x14ac:dyDescent="0.25">
      <c r="C317" s="24">
        <f t="shared" si="51"/>
        <v>45442</v>
      </c>
      <c r="D317" s="4">
        <f t="shared" si="6"/>
        <v>0</v>
      </c>
      <c r="E317" s="4">
        <f t="shared" si="46"/>
        <v>0</v>
      </c>
      <c r="F317" s="4">
        <f t="shared" si="47"/>
        <v>0</v>
      </c>
      <c r="G317" s="4">
        <f t="shared" si="48"/>
        <v>0</v>
      </c>
      <c r="H317" s="4">
        <f t="shared" si="49"/>
        <v>0</v>
      </c>
      <c r="I317" s="4">
        <f t="shared" si="50"/>
        <v>0</v>
      </c>
      <c r="J317" s="4">
        <f t="shared" si="7"/>
        <v>0</v>
      </c>
    </row>
    <row r="318" spans="3:10" x14ac:dyDescent="0.25">
      <c r="C318" s="24">
        <f t="shared" si="51"/>
        <v>45442</v>
      </c>
      <c r="D318" s="4">
        <f t="shared" si="6"/>
        <v>0</v>
      </c>
      <c r="E318" s="4">
        <f t="shared" si="46"/>
        <v>0</v>
      </c>
      <c r="F318" s="4">
        <f t="shared" si="47"/>
        <v>0</v>
      </c>
      <c r="G318" s="4">
        <f t="shared" si="48"/>
        <v>0</v>
      </c>
      <c r="H318" s="4">
        <f t="shared" si="49"/>
        <v>0</v>
      </c>
      <c r="I318" s="4">
        <f t="shared" si="50"/>
        <v>0</v>
      </c>
      <c r="J318" s="4">
        <f t="shared" si="7"/>
        <v>0</v>
      </c>
    </row>
    <row r="319" spans="3:10" x14ac:dyDescent="0.25">
      <c r="C319" s="24">
        <f t="shared" si="51"/>
        <v>45442</v>
      </c>
      <c r="D319" s="4">
        <f t="shared" si="6"/>
        <v>0</v>
      </c>
      <c r="E319" s="4">
        <f t="shared" si="46"/>
        <v>0</v>
      </c>
      <c r="F319" s="4">
        <f t="shared" si="47"/>
        <v>0</v>
      </c>
      <c r="G319" s="4">
        <f t="shared" si="48"/>
        <v>0</v>
      </c>
      <c r="H319" s="4">
        <f t="shared" si="49"/>
        <v>0</v>
      </c>
      <c r="I319" s="4">
        <f t="shared" si="50"/>
        <v>0</v>
      </c>
      <c r="J319" s="4">
        <f t="shared" si="7"/>
        <v>0</v>
      </c>
    </row>
    <row r="320" spans="3:10" x14ac:dyDescent="0.25">
      <c r="C320" s="24">
        <f t="shared" si="51"/>
        <v>45442</v>
      </c>
      <c r="D320" s="4">
        <f t="shared" si="6"/>
        <v>0</v>
      </c>
      <c r="E320" s="4">
        <f t="shared" si="46"/>
        <v>0</v>
      </c>
      <c r="F320" s="4">
        <f t="shared" si="47"/>
        <v>0</v>
      </c>
      <c r="G320" s="4">
        <f t="shared" si="48"/>
        <v>0</v>
      </c>
      <c r="H320" s="4">
        <f t="shared" si="49"/>
        <v>0</v>
      </c>
      <c r="I320" s="4">
        <f t="shared" si="50"/>
        <v>0</v>
      </c>
      <c r="J320" s="4">
        <f t="shared" si="7"/>
        <v>0</v>
      </c>
    </row>
    <row r="321" spans="3:10" x14ac:dyDescent="0.25">
      <c r="C321" s="24">
        <f t="shared" si="51"/>
        <v>45442</v>
      </c>
      <c r="D321" s="4">
        <f t="shared" si="6"/>
        <v>0</v>
      </c>
      <c r="E321" s="4">
        <f t="shared" si="46"/>
        <v>0</v>
      </c>
      <c r="F321" s="4">
        <f t="shared" si="47"/>
        <v>0</v>
      </c>
      <c r="G321" s="4">
        <f t="shared" si="48"/>
        <v>0</v>
      </c>
      <c r="H321" s="4">
        <f t="shared" si="49"/>
        <v>0</v>
      </c>
      <c r="I321" s="4">
        <f t="shared" si="50"/>
        <v>0</v>
      </c>
      <c r="J321" s="4">
        <f t="shared" si="7"/>
        <v>0</v>
      </c>
    </row>
    <row r="322" spans="3:10" x14ac:dyDescent="0.25">
      <c r="C322" s="24">
        <f t="shared" si="51"/>
        <v>45442</v>
      </c>
      <c r="D322" s="4">
        <f t="shared" si="6"/>
        <v>0</v>
      </c>
      <c r="E322" s="4">
        <f t="shared" si="46"/>
        <v>0</v>
      </c>
      <c r="F322" s="4">
        <f t="shared" si="47"/>
        <v>0</v>
      </c>
      <c r="G322" s="4">
        <f t="shared" si="48"/>
        <v>0</v>
      </c>
      <c r="H322" s="4">
        <f t="shared" si="49"/>
        <v>0</v>
      </c>
      <c r="I322" s="4">
        <f t="shared" si="50"/>
        <v>0</v>
      </c>
      <c r="J322" s="4">
        <f t="shared" si="7"/>
        <v>0</v>
      </c>
    </row>
    <row r="323" spans="3:10" x14ac:dyDescent="0.25">
      <c r="C323" s="24">
        <f t="shared" si="51"/>
        <v>45442</v>
      </c>
      <c r="D323" s="4">
        <f t="shared" si="6"/>
        <v>0</v>
      </c>
      <c r="E323" s="4">
        <f t="shared" si="46"/>
        <v>0</v>
      </c>
      <c r="F323" s="4">
        <f t="shared" si="47"/>
        <v>0</v>
      </c>
      <c r="G323" s="4">
        <f t="shared" si="48"/>
        <v>0</v>
      </c>
      <c r="H323" s="4">
        <f t="shared" si="49"/>
        <v>0</v>
      </c>
      <c r="I323" s="4">
        <f t="shared" si="50"/>
        <v>0</v>
      </c>
      <c r="J323" s="4">
        <f t="shared" si="7"/>
        <v>0</v>
      </c>
    </row>
    <row r="324" spans="3:10" x14ac:dyDescent="0.25">
      <c r="C324" s="24">
        <f t="shared" si="51"/>
        <v>45442</v>
      </c>
      <c r="D324" s="4">
        <f t="shared" si="6"/>
        <v>0</v>
      </c>
      <c r="E324" s="4">
        <f t="shared" si="46"/>
        <v>0</v>
      </c>
      <c r="F324" s="4">
        <f t="shared" si="47"/>
        <v>0</v>
      </c>
      <c r="G324" s="4">
        <f t="shared" si="48"/>
        <v>0</v>
      </c>
      <c r="H324" s="4">
        <f t="shared" si="49"/>
        <v>0</v>
      </c>
      <c r="I324" s="4">
        <f t="shared" si="50"/>
        <v>0</v>
      </c>
      <c r="J324" s="4">
        <f t="shared" si="7"/>
        <v>0</v>
      </c>
    </row>
    <row r="325" spans="3:10" x14ac:dyDescent="0.25">
      <c r="C325" s="24">
        <f t="shared" si="51"/>
        <v>45442</v>
      </c>
      <c r="D325" s="4">
        <f t="shared" si="6"/>
        <v>0</v>
      </c>
      <c r="E325" s="4">
        <f t="shared" si="46"/>
        <v>0</v>
      </c>
      <c r="F325" s="4">
        <f t="shared" si="47"/>
        <v>0</v>
      </c>
      <c r="G325" s="4">
        <f t="shared" si="48"/>
        <v>0</v>
      </c>
      <c r="H325" s="4">
        <f t="shared" si="49"/>
        <v>0</v>
      </c>
      <c r="I325" s="4">
        <f t="shared" si="50"/>
        <v>0</v>
      </c>
      <c r="J325" s="4">
        <f t="shared" si="7"/>
        <v>0</v>
      </c>
    </row>
    <row r="326" spans="3:10" x14ac:dyDescent="0.25">
      <c r="C326" s="24">
        <f t="shared" si="51"/>
        <v>45442</v>
      </c>
      <c r="D326" s="4">
        <f t="shared" si="6"/>
        <v>0</v>
      </c>
      <c r="E326" s="4">
        <f t="shared" si="46"/>
        <v>0</v>
      </c>
      <c r="F326" s="4">
        <f t="shared" si="47"/>
        <v>0</v>
      </c>
      <c r="G326" s="4">
        <f t="shared" si="48"/>
        <v>0</v>
      </c>
      <c r="H326" s="4">
        <f t="shared" si="49"/>
        <v>0</v>
      </c>
      <c r="I326" s="4">
        <f t="shared" si="50"/>
        <v>0</v>
      </c>
      <c r="J326" s="4">
        <f t="shared" si="7"/>
        <v>0</v>
      </c>
    </row>
    <row r="327" spans="3:10" x14ac:dyDescent="0.25">
      <c r="C327" s="24">
        <f t="shared" si="51"/>
        <v>45442</v>
      </c>
      <c r="D327" s="4">
        <f t="shared" si="6"/>
        <v>0</v>
      </c>
      <c r="E327" s="4">
        <f t="shared" si="46"/>
        <v>0</v>
      </c>
      <c r="F327" s="4">
        <f t="shared" si="47"/>
        <v>0</v>
      </c>
      <c r="G327" s="4">
        <f t="shared" si="48"/>
        <v>0</v>
      </c>
      <c r="H327" s="4">
        <f t="shared" si="49"/>
        <v>0</v>
      </c>
      <c r="I327" s="4">
        <f t="shared" si="50"/>
        <v>0</v>
      </c>
      <c r="J327" s="4">
        <f t="shared" si="7"/>
        <v>0</v>
      </c>
    </row>
    <row r="328" spans="3:10" x14ac:dyDescent="0.25">
      <c r="C328" s="24">
        <f t="shared" si="51"/>
        <v>45442</v>
      </c>
      <c r="D328" s="4">
        <f t="shared" si="6"/>
        <v>0</v>
      </c>
      <c r="E328" s="4">
        <f t="shared" si="46"/>
        <v>0</v>
      </c>
      <c r="F328" s="4">
        <f t="shared" si="47"/>
        <v>0</v>
      </c>
      <c r="G328" s="4">
        <f t="shared" si="48"/>
        <v>0</v>
      </c>
      <c r="H328" s="4">
        <f t="shared" si="49"/>
        <v>0</v>
      </c>
      <c r="I328" s="4">
        <f t="shared" si="50"/>
        <v>0</v>
      </c>
      <c r="J328" s="4">
        <f t="shared" si="7"/>
        <v>0</v>
      </c>
    </row>
    <row r="329" spans="3:10" x14ac:dyDescent="0.25">
      <c r="C329" s="24">
        <f t="shared" si="51"/>
        <v>45442</v>
      </c>
      <c r="D329" s="4">
        <f t="shared" si="6"/>
        <v>0</v>
      </c>
      <c r="E329" s="4">
        <f t="shared" si="46"/>
        <v>0</v>
      </c>
      <c r="F329" s="4">
        <f t="shared" si="47"/>
        <v>0</v>
      </c>
      <c r="G329" s="4">
        <f t="shared" si="48"/>
        <v>0</v>
      </c>
      <c r="H329" s="4">
        <f t="shared" si="49"/>
        <v>0</v>
      </c>
      <c r="I329" s="4">
        <f t="shared" si="50"/>
        <v>0</v>
      </c>
      <c r="J329" s="4">
        <f t="shared" si="7"/>
        <v>0</v>
      </c>
    </row>
    <row r="330" spans="3:10" x14ac:dyDescent="0.25">
      <c r="C330" s="24">
        <f t="shared" si="51"/>
        <v>45442</v>
      </c>
      <c r="D330" s="4">
        <f t="shared" si="6"/>
        <v>0</v>
      </c>
      <c r="E330" s="4">
        <f t="shared" si="46"/>
        <v>0</v>
      </c>
      <c r="F330" s="4">
        <f t="shared" si="47"/>
        <v>0</v>
      </c>
      <c r="G330" s="4">
        <f t="shared" si="48"/>
        <v>0</v>
      </c>
      <c r="H330" s="4">
        <f t="shared" si="49"/>
        <v>0</v>
      </c>
      <c r="I330" s="4">
        <f t="shared" si="50"/>
        <v>0</v>
      </c>
      <c r="J330" s="4">
        <f t="shared" si="7"/>
        <v>0</v>
      </c>
    </row>
    <row r="331" spans="3:10" x14ac:dyDescent="0.25">
      <c r="C331" s="24">
        <f t="shared" si="51"/>
        <v>45442</v>
      </c>
      <c r="D331" s="4">
        <f t="shared" si="6"/>
        <v>0</v>
      </c>
      <c r="E331" s="4">
        <f t="shared" si="46"/>
        <v>0</v>
      </c>
      <c r="F331" s="4">
        <f t="shared" si="47"/>
        <v>0</v>
      </c>
      <c r="G331" s="4">
        <f t="shared" si="48"/>
        <v>0</v>
      </c>
      <c r="H331" s="4">
        <f t="shared" si="49"/>
        <v>0</v>
      </c>
      <c r="I331" s="4">
        <f t="shared" si="50"/>
        <v>0</v>
      </c>
      <c r="J331" s="4">
        <f t="shared" si="7"/>
        <v>0</v>
      </c>
    </row>
    <row r="332" spans="3:10" x14ac:dyDescent="0.25">
      <c r="C332" s="24">
        <f t="shared" si="51"/>
        <v>45442</v>
      </c>
      <c r="D332" s="4">
        <f t="shared" si="6"/>
        <v>0</v>
      </c>
      <c r="E332" s="4">
        <f t="shared" si="46"/>
        <v>0</v>
      </c>
      <c r="F332" s="4">
        <f t="shared" si="47"/>
        <v>0</v>
      </c>
      <c r="G332" s="4">
        <f t="shared" si="48"/>
        <v>0</v>
      </c>
      <c r="H332" s="4">
        <f t="shared" si="49"/>
        <v>0</v>
      </c>
      <c r="I332" s="4">
        <f t="shared" si="50"/>
        <v>0</v>
      </c>
      <c r="J332" s="4">
        <f t="shared" si="7"/>
        <v>0</v>
      </c>
    </row>
    <row r="333" spans="3:10" x14ac:dyDescent="0.25">
      <c r="C333" s="24">
        <f t="shared" si="51"/>
        <v>45442</v>
      </c>
      <c r="D333" s="4">
        <f t="shared" si="6"/>
        <v>0</v>
      </c>
      <c r="E333" s="4">
        <f t="shared" si="46"/>
        <v>0</v>
      </c>
      <c r="F333" s="4">
        <f t="shared" si="47"/>
        <v>0</v>
      </c>
      <c r="G333" s="4">
        <f t="shared" si="48"/>
        <v>0</v>
      </c>
      <c r="H333" s="4">
        <f t="shared" si="49"/>
        <v>0</v>
      </c>
      <c r="I333" s="4">
        <f t="shared" si="50"/>
        <v>0</v>
      </c>
      <c r="J333" s="4">
        <f t="shared" si="7"/>
        <v>0</v>
      </c>
    </row>
    <row r="334" spans="3:10" x14ac:dyDescent="0.25">
      <c r="C334" s="24">
        <f t="shared" si="51"/>
        <v>45442</v>
      </c>
      <c r="D334" s="4">
        <f t="shared" si="6"/>
        <v>0</v>
      </c>
      <c r="E334" s="4">
        <f t="shared" si="46"/>
        <v>0</v>
      </c>
      <c r="F334" s="4">
        <f t="shared" si="47"/>
        <v>0</v>
      </c>
      <c r="G334" s="4">
        <f t="shared" si="48"/>
        <v>0</v>
      </c>
      <c r="H334" s="4">
        <f t="shared" si="49"/>
        <v>0</v>
      </c>
      <c r="I334" s="4">
        <f t="shared" si="50"/>
        <v>0</v>
      </c>
      <c r="J334" s="4">
        <f t="shared" si="7"/>
        <v>0</v>
      </c>
    </row>
    <row r="335" spans="3:10" x14ac:dyDescent="0.25">
      <c r="C335" s="24">
        <f t="shared" si="51"/>
        <v>45442</v>
      </c>
      <c r="D335" s="4">
        <f t="shared" si="6"/>
        <v>0</v>
      </c>
      <c r="E335" s="4">
        <f t="shared" si="46"/>
        <v>0</v>
      </c>
      <c r="F335" s="4">
        <f t="shared" si="47"/>
        <v>0</v>
      </c>
      <c r="G335" s="4">
        <f t="shared" si="48"/>
        <v>0</v>
      </c>
      <c r="H335" s="4">
        <f t="shared" si="49"/>
        <v>0</v>
      </c>
      <c r="I335" s="4">
        <f t="shared" si="50"/>
        <v>0</v>
      </c>
      <c r="J335" s="4">
        <f t="shared" si="7"/>
        <v>0</v>
      </c>
    </row>
    <row r="336" spans="3:10" x14ac:dyDescent="0.25">
      <c r="C336" s="24">
        <f t="shared" si="51"/>
        <v>45442</v>
      </c>
      <c r="D336" s="4">
        <f t="shared" si="6"/>
        <v>0</v>
      </c>
      <c r="E336" s="4">
        <f t="shared" si="46"/>
        <v>0</v>
      </c>
      <c r="F336" s="4">
        <f t="shared" si="47"/>
        <v>0</v>
      </c>
      <c r="G336" s="4">
        <f t="shared" si="48"/>
        <v>0</v>
      </c>
      <c r="H336" s="4">
        <f t="shared" si="49"/>
        <v>0</v>
      </c>
      <c r="I336" s="4">
        <f t="shared" si="50"/>
        <v>0</v>
      </c>
      <c r="J336" s="4">
        <f t="shared" si="7"/>
        <v>0</v>
      </c>
    </row>
    <row r="337" spans="3:10" x14ac:dyDescent="0.25">
      <c r="C337" s="24">
        <f t="shared" si="51"/>
        <v>45442</v>
      </c>
      <c r="D337" s="4">
        <f t="shared" si="6"/>
        <v>0</v>
      </c>
      <c r="E337" s="4">
        <f t="shared" si="46"/>
        <v>0</v>
      </c>
      <c r="F337" s="4">
        <f t="shared" si="47"/>
        <v>0</v>
      </c>
      <c r="G337" s="4">
        <f t="shared" si="48"/>
        <v>0</v>
      </c>
      <c r="H337" s="4">
        <f t="shared" si="49"/>
        <v>0</v>
      </c>
      <c r="I337" s="4">
        <f t="shared" si="50"/>
        <v>0</v>
      </c>
      <c r="J337" s="4">
        <f t="shared" si="7"/>
        <v>0</v>
      </c>
    </row>
    <row r="338" spans="3:10" x14ac:dyDescent="0.25">
      <c r="C338" s="24">
        <f t="shared" si="51"/>
        <v>45442</v>
      </c>
      <c r="D338" s="4">
        <f t="shared" si="6"/>
        <v>0</v>
      </c>
      <c r="E338" s="4">
        <f t="shared" si="46"/>
        <v>0</v>
      </c>
      <c r="F338" s="4">
        <f t="shared" si="47"/>
        <v>0</v>
      </c>
      <c r="G338" s="4">
        <f t="shared" si="48"/>
        <v>0</v>
      </c>
      <c r="H338" s="4">
        <f t="shared" si="49"/>
        <v>0</v>
      </c>
      <c r="I338" s="4">
        <f t="shared" si="50"/>
        <v>0</v>
      </c>
      <c r="J338" s="4">
        <f t="shared" si="7"/>
        <v>0</v>
      </c>
    </row>
    <row r="339" spans="3:10" x14ac:dyDescent="0.25">
      <c r="C339" s="24">
        <f t="shared" si="51"/>
        <v>45442</v>
      </c>
      <c r="D339" s="4">
        <f t="shared" si="6"/>
        <v>0</v>
      </c>
      <c r="E339" s="4">
        <f t="shared" si="46"/>
        <v>0</v>
      </c>
      <c r="F339" s="4">
        <f t="shared" si="47"/>
        <v>0</v>
      </c>
      <c r="G339" s="4">
        <f t="shared" si="48"/>
        <v>0</v>
      </c>
      <c r="H339" s="4">
        <f t="shared" si="49"/>
        <v>0</v>
      </c>
      <c r="I339" s="4">
        <f t="shared" si="50"/>
        <v>0</v>
      </c>
      <c r="J339" s="4">
        <f t="shared" si="7"/>
        <v>0</v>
      </c>
    </row>
    <row r="340" spans="3:10" x14ac:dyDescent="0.25">
      <c r="C340" s="24">
        <f t="shared" si="51"/>
        <v>45442</v>
      </c>
      <c r="D340" s="4">
        <f t="shared" si="6"/>
        <v>0</v>
      </c>
      <c r="E340" s="4">
        <f t="shared" si="46"/>
        <v>0</v>
      </c>
      <c r="F340" s="4">
        <f t="shared" si="47"/>
        <v>0</v>
      </c>
      <c r="G340" s="4">
        <f t="shared" si="48"/>
        <v>0</v>
      </c>
      <c r="H340" s="4">
        <f t="shared" si="49"/>
        <v>0</v>
      </c>
      <c r="I340" s="4">
        <f t="shared" si="50"/>
        <v>0</v>
      </c>
      <c r="J340" s="4">
        <f t="shared" si="7"/>
        <v>0</v>
      </c>
    </row>
    <row r="341" spans="3:10" x14ac:dyDescent="0.25">
      <c r="C341" s="24">
        <f t="shared" si="51"/>
        <v>45442</v>
      </c>
      <c r="D341" s="4">
        <f t="shared" si="6"/>
        <v>0</v>
      </c>
      <c r="E341" s="4">
        <f t="shared" si="46"/>
        <v>0</v>
      </c>
      <c r="F341" s="4">
        <f t="shared" si="47"/>
        <v>0</v>
      </c>
      <c r="G341" s="4">
        <f t="shared" si="48"/>
        <v>0</v>
      </c>
      <c r="H341" s="4">
        <f t="shared" si="49"/>
        <v>0</v>
      </c>
      <c r="I341" s="4">
        <f t="shared" si="50"/>
        <v>0</v>
      </c>
      <c r="J341" s="4">
        <f t="shared" si="7"/>
        <v>0</v>
      </c>
    </row>
    <row r="342" spans="3:10" x14ac:dyDescent="0.25">
      <c r="C342" s="24">
        <f t="shared" si="51"/>
        <v>45442</v>
      </c>
      <c r="D342" s="4">
        <f t="shared" si="6"/>
        <v>0</v>
      </c>
      <c r="E342" s="4">
        <f t="shared" si="46"/>
        <v>0</v>
      </c>
      <c r="F342" s="4">
        <f t="shared" si="47"/>
        <v>0</v>
      </c>
      <c r="G342" s="4">
        <f t="shared" si="48"/>
        <v>0</v>
      </c>
      <c r="H342" s="4">
        <f t="shared" si="49"/>
        <v>0</v>
      </c>
      <c r="I342" s="4">
        <f t="shared" si="50"/>
        <v>0</v>
      </c>
      <c r="J342" s="4">
        <f t="shared" si="7"/>
        <v>0</v>
      </c>
    </row>
    <row r="343" spans="3:10" x14ac:dyDescent="0.25">
      <c r="C343" s="24">
        <f t="shared" si="51"/>
        <v>45442</v>
      </c>
      <c r="D343" s="4">
        <f t="shared" si="6"/>
        <v>0</v>
      </c>
      <c r="E343" s="4">
        <f t="shared" si="46"/>
        <v>0</v>
      </c>
      <c r="F343" s="4">
        <f t="shared" si="47"/>
        <v>0</v>
      </c>
      <c r="G343" s="4">
        <f t="shared" si="48"/>
        <v>0</v>
      </c>
      <c r="H343" s="4">
        <f t="shared" si="49"/>
        <v>0</v>
      </c>
      <c r="I343" s="4">
        <f t="shared" si="50"/>
        <v>0</v>
      </c>
      <c r="J343" s="4">
        <f t="shared" si="7"/>
        <v>0</v>
      </c>
    </row>
    <row r="344" spans="3:10" x14ac:dyDescent="0.25">
      <c r="C344" s="24">
        <f t="shared" si="51"/>
        <v>45442</v>
      </c>
      <c r="D344" s="4">
        <f t="shared" si="6"/>
        <v>0</v>
      </c>
      <c r="E344" s="4">
        <f t="shared" si="46"/>
        <v>0</v>
      </c>
      <c r="F344" s="4">
        <f t="shared" si="47"/>
        <v>0</v>
      </c>
      <c r="G344" s="4">
        <f t="shared" si="48"/>
        <v>0</v>
      </c>
      <c r="H344" s="4">
        <f t="shared" si="49"/>
        <v>0</v>
      </c>
      <c r="I344" s="4">
        <f t="shared" si="50"/>
        <v>0</v>
      </c>
      <c r="J344" s="4">
        <f t="shared" si="7"/>
        <v>0</v>
      </c>
    </row>
    <row r="345" spans="3:10" x14ac:dyDescent="0.25">
      <c r="C345" s="24">
        <f t="shared" si="51"/>
        <v>45442</v>
      </c>
      <c r="D345" s="4">
        <f t="shared" si="6"/>
        <v>0</v>
      </c>
      <c r="E345" s="4">
        <f t="shared" si="46"/>
        <v>0</v>
      </c>
      <c r="F345" s="4">
        <f t="shared" si="47"/>
        <v>0</v>
      </c>
      <c r="G345" s="4">
        <f t="shared" si="48"/>
        <v>0</v>
      </c>
      <c r="H345" s="4">
        <f t="shared" si="49"/>
        <v>0</v>
      </c>
      <c r="I345" s="4">
        <f t="shared" si="50"/>
        <v>0</v>
      </c>
      <c r="J345" s="4">
        <f t="shared" si="7"/>
        <v>0</v>
      </c>
    </row>
    <row r="346" spans="3:10" x14ac:dyDescent="0.25">
      <c r="C346" s="24">
        <f t="shared" si="51"/>
        <v>45442</v>
      </c>
      <c r="D346" s="4">
        <f t="shared" si="6"/>
        <v>0</v>
      </c>
      <c r="E346" s="4">
        <f t="shared" si="46"/>
        <v>0</v>
      </c>
      <c r="F346" s="4">
        <f t="shared" si="47"/>
        <v>0</v>
      </c>
      <c r="G346" s="4">
        <f t="shared" si="48"/>
        <v>0</v>
      </c>
      <c r="H346" s="4">
        <f t="shared" si="49"/>
        <v>0</v>
      </c>
      <c r="I346" s="4">
        <f t="shared" si="50"/>
        <v>0</v>
      </c>
      <c r="J346" s="4">
        <f t="shared" si="7"/>
        <v>0</v>
      </c>
    </row>
    <row r="347" spans="3:10" x14ac:dyDescent="0.25">
      <c r="C347" s="24">
        <f t="shared" ref="C347:C410" si="52">+_xlfn.DAYS($C$2,B347)</f>
        <v>45442</v>
      </c>
      <c r="D347" s="4">
        <f t="shared" si="6"/>
        <v>0</v>
      </c>
      <c r="E347" s="4">
        <f t="shared" si="46"/>
        <v>0</v>
      </c>
      <c r="F347" s="4">
        <f t="shared" si="47"/>
        <v>0</v>
      </c>
      <c r="G347" s="4">
        <f t="shared" si="48"/>
        <v>0</v>
      </c>
      <c r="H347" s="4">
        <f t="shared" si="49"/>
        <v>0</v>
      </c>
      <c r="I347" s="4">
        <f t="shared" si="50"/>
        <v>0</v>
      </c>
      <c r="J347" s="4">
        <f t="shared" si="7"/>
        <v>0</v>
      </c>
    </row>
    <row r="348" spans="3:10" x14ac:dyDescent="0.25">
      <c r="C348" s="24">
        <f t="shared" si="52"/>
        <v>45442</v>
      </c>
      <c r="D348" s="4">
        <f t="shared" si="6"/>
        <v>0</v>
      </c>
      <c r="E348" s="4">
        <f t="shared" si="46"/>
        <v>0</v>
      </c>
      <c r="F348" s="4">
        <f t="shared" si="47"/>
        <v>0</v>
      </c>
      <c r="G348" s="4">
        <f t="shared" si="48"/>
        <v>0</v>
      </c>
      <c r="H348" s="4">
        <f t="shared" si="49"/>
        <v>0</v>
      </c>
      <c r="I348" s="4">
        <f t="shared" si="50"/>
        <v>0</v>
      </c>
      <c r="J348" s="4">
        <f t="shared" si="7"/>
        <v>0</v>
      </c>
    </row>
    <row r="349" spans="3:10" x14ac:dyDescent="0.25">
      <c r="C349" s="24">
        <f t="shared" si="52"/>
        <v>45442</v>
      </c>
      <c r="D349" s="4">
        <f t="shared" si="6"/>
        <v>0</v>
      </c>
      <c r="E349" s="4">
        <f t="shared" si="46"/>
        <v>0</v>
      </c>
      <c r="F349" s="4">
        <f t="shared" si="47"/>
        <v>0</v>
      </c>
      <c r="G349" s="4">
        <f t="shared" si="48"/>
        <v>0</v>
      </c>
      <c r="H349" s="4">
        <f t="shared" si="49"/>
        <v>0</v>
      </c>
      <c r="I349" s="4">
        <f t="shared" si="50"/>
        <v>0</v>
      </c>
      <c r="J349" s="4">
        <f t="shared" si="7"/>
        <v>0</v>
      </c>
    </row>
    <row r="350" spans="3:10" x14ac:dyDescent="0.25">
      <c r="C350" s="24">
        <f t="shared" si="52"/>
        <v>45442</v>
      </c>
      <c r="D350" s="4">
        <f t="shared" si="6"/>
        <v>0</v>
      </c>
      <c r="E350" s="4">
        <f t="shared" si="46"/>
        <v>0</v>
      </c>
      <c r="F350" s="4">
        <f t="shared" si="47"/>
        <v>0</v>
      </c>
      <c r="G350" s="4">
        <f t="shared" si="48"/>
        <v>0</v>
      </c>
      <c r="H350" s="4">
        <f t="shared" si="49"/>
        <v>0</v>
      </c>
      <c r="I350" s="4">
        <f t="shared" si="50"/>
        <v>0</v>
      </c>
      <c r="J350" s="4">
        <f t="shared" si="7"/>
        <v>0</v>
      </c>
    </row>
    <row r="351" spans="3:10" x14ac:dyDescent="0.25">
      <c r="C351" s="24">
        <f t="shared" si="52"/>
        <v>45442</v>
      </c>
      <c r="D351" s="4">
        <f t="shared" si="6"/>
        <v>0</v>
      </c>
      <c r="E351" s="4">
        <f t="shared" si="46"/>
        <v>0</v>
      </c>
      <c r="F351" s="4">
        <f t="shared" si="47"/>
        <v>0</v>
      </c>
      <c r="G351" s="4">
        <f t="shared" si="48"/>
        <v>0</v>
      </c>
      <c r="H351" s="4">
        <f t="shared" si="49"/>
        <v>0</v>
      </c>
      <c r="I351" s="4">
        <f t="shared" si="50"/>
        <v>0</v>
      </c>
      <c r="J351" s="4">
        <f t="shared" si="7"/>
        <v>0</v>
      </c>
    </row>
    <row r="352" spans="3:10" x14ac:dyDescent="0.25">
      <c r="C352" s="24">
        <f t="shared" si="52"/>
        <v>45442</v>
      </c>
      <c r="D352" s="4">
        <f t="shared" si="6"/>
        <v>0</v>
      </c>
      <c r="E352" s="4">
        <f t="shared" si="46"/>
        <v>0</v>
      </c>
      <c r="F352" s="4">
        <f t="shared" si="47"/>
        <v>0</v>
      </c>
      <c r="G352" s="4">
        <f t="shared" si="48"/>
        <v>0</v>
      </c>
      <c r="H352" s="4">
        <f t="shared" si="49"/>
        <v>0</v>
      </c>
      <c r="I352" s="4">
        <f t="shared" si="50"/>
        <v>0</v>
      </c>
      <c r="J352" s="4">
        <f t="shared" si="7"/>
        <v>0</v>
      </c>
    </row>
    <row r="353" spans="3:10" x14ac:dyDescent="0.25">
      <c r="C353" s="24">
        <f t="shared" si="52"/>
        <v>45442</v>
      </c>
      <c r="D353" s="4">
        <f t="shared" si="6"/>
        <v>0</v>
      </c>
      <c r="E353" s="4">
        <f t="shared" si="46"/>
        <v>0</v>
      </c>
      <c r="F353" s="4">
        <f t="shared" si="47"/>
        <v>0</v>
      </c>
      <c r="G353" s="4">
        <f t="shared" si="48"/>
        <v>0</v>
      </c>
      <c r="H353" s="4">
        <f t="shared" si="49"/>
        <v>0</v>
      </c>
      <c r="I353" s="4">
        <f t="shared" si="50"/>
        <v>0</v>
      </c>
      <c r="J353" s="4">
        <f t="shared" si="7"/>
        <v>0</v>
      </c>
    </row>
    <row r="354" spans="3:10" x14ac:dyDescent="0.25">
      <c r="C354" s="24">
        <f t="shared" si="52"/>
        <v>45442</v>
      </c>
      <c r="D354" s="4">
        <f t="shared" si="6"/>
        <v>0</v>
      </c>
      <c r="E354" s="4">
        <f t="shared" si="46"/>
        <v>0</v>
      </c>
      <c r="F354" s="4">
        <f t="shared" si="47"/>
        <v>0</v>
      </c>
      <c r="G354" s="4">
        <f t="shared" si="48"/>
        <v>0</v>
      </c>
      <c r="H354" s="4">
        <f t="shared" si="49"/>
        <v>0</v>
      </c>
      <c r="I354" s="4">
        <f t="shared" si="50"/>
        <v>0</v>
      </c>
      <c r="J354" s="4">
        <f t="shared" si="7"/>
        <v>0</v>
      </c>
    </row>
    <row r="355" spans="3:10" x14ac:dyDescent="0.25">
      <c r="C355" s="24">
        <f t="shared" si="52"/>
        <v>45442</v>
      </c>
      <c r="D355" s="4">
        <f t="shared" si="6"/>
        <v>0</v>
      </c>
      <c r="E355" s="4">
        <f t="shared" si="46"/>
        <v>0</v>
      </c>
      <c r="F355" s="4">
        <f t="shared" si="47"/>
        <v>0</v>
      </c>
      <c r="G355" s="4">
        <f t="shared" si="48"/>
        <v>0</v>
      </c>
      <c r="H355" s="4">
        <f t="shared" si="49"/>
        <v>0</v>
      </c>
      <c r="I355" s="4">
        <f t="shared" si="50"/>
        <v>0</v>
      </c>
      <c r="J355" s="4">
        <f t="shared" si="7"/>
        <v>0</v>
      </c>
    </row>
    <row r="356" spans="3:10" x14ac:dyDescent="0.25">
      <c r="C356" s="24">
        <f t="shared" si="52"/>
        <v>45442</v>
      </c>
      <c r="D356" s="4">
        <f t="shared" si="6"/>
        <v>0</v>
      </c>
      <c r="E356" s="4">
        <f t="shared" si="46"/>
        <v>0</v>
      </c>
      <c r="F356" s="4">
        <f t="shared" si="47"/>
        <v>0</v>
      </c>
      <c r="G356" s="4">
        <f t="shared" si="48"/>
        <v>0</v>
      </c>
      <c r="H356" s="4">
        <f t="shared" si="49"/>
        <v>0</v>
      </c>
      <c r="I356" s="4">
        <f t="shared" si="50"/>
        <v>0</v>
      </c>
      <c r="J356" s="4">
        <f t="shared" si="7"/>
        <v>0</v>
      </c>
    </row>
    <row r="357" spans="3:10" x14ac:dyDescent="0.25">
      <c r="C357" s="24">
        <f t="shared" si="52"/>
        <v>45442</v>
      </c>
      <c r="D357" s="4">
        <f t="shared" si="6"/>
        <v>0</v>
      </c>
      <c r="E357" s="4">
        <f t="shared" si="46"/>
        <v>0</v>
      </c>
      <c r="F357" s="4">
        <f t="shared" si="47"/>
        <v>0</v>
      </c>
      <c r="G357" s="4">
        <f t="shared" si="48"/>
        <v>0</v>
      </c>
      <c r="H357" s="4">
        <f t="shared" si="49"/>
        <v>0</v>
      </c>
      <c r="I357" s="4">
        <f t="shared" si="50"/>
        <v>0</v>
      </c>
      <c r="J357" s="4">
        <f t="shared" si="7"/>
        <v>0</v>
      </c>
    </row>
    <row r="358" spans="3:10" x14ac:dyDescent="0.25">
      <c r="C358" s="24">
        <f t="shared" si="52"/>
        <v>45442</v>
      </c>
      <c r="D358" s="4">
        <f t="shared" si="6"/>
        <v>0</v>
      </c>
      <c r="E358" s="4">
        <f t="shared" si="46"/>
        <v>0</v>
      </c>
      <c r="F358" s="4">
        <f t="shared" si="47"/>
        <v>0</v>
      </c>
      <c r="G358" s="4">
        <f t="shared" si="48"/>
        <v>0</v>
      </c>
      <c r="H358" s="4">
        <f t="shared" si="49"/>
        <v>0</v>
      </c>
      <c r="I358" s="4">
        <f t="shared" si="50"/>
        <v>0</v>
      </c>
      <c r="J358" s="4">
        <f t="shared" si="7"/>
        <v>0</v>
      </c>
    </row>
    <row r="359" spans="3:10" x14ac:dyDescent="0.25">
      <c r="C359" s="24">
        <f t="shared" si="52"/>
        <v>45442</v>
      </c>
      <c r="D359" s="4">
        <f t="shared" si="6"/>
        <v>0</v>
      </c>
      <c r="E359" s="4">
        <f t="shared" si="46"/>
        <v>0</v>
      </c>
      <c r="F359" s="4">
        <f t="shared" si="47"/>
        <v>0</v>
      </c>
      <c r="G359" s="4">
        <f t="shared" si="48"/>
        <v>0</v>
      </c>
      <c r="H359" s="4">
        <f t="shared" si="49"/>
        <v>0</v>
      </c>
      <c r="I359" s="4">
        <f t="shared" si="50"/>
        <v>0</v>
      </c>
      <c r="J359" s="4">
        <f t="shared" si="7"/>
        <v>0</v>
      </c>
    </row>
    <row r="360" spans="3:10" x14ac:dyDescent="0.25">
      <c r="C360" s="24">
        <f t="shared" si="52"/>
        <v>45442</v>
      </c>
      <c r="D360" s="4">
        <f t="shared" si="6"/>
        <v>0</v>
      </c>
      <c r="E360" s="4">
        <f t="shared" si="46"/>
        <v>0</v>
      </c>
      <c r="F360" s="4">
        <f t="shared" si="47"/>
        <v>0</v>
      </c>
      <c r="G360" s="4">
        <f t="shared" si="48"/>
        <v>0</v>
      </c>
      <c r="H360" s="4">
        <f t="shared" si="49"/>
        <v>0</v>
      </c>
      <c r="I360" s="4">
        <f t="shared" si="50"/>
        <v>0</v>
      </c>
      <c r="J360" s="4">
        <f t="shared" si="7"/>
        <v>0</v>
      </c>
    </row>
    <row r="361" spans="3:10" x14ac:dyDescent="0.25">
      <c r="C361" s="24">
        <f t="shared" si="52"/>
        <v>45442</v>
      </c>
      <c r="D361" s="4">
        <f t="shared" si="6"/>
        <v>0</v>
      </c>
      <c r="E361" s="4">
        <f t="shared" si="46"/>
        <v>0</v>
      </c>
      <c r="F361" s="4">
        <f t="shared" si="47"/>
        <v>0</v>
      </c>
      <c r="G361" s="4">
        <f t="shared" si="48"/>
        <v>0</v>
      </c>
      <c r="H361" s="4">
        <f t="shared" si="49"/>
        <v>0</v>
      </c>
      <c r="I361" s="4">
        <f t="shared" si="50"/>
        <v>0</v>
      </c>
      <c r="J361" s="4">
        <f t="shared" si="7"/>
        <v>0</v>
      </c>
    </row>
    <row r="362" spans="3:10" x14ac:dyDescent="0.25">
      <c r="C362" s="24">
        <f t="shared" si="52"/>
        <v>45442</v>
      </c>
      <c r="D362" s="4">
        <f t="shared" si="6"/>
        <v>0</v>
      </c>
      <c r="E362" s="4">
        <f t="shared" si="46"/>
        <v>0</v>
      </c>
      <c r="F362" s="4">
        <f t="shared" si="47"/>
        <v>0</v>
      </c>
      <c r="G362" s="4">
        <f t="shared" si="48"/>
        <v>0</v>
      </c>
      <c r="H362" s="4">
        <f t="shared" si="49"/>
        <v>0</v>
      </c>
      <c r="I362" s="4">
        <f t="shared" si="50"/>
        <v>0</v>
      </c>
      <c r="J362" s="4">
        <f t="shared" si="7"/>
        <v>0</v>
      </c>
    </row>
    <row r="363" spans="3:10" x14ac:dyDescent="0.25">
      <c r="C363" s="24">
        <f t="shared" si="52"/>
        <v>45442</v>
      </c>
      <c r="D363" s="4">
        <f t="shared" si="6"/>
        <v>0</v>
      </c>
      <c r="E363" s="4">
        <f t="shared" si="46"/>
        <v>0</v>
      </c>
      <c r="F363" s="4">
        <f t="shared" si="47"/>
        <v>0</v>
      </c>
      <c r="G363" s="4">
        <f t="shared" si="48"/>
        <v>0</v>
      </c>
      <c r="H363" s="4">
        <f t="shared" si="49"/>
        <v>0</v>
      </c>
      <c r="I363" s="4">
        <f t="shared" si="50"/>
        <v>0</v>
      </c>
      <c r="J363" s="4">
        <f t="shared" si="7"/>
        <v>0</v>
      </c>
    </row>
    <row r="364" spans="3:10" x14ac:dyDescent="0.25">
      <c r="C364" s="24">
        <f t="shared" si="52"/>
        <v>45442</v>
      </c>
      <c r="D364" s="4">
        <f t="shared" si="6"/>
        <v>0</v>
      </c>
      <c r="E364" s="4">
        <f t="shared" si="46"/>
        <v>0</v>
      </c>
      <c r="F364" s="4">
        <f t="shared" si="47"/>
        <v>0</v>
      </c>
      <c r="G364" s="4">
        <f t="shared" si="48"/>
        <v>0</v>
      </c>
      <c r="H364" s="4">
        <f t="shared" si="49"/>
        <v>0</v>
      </c>
      <c r="I364" s="4">
        <f t="shared" si="50"/>
        <v>0</v>
      </c>
      <c r="J364" s="4">
        <f t="shared" si="7"/>
        <v>0</v>
      </c>
    </row>
    <row r="365" spans="3:10" x14ac:dyDescent="0.25">
      <c r="C365" s="24">
        <f t="shared" si="52"/>
        <v>45442</v>
      </c>
      <c r="D365" s="4">
        <f t="shared" si="6"/>
        <v>0</v>
      </c>
      <c r="E365" s="4">
        <f t="shared" si="46"/>
        <v>0</v>
      </c>
      <c r="F365" s="4">
        <f t="shared" si="47"/>
        <v>0</v>
      </c>
      <c r="G365" s="4">
        <f t="shared" si="48"/>
        <v>0</v>
      </c>
      <c r="H365" s="4">
        <f t="shared" si="49"/>
        <v>0</v>
      </c>
      <c r="I365" s="4">
        <f t="shared" si="50"/>
        <v>0</v>
      </c>
      <c r="J365" s="4">
        <f t="shared" si="7"/>
        <v>0</v>
      </c>
    </row>
    <row r="366" spans="3:10" x14ac:dyDescent="0.25">
      <c r="C366" s="24">
        <f t="shared" si="52"/>
        <v>45442</v>
      </c>
      <c r="D366" s="4">
        <f t="shared" si="6"/>
        <v>0</v>
      </c>
      <c r="E366" s="4">
        <f t="shared" si="46"/>
        <v>0</v>
      </c>
      <c r="F366" s="4">
        <f t="shared" si="47"/>
        <v>0</v>
      </c>
      <c r="G366" s="4">
        <f t="shared" si="48"/>
        <v>0</v>
      </c>
      <c r="H366" s="4">
        <f t="shared" si="49"/>
        <v>0</v>
      </c>
      <c r="I366" s="4">
        <f t="shared" si="50"/>
        <v>0</v>
      </c>
      <c r="J366" s="4">
        <f t="shared" si="7"/>
        <v>0</v>
      </c>
    </row>
    <row r="367" spans="3:10" x14ac:dyDescent="0.25">
      <c r="C367" s="24">
        <f t="shared" si="52"/>
        <v>45442</v>
      </c>
      <c r="D367" s="4">
        <f t="shared" si="6"/>
        <v>0</v>
      </c>
      <c r="E367" s="4">
        <f t="shared" si="46"/>
        <v>0</v>
      </c>
      <c r="F367" s="4">
        <f t="shared" si="47"/>
        <v>0</v>
      </c>
      <c r="G367" s="4">
        <f t="shared" si="48"/>
        <v>0</v>
      </c>
      <c r="H367" s="4">
        <f t="shared" si="49"/>
        <v>0</v>
      </c>
      <c r="I367" s="4">
        <f t="shared" si="50"/>
        <v>0</v>
      </c>
      <c r="J367" s="4">
        <f t="shared" si="7"/>
        <v>0</v>
      </c>
    </row>
    <row r="368" spans="3:10" x14ac:dyDescent="0.25">
      <c r="C368" s="24">
        <f t="shared" si="52"/>
        <v>45442</v>
      </c>
      <c r="D368" s="4">
        <f t="shared" si="6"/>
        <v>0</v>
      </c>
      <c r="E368" s="4">
        <f t="shared" si="46"/>
        <v>0</v>
      </c>
      <c r="F368" s="4">
        <f t="shared" si="47"/>
        <v>0</v>
      </c>
      <c r="G368" s="4">
        <f t="shared" si="48"/>
        <v>0</v>
      </c>
      <c r="H368" s="4">
        <f t="shared" si="49"/>
        <v>0</v>
      </c>
      <c r="I368" s="4">
        <f t="shared" si="50"/>
        <v>0</v>
      </c>
      <c r="J368" s="4">
        <f t="shared" si="7"/>
        <v>0</v>
      </c>
    </row>
    <row r="369" spans="3:10" x14ac:dyDescent="0.25">
      <c r="C369" s="24">
        <f t="shared" si="52"/>
        <v>45442</v>
      </c>
      <c r="D369" s="4">
        <f t="shared" si="6"/>
        <v>0</v>
      </c>
      <c r="E369" s="4">
        <f t="shared" si="46"/>
        <v>0</v>
      </c>
      <c r="F369" s="4">
        <f t="shared" si="47"/>
        <v>0</v>
      </c>
      <c r="G369" s="4">
        <f t="shared" si="48"/>
        <v>0</v>
      </c>
      <c r="H369" s="4">
        <f t="shared" si="49"/>
        <v>0</v>
      </c>
      <c r="I369" s="4">
        <f t="shared" si="50"/>
        <v>0</v>
      </c>
      <c r="J369" s="4">
        <f t="shared" si="7"/>
        <v>0</v>
      </c>
    </row>
    <row r="370" spans="3:10" x14ac:dyDescent="0.25">
      <c r="C370" s="24">
        <f t="shared" si="52"/>
        <v>45442</v>
      </c>
      <c r="D370" s="4">
        <f t="shared" si="6"/>
        <v>0</v>
      </c>
      <c r="E370" s="4">
        <f t="shared" si="46"/>
        <v>0</v>
      </c>
      <c r="F370" s="4">
        <f t="shared" si="47"/>
        <v>0</v>
      </c>
      <c r="G370" s="4">
        <f t="shared" si="48"/>
        <v>0</v>
      </c>
      <c r="H370" s="4">
        <f t="shared" si="49"/>
        <v>0</v>
      </c>
      <c r="I370" s="4">
        <f t="shared" si="50"/>
        <v>0</v>
      </c>
      <c r="J370" s="4">
        <f t="shared" si="7"/>
        <v>0</v>
      </c>
    </row>
    <row r="371" spans="3:10" x14ac:dyDescent="0.25">
      <c r="C371" s="24">
        <f t="shared" si="52"/>
        <v>45442</v>
      </c>
      <c r="D371" s="4">
        <f t="shared" si="6"/>
        <v>0</v>
      </c>
      <c r="E371" s="4">
        <f t="shared" si="46"/>
        <v>0</v>
      </c>
      <c r="F371" s="4">
        <f t="shared" si="47"/>
        <v>0</v>
      </c>
      <c r="G371" s="4">
        <f t="shared" si="48"/>
        <v>0</v>
      </c>
      <c r="H371" s="4">
        <f t="shared" si="49"/>
        <v>0</v>
      </c>
      <c r="I371" s="4">
        <f t="shared" si="50"/>
        <v>0</v>
      </c>
      <c r="J371" s="4">
        <f t="shared" si="7"/>
        <v>0</v>
      </c>
    </row>
    <row r="372" spans="3:10" x14ac:dyDescent="0.25">
      <c r="C372" s="24">
        <f t="shared" si="52"/>
        <v>45442</v>
      </c>
      <c r="D372" s="4">
        <f t="shared" si="6"/>
        <v>0</v>
      </c>
      <c r="E372" s="4">
        <f t="shared" si="46"/>
        <v>0</v>
      </c>
      <c r="F372" s="4">
        <f t="shared" si="47"/>
        <v>0</v>
      </c>
      <c r="G372" s="4">
        <f t="shared" si="48"/>
        <v>0</v>
      </c>
      <c r="H372" s="4">
        <f t="shared" si="49"/>
        <v>0</v>
      </c>
      <c r="I372" s="4">
        <f t="shared" si="50"/>
        <v>0</v>
      </c>
      <c r="J372" s="4">
        <f t="shared" si="7"/>
        <v>0</v>
      </c>
    </row>
    <row r="373" spans="3:10" x14ac:dyDescent="0.25">
      <c r="C373" s="24">
        <f t="shared" si="52"/>
        <v>45442</v>
      </c>
      <c r="D373" s="4">
        <f t="shared" si="6"/>
        <v>0</v>
      </c>
      <c r="E373" s="4">
        <f t="shared" si="46"/>
        <v>0</v>
      </c>
      <c r="F373" s="4">
        <f t="shared" si="47"/>
        <v>0</v>
      </c>
      <c r="G373" s="4">
        <f t="shared" si="48"/>
        <v>0</v>
      </c>
      <c r="H373" s="4">
        <f t="shared" si="49"/>
        <v>0</v>
      </c>
      <c r="I373" s="4">
        <f t="shared" si="50"/>
        <v>0</v>
      </c>
      <c r="J373" s="4">
        <f t="shared" si="7"/>
        <v>0</v>
      </c>
    </row>
    <row r="374" spans="3:10" x14ac:dyDescent="0.25">
      <c r="C374" s="24">
        <f t="shared" si="52"/>
        <v>45442</v>
      </c>
      <c r="D374" s="4">
        <f t="shared" si="6"/>
        <v>0</v>
      </c>
      <c r="E374" s="4">
        <f t="shared" si="46"/>
        <v>0</v>
      </c>
      <c r="F374" s="4">
        <f t="shared" si="47"/>
        <v>0</v>
      </c>
      <c r="G374" s="4">
        <f t="shared" si="48"/>
        <v>0</v>
      </c>
      <c r="H374" s="4">
        <f t="shared" si="49"/>
        <v>0</v>
      </c>
      <c r="I374" s="4">
        <f t="shared" si="50"/>
        <v>0</v>
      </c>
      <c r="J374" s="4">
        <f t="shared" si="7"/>
        <v>0</v>
      </c>
    </row>
    <row r="375" spans="3:10" x14ac:dyDescent="0.25">
      <c r="C375" s="24">
        <f t="shared" si="52"/>
        <v>45442</v>
      </c>
      <c r="D375" s="4">
        <f t="shared" si="6"/>
        <v>0</v>
      </c>
      <c r="E375" s="4">
        <f t="shared" si="46"/>
        <v>0</v>
      </c>
      <c r="F375" s="4">
        <f t="shared" si="47"/>
        <v>0</v>
      </c>
      <c r="G375" s="4">
        <f t="shared" si="48"/>
        <v>0</v>
      </c>
      <c r="H375" s="4">
        <f t="shared" si="49"/>
        <v>0</v>
      </c>
      <c r="I375" s="4">
        <f t="shared" si="50"/>
        <v>0</v>
      </c>
      <c r="J375" s="4">
        <f t="shared" si="7"/>
        <v>0</v>
      </c>
    </row>
    <row r="376" spans="3:10" x14ac:dyDescent="0.25">
      <c r="C376" s="24">
        <f t="shared" si="52"/>
        <v>45442</v>
      </c>
      <c r="D376" s="4">
        <f t="shared" si="6"/>
        <v>0</v>
      </c>
      <c r="E376" s="4">
        <f t="shared" si="46"/>
        <v>0</v>
      </c>
      <c r="F376" s="4">
        <f t="shared" si="47"/>
        <v>0</v>
      </c>
      <c r="G376" s="4">
        <f t="shared" si="48"/>
        <v>0</v>
      </c>
      <c r="H376" s="4">
        <f t="shared" si="49"/>
        <v>0</v>
      </c>
      <c r="I376" s="4">
        <f t="shared" si="50"/>
        <v>0</v>
      </c>
      <c r="J376" s="4">
        <f t="shared" si="7"/>
        <v>0</v>
      </c>
    </row>
    <row r="377" spans="3:10" x14ac:dyDescent="0.25">
      <c r="C377" s="24">
        <f t="shared" si="52"/>
        <v>45442</v>
      </c>
      <c r="D377" s="4">
        <f t="shared" si="6"/>
        <v>0</v>
      </c>
      <c r="E377" s="4">
        <f t="shared" si="46"/>
        <v>0</v>
      </c>
      <c r="F377" s="4">
        <f t="shared" si="47"/>
        <v>0</v>
      </c>
      <c r="G377" s="4">
        <f t="shared" si="48"/>
        <v>0</v>
      </c>
      <c r="H377" s="4">
        <f t="shared" si="49"/>
        <v>0</v>
      </c>
      <c r="I377" s="4">
        <f t="shared" si="50"/>
        <v>0</v>
      </c>
      <c r="J377" s="4">
        <f t="shared" si="7"/>
        <v>0</v>
      </c>
    </row>
    <row r="378" spans="3:10" x14ac:dyDescent="0.25">
      <c r="C378" s="24">
        <f t="shared" si="52"/>
        <v>45442</v>
      </c>
      <c r="D378" s="4">
        <f t="shared" si="6"/>
        <v>0</v>
      </c>
      <c r="E378" s="4">
        <f t="shared" si="46"/>
        <v>0</v>
      </c>
      <c r="F378" s="4">
        <f t="shared" si="47"/>
        <v>0</v>
      </c>
      <c r="G378" s="4">
        <f t="shared" si="48"/>
        <v>0</v>
      </c>
      <c r="H378" s="4">
        <f t="shared" si="49"/>
        <v>0</v>
      </c>
      <c r="I378" s="4">
        <f t="shared" si="50"/>
        <v>0</v>
      </c>
      <c r="J378" s="4">
        <f t="shared" si="7"/>
        <v>0</v>
      </c>
    </row>
    <row r="379" spans="3:10" x14ac:dyDescent="0.25">
      <c r="C379" s="24">
        <f t="shared" si="52"/>
        <v>45442</v>
      </c>
      <c r="D379" s="4">
        <f t="shared" si="6"/>
        <v>0</v>
      </c>
      <c r="E379" s="4">
        <f t="shared" si="46"/>
        <v>0</v>
      </c>
      <c r="F379" s="4">
        <f t="shared" si="47"/>
        <v>0</v>
      </c>
      <c r="G379" s="4">
        <f t="shared" si="48"/>
        <v>0</v>
      </c>
      <c r="H379" s="4">
        <f t="shared" si="49"/>
        <v>0</v>
      </c>
      <c r="I379" s="4">
        <f t="shared" si="50"/>
        <v>0</v>
      </c>
      <c r="J379" s="4">
        <f t="shared" si="7"/>
        <v>0</v>
      </c>
    </row>
    <row r="380" spans="3:10" x14ac:dyDescent="0.25">
      <c r="C380" s="24">
        <f t="shared" si="52"/>
        <v>45442</v>
      </c>
      <c r="D380" s="4">
        <f t="shared" si="6"/>
        <v>0</v>
      </c>
      <c r="E380" s="4">
        <f t="shared" si="46"/>
        <v>0</v>
      </c>
      <c r="F380" s="4">
        <f t="shared" si="47"/>
        <v>0</v>
      </c>
      <c r="G380" s="4">
        <f t="shared" si="48"/>
        <v>0</v>
      </c>
      <c r="H380" s="4">
        <f t="shared" si="49"/>
        <v>0</v>
      </c>
      <c r="I380" s="4">
        <f t="shared" si="50"/>
        <v>0</v>
      </c>
      <c r="J380" s="4">
        <f t="shared" si="7"/>
        <v>0</v>
      </c>
    </row>
    <row r="381" spans="3:10" x14ac:dyDescent="0.25">
      <c r="C381" s="24">
        <f t="shared" si="52"/>
        <v>45442</v>
      </c>
      <c r="D381" s="4">
        <f t="shared" si="6"/>
        <v>0</v>
      </c>
      <c r="E381" s="4">
        <f t="shared" si="46"/>
        <v>0</v>
      </c>
      <c r="F381" s="4">
        <f t="shared" si="47"/>
        <v>0</v>
      </c>
      <c r="G381" s="4">
        <f t="shared" si="48"/>
        <v>0</v>
      </c>
      <c r="H381" s="4">
        <f t="shared" si="49"/>
        <v>0</v>
      </c>
      <c r="I381" s="4">
        <f t="shared" si="50"/>
        <v>0</v>
      </c>
      <c r="J381" s="4">
        <f t="shared" si="7"/>
        <v>0</v>
      </c>
    </row>
    <row r="382" spans="3:10" x14ac:dyDescent="0.25">
      <c r="C382" s="24">
        <f t="shared" si="52"/>
        <v>45442</v>
      </c>
      <c r="D382" s="4">
        <f t="shared" si="6"/>
        <v>0</v>
      </c>
      <c r="E382" s="4">
        <f t="shared" si="46"/>
        <v>0</v>
      </c>
      <c r="F382" s="4">
        <f t="shared" si="47"/>
        <v>0</v>
      </c>
      <c r="G382" s="4">
        <f t="shared" si="48"/>
        <v>0</v>
      </c>
      <c r="H382" s="4">
        <f t="shared" si="49"/>
        <v>0</v>
      </c>
      <c r="I382" s="4">
        <f t="shared" si="50"/>
        <v>0</v>
      </c>
      <c r="J382" s="4">
        <f t="shared" si="7"/>
        <v>0</v>
      </c>
    </row>
    <row r="383" spans="3:10" x14ac:dyDescent="0.25">
      <c r="C383" s="24">
        <f t="shared" si="52"/>
        <v>45442</v>
      </c>
      <c r="D383" s="4">
        <f t="shared" si="6"/>
        <v>0</v>
      </c>
      <c r="E383" s="4">
        <f t="shared" si="46"/>
        <v>0</v>
      </c>
      <c r="F383" s="4">
        <f t="shared" si="47"/>
        <v>0</v>
      </c>
      <c r="G383" s="4">
        <f t="shared" si="48"/>
        <v>0</v>
      </c>
      <c r="H383" s="4">
        <f t="shared" si="49"/>
        <v>0</v>
      </c>
      <c r="I383" s="4">
        <f t="shared" si="50"/>
        <v>0</v>
      </c>
      <c r="J383" s="4">
        <f t="shared" si="7"/>
        <v>0</v>
      </c>
    </row>
    <row r="384" spans="3:10" x14ac:dyDescent="0.25">
      <c r="C384" s="24">
        <f t="shared" si="52"/>
        <v>45442</v>
      </c>
      <c r="D384" s="4">
        <f t="shared" si="6"/>
        <v>0</v>
      </c>
      <c r="E384" s="4">
        <f t="shared" si="46"/>
        <v>0</v>
      </c>
      <c r="F384" s="4">
        <f t="shared" si="47"/>
        <v>0</v>
      </c>
      <c r="G384" s="4">
        <f t="shared" si="48"/>
        <v>0</v>
      </c>
      <c r="H384" s="4">
        <f t="shared" si="49"/>
        <v>0</v>
      </c>
      <c r="I384" s="4">
        <f t="shared" si="50"/>
        <v>0</v>
      </c>
      <c r="J384" s="4">
        <f t="shared" si="7"/>
        <v>0</v>
      </c>
    </row>
    <row r="385" spans="3:10" x14ac:dyDescent="0.25">
      <c r="C385" s="24">
        <f t="shared" si="52"/>
        <v>45442</v>
      </c>
      <c r="D385" s="4">
        <f t="shared" si="6"/>
        <v>0</v>
      </c>
      <c r="E385" s="4">
        <f t="shared" si="46"/>
        <v>0</v>
      </c>
      <c r="F385" s="4">
        <f t="shared" si="47"/>
        <v>0</v>
      </c>
      <c r="G385" s="4">
        <f t="shared" si="48"/>
        <v>0</v>
      </c>
      <c r="H385" s="4">
        <f t="shared" si="49"/>
        <v>0</v>
      </c>
      <c r="I385" s="4">
        <f t="shared" si="50"/>
        <v>0</v>
      </c>
      <c r="J385" s="4">
        <f t="shared" si="7"/>
        <v>0</v>
      </c>
    </row>
    <row r="386" spans="3:10" x14ac:dyDescent="0.25">
      <c r="C386" s="24">
        <f t="shared" si="52"/>
        <v>45442</v>
      </c>
      <c r="D386" s="4">
        <f t="shared" si="6"/>
        <v>0</v>
      </c>
      <c r="E386" s="4">
        <f t="shared" si="46"/>
        <v>0</v>
      </c>
      <c r="F386" s="4">
        <f t="shared" si="47"/>
        <v>0</v>
      </c>
      <c r="G386" s="4">
        <f t="shared" si="48"/>
        <v>0</v>
      </c>
      <c r="H386" s="4">
        <f t="shared" si="49"/>
        <v>0</v>
      </c>
      <c r="I386" s="4">
        <f t="shared" si="50"/>
        <v>0</v>
      </c>
      <c r="J386" s="4">
        <f t="shared" si="7"/>
        <v>0</v>
      </c>
    </row>
    <row r="387" spans="3:10" x14ac:dyDescent="0.25">
      <c r="C387" s="24">
        <f t="shared" si="52"/>
        <v>45442</v>
      </c>
      <c r="D387" s="4">
        <f t="shared" si="6"/>
        <v>0</v>
      </c>
      <c r="E387" s="4">
        <f t="shared" si="46"/>
        <v>0</v>
      </c>
      <c r="F387" s="4">
        <f t="shared" si="47"/>
        <v>0</v>
      </c>
      <c r="G387" s="4">
        <f t="shared" si="48"/>
        <v>0</v>
      </c>
      <c r="H387" s="4">
        <f t="shared" si="49"/>
        <v>0</v>
      </c>
      <c r="I387" s="4">
        <f t="shared" si="50"/>
        <v>0</v>
      </c>
      <c r="J387" s="4">
        <f t="shared" si="7"/>
        <v>0</v>
      </c>
    </row>
    <row r="388" spans="3:10" x14ac:dyDescent="0.25">
      <c r="C388" s="24">
        <f t="shared" si="52"/>
        <v>45442</v>
      </c>
      <c r="D388" s="4">
        <f t="shared" si="6"/>
        <v>0</v>
      </c>
      <c r="E388" s="4">
        <f t="shared" si="46"/>
        <v>0</v>
      </c>
      <c r="F388" s="4">
        <f t="shared" si="47"/>
        <v>0</v>
      </c>
      <c r="G388" s="4">
        <f t="shared" si="48"/>
        <v>0</v>
      </c>
      <c r="H388" s="4">
        <f t="shared" si="49"/>
        <v>0</v>
      </c>
      <c r="I388" s="4">
        <f t="shared" si="50"/>
        <v>0</v>
      </c>
      <c r="J388" s="4">
        <f t="shared" si="7"/>
        <v>0</v>
      </c>
    </row>
    <row r="389" spans="3:10" x14ac:dyDescent="0.25">
      <c r="C389" s="24">
        <f t="shared" si="52"/>
        <v>45442</v>
      </c>
      <c r="D389" s="4">
        <f t="shared" si="6"/>
        <v>0</v>
      </c>
      <c r="E389" s="4">
        <f t="shared" si="46"/>
        <v>0</v>
      </c>
      <c r="F389" s="4">
        <f t="shared" si="47"/>
        <v>0</v>
      </c>
      <c r="G389" s="4">
        <f t="shared" si="48"/>
        <v>0</v>
      </c>
      <c r="H389" s="4">
        <f t="shared" si="49"/>
        <v>0</v>
      </c>
      <c r="I389" s="4">
        <f t="shared" si="50"/>
        <v>0</v>
      </c>
      <c r="J389" s="4">
        <f t="shared" si="7"/>
        <v>0</v>
      </c>
    </row>
    <row r="390" spans="3:10" x14ac:dyDescent="0.25">
      <c r="C390" s="24">
        <f t="shared" si="52"/>
        <v>45442</v>
      </c>
      <c r="D390" s="4">
        <f t="shared" si="6"/>
        <v>0</v>
      </c>
      <c r="E390" s="4">
        <f t="shared" si="46"/>
        <v>0</v>
      </c>
      <c r="F390" s="4">
        <f t="shared" si="47"/>
        <v>0</v>
      </c>
      <c r="G390" s="4">
        <f t="shared" si="48"/>
        <v>0</v>
      </c>
      <c r="H390" s="4">
        <f t="shared" si="49"/>
        <v>0</v>
      </c>
      <c r="I390" s="4">
        <f t="shared" si="50"/>
        <v>0</v>
      </c>
      <c r="J390" s="4">
        <f t="shared" si="7"/>
        <v>0</v>
      </c>
    </row>
    <row r="391" spans="3:10" x14ac:dyDescent="0.25">
      <c r="C391" s="24">
        <f t="shared" si="52"/>
        <v>45442</v>
      </c>
      <c r="D391" s="4">
        <f t="shared" si="6"/>
        <v>0</v>
      </c>
      <c r="E391" s="4">
        <f t="shared" si="46"/>
        <v>0</v>
      </c>
      <c r="F391" s="4">
        <f t="shared" si="47"/>
        <v>0</v>
      </c>
      <c r="G391" s="4">
        <f t="shared" si="48"/>
        <v>0</v>
      </c>
      <c r="H391" s="4">
        <f t="shared" si="49"/>
        <v>0</v>
      </c>
      <c r="I391" s="4">
        <f t="shared" si="50"/>
        <v>0</v>
      </c>
      <c r="J391" s="4">
        <f t="shared" si="7"/>
        <v>0</v>
      </c>
    </row>
    <row r="392" spans="3:10" x14ac:dyDescent="0.25">
      <c r="C392" s="24">
        <f t="shared" si="52"/>
        <v>45442</v>
      </c>
      <c r="D392" s="4">
        <f t="shared" si="6"/>
        <v>0</v>
      </c>
      <c r="E392" s="4">
        <f t="shared" si="46"/>
        <v>0</v>
      </c>
      <c r="F392" s="4">
        <f t="shared" si="47"/>
        <v>0</v>
      </c>
      <c r="G392" s="4">
        <f t="shared" si="48"/>
        <v>0</v>
      </c>
      <c r="H392" s="4">
        <f t="shared" si="49"/>
        <v>0</v>
      </c>
      <c r="I392" s="4">
        <f t="shared" si="50"/>
        <v>0</v>
      </c>
      <c r="J392" s="4">
        <f t="shared" si="7"/>
        <v>0</v>
      </c>
    </row>
    <row r="393" spans="3:10" x14ac:dyDescent="0.25">
      <c r="C393" s="24">
        <f t="shared" si="52"/>
        <v>45442</v>
      </c>
      <c r="D393" s="4">
        <f t="shared" si="6"/>
        <v>0</v>
      </c>
      <c r="E393" s="4">
        <f t="shared" si="46"/>
        <v>0</v>
      </c>
      <c r="F393" s="4">
        <f t="shared" si="47"/>
        <v>0</v>
      </c>
      <c r="G393" s="4">
        <f t="shared" si="48"/>
        <v>0</v>
      </c>
      <c r="H393" s="4">
        <f t="shared" si="49"/>
        <v>0</v>
      </c>
      <c r="I393" s="4">
        <f t="shared" si="50"/>
        <v>0</v>
      </c>
      <c r="J393" s="4">
        <f t="shared" si="7"/>
        <v>0</v>
      </c>
    </row>
    <row r="394" spans="3:10" x14ac:dyDescent="0.25">
      <c r="C394" s="24">
        <f t="shared" si="52"/>
        <v>45442</v>
      </c>
      <c r="D394" s="4">
        <f t="shared" si="6"/>
        <v>0</v>
      </c>
      <c r="E394" s="4">
        <f t="shared" si="46"/>
        <v>0</v>
      </c>
      <c r="F394" s="4">
        <f t="shared" si="47"/>
        <v>0</v>
      </c>
      <c r="G394" s="4">
        <f t="shared" si="48"/>
        <v>0</v>
      </c>
      <c r="H394" s="4">
        <f t="shared" si="49"/>
        <v>0</v>
      </c>
      <c r="I394" s="4">
        <f t="shared" si="50"/>
        <v>0</v>
      </c>
      <c r="J394" s="4">
        <f t="shared" si="7"/>
        <v>0</v>
      </c>
    </row>
    <row r="395" spans="3:10" x14ac:dyDescent="0.25">
      <c r="C395" s="24">
        <f t="shared" si="52"/>
        <v>45442</v>
      </c>
      <c r="D395" s="4">
        <f t="shared" si="6"/>
        <v>0</v>
      </c>
      <c r="E395" s="4">
        <f t="shared" si="46"/>
        <v>0</v>
      </c>
      <c r="F395" s="4">
        <f t="shared" si="47"/>
        <v>0</v>
      </c>
      <c r="G395" s="4">
        <f t="shared" si="48"/>
        <v>0</v>
      </c>
      <c r="H395" s="4">
        <f t="shared" si="49"/>
        <v>0</v>
      </c>
      <c r="I395" s="4">
        <f t="shared" si="50"/>
        <v>0</v>
      </c>
      <c r="J395" s="4">
        <f t="shared" si="7"/>
        <v>0</v>
      </c>
    </row>
    <row r="396" spans="3:10" x14ac:dyDescent="0.25">
      <c r="C396" s="24">
        <f t="shared" si="52"/>
        <v>45442</v>
      </c>
      <c r="D396" s="4">
        <f t="shared" si="6"/>
        <v>0</v>
      </c>
      <c r="E396" s="4">
        <f t="shared" si="46"/>
        <v>0</v>
      </c>
      <c r="F396" s="4">
        <f t="shared" si="47"/>
        <v>0</v>
      </c>
      <c r="G396" s="4">
        <f t="shared" si="48"/>
        <v>0</v>
      </c>
      <c r="H396" s="4">
        <f t="shared" si="49"/>
        <v>0</v>
      </c>
      <c r="I396" s="4">
        <f t="shared" si="50"/>
        <v>0</v>
      </c>
      <c r="J396" s="4">
        <f t="shared" si="7"/>
        <v>0</v>
      </c>
    </row>
    <row r="397" spans="3:10" x14ac:dyDescent="0.25">
      <c r="C397" s="24">
        <f t="shared" si="52"/>
        <v>45442</v>
      </c>
      <c r="D397" s="4">
        <f t="shared" si="6"/>
        <v>0</v>
      </c>
      <c r="E397" s="4">
        <f t="shared" si="46"/>
        <v>0</v>
      </c>
      <c r="F397" s="4">
        <f t="shared" si="47"/>
        <v>0</v>
      </c>
      <c r="G397" s="4">
        <f t="shared" si="48"/>
        <v>0</v>
      </c>
      <c r="H397" s="4">
        <f t="shared" si="49"/>
        <v>0</v>
      </c>
      <c r="I397" s="4">
        <f t="shared" si="50"/>
        <v>0</v>
      </c>
      <c r="J397" s="4">
        <f t="shared" si="7"/>
        <v>0</v>
      </c>
    </row>
    <row r="398" spans="3:10" x14ac:dyDescent="0.25">
      <c r="C398" s="24">
        <f t="shared" si="52"/>
        <v>45442</v>
      </c>
      <c r="D398" s="4">
        <f t="shared" si="6"/>
        <v>0</v>
      </c>
      <c r="E398" s="4">
        <f t="shared" si="46"/>
        <v>0</v>
      </c>
      <c r="F398" s="4">
        <f t="shared" si="47"/>
        <v>0</v>
      </c>
      <c r="G398" s="4">
        <f t="shared" si="48"/>
        <v>0</v>
      </c>
      <c r="H398" s="4">
        <f t="shared" si="49"/>
        <v>0</v>
      </c>
      <c r="I398" s="4">
        <f t="shared" si="50"/>
        <v>0</v>
      </c>
      <c r="J398" s="4">
        <f t="shared" si="7"/>
        <v>0</v>
      </c>
    </row>
    <row r="399" spans="3:10" x14ac:dyDescent="0.25">
      <c r="C399" s="24">
        <f t="shared" si="52"/>
        <v>45442</v>
      </c>
      <c r="D399" s="4">
        <f t="shared" si="6"/>
        <v>0</v>
      </c>
      <c r="E399" s="4">
        <f t="shared" si="46"/>
        <v>0</v>
      </c>
      <c r="F399" s="4">
        <f t="shared" si="47"/>
        <v>0</v>
      </c>
      <c r="G399" s="4">
        <f t="shared" si="48"/>
        <v>0</v>
      </c>
      <c r="H399" s="4">
        <f t="shared" si="49"/>
        <v>0</v>
      </c>
      <c r="I399" s="4">
        <f t="shared" si="50"/>
        <v>0</v>
      </c>
      <c r="J399" s="4">
        <f t="shared" si="7"/>
        <v>0</v>
      </c>
    </row>
    <row r="400" spans="3:10" x14ac:dyDescent="0.25">
      <c r="C400" s="24">
        <f t="shared" si="52"/>
        <v>45442</v>
      </c>
      <c r="D400" s="4">
        <f t="shared" si="6"/>
        <v>0</v>
      </c>
      <c r="E400" s="4">
        <f t="shared" si="46"/>
        <v>0</v>
      </c>
      <c r="F400" s="4">
        <f t="shared" si="47"/>
        <v>0</v>
      </c>
      <c r="G400" s="4">
        <f t="shared" si="48"/>
        <v>0</v>
      </c>
      <c r="H400" s="4">
        <f t="shared" si="49"/>
        <v>0</v>
      </c>
      <c r="I400" s="4">
        <f t="shared" si="50"/>
        <v>0</v>
      </c>
      <c r="J400" s="4">
        <f t="shared" si="7"/>
        <v>0</v>
      </c>
    </row>
    <row r="401" spans="3:10" x14ac:dyDescent="0.25">
      <c r="C401" s="24">
        <f t="shared" si="52"/>
        <v>45442</v>
      </c>
      <c r="D401" s="4">
        <f t="shared" si="6"/>
        <v>0</v>
      </c>
      <c r="E401" s="4">
        <f t="shared" si="46"/>
        <v>0</v>
      </c>
      <c r="F401" s="4">
        <f t="shared" si="47"/>
        <v>0</v>
      </c>
      <c r="G401" s="4">
        <f t="shared" si="48"/>
        <v>0</v>
      </c>
      <c r="H401" s="4">
        <f t="shared" si="49"/>
        <v>0</v>
      </c>
      <c r="I401" s="4">
        <f t="shared" si="50"/>
        <v>0</v>
      </c>
      <c r="J401" s="4">
        <f t="shared" si="7"/>
        <v>0</v>
      </c>
    </row>
    <row r="402" spans="3:10" x14ac:dyDescent="0.25">
      <c r="C402" s="24">
        <f t="shared" si="52"/>
        <v>45442</v>
      </c>
      <c r="D402" s="4">
        <f t="shared" si="6"/>
        <v>0</v>
      </c>
      <c r="E402" s="4">
        <f t="shared" si="46"/>
        <v>0</v>
      </c>
      <c r="F402" s="4">
        <f t="shared" si="47"/>
        <v>0</v>
      </c>
      <c r="G402" s="4">
        <f t="shared" si="48"/>
        <v>0</v>
      </c>
      <c r="H402" s="4">
        <f t="shared" si="49"/>
        <v>0</v>
      </c>
      <c r="I402" s="4">
        <f t="shared" si="50"/>
        <v>0</v>
      </c>
      <c r="J402" s="4">
        <f t="shared" si="7"/>
        <v>0</v>
      </c>
    </row>
    <row r="403" spans="3:10" x14ac:dyDescent="0.25">
      <c r="C403" s="24">
        <f t="shared" si="52"/>
        <v>45442</v>
      </c>
      <c r="D403" s="4">
        <f t="shared" si="6"/>
        <v>0</v>
      </c>
      <c r="E403" s="4">
        <f t="shared" si="46"/>
        <v>0</v>
      </c>
      <c r="F403" s="4">
        <f t="shared" si="47"/>
        <v>0</v>
      </c>
      <c r="G403" s="4">
        <f t="shared" si="48"/>
        <v>0</v>
      </c>
      <c r="H403" s="4">
        <f t="shared" si="49"/>
        <v>0</v>
      </c>
      <c r="I403" s="4">
        <f t="shared" si="50"/>
        <v>0</v>
      </c>
      <c r="J403" s="4">
        <f t="shared" si="7"/>
        <v>0</v>
      </c>
    </row>
    <row r="404" spans="3:10" x14ac:dyDescent="0.25">
      <c r="C404" s="24">
        <f t="shared" si="52"/>
        <v>45442</v>
      </c>
      <c r="D404" s="4">
        <f t="shared" si="6"/>
        <v>0</v>
      </c>
      <c r="E404" s="4">
        <f t="shared" si="46"/>
        <v>0</v>
      </c>
      <c r="F404" s="4">
        <f t="shared" si="47"/>
        <v>0</v>
      </c>
      <c r="G404" s="4">
        <f t="shared" si="48"/>
        <v>0</v>
      </c>
      <c r="H404" s="4">
        <f t="shared" si="49"/>
        <v>0</v>
      </c>
      <c r="I404" s="4">
        <f t="shared" si="50"/>
        <v>0</v>
      </c>
      <c r="J404" s="4">
        <f t="shared" si="7"/>
        <v>0</v>
      </c>
    </row>
    <row r="405" spans="3:10" x14ac:dyDescent="0.25">
      <c r="C405" s="24">
        <f t="shared" si="52"/>
        <v>45442</v>
      </c>
      <c r="D405" s="4">
        <f t="shared" si="6"/>
        <v>0</v>
      </c>
      <c r="E405" s="4">
        <f t="shared" si="46"/>
        <v>0</v>
      </c>
      <c r="F405" s="4">
        <f t="shared" si="47"/>
        <v>0</v>
      </c>
      <c r="G405" s="4">
        <f t="shared" si="48"/>
        <v>0</v>
      </c>
      <c r="H405" s="4">
        <f t="shared" si="49"/>
        <v>0</v>
      </c>
      <c r="I405" s="4">
        <f t="shared" si="50"/>
        <v>0</v>
      </c>
      <c r="J405" s="4">
        <f t="shared" si="7"/>
        <v>0</v>
      </c>
    </row>
    <row r="406" spans="3:10" x14ac:dyDescent="0.25">
      <c r="C406" s="24">
        <f t="shared" si="52"/>
        <v>45442</v>
      </c>
      <c r="D406" s="4">
        <f t="shared" si="6"/>
        <v>0</v>
      </c>
      <c r="E406" s="4">
        <f t="shared" si="46"/>
        <v>0</v>
      </c>
      <c r="F406" s="4">
        <f t="shared" si="47"/>
        <v>0</v>
      </c>
      <c r="G406" s="4">
        <f t="shared" si="48"/>
        <v>0</v>
      </c>
      <c r="H406" s="4">
        <f t="shared" si="49"/>
        <v>0</v>
      </c>
      <c r="I406" s="4">
        <f t="shared" si="50"/>
        <v>0</v>
      </c>
      <c r="J406" s="4">
        <f t="shared" si="7"/>
        <v>0</v>
      </c>
    </row>
    <row r="407" spans="3:10" x14ac:dyDescent="0.25">
      <c r="C407" s="24">
        <f t="shared" si="52"/>
        <v>45442</v>
      </c>
      <c r="D407" s="4">
        <f t="shared" si="6"/>
        <v>0</v>
      </c>
      <c r="E407" s="4">
        <f t="shared" si="46"/>
        <v>0</v>
      </c>
      <c r="F407" s="4">
        <f t="shared" si="47"/>
        <v>0</v>
      </c>
      <c r="G407" s="4">
        <f t="shared" si="48"/>
        <v>0</v>
      </c>
      <c r="H407" s="4">
        <f t="shared" si="49"/>
        <v>0</v>
      </c>
      <c r="I407" s="4">
        <f t="shared" si="50"/>
        <v>0</v>
      </c>
      <c r="J407" s="4">
        <f t="shared" si="7"/>
        <v>0</v>
      </c>
    </row>
    <row r="408" spans="3:10" x14ac:dyDescent="0.25">
      <c r="C408" s="24">
        <f t="shared" si="52"/>
        <v>45442</v>
      </c>
      <c r="D408" s="4">
        <f t="shared" si="6"/>
        <v>0</v>
      </c>
      <c r="E408" s="4">
        <f t="shared" si="46"/>
        <v>0</v>
      </c>
      <c r="F408" s="4">
        <f t="shared" si="47"/>
        <v>0</v>
      </c>
      <c r="G408" s="4">
        <f t="shared" si="48"/>
        <v>0</v>
      </c>
      <c r="H408" s="4">
        <f t="shared" si="49"/>
        <v>0</v>
      </c>
      <c r="I408" s="4">
        <f t="shared" si="50"/>
        <v>0</v>
      </c>
      <c r="J408" s="4">
        <f t="shared" si="7"/>
        <v>0</v>
      </c>
    </row>
    <row r="409" spans="3:10" x14ac:dyDescent="0.25">
      <c r="C409" s="24">
        <f t="shared" si="52"/>
        <v>45442</v>
      </c>
      <c r="D409" s="4">
        <f t="shared" si="6"/>
        <v>0</v>
      </c>
      <c r="E409" s="4">
        <f t="shared" si="46"/>
        <v>0</v>
      </c>
      <c r="F409" s="4">
        <f t="shared" si="47"/>
        <v>0</v>
      </c>
      <c r="G409" s="4">
        <f t="shared" si="48"/>
        <v>0</v>
      </c>
      <c r="H409" s="4">
        <f t="shared" si="49"/>
        <v>0</v>
      </c>
      <c r="I409" s="4">
        <f t="shared" si="50"/>
        <v>0</v>
      </c>
      <c r="J409" s="4">
        <f t="shared" si="7"/>
        <v>0</v>
      </c>
    </row>
    <row r="410" spans="3:10" x14ac:dyDescent="0.25">
      <c r="C410" s="24">
        <f t="shared" si="52"/>
        <v>45442</v>
      </c>
      <c r="D410" s="4">
        <f t="shared" ref="D410:D473" si="53">+IF(AND(C410&gt;=0,C410&lt;=30),K410,0)</f>
        <v>0</v>
      </c>
      <c r="E410" s="4">
        <f t="shared" si="46"/>
        <v>0</v>
      </c>
      <c r="F410" s="4">
        <f t="shared" si="47"/>
        <v>0</v>
      </c>
      <c r="G410" s="4">
        <f t="shared" si="48"/>
        <v>0</v>
      </c>
      <c r="H410" s="4">
        <f t="shared" si="49"/>
        <v>0</v>
      </c>
      <c r="I410" s="4">
        <f t="shared" si="50"/>
        <v>0</v>
      </c>
      <c r="J410" s="4">
        <f t="shared" ref="J410:J473" si="54">+IF(AND(C410&gt;360),K410,0)</f>
        <v>0</v>
      </c>
    </row>
    <row r="411" spans="3:10" x14ac:dyDescent="0.25">
      <c r="C411" s="24">
        <f t="shared" ref="C411:C474" si="55">+_xlfn.DAYS($C$2,B411)</f>
        <v>45442</v>
      </c>
      <c r="D411" s="4">
        <f t="shared" si="53"/>
        <v>0</v>
      </c>
      <c r="E411" s="4">
        <f t="shared" si="46"/>
        <v>0</v>
      </c>
      <c r="F411" s="4">
        <f t="shared" si="47"/>
        <v>0</v>
      </c>
      <c r="G411" s="4">
        <f t="shared" si="48"/>
        <v>0</v>
      </c>
      <c r="H411" s="4">
        <f t="shared" si="49"/>
        <v>0</v>
      </c>
      <c r="I411" s="4">
        <f t="shared" si="50"/>
        <v>0</v>
      </c>
      <c r="J411" s="4">
        <f t="shared" si="54"/>
        <v>0</v>
      </c>
    </row>
    <row r="412" spans="3:10" x14ac:dyDescent="0.25">
      <c r="C412" s="24">
        <f t="shared" si="55"/>
        <v>45442</v>
      </c>
      <c r="D412" s="4">
        <f t="shared" si="53"/>
        <v>0</v>
      </c>
      <c r="E412" s="4">
        <f t="shared" si="46"/>
        <v>0</v>
      </c>
      <c r="F412" s="4">
        <f t="shared" si="47"/>
        <v>0</v>
      </c>
      <c r="G412" s="4">
        <f t="shared" si="48"/>
        <v>0</v>
      </c>
      <c r="H412" s="4">
        <f t="shared" si="49"/>
        <v>0</v>
      </c>
      <c r="I412" s="4">
        <f t="shared" si="50"/>
        <v>0</v>
      </c>
      <c r="J412" s="4">
        <f t="shared" si="54"/>
        <v>0</v>
      </c>
    </row>
    <row r="413" spans="3:10" x14ac:dyDescent="0.25">
      <c r="C413" s="24">
        <f t="shared" si="55"/>
        <v>45442</v>
      </c>
      <c r="D413" s="4">
        <f t="shared" si="53"/>
        <v>0</v>
      </c>
      <c r="E413" s="4">
        <f t="shared" si="46"/>
        <v>0</v>
      </c>
      <c r="F413" s="4">
        <f t="shared" si="47"/>
        <v>0</v>
      </c>
      <c r="G413" s="4">
        <f t="shared" si="48"/>
        <v>0</v>
      </c>
      <c r="H413" s="4">
        <f t="shared" si="49"/>
        <v>0</v>
      </c>
      <c r="I413" s="4">
        <f t="shared" si="50"/>
        <v>0</v>
      </c>
      <c r="J413" s="4">
        <f t="shared" si="54"/>
        <v>0</v>
      </c>
    </row>
    <row r="414" spans="3:10" x14ac:dyDescent="0.25">
      <c r="C414" s="24">
        <f t="shared" si="55"/>
        <v>45442</v>
      </c>
      <c r="D414" s="4">
        <f t="shared" si="53"/>
        <v>0</v>
      </c>
      <c r="E414" s="4">
        <f t="shared" si="46"/>
        <v>0</v>
      </c>
      <c r="F414" s="4">
        <f t="shared" si="47"/>
        <v>0</v>
      </c>
      <c r="G414" s="4">
        <f t="shared" si="48"/>
        <v>0</v>
      </c>
      <c r="H414" s="4">
        <f t="shared" si="49"/>
        <v>0</v>
      </c>
      <c r="I414" s="4">
        <f t="shared" si="50"/>
        <v>0</v>
      </c>
      <c r="J414" s="4">
        <f t="shared" si="54"/>
        <v>0</v>
      </c>
    </row>
    <row r="415" spans="3:10" x14ac:dyDescent="0.25">
      <c r="C415" s="24">
        <f t="shared" si="55"/>
        <v>45442</v>
      </c>
      <c r="D415" s="4">
        <f t="shared" si="53"/>
        <v>0</v>
      </c>
      <c r="E415" s="4">
        <f t="shared" si="46"/>
        <v>0</v>
      </c>
      <c r="F415" s="4">
        <f t="shared" si="47"/>
        <v>0</v>
      </c>
      <c r="G415" s="4">
        <f t="shared" si="48"/>
        <v>0</v>
      </c>
      <c r="H415" s="4">
        <f t="shared" si="49"/>
        <v>0</v>
      </c>
      <c r="I415" s="4">
        <f t="shared" si="50"/>
        <v>0</v>
      </c>
      <c r="J415" s="4">
        <f t="shared" si="54"/>
        <v>0</v>
      </c>
    </row>
    <row r="416" spans="3:10" x14ac:dyDescent="0.25">
      <c r="C416" s="24">
        <f t="shared" si="55"/>
        <v>45442</v>
      </c>
      <c r="D416" s="4">
        <f t="shared" si="53"/>
        <v>0</v>
      </c>
      <c r="E416" s="4">
        <f t="shared" si="46"/>
        <v>0</v>
      </c>
      <c r="F416" s="4">
        <f t="shared" si="47"/>
        <v>0</v>
      </c>
      <c r="G416" s="4">
        <f t="shared" si="48"/>
        <v>0</v>
      </c>
      <c r="H416" s="4">
        <f t="shared" si="49"/>
        <v>0</v>
      </c>
      <c r="I416" s="4">
        <f t="shared" si="50"/>
        <v>0</v>
      </c>
      <c r="J416" s="4">
        <f t="shared" si="54"/>
        <v>0</v>
      </c>
    </row>
    <row r="417" spans="3:10" x14ac:dyDescent="0.25">
      <c r="C417" s="24">
        <f t="shared" si="55"/>
        <v>45442</v>
      </c>
      <c r="D417" s="4">
        <f t="shared" si="53"/>
        <v>0</v>
      </c>
      <c r="E417" s="4">
        <f t="shared" si="46"/>
        <v>0</v>
      </c>
      <c r="F417" s="4">
        <f t="shared" si="47"/>
        <v>0</v>
      </c>
      <c r="G417" s="4">
        <f t="shared" si="48"/>
        <v>0</v>
      </c>
      <c r="H417" s="4">
        <f t="shared" si="49"/>
        <v>0</v>
      </c>
      <c r="I417" s="4">
        <f t="shared" si="50"/>
        <v>0</v>
      </c>
      <c r="J417" s="4">
        <f t="shared" si="54"/>
        <v>0</v>
      </c>
    </row>
    <row r="418" spans="3:10" x14ac:dyDescent="0.25">
      <c r="C418" s="24">
        <f t="shared" si="55"/>
        <v>45442</v>
      </c>
      <c r="D418" s="4">
        <f t="shared" si="53"/>
        <v>0</v>
      </c>
      <c r="E418" s="4">
        <f t="shared" si="46"/>
        <v>0</v>
      </c>
      <c r="F418" s="4">
        <f t="shared" si="47"/>
        <v>0</v>
      </c>
      <c r="G418" s="4">
        <f t="shared" si="48"/>
        <v>0</v>
      </c>
      <c r="H418" s="4">
        <f t="shared" si="49"/>
        <v>0</v>
      </c>
      <c r="I418" s="4">
        <f t="shared" si="50"/>
        <v>0</v>
      </c>
      <c r="J418" s="4">
        <f t="shared" si="54"/>
        <v>0</v>
      </c>
    </row>
    <row r="419" spans="3:10" x14ac:dyDescent="0.25">
      <c r="C419" s="24">
        <f t="shared" si="55"/>
        <v>45442</v>
      </c>
      <c r="D419" s="4">
        <f t="shared" si="53"/>
        <v>0</v>
      </c>
      <c r="E419" s="4">
        <f t="shared" si="46"/>
        <v>0</v>
      </c>
      <c r="F419" s="4">
        <f t="shared" si="47"/>
        <v>0</v>
      </c>
      <c r="G419" s="4">
        <f t="shared" si="48"/>
        <v>0</v>
      </c>
      <c r="H419" s="4">
        <f t="shared" si="49"/>
        <v>0</v>
      </c>
      <c r="I419" s="4">
        <f t="shared" si="50"/>
        <v>0</v>
      </c>
      <c r="J419" s="4">
        <f t="shared" si="54"/>
        <v>0</v>
      </c>
    </row>
    <row r="420" spans="3:10" x14ac:dyDescent="0.25">
      <c r="C420" s="24">
        <f t="shared" si="55"/>
        <v>45442</v>
      </c>
      <c r="D420" s="4">
        <f t="shared" si="53"/>
        <v>0</v>
      </c>
      <c r="E420" s="4">
        <f t="shared" si="46"/>
        <v>0</v>
      </c>
      <c r="F420" s="4">
        <f t="shared" si="47"/>
        <v>0</v>
      </c>
      <c r="G420" s="4">
        <f t="shared" si="48"/>
        <v>0</v>
      </c>
      <c r="H420" s="4">
        <f t="shared" si="49"/>
        <v>0</v>
      </c>
      <c r="I420" s="4">
        <f t="shared" si="50"/>
        <v>0</v>
      </c>
      <c r="J420" s="4">
        <f t="shared" si="54"/>
        <v>0</v>
      </c>
    </row>
    <row r="421" spans="3:10" x14ac:dyDescent="0.25">
      <c r="C421" s="24">
        <f t="shared" si="55"/>
        <v>45442</v>
      </c>
      <c r="D421" s="4">
        <f t="shared" si="53"/>
        <v>0</v>
      </c>
      <c r="E421" s="4">
        <f t="shared" si="46"/>
        <v>0</v>
      </c>
      <c r="F421" s="4">
        <f t="shared" si="47"/>
        <v>0</v>
      </c>
      <c r="G421" s="4">
        <f t="shared" si="48"/>
        <v>0</v>
      </c>
      <c r="H421" s="4">
        <f t="shared" si="49"/>
        <v>0</v>
      </c>
      <c r="I421" s="4">
        <f t="shared" si="50"/>
        <v>0</v>
      </c>
      <c r="J421" s="4">
        <f t="shared" si="54"/>
        <v>0</v>
      </c>
    </row>
    <row r="422" spans="3:10" x14ac:dyDescent="0.25">
      <c r="C422" s="24">
        <f t="shared" si="55"/>
        <v>45442</v>
      </c>
      <c r="D422" s="4">
        <f t="shared" si="53"/>
        <v>0</v>
      </c>
      <c r="E422" s="4">
        <f t="shared" si="46"/>
        <v>0</v>
      </c>
      <c r="F422" s="4">
        <f t="shared" si="47"/>
        <v>0</v>
      </c>
      <c r="G422" s="4">
        <f t="shared" si="48"/>
        <v>0</v>
      </c>
      <c r="H422" s="4">
        <f t="shared" si="49"/>
        <v>0</v>
      </c>
      <c r="I422" s="4">
        <f t="shared" si="50"/>
        <v>0</v>
      </c>
      <c r="J422" s="4">
        <f t="shared" si="54"/>
        <v>0</v>
      </c>
    </row>
    <row r="423" spans="3:10" x14ac:dyDescent="0.25">
      <c r="C423" s="24">
        <f t="shared" si="55"/>
        <v>45442</v>
      </c>
      <c r="D423" s="4">
        <f t="shared" si="53"/>
        <v>0</v>
      </c>
      <c r="E423" s="4">
        <f t="shared" si="46"/>
        <v>0</v>
      </c>
      <c r="F423" s="4">
        <f t="shared" si="47"/>
        <v>0</v>
      </c>
      <c r="G423" s="4">
        <f t="shared" si="48"/>
        <v>0</v>
      </c>
      <c r="H423" s="4">
        <f t="shared" si="49"/>
        <v>0</v>
      </c>
      <c r="I423" s="4">
        <f t="shared" si="50"/>
        <v>0</v>
      </c>
      <c r="J423" s="4">
        <f t="shared" si="54"/>
        <v>0</v>
      </c>
    </row>
    <row r="424" spans="3:10" x14ac:dyDescent="0.25">
      <c r="C424" s="24">
        <f t="shared" si="55"/>
        <v>45442</v>
      </c>
      <c r="D424" s="4">
        <f t="shared" si="53"/>
        <v>0</v>
      </c>
      <c r="E424" s="4">
        <f t="shared" si="46"/>
        <v>0</v>
      </c>
      <c r="F424" s="4">
        <f t="shared" si="47"/>
        <v>0</v>
      </c>
      <c r="G424" s="4">
        <f t="shared" si="48"/>
        <v>0</v>
      </c>
      <c r="H424" s="4">
        <f t="shared" si="49"/>
        <v>0</v>
      </c>
      <c r="I424" s="4">
        <f t="shared" si="50"/>
        <v>0</v>
      </c>
      <c r="J424" s="4">
        <f t="shared" si="54"/>
        <v>0</v>
      </c>
    </row>
    <row r="425" spans="3:10" x14ac:dyDescent="0.25">
      <c r="C425" s="24">
        <f t="shared" si="55"/>
        <v>45442</v>
      </c>
      <c r="D425" s="4">
        <f t="shared" si="53"/>
        <v>0</v>
      </c>
      <c r="E425" s="4">
        <f t="shared" si="46"/>
        <v>0</v>
      </c>
      <c r="F425" s="4">
        <f t="shared" si="47"/>
        <v>0</v>
      </c>
      <c r="G425" s="4">
        <f t="shared" si="48"/>
        <v>0</v>
      </c>
      <c r="H425" s="4">
        <f t="shared" si="49"/>
        <v>0</v>
      </c>
      <c r="I425" s="4">
        <f t="shared" si="50"/>
        <v>0</v>
      </c>
      <c r="J425" s="4">
        <f t="shared" si="54"/>
        <v>0</v>
      </c>
    </row>
    <row r="426" spans="3:10" x14ac:dyDescent="0.25">
      <c r="C426" s="24">
        <f t="shared" si="55"/>
        <v>45442</v>
      </c>
      <c r="D426" s="4">
        <f t="shared" si="53"/>
        <v>0</v>
      </c>
      <c r="E426" s="4">
        <f t="shared" si="46"/>
        <v>0</v>
      </c>
      <c r="F426" s="4">
        <f t="shared" si="47"/>
        <v>0</v>
      </c>
      <c r="G426" s="4">
        <f t="shared" si="48"/>
        <v>0</v>
      </c>
      <c r="H426" s="4">
        <f t="shared" si="49"/>
        <v>0</v>
      </c>
      <c r="I426" s="4">
        <f t="shared" si="50"/>
        <v>0</v>
      </c>
      <c r="J426" s="4">
        <f t="shared" si="54"/>
        <v>0</v>
      </c>
    </row>
    <row r="427" spans="3:10" x14ac:dyDescent="0.25">
      <c r="C427" s="24">
        <f t="shared" si="55"/>
        <v>45442</v>
      </c>
      <c r="D427" s="4">
        <f t="shared" si="53"/>
        <v>0</v>
      </c>
      <c r="E427" s="4">
        <f t="shared" si="46"/>
        <v>0</v>
      </c>
      <c r="F427" s="4">
        <f t="shared" si="47"/>
        <v>0</v>
      </c>
      <c r="G427" s="4">
        <f t="shared" si="48"/>
        <v>0</v>
      </c>
      <c r="H427" s="4">
        <f t="shared" si="49"/>
        <v>0</v>
      </c>
      <c r="I427" s="4">
        <f t="shared" si="50"/>
        <v>0</v>
      </c>
      <c r="J427" s="4">
        <f t="shared" si="54"/>
        <v>0</v>
      </c>
    </row>
    <row r="428" spans="3:10" x14ac:dyDescent="0.25">
      <c r="C428" s="24">
        <f t="shared" si="55"/>
        <v>45442</v>
      </c>
      <c r="D428" s="4">
        <f t="shared" si="53"/>
        <v>0</v>
      </c>
      <c r="E428" s="4">
        <f t="shared" si="46"/>
        <v>0</v>
      </c>
      <c r="F428" s="4">
        <f t="shared" si="47"/>
        <v>0</v>
      </c>
      <c r="G428" s="4">
        <f t="shared" si="48"/>
        <v>0</v>
      </c>
      <c r="H428" s="4">
        <f t="shared" si="49"/>
        <v>0</v>
      </c>
      <c r="I428" s="4">
        <f t="shared" si="50"/>
        <v>0</v>
      </c>
      <c r="J428" s="4">
        <f t="shared" si="54"/>
        <v>0</v>
      </c>
    </row>
    <row r="429" spans="3:10" x14ac:dyDescent="0.25">
      <c r="C429" s="24">
        <f t="shared" si="55"/>
        <v>45442</v>
      </c>
      <c r="D429" s="4">
        <f t="shared" si="53"/>
        <v>0</v>
      </c>
      <c r="E429" s="4">
        <f t="shared" si="46"/>
        <v>0</v>
      </c>
      <c r="F429" s="4">
        <f t="shared" si="47"/>
        <v>0</v>
      </c>
      <c r="G429" s="4">
        <f t="shared" si="48"/>
        <v>0</v>
      </c>
      <c r="H429" s="4">
        <f t="shared" si="49"/>
        <v>0</v>
      </c>
      <c r="I429" s="4">
        <f t="shared" si="50"/>
        <v>0</v>
      </c>
      <c r="J429" s="4">
        <f t="shared" si="54"/>
        <v>0</v>
      </c>
    </row>
    <row r="430" spans="3:10" x14ac:dyDescent="0.25">
      <c r="C430" s="24">
        <f t="shared" si="55"/>
        <v>45442</v>
      </c>
      <c r="D430" s="4">
        <f t="shared" si="53"/>
        <v>0</v>
      </c>
      <c r="E430" s="4">
        <f t="shared" si="46"/>
        <v>0</v>
      </c>
      <c r="F430" s="4">
        <f t="shared" si="47"/>
        <v>0</v>
      </c>
      <c r="G430" s="4">
        <f t="shared" si="48"/>
        <v>0</v>
      </c>
      <c r="H430" s="4">
        <f t="shared" si="49"/>
        <v>0</v>
      </c>
      <c r="I430" s="4">
        <f t="shared" si="50"/>
        <v>0</v>
      </c>
      <c r="J430" s="4">
        <f t="shared" si="54"/>
        <v>0</v>
      </c>
    </row>
    <row r="431" spans="3:10" x14ac:dyDescent="0.25">
      <c r="C431" s="24">
        <f t="shared" si="55"/>
        <v>45442</v>
      </c>
      <c r="D431" s="4">
        <f t="shared" si="53"/>
        <v>0</v>
      </c>
      <c r="E431" s="4">
        <f t="shared" si="46"/>
        <v>0</v>
      </c>
      <c r="F431" s="4">
        <f t="shared" si="47"/>
        <v>0</v>
      </c>
      <c r="G431" s="4">
        <f t="shared" si="48"/>
        <v>0</v>
      </c>
      <c r="H431" s="4">
        <f t="shared" si="49"/>
        <v>0</v>
      </c>
      <c r="I431" s="4">
        <f t="shared" si="50"/>
        <v>0</v>
      </c>
      <c r="J431" s="4">
        <f t="shared" si="54"/>
        <v>0</v>
      </c>
    </row>
    <row r="432" spans="3:10" x14ac:dyDescent="0.25">
      <c r="C432" s="24">
        <f t="shared" si="55"/>
        <v>45442</v>
      </c>
      <c r="D432" s="4">
        <f t="shared" si="53"/>
        <v>0</v>
      </c>
      <c r="E432" s="4">
        <f t="shared" si="46"/>
        <v>0</v>
      </c>
      <c r="F432" s="4">
        <f t="shared" si="47"/>
        <v>0</v>
      </c>
      <c r="G432" s="4">
        <f t="shared" si="48"/>
        <v>0</v>
      </c>
      <c r="H432" s="4">
        <f t="shared" si="49"/>
        <v>0</v>
      </c>
      <c r="I432" s="4">
        <f t="shared" si="50"/>
        <v>0</v>
      </c>
      <c r="J432" s="4">
        <f t="shared" si="54"/>
        <v>0</v>
      </c>
    </row>
    <row r="433" spans="3:10" x14ac:dyDescent="0.25">
      <c r="C433" s="24">
        <f t="shared" si="55"/>
        <v>45442</v>
      </c>
      <c r="D433" s="4">
        <f t="shared" si="53"/>
        <v>0</v>
      </c>
      <c r="E433" s="4">
        <f t="shared" si="46"/>
        <v>0</v>
      </c>
      <c r="F433" s="4">
        <f t="shared" si="47"/>
        <v>0</v>
      </c>
      <c r="G433" s="4">
        <f t="shared" si="48"/>
        <v>0</v>
      </c>
      <c r="H433" s="4">
        <f t="shared" si="49"/>
        <v>0</v>
      </c>
      <c r="I433" s="4">
        <f t="shared" si="50"/>
        <v>0</v>
      </c>
      <c r="J433" s="4">
        <f t="shared" si="54"/>
        <v>0</v>
      </c>
    </row>
    <row r="434" spans="3:10" x14ac:dyDescent="0.25">
      <c r="C434" s="24">
        <f t="shared" si="55"/>
        <v>45442</v>
      </c>
      <c r="D434" s="4">
        <f t="shared" si="53"/>
        <v>0</v>
      </c>
      <c r="E434" s="4">
        <f t="shared" si="46"/>
        <v>0</v>
      </c>
      <c r="F434" s="4">
        <f t="shared" si="47"/>
        <v>0</v>
      </c>
      <c r="G434" s="4">
        <f t="shared" si="48"/>
        <v>0</v>
      </c>
      <c r="H434" s="4">
        <f t="shared" si="49"/>
        <v>0</v>
      </c>
      <c r="I434" s="4">
        <f t="shared" si="50"/>
        <v>0</v>
      </c>
      <c r="J434" s="4">
        <f t="shared" si="54"/>
        <v>0</v>
      </c>
    </row>
    <row r="435" spans="3:10" x14ac:dyDescent="0.25">
      <c r="C435" s="24">
        <f t="shared" si="55"/>
        <v>45442</v>
      </c>
      <c r="D435" s="4">
        <f t="shared" si="53"/>
        <v>0</v>
      </c>
      <c r="E435" s="4">
        <f t="shared" si="46"/>
        <v>0</v>
      </c>
      <c r="F435" s="4">
        <f t="shared" si="47"/>
        <v>0</v>
      </c>
      <c r="G435" s="4">
        <f t="shared" si="48"/>
        <v>0</v>
      </c>
      <c r="H435" s="4">
        <f t="shared" si="49"/>
        <v>0</v>
      </c>
      <c r="I435" s="4">
        <f t="shared" si="50"/>
        <v>0</v>
      </c>
      <c r="J435" s="4">
        <f t="shared" si="54"/>
        <v>0</v>
      </c>
    </row>
    <row r="436" spans="3:10" x14ac:dyDescent="0.25">
      <c r="C436" s="24">
        <f t="shared" si="55"/>
        <v>45442</v>
      </c>
      <c r="D436" s="4">
        <f t="shared" si="53"/>
        <v>0</v>
      </c>
      <c r="E436" s="4">
        <f t="shared" si="46"/>
        <v>0</v>
      </c>
      <c r="F436" s="4">
        <f t="shared" si="47"/>
        <v>0</v>
      </c>
      <c r="G436" s="4">
        <f t="shared" si="48"/>
        <v>0</v>
      </c>
      <c r="H436" s="4">
        <f t="shared" si="49"/>
        <v>0</v>
      </c>
      <c r="I436" s="4">
        <f t="shared" si="50"/>
        <v>0</v>
      </c>
      <c r="J436" s="4">
        <f t="shared" si="54"/>
        <v>0</v>
      </c>
    </row>
    <row r="437" spans="3:10" x14ac:dyDescent="0.25">
      <c r="C437" s="24">
        <f t="shared" si="55"/>
        <v>45442</v>
      </c>
      <c r="D437" s="4">
        <f t="shared" si="53"/>
        <v>0</v>
      </c>
      <c r="E437" s="4">
        <f t="shared" si="46"/>
        <v>0</v>
      </c>
      <c r="F437" s="4">
        <f t="shared" si="47"/>
        <v>0</v>
      </c>
      <c r="G437" s="4">
        <f t="shared" si="48"/>
        <v>0</v>
      </c>
      <c r="H437" s="4">
        <f t="shared" si="49"/>
        <v>0</v>
      </c>
      <c r="I437" s="4">
        <f t="shared" si="50"/>
        <v>0</v>
      </c>
      <c r="J437" s="4">
        <f t="shared" si="54"/>
        <v>0</v>
      </c>
    </row>
    <row r="438" spans="3:10" x14ac:dyDescent="0.25">
      <c r="C438" s="24">
        <f t="shared" si="55"/>
        <v>45442</v>
      </c>
      <c r="D438" s="4">
        <f t="shared" si="53"/>
        <v>0</v>
      </c>
      <c r="E438" s="4">
        <f t="shared" si="46"/>
        <v>0</v>
      </c>
      <c r="F438" s="4">
        <f t="shared" si="47"/>
        <v>0</v>
      </c>
      <c r="G438" s="4">
        <f t="shared" si="48"/>
        <v>0</v>
      </c>
      <c r="H438" s="4">
        <f t="shared" si="49"/>
        <v>0</v>
      </c>
      <c r="I438" s="4">
        <f t="shared" si="50"/>
        <v>0</v>
      </c>
      <c r="J438" s="4">
        <f t="shared" si="54"/>
        <v>0</v>
      </c>
    </row>
    <row r="439" spans="3:10" x14ac:dyDescent="0.25">
      <c r="C439" s="24">
        <f t="shared" si="55"/>
        <v>45442</v>
      </c>
      <c r="D439" s="4">
        <f t="shared" si="53"/>
        <v>0</v>
      </c>
      <c r="E439" s="4">
        <f t="shared" si="46"/>
        <v>0</v>
      </c>
      <c r="F439" s="4">
        <f t="shared" si="47"/>
        <v>0</v>
      </c>
      <c r="G439" s="4">
        <f t="shared" si="48"/>
        <v>0</v>
      </c>
      <c r="H439" s="4">
        <f t="shared" si="49"/>
        <v>0</v>
      </c>
      <c r="I439" s="4">
        <f t="shared" si="50"/>
        <v>0</v>
      </c>
      <c r="J439" s="4">
        <f t="shared" si="54"/>
        <v>0</v>
      </c>
    </row>
    <row r="440" spans="3:10" x14ac:dyDescent="0.25">
      <c r="C440" s="24">
        <f t="shared" si="55"/>
        <v>45442</v>
      </c>
      <c r="D440" s="4">
        <f t="shared" si="53"/>
        <v>0</v>
      </c>
      <c r="E440" s="4">
        <f t="shared" si="46"/>
        <v>0</v>
      </c>
      <c r="F440" s="4">
        <f t="shared" si="47"/>
        <v>0</v>
      </c>
      <c r="G440" s="4">
        <f t="shared" si="48"/>
        <v>0</v>
      </c>
      <c r="H440" s="4">
        <f t="shared" si="49"/>
        <v>0</v>
      </c>
      <c r="I440" s="4">
        <f t="shared" si="50"/>
        <v>0</v>
      </c>
      <c r="J440" s="4">
        <f t="shared" si="54"/>
        <v>0</v>
      </c>
    </row>
    <row r="441" spans="3:10" x14ac:dyDescent="0.25">
      <c r="C441" s="24">
        <f t="shared" si="55"/>
        <v>45442</v>
      </c>
      <c r="D441" s="4">
        <f t="shared" si="53"/>
        <v>0</v>
      </c>
      <c r="E441" s="4">
        <f t="shared" si="46"/>
        <v>0</v>
      </c>
      <c r="F441" s="4">
        <f t="shared" si="47"/>
        <v>0</v>
      </c>
      <c r="G441" s="4">
        <f t="shared" si="48"/>
        <v>0</v>
      </c>
      <c r="H441" s="4">
        <f t="shared" si="49"/>
        <v>0</v>
      </c>
      <c r="I441" s="4">
        <f t="shared" si="50"/>
        <v>0</v>
      </c>
      <c r="J441" s="4">
        <f t="shared" si="54"/>
        <v>0</v>
      </c>
    </row>
    <row r="442" spans="3:10" x14ac:dyDescent="0.25">
      <c r="C442" s="24">
        <f t="shared" si="55"/>
        <v>45442</v>
      </c>
      <c r="D442" s="4">
        <f t="shared" si="53"/>
        <v>0</v>
      </c>
      <c r="E442" s="4">
        <f t="shared" si="46"/>
        <v>0</v>
      </c>
      <c r="F442" s="4">
        <f t="shared" si="47"/>
        <v>0</v>
      </c>
      <c r="G442" s="4">
        <f t="shared" si="48"/>
        <v>0</v>
      </c>
      <c r="H442" s="4">
        <f t="shared" si="49"/>
        <v>0</v>
      </c>
      <c r="I442" s="4">
        <f t="shared" si="50"/>
        <v>0</v>
      </c>
      <c r="J442" s="4">
        <f t="shared" si="54"/>
        <v>0</v>
      </c>
    </row>
    <row r="443" spans="3:10" x14ac:dyDescent="0.25">
      <c r="C443" s="24">
        <f t="shared" si="55"/>
        <v>45442</v>
      </c>
      <c r="D443" s="4">
        <f t="shared" si="53"/>
        <v>0</v>
      </c>
      <c r="E443" s="4">
        <f t="shared" si="46"/>
        <v>0</v>
      </c>
      <c r="F443" s="4">
        <f t="shared" si="47"/>
        <v>0</v>
      </c>
      <c r="G443" s="4">
        <f t="shared" si="48"/>
        <v>0</v>
      </c>
      <c r="H443" s="4">
        <f t="shared" si="49"/>
        <v>0</v>
      </c>
      <c r="I443" s="4">
        <f t="shared" si="50"/>
        <v>0</v>
      </c>
      <c r="J443" s="4">
        <f t="shared" si="54"/>
        <v>0</v>
      </c>
    </row>
    <row r="444" spans="3:10" x14ac:dyDescent="0.25">
      <c r="C444" s="24">
        <f t="shared" si="55"/>
        <v>45442</v>
      </c>
      <c r="D444" s="4">
        <f t="shared" si="53"/>
        <v>0</v>
      </c>
      <c r="E444" s="4">
        <f t="shared" ref="E444:E507" si="56">+IF(AND(C444&gt;=31,C444&lt;=60),K444,0)</f>
        <v>0</v>
      </c>
      <c r="F444" s="4">
        <f t="shared" ref="F444:F507" si="57">+IF(AND(C444&gt;=61,C444&lt;=90),K444,0)</f>
        <v>0</v>
      </c>
      <c r="G444" s="4">
        <f t="shared" ref="G444:G507" si="58">+IF(AND(C444&gt;=91,C444&lt;=120),K444,0)</f>
        <v>0</v>
      </c>
      <c r="H444" s="4">
        <f t="shared" ref="H444:H507" si="59">+IF(AND(C444&gt;=121,C444&lt;=180),K444,0)</f>
        <v>0</v>
      </c>
      <c r="I444" s="4">
        <f t="shared" ref="I444:I507" si="60">+IF(AND(C444&gt;=181,C444&lt;=360),K444,0)</f>
        <v>0</v>
      </c>
      <c r="J444" s="4">
        <f t="shared" si="54"/>
        <v>0</v>
      </c>
    </row>
    <row r="445" spans="3:10" x14ac:dyDescent="0.25">
      <c r="C445" s="24">
        <f t="shared" si="55"/>
        <v>45442</v>
      </c>
      <c r="D445" s="4">
        <f t="shared" si="53"/>
        <v>0</v>
      </c>
      <c r="E445" s="4">
        <f t="shared" si="56"/>
        <v>0</v>
      </c>
      <c r="F445" s="4">
        <f t="shared" si="57"/>
        <v>0</v>
      </c>
      <c r="G445" s="4">
        <f t="shared" si="58"/>
        <v>0</v>
      </c>
      <c r="H445" s="4">
        <f t="shared" si="59"/>
        <v>0</v>
      </c>
      <c r="I445" s="4">
        <f t="shared" si="60"/>
        <v>0</v>
      </c>
      <c r="J445" s="4">
        <f t="shared" si="54"/>
        <v>0</v>
      </c>
    </row>
    <row r="446" spans="3:10" x14ac:dyDescent="0.25">
      <c r="C446" s="24">
        <f t="shared" si="55"/>
        <v>45442</v>
      </c>
      <c r="D446" s="4">
        <f t="shared" si="53"/>
        <v>0</v>
      </c>
      <c r="E446" s="4">
        <f t="shared" si="56"/>
        <v>0</v>
      </c>
      <c r="F446" s="4">
        <f t="shared" si="57"/>
        <v>0</v>
      </c>
      <c r="G446" s="4">
        <f t="shared" si="58"/>
        <v>0</v>
      </c>
      <c r="H446" s="4">
        <f t="shared" si="59"/>
        <v>0</v>
      </c>
      <c r="I446" s="4">
        <f t="shared" si="60"/>
        <v>0</v>
      </c>
      <c r="J446" s="4">
        <f t="shared" si="54"/>
        <v>0</v>
      </c>
    </row>
    <row r="447" spans="3:10" x14ac:dyDescent="0.25">
      <c r="C447" s="24">
        <f t="shared" si="55"/>
        <v>45442</v>
      </c>
      <c r="D447" s="4">
        <f t="shared" si="53"/>
        <v>0</v>
      </c>
      <c r="E447" s="4">
        <f t="shared" si="56"/>
        <v>0</v>
      </c>
      <c r="F447" s="4">
        <f t="shared" si="57"/>
        <v>0</v>
      </c>
      <c r="G447" s="4">
        <f t="shared" si="58"/>
        <v>0</v>
      </c>
      <c r="H447" s="4">
        <f t="shared" si="59"/>
        <v>0</v>
      </c>
      <c r="I447" s="4">
        <f t="shared" si="60"/>
        <v>0</v>
      </c>
      <c r="J447" s="4">
        <f t="shared" si="54"/>
        <v>0</v>
      </c>
    </row>
    <row r="448" spans="3:10" x14ac:dyDescent="0.25">
      <c r="C448" s="24">
        <f t="shared" si="55"/>
        <v>45442</v>
      </c>
      <c r="D448" s="4">
        <f t="shared" si="53"/>
        <v>0</v>
      </c>
      <c r="E448" s="4">
        <f t="shared" si="56"/>
        <v>0</v>
      </c>
      <c r="F448" s="4">
        <f t="shared" si="57"/>
        <v>0</v>
      </c>
      <c r="G448" s="4">
        <f t="shared" si="58"/>
        <v>0</v>
      </c>
      <c r="H448" s="4">
        <f t="shared" si="59"/>
        <v>0</v>
      </c>
      <c r="I448" s="4">
        <f t="shared" si="60"/>
        <v>0</v>
      </c>
      <c r="J448" s="4">
        <f t="shared" si="54"/>
        <v>0</v>
      </c>
    </row>
    <row r="449" spans="3:10" x14ac:dyDescent="0.25">
      <c r="C449" s="24">
        <f t="shared" si="55"/>
        <v>45442</v>
      </c>
      <c r="D449" s="4">
        <f t="shared" si="53"/>
        <v>0</v>
      </c>
      <c r="E449" s="4">
        <f t="shared" si="56"/>
        <v>0</v>
      </c>
      <c r="F449" s="4">
        <f t="shared" si="57"/>
        <v>0</v>
      </c>
      <c r="G449" s="4">
        <f t="shared" si="58"/>
        <v>0</v>
      </c>
      <c r="H449" s="4">
        <f t="shared" si="59"/>
        <v>0</v>
      </c>
      <c r="I449" s="4">
        <f t="shared" si="60"/>
        <v>0</v>
      </c>
      <c r="J449" s="4">
        <f t="shared" si="54"/>
        <v>0</v>
      </c>
    </row>
    <row r="450" spans="3:10" x14ac:dyDescent="0.25">
      <c r="C450" s="24">
        <f t="shared" si="55"/>
        <v>45442</v>
      </c>
      <c r="D450" s="4">
        <f t="shared" si="53"/>
        <v>0</v>
      </c>
      <c r="E450" s="4">
        <f t="shared" si="56"/>
        <v>0</v>
      </c>
      <c r="F450" s="4">
        <f t="shared" si="57"/>
        <v>0</v>
      </c>
      <c r="G450" s="4">
        <f t="shared" si="58"/>
        <v>0</v>
      </c>
      <c r="H450" s="4">
        <f t="shared" si="59"/>
        <v>0</v>
      </c>
      <c r="I450" s="4">
        <f t="shared" si="60"/>
        <v>0</v>
      </c>
      <c r="J450" s="4">
        <f t="shared" si="54"/>
        <v>0</v>
      </c>
    </row>
    <row r="451" spans="3:10" x14ac:dyDescent="0.25">
      <c r="C451" s="24">
        <f t="shared" si="55"/>
        <v>45442</v>
      </c>
      <c r="D451" s="4">
        <f t="shared" si="53"/>
        <v>0</v>
      </c>
      <c r="E451" s="4">
        <f t="shared" si="56"/>
        <v>0</v>
      </c>
      <c r="F451" s="4">
        <f t="shared" si="57"/>
        <v>0</v>
      </c>
      <c r="G451" s="4">
        <f t="shared" si="58"/>
        <v>0</v>
      </c>
      <c r="H451" s="4">
        <f t="shared" si="59"/>
        <v>0</v>
      </c>
      <c r="I451" s="4">
        <f t="shared" si="60"/>
        <v>0</v>
      </c>
      <c r="J451" s="4">
        <f t="shared" si="54"/>
        <v>0</v>
      </c>
    </row>
    <row r="452" spans="3:10" x14ac:dyDescent="0.25">
      <c r="C452" s="24">
        <f t="shared" si="55"/>
        <v>45442</v>
      </c>
      <c r="D452" s="4">
        <f t="shared" si="53"/>
        <v>0</v>
      </c>
      <c r="E452" s="4">
        <f t="shared" si="56"/>
        <v>0</v>
      </c>
      <c r="F452" s="4">
        <f t="shared" si="57"/>
        <v>0</v>
      </c>
      <c r="G452" s="4">
        <f t="shared" si="58"/>
        <v>0</v>
      </c>
      <c r="H452" s="4">
        <f t="shared" si="59"/>
        <v>0</v>
      </c>
      <c r="I452" s="4">
        <f t="shared" si="60"/>
        <v>0</v>
      </c>
      <c r="J452" s="4">
        <f t="shared" si="54"/>
        <v>0</v>
      </c>
    </row>
    <row r="453" spans="3:10" x14ac:dyDescent="0.25">
      <c r="C453" s="24">
        <f t="shared" si="55"/>
        <v>45442</v>
      </c>
      <c r="D453" s="4">
        <f t="shared" si="53"/>
        <v>0</v>
      </c>
      <c r="E453" s="4">
        <f t="shared" si="56"/>
        <v>0</v>
      </c>
      <c r="F453" s="4">
        <f t="shared" si="57"/>
        <v>0</v>
      </c>
      <c r="G453" s="4">
        <f t="shared" si="58"/>
        <v>0</v>
      </c>
      <c r="H453" s="4">
        <f t="shared" si="59"/>
        <v>0</v>
      </c>
      <c r="I453" s="4">
        <f t="shared" si="60"/>
        <v>0</v>
      </c>
      <c r="J453" s="4">
        <f t="shared" si="54"/>
        <v>0</v>
      </c>
    </row>
    <row r="454" spans="3:10" x14ac:dyDescent="0.25">
      <c r="C454" s="24">
        <f t="shared" si="55"/>
        <v>45442</v>
      </c>
      <c r="D454" s="4">
        <f t="shared" si="53"/>
        <v>0</v>
      </c>
      <c r="E454" s="4">
        <f t="shared" si="56"/>
        <v>0</v>
      </c>
      <c r="F454" s="4">
        <f t="shared" si="57"/>
        <v>0</v>
      </c>
      <c r="G454" s="4">
        <f t="shared" si="58"/>
        <v>0</v>
      </c>
      <c r="H454" s="4">
        <f t="shared" si="59"/>
        <v>0</v>
      </c>
      <c r="I454" s="4">
        <f t="shared" si="60"/>
        <v>0</v>
      </c>
      <c r="J454" s="4">
        <f t="shared" si="54"/>
        <v>0</v>
      </c>
    </row>
    <row r="455" spans="3:10" x14ac:dyDescent="0.25">
      <c r="C455" s="24">
        <f t="shared" si="55"/>
        <v>45442</v>
      </c>
      <c r="D455" s="4">
        <f t="shared" si="53"/>
        <v>0</v>
      </c>
      <c r="E455" s="4">
        <f t="shared" si="56"/>
        <v>0</v>
      </c>
      <c r="F455" s="4">
        <f t="shared" si="57"/>
        <v>0</v>
      </c>
      <c r="G455" s="4">
        <f t="shared" si="58"/>
        <v>0</v>
      </c>
      <c r="H455" s="4">
        <f t="shared" si="59"/>
        <v>0</v>
      </c>
      <c r="I455" s="4">
        <f t="shared" si="60"/>
        <v>0</v>
      </c>
      <c r="J455" s="4">
        <f t="shared" si="54"/>
        <v>0</v>
      </c>
    </row>
    <row r="456" spans="3:10" x14ac:dyDescent="0.25">
      <c r="C456" s="24">
        <f t="shared" si="55"/>
        <v>45442</v>
      </c>
      <c r="D456" s="4">
        <f t="shared" si="53"/>
        <v>0</v>
      </c>
      <c r="E456" s="4">
        <f t="shared" si="56"/>
        <v>0</v>
      </c>
      <c r="F456" s="4">
        <f t="shared" si="57"/>
        <v>0</v>
      </c>
      <c r="G456" s="4">
        <f t="shared" si="58"/>
        <v>0</v>
      </c>
      <c r="H456" s="4">
        <f t="shared" si="59"/>
        <v>0</v>
      </c>
      <c r="I456" s="4">
        <f t="shared" si="60"/>
        <v>0</v>
      </c>
      <c r="J456" s="4">
        <f t="shared" si="54"/>
        <v>0</v>
      </c>
    </row>
    <row r="457" spans="3:10" x14ac:dyDescent="0.25">
      <c r="C457" s="24">
        <f t="shared" si="55"/>
        <v>45442</v>
      </c>
      <c r="D457" s="4">
        <f t="shared" si="53"/>
        <v>0</v>
      </c>
      <c r="E457" s="4">
        <f t="shared" si="56"/>
        <v>0</v>
      </c>
      <c r="F457" s="4">
        <f t="shared" si="57"/>
        <v>0</v>
      </c>
      <c r="G457" s="4">
        <f t="shared" si="58"/>
        <v>0</v>
      </c>
      <c r="H457" s="4">
        <f t="shared" si="59"/>
        <v>0</v>
      </c>
      <c r="I457" s="4">
        <f t="shared" si="60"/>
        <v>0</v>
      </c>
      <c r="J457" s="4">
        <f t="shared" si="54"/>
        <v>0</v>
      </c>
    </row>
    <row r="458" spans="3:10" x14ac:dyDescent="0.25">
      <c r="C458" s="24">
        <f t="shared" si="55"/>
        <v>45442</v>
      </c>
      <c r="D458" s="4">
        <f t="shared" si="53"/>
        <v>0</v>
      </c>
      <c r="E458" s="4">
        <f t="shared" si="56"/>
        <v>0</v>
      </c>
      <c r="F458" s="4">
        <f t="shared" si="57"/>
        <v>0</v>
      </c>
      <c r="G458" s="4">
        <f t="shared" si="58"/>
        <v>0</v>
      </c>
      <c r="H458" s="4">
        <f t="shared" si="59"/>
        <v>0</v>
      </c>
      <c r="I458" s="4">
        <f t="shared" si="60"/>
        <v>0</v>
      </c>
      <c r="J458" s="4">
        <f t="shared" si="54"/>
        <v>0</v>
      </c>
    </row>
    <row r="459" spans="3:10" x14ac:dyDescent="0.25">
      <c r="C459" s="24">
        <f t="shared" si="55"/>
        <v>45442</v>
      </c>
      <c r="D459" s="4">
        <f t="shared" si="53"/>
        <v>0</v>
      </c>
      <c r="E459" s="4">
        <f t="shared" si="56"/>
        <v>0</v>
      </c>
      <c r="F459" s="4">
        <f t="shared" si="57"/>
        <v>0</v>
      </c>
      <c r="G459" s="4">
        <f t="shared" si="58"/>
        <v>0</v>
      </c>
      <c r="H459" s="4">
        <f t="shared" si="59"/>
        <v>0</v>
      </c>
      <c r="I459" s="4">
        <f t="shared" si="60"/>
        <v>0</v>
      </c>
      <c r="J459" s="4">
        <f t="shared" si="54"/>
        <v>0</v>
      </c>
    </row>
    <row r="460" spans="3:10" x14ac:dyDescent="0.25">
      <c r="C460" s="24">
        <f t="shared" si="55"/>
        <v>45442</v>
      </c>
      <c r="D460" s="4">
        <f t="shared" si="53"/>
        <v>0</v>
      </c>
      <c r="E460" s="4">
        <f t="shared" si="56"/>
        <v>0</v>
      </c>
      <c r="F460" s="4">
        <f t="shared" si="57"/>
        <v>0</v>
      </c>
      <c r="G460" s="4">
        <f t="shared" si="58"/>
        <v>0</v>
      </c>
      <c r="H460" s="4">
        <f t="shared" si="59"/>
        <v>0</v>
      </c>
      <c r="I460" s="4">
        <f t="shared" si="60"/>
        <v>0</v>
      </c>
      <c r="J460" s="4">
        <f t="shared" si="54"/>
        <v>0</v>
      </c>
    </row>
    <row r="461" spans="3:10" x14ac:dyDescent="0.25">
      <c r="C461" s="24">
        <f t="shared" si="55"/>
        <v>45442</v>
      </c>
      <c r="D461" s="4">
        <f t="shared" si="53"/>
        <v>0</v>
      </c>
      <c r="E461" s="4">
        <f t="shared" si="56"/>
        <v>0</v>
      </c>
      <c r="F461" s="4">
        <f t="shared" si="57"/>
        <v>0</v>
      </c>
      <c r="G461" s="4">
        <f t="shared" si="58"/>
        <v>0</v>
      </c>
      <c r="H461" s="4">
        <f t="shared" si="59"/>
        <v>0</v>
      </c>
      <c r="I461" s="4">
        <f t="shared" si="60"/>
        <v>0</v>
      </c>
      <c r="J461" s="4">
        <f t="shared" si="54"/>
        <v>0</v>
      </c>
    </row>
    <row r="462" spans="3:10" x14ac:dyDescent="0.25">
      <c r="C462" s="24">
        <f t="shared" si="55"/>
        <v>45442</v>
      </c>
      <c r="D462" s="4">
        <f t="shared" si="53"/>
        <v>0</v>
      </c>
      <c r="E462" s="4">
        <f t="shared" si="56"/>
        <v>0</v>
      </c>
      <c r="F462" s="4">
        <f t="shared" si="57"/>
        <v>0</v>
      </c>
      <c r="G462" s="4">
        <f t="shared" si="58"/>
        <v>0</v>
      </c>
      <c r="H462" s="4">
        <f t="shared" si="59"/>
        <v>0</v>
      </c>
      <c r="I462" s="4">
        <f t="shared" si="60"/>
        <v>0</v>
      </c>
      <c r="J462" s="4">
        <f t="shared" si="54"/>
        <v>0</v>
      </c>
    </row>
    <row r="463" spans="3:10" x14ac:dyDescent="0.25">
      <c r="C463" s="24">
        <f t="shared" si="55"/>
        <v>45442</v>
      </c>
      <c r="D463" s="4">
        <f t="shared" si="53"/>
        <v>0</v>
      </c>
      <c r="E463" s="4">
        <f t="shared" si="56"/>
        <v>0</v>
      </c>
      <c r="F463" s="4">
        <f t="shared" si="57"/>
        <v>0</v>
      </c>
      <c r="G463" s="4">
        <f t="shared" si="58"/>
        <v>0</v>
      </c>
      <c r="H463" s="4">
        <f t="shared" si="59"/>
        <v>0</v>
      </c>
      <c r="I463" s="4">
        <f t="shared" si="60"/>
        <v>0</v>
      </c>
      <c r="J463" s="4">
        <f t="shared" si="54"/>
        <v>0</v>
      </c>
    </row>
    <row r="464" spans="3:10" x14ac:dyDescent="0.25">
      <c r="C464" s="24">
        <f t="shared" si="55"/>
        <v>45442</v>
      </c>
      <c r="D464" s="4">
        <f t="shared" si="53"/>
        <v>0</v>
      </c>
      <c r="E464" s="4">
        <f t="shared" si="56"/>
        <v>0</v>
      </c>
      <c r="F464" s="4">
        <f t="shared" si="57"/>
        <v>0</v>
      </c>
      <c r="G464" s="4">
        <f t="shared" si="58"/>
        <v>0</v>
      </c>
      <c r="H464" s="4">
        <f t="shared" si="59"/>
        <v>0</v>
      </c>
      <c r="I464" s="4">
        <f t="shared" si="60"/>
        <v>0</v>
      </c>
      <c r="J464" s="4">
        <f t="shared" si="54"/>
        <v>0</v>
      </c>
    </row>
    <row r="465" spans="3:10" x14ac:dyDescent="0.25">
      <c r="C465" s="24">
        <f t="shared" si="55"/>
        <v>45442</v>
      </c>
      <c r="D465" s="4">
        <f t="shared" si="53"/>
        <v>0</v>
      </c>
      <c r="E465" s="4">
        <f t="shared" si="56"/>
        <v>0</v>
      </c>
      <c r="F465" s="4">
        <f t="shared" si="57"/>
        <v>0</v>
      </c>
      <c r="G465" s="4">
        <f t="shared" si="58"/>
        <v>0</v>
      </c>
      <c r="H465" s="4">
        <f t="shared" si="59"/>
        <v>0</v>
      </c>
      <c r="I465" s="4">
        <f t="shared" si="60"/>
        <v>0</v>
      </c>
      <c r="J465" s="4">
        <f t="shared" si="54"/>
        <v>0</v>
      </c>
    </row>
    <row r="466" spans="3:10" x14ac:dyDescent="0.25">
      <c r="C466" s="24">
        <f t="shared" si="55"/>
        <v>45442</v>
      </c>
      <c r="D466" s="4">
        <f t="shared" si="53"/>
        <v>0</v>
      </c>
      <c r="E466" s="4">
        <f t="shared" si="56"/>
        <v>0</v>
      </c>
      <c r="F466" s="4">
        <f t="shared" si="57"/>
        <v>0</v>
      </c>
      <c r="G466" s="4">
        <f t="shared" si="58"/>
        <v>0</v>
      </c>
      <c r="H466" s="4">
        <f t="shared" si="59"/>
        <v>0</v>
      </c>
      <c r="I466" s="4">
        <f t="shared" si="60"/>
        <v>0</v>
      </c>
      <c r="J466" s="4">
        <f t="shared" si="54"/>
        <v>0</v>
      </c>
    </row>
    <row r="467" spans="3:10" x14ac:dyDescent="0.25">
      <c r="C467" s="24">
        <f t="shared" si="55"/>
        <v>45442</v>
      </c>
      <c r="D467" s="4">
        <f t="shared" si="53"/>
        <v>0</v>
      </c>
      <c r="E467" s="4">
        <f t="shared" si="56"/>
        <v>0</v>
      </c>
      <c r="F467" s="4">
        <f t="shared" si="57"/>
        <v>0</v>
      </c>
      <c r="G467" s="4">
        <f t="shared" si="58"/>
        <v>0</v>
      </c>
      <c r="H467" s="4">
        <f t="shared" si="59"/>
        <v>0</v>
      </c>
      <c r="I467" s="4">
        <f t="shared" si="60"/>
        <v>0</v>
      </c>
      <c r="J467" s="4">
        <f t="shared" si="54"/>
        <v>0</v>
      </c>
    </row>
    <row r="468" spans="3:10" x14ac:dyDescent="0.25">
      <c r="C468" s="24">
        <f t="shared" si="55"/>
        <v>45442</v>
      </c>
      <c r="D468" s="4">
        <f t="shared" si="53"/>
        <v>0</v>
      </c>
      <c r="E468" s="4">
        <f t="shared" si="56"/>
        <v>0</v>
      </c>
      <c r="F468" s="4">
        <f t="shared" si="57"/>
        <v>0</v>
      </c>
      <c r="G468" s="4">
        <f t="shared" si="58"/>
        <v>0</v>
      </c>
      <c r="H468" s="4">
        <f t="shared" si="59"/>
        <v>0</v>
      </c>
      <c r="I468" s="4">
        <f t="shared" si="60"/>
        <v>0</v>
      </c>
      <c r="J468" s="4">
        <f t="shared" si="54"/>
        <v>0</v>
      </c>
    </row>
    <row r="469" spans="3:10" x14ac:dyDescent="0.25">
      <c r="C469" s="24">
        <f t="shared" si="55"/>
        <v>45442</v>
      </c>
      <c r="D469" s="4">
        <f t="shared" si="53"/>
        <v>0</v>
      </c>
      <c r="E469" s="4">
        <f t="shared" si="56"/>
        <v>0</v>
      </c>
      <c r="F469" s="4">
        <f t="shared" si="57"/>
        <v>0</v>
      </c>
      <c r="G469" s="4">
        <f t="shared" si="58"/>
        <v>0</v>
      </c>
      <c r="H469" s="4">
        <f t="shared" si="59"/>
        <v>0</v>
      </c>
      <c r="I469" s="4">
        <f t="shared" si="60"/>
        <v>0</v>
      </c>
      <c r="J469" s="4">
        <f t="shared" si="54"/>
        <v>0</v>
      </c>
    </row>
    <row r="470" spans="3:10" x14ac:dyDescent="0.25">
      <c r="C470" s="24">
        <f t="shared" si="55"/>
        <v>45442</v>
      </c>
      <c r="D470" s="4">
        <f t="shared" si="53"/>
        <v>0</v>
      </c>
      <c r="E470" s="4">
        <f t="shared" si="56"/>
        <v>0</v>
      </c>
      <c r="F470" s="4">
        <f t="shared" si="57"/>
        <v>0</v>
      </c>
      <c r="G470" s="4">
        <f t="shared" si="58"/>
        <v>0</v>
      </c>
      <c r="H470" s="4">
        <f t="shared" si="59"/>
        <v>0</v>
      </c>
      <c r="I470" s="4">
        <f t="shared" si="60"/>
        <v>0</v>
      </c>
      <c r="J470" s="4">
        <f t="shared" si="54"/>
        <v>0</v>
      </c>
    </row>
    <row r="471" spans="3:10" x14ac:dyDescent="0.25">
      <c r="C471" s="24">
        <f t="shared" si="55"/>
        <v>45442</v>
      </c>
      <c r="D471" s="4">
        <f t="shared" si="53"/>
        <v>0</v>
      </c>
      <c r="E471" s="4">
        <f t="shared" si="56"/>
        <v>0</v>
      </c>
      <c r="F471" s="4">
        <f t="shared" si="57"/>
        <v>0</v>
      </c>
      <c r="G471" s="4">
        <f t="shared" si="58"/>
        <v>0</v>
      </c>
      <c r="H471" s="4">
        <f t="shared" si="59"/>
        <v>0</v>
      </c>
      <c r="I471" s="4">
        <f t="shared" si="60"/>
        <v>0</v>
      </c>
      <c r="J471" s="4">
        <f t="shared" si="54"/>
        <v>0</v>
      </c>
    </row>
    <row r="472" spans="3:10" x14ac:dyDescent="0.25">
      <c r="C472" s="24">
        <f t="shared" si="55"/>
        <v>45442</v>
      </c>
      <c r="D472" s="4">
        <f t="shared" si="53"/>
        <v>0</v>
      </c>
      <c r="E472" s="4">
        <f t="shared" si="56"/>
        <v>0</v>
      </c>
      <c r="F472" s="4">
        <f t="shared" si="57"/>
        <v>0</v>
      </c>
      <c r="G472" s="4">
        <f t="shared" si="58"/>
        <v>0</v>
      </c>
      <c r="H472" s="4">
        <f t="shared" si="59"/>
        <v>0</v>
      </c>
      <c r="I472" s="4">
        <f t="shared" si="60"/>
        <v>0</v>
      </c>
      <c r="J472" s="4">
        <f t="shared" si="54"/>
        <v>0</v>
      </c>
    </row>
    <row r="473" spans="3:10" x14ac:dyDescent="0.25">
      <c r="C473" s="24">
        <f t="shared" si="55"/>
        <v>45442</v>
      </c>
      <c r="D473" s="4">
        <f t="shared" si="53"/>
        <v>0</v>
      </c>
      <c r="E473" s="4">
        <f t="shared" si="56"/>
        <v>0</v>
      </c>
      <c r="F473" s="4">
        <f t="shared" si="57"/>
        <v>0</v>
      </c>
      <c r="G473" s="4">
        <f t="shared" si="58"/>
        <v>0</v>
      </c>
      <c r="H473" s="4">
        <f t="shared" si="59"/>
        <v>0</v>
      </c>
      <c r="I473" s="4">
        <f t="shared" si="60"/>
        <v>0</v>
      </c>
      <c r="J473" s="4">
        <f t="shared" si="54"/>
        <v>0</v>
      </c>
    </row>
    <row r="474" spans="3:10" x14ac:dyDescent="0.25">
      <c r="C474" s="24">
        <f t="shared" si="55"/>
        <v>45442</v>
      </c>
      <c r="D474" s="4">
        <f t="shared" ref="D474:D537" si="61">+IF(AND(C474&gt;=0,C474&lt;=30),K474,0)</f>
        <v>0</v>
      </c>
      <c r="E474" s="4">
        <f t="shared" si="56"/>
        <v>0</v>
      </c>
      <c r="F474" s="4">
        <f t="shared" si="57"/>
        <v>0</v>
      </c>
      <c r="G474" s="4">
        <f t="shared" si="58"/>
        <v>0</v>
      </c>
      <c r="H474" s="4">
        <f t="shared" si="59"/>
        <v>0</v>
      </c>
      <c r="I474" s="4">
        <f t="shared" si="60"/>
        <v>0</v>
      </c>
      <c r="J474" s="4">
        <f t="shared" ref="J474:J537" si="62">+IF(AND(C474&gt;360),K474,0)</f>
        <v>0</v>
      </c>
    </row>
    <row r="475" spans="3:10" x14ac:dyDescent="0.25">
      <c r="C475" s="24">
        <f t="shared" ref="C475:C538" si="63">+_xlfn.DAYS($C$2,B475)</f>
        <v>45442</v>
      </c>
      <c r="D475" s="4">
        <f t="shared" si="61"/>
        <v>0</v>
      </c>
      <c r="E475" s="4">
        <f t="shared" si="56"/>
        <v>0</v>
      </c>
      <c r="F475" s="4">
        <f t="shared" si="57"/>
        <v>0</v>
      </c>
      <c r="G475" s="4">
        <f t="shared" si="58"/>
        <v>0</v>
      </c>
      <c r="H475" s="4">
        <f t="shared" si="59"/>
        <v>0</v>
      </c>
      <c r="I475" s="4">
        <f t="shared" si="60"/>
        <v>0</v>
      </c>
      <c r="J475" s="4">
        <f t="shared" si="62"/>
        <v>0</v>
      </c>
    </row>
    <row r="476" spans="3:10" x14ac:dyDescent="0.25">
      <c r="C476" s="24">
        <f t="shared" si="63"/>
        <v>45442</v>
      </c>
      <c r="D476" s="4">
        <f t="shared" si="61"/>
        <v>0</v>
      </c>
      <c r="E476" s="4">
        <f t="shared" si="56"/>
        <v>0</v>
      </c>
      <c r="F476" s="4">
        <f t="shared" si="57"/>
        <v>0</v>
      </c>
      <c r="G476" s="4">
        <f t="shared" si="58"/>
        <v>0</v>
      </c>
      <c r="H476" s="4">
        <f t="shared" si="59"/>
        <v>0</v>
      </c>
      <c r="I476" s="4">
        <f t="shared" si="60"/>
        <v>0</v>
      </c>
      <c r="J476" s="4">
        <f t="shared" si="62"/>
        <v>0</v>
      </c>
    </row>
    <row r="477" spans="3:10" x14ac:dyDescent="0.25">
      <c r="C477" s="24">
        <f t="shared" si="63"/>
        <v>45442</v>
      </c>
      <c r="D477" s="4">
        <f t="shared" si="61"/>
        <v>0</v>
      </c>
      <c r="E477" s="4">
        <f t="shared" si="56"/>
        <v>0</v>
      </c>
      <c r="F477" s="4">
        <f t="shared" si="57"/>
        <v>0</v>
      </c>
      <c r="G477" s="4">
        <f t="shared" si="58"/>
        <v>0</v>
      </c>
      <c r="H477" s="4">
        <f t="shared" si="59"/>
        <v>0</v>
      </c>
      <c r="I477" s="4">
        <f t="shared" si="60"/>
        <v>0</v>
      </c>
      <c r="J477" s="4">
        <f t="shared" si="62"/>
        <v>0</v>
      </c>
    </row>
    <row r="478" spans="3:10" x14ac:dyDescent="0.25">
      <c r="C478" s="24">
        <f t="shared" si="63"/>
        <v>45442</v>
      </c>
      <c r="D478" s="4">
        <f t="shared" si="61"/>
        <v>0</v>
      </c>
      <c r="E478" s="4">
        <f t="shared" si="56"/>
        <v>0</v>
      </c>
      <c r="F478" s="4">
        <f t="shared" si="57"/>
        <v>0</v>
      </c>
      <c r="G478" s="4">
        <f t="shared" si="58"/>
        <v>0</v>
      </c>
      <c r="H478" s="4">
        <f t="shared" si="59"/>
        <v>0</v>
      </c>
      <c r="I478" s="4">
        <f t="shared" si="60"/>
        <v>0</v>
      </c>
      <c r="J478" s="4">
        <f t="shared" si="62"/>
        <v>0</v>
      </c>
    </row>
    <row r="479" spans="3:10" x14ac:dyDescent="0.25">
      <c r="C479" s="24">
        <f t="shared" si="63"/>
        <v>45442</v>
      </c>
      <c r="D479" s="4">
        <f t="shared" si="61"/>
        <v>0</v>
      </c>
      <c r="E479" s="4">
        <f t="shared" si="56"/>
        <v>0</v>
      </c>
      <c r="F479" s="4">
        <f t="shared" si="57"/>
        <v>0</v>
      </c>
      <c r="G479" s="4">
        <f t="shared" si="58"/>
        <v>0</v>
      </c>
      <c r="H479" s="4">
        <f t="shared" si="59"/>
        <v>0</v>
      </c>
      <c r="I479" s="4">
        <f t="shared" si="60"/>
        <v>0</v>
      </c>
      <c r="J479" s="4">
        <f t="shared" si="62"/>
        <v>0</v>
      </c>
    </row>
    <row r="480" spans="3:10" x14ac:dyDescent="0.25">
      <c r="C480" s="24">
        <f t="shared" si="63"/>
        <v>45442</v>
      </c>
      <c r="D480" s="4">
        <f t="shared" si="61"/>
        <v>0</v>
      </c>
      <c r="E480" s="4">
        <f t="shared" si="56"/>
        <v>0</v>
      </c>
      <c r="F480" s="4">
        <f t="shared" si="57"/>
        <v>0</v>
      </c>
      <c r="G480" s="4">
        <f t="shared" si="58"/>
        <v>0</v>
      </c>
      <c r="H480" s="4">
        <f t="shared" si="59"/>
        <v>0</v>
      </c>
      <c r="I480" s="4">
        <f t="shared" si="60"/>
        <v>0</v>
      </c>
      <c r="J480" s="4">
        <f t="shared" si="62"/>
        <v>0</v>
      </c>
    </row>
    <row r="481" spans="3:10" x14ac:dyDescent="0.25">
      <c r="C481" s="24">
        <f t="shared" si="63"/>
        <v>45442</v>
      </c>
      <c r="D481" s="4">
        <f t="shared" si="61"/>
        <v>0</v>
      </c>
      <c r="E481" s="4">
        <f t="shared" si="56"/>
        <v>0</v>
      </c>
      <c r="F481" s="4">
        <f t="shared" si="57"/>
        <v>0</v>
      </c>
      <c r="G481" s="4">
        <f t="shared" si="58"/>
        <v>0</v>
      </c>
      <c r="H481" s="4">
        <f t="shared" si="59"/>
        <v>0</v>
      </c>
      <c r="I481" s="4">
        <f t="shared" si="60"/>
        <v>0</v>
      </c>
      <c r="J481" s="4">
        <f t="shared" si="62"/>
        <v>0</v>
      </c>
    </row>
    <row r="482" spans="3:10" x14ac:dyDescent="0.25">
      <c r="C482" s="24">
        <f t="shared" si="63"/>
        <v>45442</v>
      </c>
      <c r="D482" s="4">
        <f t="shared" si="61"/>
        <v>0</v>
      </c>
      <c r="E482" s="4">
        <f t="shared" si="56"/>
        <v>0</v>
      </c>
      <c r="F482" s="4">
        <f t="shared" si="57"/>
        <v>0</v>
      </c>
      <c r="G482" s="4">
        <f t="shared" si="58"/>
        <v>0</v>
      </c>
      <c r="H482" s="4">
        <f t="shared" si="59"/>
        <v>0</v>
      </c>
      <c r="I482" s="4">
        <f t="shared" si="60"/>
        <v>0</v>
      </c>
      <c r="J482" s="4">
        <f t="shared" si="62"/>
        <v>0</v>
      </c>
    </row>
    <row r="483" spans="3:10" x14ac:dyDescent="0.25">
      <c r="C483" s="24">
        <f t="shared" si="63"/>
        <v>45442</v>
      </c>
      <c r="D483" s="4">
        <f t="shared" si="61"/>
        <v>0</v>
      </c>
      <c r="E483" s="4">
        <f t="shared" si="56"/>
        <v>0</v>
      </c>
      <c r="F483" s="4">
        <f t="shared" si="57"/>
        <v>0</v>
      </c>
      <c r="G483" s="4">
        <f t="shared" si="58"/>
        <v>0</v>
      </c>
      <c r="H483" s="4">
        <f t="shared" si="59"/>
        <v>0</v>
      </c>
      <c r="I483" s="4">
        <f t="shared" si="60"/>
        <v>0</v>
      </c>
      <c r="J483" s="4">
        <f t="shared" si="62"/>
        <v>0</v>
      </c>
    </row>
    <row r="484" spans="3:10" x14ac:dyDescent="0.25">
      <c r="C484" s="24">
        <f t="shared" si="63"/>
        <v>45442</v>
      </c>
      <c r="D484" s="4">
        <f t="shared" si="61"/>
        <v>0</v>
      </c>
      <c r="E484" s="4">
        <f t="shared" si="56"/>
        <v>0</v>
      </c>
      <c r="F484" s="4">
        <f t="shared" si="57"/>
        <v>0</v>
      </c>
      <c r="G484" s="4">
        <f t="shared" si="58"/>
        <v>0</v>
      </c>
      <c r="H484" s="4">
        <f t="shared" si="59"/>
        <v>0</v>
      </c>
      <c r="I484" s="4">
        <f t="shared" si="60"/>
        <v>0</v>
      </c>
      <c r="J484" s="4">
        <f t="shared" si="62"/>
        <v>0</v>
      </c>
    </row>
    <row r="485" spans="3:10" x14ac:dyDescent="0.25">
      <c r="C485" s="24">
        <f t="shared" si="63"/>
        <v>45442</v>
      </c>
      <c r="D485" s="4">
        <f t="shared" si="61"/>
        <v>0</v>
      </c>
      <c r="E485" s="4">
        <f t="shared" si="56"/>
        <v>0</v>
      </c>
      <c r="F485" s="4">
        <f t="shared" si="57"/>
        <v>0</v>
      </c>
      <c r="G485" s="4">
        <f t="shared" si="58"/>
        <v>0</v>
      </c>
      <c r="H485" s="4">
        <f t="shared" si="59"/>
        <v>0</v>
      </c>
      <c r="I485" s="4">
        <f t="shared" si="60"/>
        <v>0</v>
      </c>
      <c r="J485" s="4">
        <f t="shared" si="62"/>
        <v>0</v>
      </c>
    </row>
    <row r="486" spans="3:10" x14ac:dyDescent="0.25">
      <c r="C486" s="24">
        <f t="shared" si="63"/>
        <v>45442</v>
      </c>
      <c r="D486" s="4">
        <f t="shared" si="61"/>
        <v>0</v>
      </c>
      <c r="E486" s="4">
        <f t="shared" si="56"/>
        <v>0</v>
      </c>
      <c r="F486" s="4">
        <f t="shared" si="57"/>
        <v>0</v>
      </c>
      <c r="G486" s="4">
        <f t="shared" si="58"/>
        <v>0</v>
      </c>
      <c r="H486" s="4">
        <f t="shared" si="59"/>
        <v>0</v>
      </c>
      <c r="I486" s="4">
        <f t="shared" si="60"/>
        <v>0</v>
      </c>
      <c r="J486" s="4">
        <f t="shared" si="62"/>
        <v>0</v>
      </c>
    </row>
    <row r="487" spans="3:10" x14ac:dyDescent="0.25">
      <c r="C487" s="24">
        <f t="shared" si="63"/>
        <v>45442</v>
      </c>
      <c r="D487" s="4">
        <f t="shared" si="61"/>
        <v>0</v>
      </c>
      <c r="E487" s="4">
        <f t="shared" si="56"/>
        <v>0</v>
      </c>
      <c r="F487" s="4">
        <f t="shared" si="57"/>
        <v>0</v>
      </c>
      <c r="G487" s="4">
        <f t="shared" si="58"/>
        <v>0</v>
      </c>
      <c r="H487" s="4">
        <f t="shared" si="59"/>
        <v>0</v>
      </c>
      <c r="I487" s="4">
        <f t="shared" si="60"/>
        <v>0</v>
      </c>
      <c r="J487" s="4">
        <f t="shared" si="62"/>
        <v>0</v>
      </c>
    </row>
    <row r="488" spans="3:10" x14ac:dyDescent="0.25">
      <c r="C488" s="24">
        <f t="shared" si="63"/>
        <v>45442</v>
      </c>
      <c r="D488" s="4">
        <f t="shared" si="61"/>
        <v>0</v>
      </c>
      <c r="E488" s="4">
        <f t="shared" si="56"/>
        <v>0</v>
      </c>
      <c r="F488" s="4">
        <f t="shared" si="57"/>
        <v>0</v>
      </c>
      <c r="G488" s="4">
        <f t="shared" si="58"/>
        <v>0</v>
      </c>
      <c r="H488" s="4">
        <f t="shared" si="59"/>
        <v>0</v>
      </c>
      <c r="I488" s="4">
        <f t="shared" si="60"/>
        <v>0</v>
      </c>
      <c r="J488" s="4">
        <f t="shared" si="62"/>
        <v>0</v>
      </c>
    </row>
    <row r="489" spans="3:10" x14ac:dyDescent="0.25">
      <c r="C489" s="24">
        <f t="shared" si="63"/>
        <v>45442</v>
      </c>
      <c r="D489" s="4">
        <f t="shared" si="61"/>
        <v>0</v>
      </c>
      <c r="E489" s="4">
        <f t="shared" si="56"/>
        <v>0</v>
      </c>
      <c r="F489" s="4">
        <f t="shared" si="57"/>
        <v>0</v>
      </c>
      <c r="G489" s="4">
        <f t="shared" si="58"/>
        <v>0</v>
      </c>
      <c r="H489" s="4">
        <f t="shared" si="59"/>
        <v>0</v>
      </c>
      <c r="I489" s="4">
        <f t="shared" si="60"/>
        <v>0</v>
      </c>
      <c r="J489" s="4">
        <f t="shared" si="62"/>
        <v>0</v>
      </c>
    </row>
    <row r="490" spans="3:10" x14ac:dyDescent="0.25">
      <c r="C490" s="24">
        <f t="shared" si="63"/>
        <v>45442</v>
      </c>
      <c r="D490" s="4">
        <f t="shared" si="61"/>
        <v>0</v>
      </c>
      <c r="E490" s="4">
        <f t="shared" si="56"/>
        <v>0</v>
      </c>
      <c r="F490" s="4">
        <f t="shared" si="57"/>
        <v>0</v>
      </c>
      <c r="G490" s="4">
        <f t="shared" si="58"/>
        <v>0</v>
      </c>
      <c r="H490" s="4">
        <f t="shared" si="59"/>
        <v>0</v>
      </c>
      <c r="I490" s="4">
        <f t="shared" si="60"/>
        <v>0</v>
      </c>
      <c r="J490" s="4">
        <f t="shared" si="62"/>
        <v>0</v>
      </c>
    </row>
    <row r="491" spans="3:10" x14ac:dyDescent="0.25">
      <c r="C491" s="24">
        <f t="shared" si="63"/>
        <v>45442</v>
      </c>
      <c r="D491" s="4">
        <f t="shared" si="61"/>
        <v>0</v>
      </c>
      <c r="E491" s="4">
        <f t="shared" si="56"/>
        <v>0</v>
      </c>
      <c r="F491" s="4">
        <f t="shared" si="57"/>
        <v>0</v>
      </c>
      <c r="G491" s="4">
        <f t="shared" si="58"/>
        <v>0</v>
      </c>
      <c r="H491" s="4">
        <f t="shared" si="59"/>
        <v>0</v>
      </c>
      <c r="I491" s="4">
        <f t="shared" si="60"/>
        <v>0</v>
      </c>
      <c r="J491" s="4">
        <f t="shared" si="62"/>
        <v>0</v>
      </c>
    </row>
    <row r="492" spans="3:10" x14ac:dyDescent="0.25">
      <c r="C492" s="24">
        <f t="shared" si="63"/>
        <v>45442</v>
      </c>
      <c r="D492" s="4">
        <f t="shared" si="61"/>
        <v>0</v>
      </c>
      <c r="E492" s="4">
        <f t="shared" si="56"/>
        <v>0</v>
      </c>
      <c r="F492" s="4">
        <f t="shared" si="57"/>
        <v>0</v>
      </c>
      <c r="G492" s="4">
        <f t="shared" si="58"/>
        <v>0</v>
      </c>
      <c r="H492" s="4">
        <f t="shared" si="59"/>
        <v>0</v>
      </c>
      <c r="I492" s="4">
        <f t="shared" si="60"/>
        <v>0</v>
      </c>
      <c r="J492" s="4">
        <f t="shared" si="62"/>
        <v>0</v>
      </c>
    </row>
    <row r="493" spans="3:10" x14ac:dyDescent="0.25">
      <c r="C493" s="24">
        <f t="shared" si="63"/>
        <v>45442</v>
      </c>
      <c r="D493" s="4">
        <f t="shared" si="61"/>
        <v>0</v>
      </c>
      <c r="E493" s="4">
        <f t="shared" si="56"/>
        <v>0</v>
      </c>
      <c r="F493" s="4">
        <f t="shared" si="57"/>
        <v>0</v>
      </c>
      <c r="G493" s="4">
        <f t="shared" si="58"/>
        <v>0</v>
      </c>
      <c r="H493" s="4">
        <f t="shared" si="59"/>
        <v>0</v>
      </c>
      <c r="I493" s="4">
        <f t="shared" si="60"/>
        <v>0</v>
      </c>
      <c r="J493" s="4">
        <f t="shared" si="62"/>
        <v>0</v>
      </c>
    </row>
    <row r="494" spans="3:10" x14ac:dyDescent="0.25">
      <c r="C494" s="24">
        <f t="shared" si="63"/>
        <v>45442</v>
      </c>
      <c r="D494" s="4">
        <f t="shared" si="61"/>
        <v>0</v>
      </c>
      <c r="E494" s="4">
        <f t="shared" si="56"/>
        <v>0</v>
      </c>
      <c r="F494" s="4">
        <f t="shared" si="57"/>
        <v>0</v>
      </c>
      <c r="G494" s="4">
        <f t="shared" si="58"/>
        <v>0</v>
      </c>
      <c r="H494" s="4">
        <f t="shared" si="59"/>
        <v>0</v>
      </c>
      <c r="I494" s="4">
        <f t="shared" si="60"/>
        <v>0</v>
      </c>
      <c r="J494" s="4">
        <f t="shared" si="62"/>
        <v>0</v>
      </c>
    </row>
    <row r="495" spans="3:10" x14ac:dyDescent="0.25">
      <c r="C495" s="24">
        <f t="shared" si="63"/>
        <v>45442</v>
      </c>
      <c r="D495" s="4">
        <f t="shared" si="61"/>
        <v>0</v>
      </c>
      <c r="E495" s="4">
        <f t="shared" si="56"/>
        <v>0</v>
      </c>
      <c r="F495" s="4">
        <f t="shared" si="57"/>
        <v>0</v>
      </c>
      <c r="G495" s="4">
        <f t="shared" si="58"/>
        <v>0</v>
      </c>
      <c r="H495" s="4">
        <f t="shared" si="59"/>
        <v>0</v>
      </c>
      <c r="I495" s="4">
        <f t="shared" si="60"/>
        <v>0</v>
      </c>
      <c r="J495" s="4">
        <f t="shared" si="62"/>
        <v>0</v>
      </c>
    </row>
    <row r="496" spans="3:10" x14ac:dyDescent="0.25">
      <c r="C496" s="24">
        <f t="shared" si="63"/>
        <v>45442</v>
      </c>
      <c r="D496" s="4">
        <f t="shared" si="61"/>
        <v>0</v>
      </c>
      <c r="E496" s="4">
        <f t="shared" si="56"/>
        <v>0</v>
      </c>
      <c r="F496" s="4">
        <f t="shared" si="57"/>
        <v>0</v>
      </c>
      <c r="G496" s="4">
        <f t="shared" si="58"/>
        <v>0</v>
      </c>
      <c r="H496" s="4">
        <f t="shared" si="59"/>
        <v>0</v>
      </c>
      <c r="I496" s="4">
        <f t="shared" si="60"/>
        <v>0</v>
      </c>
      <c r="J496" s="4">
        <f t="shared" si="62"/>
        <v>0</v>
      </c>
    </row>
    <row r="497" spans="3:10" x14ac:dyDescent="0.25">
      <c r="C497" s="24">
        <f t="shared" si="63"/>
        <v>45442</v>
      </c>
      <c r="D497" s="4">
        <f t="shared" si="61"/>
        <v>0</v>
      </c>
      <c r="E497" s="4">
        <f t="shared" si="56"/>
        <v>0</v>
      </c>
      <c r="F497" s="4">
        <f t="shared" si="57"/>
        <v>0</v>
      </c>
      <c r="G497" s="4">
        <f t="shared" si="58"/>
        <v>0</v>
      </c>
      <c r="H497" s="4">
        <f t="shared" si="59"/>
        <v>0</v>
      </c>
      <c r="I497" s="4">
        <f t="shared" si="60"/>
        <v>0</v>
      </c>
      <c r="J497" s="4">
        <f t="shared" si="62"/>
        <v>0</v>
      </c>
    </row>
    <row r="498" spans="3:10" x14ac:dyDescent="0.25">
      <c r="C498" s="24">
        <f t="shared" si="63"/>
        <v>45442</v>
      </c>
      <c r="D498" s="4">
        <f t="shared" si="61"/>
        <v>0</v>
      </c>
      <c r="E498" s="4">
        <f t="shared" si="56"/>
        <v>0</v>
      </c>
      <c r="F498" s="4">
        <f t="shared" si="57"/>
        <v>0</v>
      </c>
      <c r="G498" s="4">
        <f t="shared" si="58"/>
        <v>0</v>
      </c>
      <c r="H498" s="4">
        <f t="shared" si="59"/>
        <v>0</v>
      </c>
      <c r="I498" s="4">
        <f t="shared" si="60"/>
        <v>0</v>
      </c>
      <c r="J498" s="4">
        <f t="shared" si="62"/>
        <v>0</v>
      </c>
    </row>
    <row r="499" spans="3:10" x14ac:dyDescent="0.25">
      <c r="C499" s="24">
        <f t="shared" si="63"/>
        <v>45442</v>
      </c>
      <c r="D499" s="4">
        <f t="shared" si="61"/>
        <v>0</v>
      </c>
      <c r="E499" s="4">
        <f t="shared" si="56"/>
        <v>0</v>
      </c>
      <c r="F499" s="4">
        <f t="shared" si="57"/>
        <v>0</v>
      </c>
      <c r="G499" s="4">
        <f t="shared" si="58"/>
        <v>0</v>
      </c>
      <c r="H499" s="4">
        <f t="shared" si="59"/>
        <v>0</v>
      </c>
      <c r="I499" s="4">
        <f t="shared" si="60"/>
        <v>0</v>
      </c>
      <c r="J499" s="4">
        <f t="shared" si="62"/>
        <v>0</v>
      </c>
    </row>
    <row r="500" spans="3:10" x14ac:dyDescent="0.25">
      <c r="C500" s="24">
        <f t="shared" si="63"/>
        <v>45442</v>
      </c>
      <c r="D500" s="4">
        <f t="shared" si="61"/>
        <v>0</v>
      </c>
      <c r="E500" s="4">
        <f t="shared" si="56"/>
        <v>0</v>
      </c>
      <c r="F500" s="4">
        <f t="shared" si="57"/>
        <v>0</v>
      </c>
      <c r="G500" s="4">
        <f t="shared" si="58"/>
        <v>0</v>
      </c>
      <c r="H500" s="4">
        <f t="shared" si="59"/>
        <v>0</v>
      </c>
      <c r="I500" s="4">
        <f t="shared" si="60"/>
        <v>0</v>
      </c>
      <c r="J500" s="4">
        <f t="shared" si="62"/>
        <v>0</v>
      </c>
    </row>
    <row r="501" spans="3:10" x14ac:dyDescent="0.25">
      <c r="C501" s="24">
        <f t="shared" si="63"/>
        <v>45442</v>
      </c>
      <c r="D501" s="4">
        <f t="shared" si="61"/>
        <v>0</v>
      </c>
      <c r="E501" s="4">
        <f t="shared" si="56"/>
        <v>0</v>
      </c>
      <c r="F501" s="4">
        <f t="shared" si="57"/>
        <v>0</v>
      </c>
      <c r="G501" s="4">
        <f t="shared" si="58"/>
        <v>0</v>
      </c>
      <c r="H501" s="4">
        <f t="shared" si="59"/>
        <v>0</v>
      </c>
      <c r="I501" s="4">
        <f t="shared" si="60"/>
        <v>0</v>
      </c>
      <c r="J501" s="4">
        <f t="shared" si="62"/>
        <v>0</v>
      </c>
    </row>
    <row r="502" spans="3:10" x14ac:dyDescent="0.25">
      <c r="C502" s="24">
        <f t="shared" si="63"/>
        <v>45442</v>
      </c>
      <c r="D502" s="4">
        <f t="shared" si="61"/>
        <v>0</v>
      </c>
      <c r="E502" s="4">
        <f t="shared" si="56"/>
        <v>0</v>
      </c>
      <c r="F502" s="4">
        <f t="shared" si="57"/>
        <v>0</v>
      </c>
      <c r="G502" s="4">
        <f t="shared" si="58"/>
        <v>0</v>
      </c>
      <c r="H502" s="4">
        <f t="shared" si="59"/>
        <v>0</v>
      </c>
      <c r="I502" s="4">
        <f t="shared" si="60"/>
        <v>0</v>
      </c>
      <c r="J502" s="4">
        <f t="shared" si="62"/>
        <v>0</v>
      </c>
    </row>
    <row r="503" spans="3:10" x14ac:dyDescent="0.25">
      <c r="C503" s="24">
        <f t="shared" si="63"/>
        <v>45442</v>
      </c>
      <c r="D503" s="4">
        <f t="shared" si="61"/>
        <v>0</v>
      </c>
      <c r="E503" s="4">
        <f t="shared" si="56"/>
        <v>0</v>
      </c>
      <c r="F503" s="4">
        <f t="shared" si="57"/>
        <v>0</v>
      </c>
      <c r="G503" s="4">
        <f t="shared" si="58"/>
        <v>0</v>
      </c>
      <c r="H503" s="4">
        <f t="shared" si="59"/>
        <v>0</v>
      </c>
      <c r="I503" s="4">
        <f t="shared" si="60"/>
        <v>0</v>
      </c>
      <c r="J503" s="4">
        <f t="shared" si="62"/>
        <v>0</v>
      </c>
    </row>
    <row r="504" spans="3:10" x14ac:dyDescent="0.25">
      <c r="C504" s="24">
        <f t="shared" si="63"/>
        <v>45442</v>
      </c>
      <c r="D504" s="4">
        <f t="shared" si="61"/>
        <v>0</v>
      </c>
      <c r="E504" s="4">
        <f t="shared" si="56"/>
        <v>0</v>
      </c>
      <c r="F504" s="4">
        <f t="shared" si="57"/>
        <v>0</v>
      </c>
      <c r="G504" s="4">
        <f t="shared" si="58"/>
        <v>0</v>
      </c>
      <c r="H504" s="4">
        <f t="shared" si="59"/>
        <v>0</v>
      </c>
      <c r="I504" s="4">
        <f t="shared" si="60"/>
        <v>0</v>
      </c>
      <c r="J504" s="4">
        <f t="shared" si="62"/>
        <v>0</v>
      </c>
    </row>
    <row r="505" spans="3:10" x14ac:dyDescent="0.25">
      <c r="C505" s="24">
        <f t="shared" si="63"/>
        <v>45442</v>
      </c>
      <c r="D505" s="4">
        <f t="shared" si="61"/>
        <v>0</v>
      </c>
      <c r="E505" s="4">
        <f t="shared" si="56"/>
        <v>0</v>
      </c>
      <c r="F505" s="4">
        <f t="shared" si="57"/>
        <v>0</v>
      </c>
      <c r="G505" s="4">
        <f t="shared" si="58"/>
        <v>0</v>
      </c>
      <c r="H505" s="4">
        <f t="shared" si="59"/>
        <v>0</v>
      </c>
      <c r="I505" s="4">
        <f t="shared" si="60"/>
        <v>0</v>
      </c>
      <c r="J505" s="4">
        <f t="shared" si="62"/>
        <v>0</v>
      </c>
    </row>
    <row r="506" spans="3:10" x14ac:dyDescent="0.25">
      <c r="C506" s="24">
        <f t="shared" si="63"/>
        <v>45442</v>
      </c>
      <c r="D506" s="4">
        <f t="shared" si="61"/>
        <v>0</v>
      </c>
      <c r="E506" s="4">
        <f t="shared" si="56"/>
        <v>0</v>
      </c>
      <c r="F506" s="4">
        <f t="shared" si="57"/>
        <v>0</v>
      </c>
      <c r="G506" s="4">
        <f t="shared" si="58"/>
        <v>0</v>
      </c>
      <c r="H506" s="4">
        <f t="shared" si="59"/>
        <v>0</v>
      </c>
      <c r="I506" s="4">
        <f t="shared" si="60"/>
        <v>0</v>
      </c>
      <c r="J506" s="4">
        <f t="shared" si="62"/>
        <v>0</v>
      </c>
    </row>
    <row r="507" spans="3:10" x14ac:dyDescent="0.25">
      <c r="C507" s="24">
        <f t="shared" si="63"/>
        <v>45442</v>
      </c>
      <c r="D507" s="4">
        <f t="shared" si="61"/>
        <v>0</v>
      </c>
      <c r="E507" s="4">
        <f t="shared" si="56"/>
        <v>0</v>
      </c>
      <c r="F507" s="4">
        <f t="shared" si="57"/>
        <v>0</v>
      </c>
      <c r="G507" s="4">
        <f t="shared" si="58"/>
        <v>0</v>
      </c>
      <c r="H507" s="4">
        <f t="shared" si="59"/>
        <v>0</v>
      </c>
      <c r="I507" s="4">
        <f t="shared" si="60"/>
        <v>0</v>
      </c>
      <c r="J507" s="4">
        <f t="shared" si="62"/>
        <v>0</v>
      </c>
    </row>
    <row r="508" spans="3:10" x14ac:dyDescent="0.25">
      <c r="C508" s="24">
        <f t="shared" si="63"/>
        <v>45442</v>
      </c>
      <c r="D508" s="4">
        <f t="shared" si="61"/>
        <v>0</v>
      </c>
      <c r="E508" s="4">
        <f t="shared" ref="E508:E571" si="64">+IF(AND(C508&gt;=31,C508&lt;=60),K508,0)</f>
        <v>0</v>
      </c>
      <c r="F508" s="4">
        <f t="shared" ref="F508:F571" si="65">+IF(AND(C508&gt;=61,C508&lt;=90),K508,0)</f>
        <v>0</v>
      </c>
      <c r="G508" s="4">
        <f t="shared" ref="G508:G571" si="66">+IF(AND(C508&gt;=91,C508&lt;=120),K508,0)</f>
        <v>0</v>
      </c>
      <c r="H508" s="4">
        <f t="shared" ref="H508:H571" si="67">+IF(AND(C508&gt;=121,C508&lt;=180),K508,0)</f>
        <v>0</v>
      </c>
      <c r="I508" s="4">
        <f t="shared" ref="I508:I571" si="68">+IF(AND(C508&gt;=181,C508&lt;=360),K508,0)</f>
        <v>0</v>
      </c>
      <c r="J508" s="4">
        <f t="shared" si="62"/>
        <v>0</v>
      </c>
    </row>
    <row r="509" spans="3:10" x14ac:dyDescent="0.25">
      <c r="C509" s="24">
        <f t="shared" si="63"/>
        <v>45442</v>
      </c>
      <c r="D509" s="4">
        <f t="shared" si="61"/>
        <v>0</v>
      </c>
      <c r="E509" s="4">
        <f t="shared" si="64"/>
        <v>0</v>
      </c>
      <c r="F509" s="4">
        <f t="shared" si="65"/>
        <v>0</v>
      </c>
      <c r="G509" s="4">
        <f t="shared" si="66"/>
        <v>0</v>
      </c>
      <c r="H509" s="4">
        <f t="shared" si="67"/>
        <v>0</v>
      </c>
      <c r="I509" s="4">
        <f t="shared" si="68"/>
        <v>0</v>
      </c>
      <c r="J509" s="4">
        <f t="shared" si="62"/>
        <v>0</v>
      </c>
    </row>
    <row r="510" spans="3:10" x14ac:dyDescent="0.25">
      <c r="C510" s="24">
        <f t="shared" si="63"/>
        <v>45442</v>
      </c>
      <c r="D510" s="4">
        <f t="shared" si="61"/>
        <v>0</v>
      </c>
      <c r="E510" s="4">
        <f t="shared" si="64"/>
        <v>0</v>
      </c>
      <c r="F510" s="4">
        <f t="shared" si="65"/>
        <v>0</v>
      </c>
      <c r="G510" s="4">
        <f t="shared" si="66"/>
        <v>0</v>
      </c>
      <c r="H510" s="4">
        <f t="shared" si="67"/>
        <v>0</v>
      </c>
      <c r="I510" s="4">
        <f t="shared" si="68"/>
        <v>0</v>
      </c>
      <c r="J510" s="4">
        <f t="shared" si="62"/>
        <v>0</v>
      </c>
    </row>
    <row r="511" spans="3:10" x14ac:dyDescent="0.25">
      <c r="C511" s="24">
        <f t="shared" si="63"/>
        <v>45442</v>
      </c>
      <c r="D511" s="4">
        <f t="shared" si="61"/>
        <v>0</v>
      </c>
      <c r="E511" s="4">
        <f t="shared" si="64"/>
        <v>0</v>
      </c>
      <c r="F511" s="4">
        <f t="shared" si="65"/>
        <v>0</v>
      </c>
      <c r="G511" s="4">
        <f t="shared" si="66"/>
        <v>0</v>
      </c>
      <c r="H511" s="4">
        <f t="shared" si="67"/>
        <v>0</v>
      </c>
      <c r="I511" s="4">
        <f t="shared" si="68"/>
        <v>0</v>
      </c>
      <c r="J511" s="4">
        <f t="shared" si="62"/>
        <v>0</v>
      </c>
    </row>
    <row r="512" spans="3:10" x14ac:dyDescent="0.25">
      <c r="C512" s="24">
        <f t="shared" si="63"/>
        <v>45442</v>
      </c>
      <c r="D512" s="4">
        <f t="shared" si="61"/>
        <v>0</v>
      </c>
      <c r="E512" s="4">
        <f t="shared" si="64"/>
        <v>0</v>
      </c>
      <c r="F512" s="4">
        <f t="shared" si="65"/>
        <v>0</v>
      </c>
      <c r="G512" s="4">
        <f t="shared" si="66"/>
        <v>0</v>
      </c>
      <c r="H512" s="4">
        <f t="shared" si="67"/>
        <v>0</v>
      </c>
      <c r="I512" s="4">
        <f t="shared" si="68"/>
        <v>0</v>
      </c>
      <c r="J512" s="4">
        <f t="shared" si="62"/>
        <v>0</v>
      </c>
    </row>
    <row r="513" spans="3:10" x14ac:dyDescent="0.25">
      <c r="C513" s="24">
        <f t="shared" si="63"/>
        <v>45442</v>
      </c>
      <c r="D513" s="4">
        <f t="shared" si="61"/>
        <v>0</v>
      </c>
      <c r="E513" s="4">
        <f t="shared" si="64"/>
        <v>0</v>
      </c>
      <c r="F513" s="4">
        <f t="shared" si="65"/>
        <v>0</v>
      </c>
      <c r="G513" s="4">
        <f t="shared" si="66"/>
        <v>0</v>
      </c>
      <c r="H513" s="4">
        <f t="shared" si="67"/>
        <v>0</v>
      </c>
      <c r="I513" s="4">
        <f t="shared" si="68"/>
        <v>0</v>
      </c>
      <c r="J513" s="4">
        <f t="shared" si="62"/>
        <v>0</v>
      </c>
    </row>
    <row r="514" spans="3:10" x14ac:dyDescent="0.25">
      <c r="C514" s="24">
        <f t="shared" si="63"/>
        <v>45442</v>
      </c>
      <c r="D514" s="4">
        <f t="shared" si="61"/>
        <v>0</v>
      </c>
      <c r="E514" s="4">
        <f t="shared" si="64"/>
        <v>0</v>
      </c>
      <c r="F514" s="4">
        <f t="shared" si="65"/>
        <v>0</v>
      </c>
      <c r="G514" s="4">
        <f t="shared" si="66"/>
        <v>0</v>
      </c>
      <c r="H514" s="4">
        <f t="shared" si="67"/>
        <v>0</v>
      </c>
      <c r="I514" s="4">
        <f t="shared" si="68"/>
        <v>0</v>
      </c>
      <c r="J514" s="4">
        <f t="shared" si="62"/>
        <v>0</v>
      </c>
    </row>
    <row r="515" spans="3:10" x14ac:dyDescent="0.25">
      <c r="C515" s="24">
        <f t="shared" si="63"/>
        <v>45442</v>
      </c>
      <c r="D515" s="4">
        <f t="shared" si="61"/>
        <v>0</v>
      </c>
      <c r="E515" s="4">
        <f t="shared" si="64"/>
        <v>0</v>
      </c>
      <c r="F515" s="4">
        <f t="shared" si="65"/>
        <v>0</v>
      </c>
      <c r="G515" s="4">
        <f t="shared" si="66"/>
        <v>0</v>
      </c>
      <c r="H515" s="4">
        <f t="shared" si="67"/>
        <v>0</v>
      </c>
      <c r="I515" s="4">
        <f t="shared" si="68"/>
        <v>0</v>
      </c>
      <c r="J515" s="4">
        <f t="shared" si="62"/>
        <v>0</v>
      </c>
    </row>
    <row r="516" spans="3:10" x14ac:dyDescent="0.25">
      <c r="C516" s="24">
        <f t="shared" si="63"/>
        <v>45442</v>
      </c>
      <c r="D516" s="4">
        <f t="shared" si="61"/>
        <v>0</v>
      </c>
      <c r="E516" s="4">
        <f t="shared" si="64"/>
        <v>0</v>
      </c>
      <c r="F516" s="4">
        <f t="shared" si="65"/>
        <v>0</v>
      </c>
      <c r="G516" s="4">
        <f t="shared" si="66"/>
        <v>0</v>
      </c>
      <c r="H516" s="4">
        <f t="shared" si="67"/>
        <v>0</v>
      </c>
      <c r="I516" s="4">
        <f t="shared" si="68"/>
        <v>0</v>
      </c>
      <c r="J516" s="4">
        <f t="shared" si="62"/>
        <v>0</v>
      </c>
    </row>
    <row r="517" spans="3:10" x14ac:dyDescent="0.25">
      <c r="C517" s="24">
        <f t="shared" si="63"/>
        <v>45442</v>
      </c>
      <c r="D517" s="4">
        <f t="shared" si="61"/>
        <v>0</v>
      </c>
      <c r="E517" s="4">
        <f t="shared" si="64"/>
        <v>0</v>
      </c>
      <c r="F517" s="4">
        <f t="shared" si="65"/>
        <v>0</v>
      </c>
      <c r="G517" s="4">
        <f t="shared" si="66"/>
        <v>0</v>
      </c>
      <c r="H517" s="4">
        <f t="shared" si="67"/>
        <v>0</v>
      </c>
      <c r="I517" s="4">
        <f t="shared" si="68"/>
        <v>0</v>
      </c>
      <c r="J517" s="4">
        <f t="shared" si="62"/>
        <v>0</v>
      </c>
    </row>
    <row r="518" spans="3:10" x14ac:dyDescent="0.25">
      <c r="C518" s="24">
        <f t="shared" si="63"/>
        <v>45442</v>
      </c>
      <c r="D518" s="4">
        <f t="shared" si="61"/>
        <v>0</v>
      </c>
      <c r="E518" s="4">
        <f t="shared" si="64"/>
        <v>0</v>
      </c>
      <c r="F518" s="4">
        <f t="shared" si="65"/>
        <v>0</v>
      </c>
      <c r="G518" s="4">
        <f t="shared" si="66"/>
        <v>0</v>
      </c>
      <c r="H518" s="4">
        <f t="shared" si="67"/>
        <v>0</v>
      </c>
      <c r="I518" s="4">
        <f t="shared" si="68"/>
        <v>0</v>
      </c>
      <c r="J518" s="4">
        <f t="shared" si="62"/>
        <v>0</v>
      </c>
    </row>
    <row r="519" spans="3:10" x14ac:dyDescent="0.25">
      <c r="C519" s="24">
        <f t="shared" si="63"/>
        <v>45442</v>
      </c>
      <c r="D519" s="4">
        <f t="shared" si="61"/>
        <v>0</v>
      </c>
      <c r="E519" s="4">
        <f t="shared" si="64"/>
        <v>0</v>
      </c>
      <c r="F519" s="4">
        <f t="shared" si="65"/>
        <v>0</v>
      </c>
      <c r="G519" s="4">
        <f t="shared" si="66"/>
        <v>0</v>
      </c>
      <c r="H519" s="4">
        <f t="shared" si="67"/>
        <v>0</v>
      </c>
      <c r="I519" s="4">
        <f t="shared" si="68"/>
        <v>0</v>
      </c>
      <c r="J519" s="4">
        <f t="shared" si="62"/>
        <v>0</v>
      </c>
    </row>
    <row r="520" spans="3:10" x14ac:dyDescent="0.25">
      <c r="C520" s="24">
        <f t="shared" si="63"/>
        <v>45442</v>
      </c>
      <c r="D520" s="4">
        <f t="shared" si="61"/>
        <v>0</v>
      </c>
      <c r="E520" s="4">
        <f t="shared" si="64"/>
        <v>0</v>
      </c>
      <c r="F520" s="4">
        <f t="shared" si="65"/>
        <v>0</v>
      </c>
      <c r="G520" s="4">
        <f t="shared" si="66"/>
        <v>0</v>
      </c>
      <c r="H520" s="4">
        <f t="shared" si="67"/>
        <v>0</v>
      </c>
      <c r="I520" s="4">
        <f t="shared" si="68"/>
        <v>0</v>
      </c>
      <c r="J520" s="4">
        <f t="shared" si="62"/>
        <v>0</v>
      </c>
    </row>
    <row r="521" spans="3:10" x14ac:dyDescent="0.25">
      <c r="C521" s="24">
        <f t="shared" si="63"/>
        <v>45442</v>
      </c>
      <c r="D521" s="4">
        <f t="shared" si="61"/>
        <v>0</v>
      </c>
      <c r="E521" s="4">
        <f t="shared" si="64"/>
        <v>0</v>
      </c>
      <c r="F521" s="4">
        <f t="shared" si="65"/>
        <v>0</v>
      </c>
      <c r="G521" s="4">
        <f t="shared" si="66"/>
        <v>0</v>
      </c>
      <c r="H521" s="4">
        <f t="shared" si="67"/>
        <v>0</v>
      </c>
      <c r="I521" s="4">
        <f t="shared" si="68"/>
        <v>0</v>
      </c>
      <c r="J521" s="4">
        <f t="shared" si="62"/>
        <v>0</v>
      </c>
    </row>
    <row r="522" spans="3:10" x14ac:dyDescent="0.25">
      <c r="C522" s="24">
        <f t="shared" si="63"/>
        <v>45442</v>
      </c>
      <c r="D522" s="4">
        <f t="shared" si="61"/>
        <v>0</v>
      </c>
      <c r="E522" s="4">
        <f t="shared" si="64"/>
        <v>0</v>
      </c>
      <c r="F522" s="4">
        <f t="shared" si="65"/>
        <v>0</v>
      </c>
      <c r="G522" s="4">
        <f t="shared" si="66"/>
        <v>0</v>
      </c>
      <c r="H522" s="4">
        <f t="shared" si="67"/>
        <v>0</v>
      </c>
      <c r="I522" s="4">
        <f t="shared" si="68"/>
        <v>0</v>
      </c>
      <c r="J522" s="4">
        <f t="shared" si="62"/>
        <v>0</v>
      </c>
    </row>
    <row r="523" spans="3:10" x14ac:dyDescent="0.25">
      <c r="C523" s="24">
        <f t="shared" si="63"/>
        <v>45442</v>
      </c>
      <c r="D523" s="4">
        <f t="shared" si="61"/>
        <v>0</v>
      </c>
      <c r="E523" s="4">
        <f t="shared" si="64"/>
        <v>0</v>
      </c>
      <c r="F523" s="4">
        <f t="shared" si="65"/>
        <v>0</v>
      </c>
      <c r="G523" s="4">
        <f t="shared" si="66"/>
        <v>0</v>
      </c>
      <c r="H523" s="4">
        <f t="shared" si="67"/>
        <v>0</v>
      </c>
      <c r="I523" s="4">
        <f t="shared" si="68"/>
        <v>0</v>
      </c>
      <c r="J523" s="4">
        <f t="shared" si="62"/>
        <v>0</v>
      </c>
    </row>
    <row r="524" spans="3:10" x14ac:dyDescent="0.25">
      <c r="C524" s="24">
        <f t="shared" si="63"/>
        <v>45442</v>
      </c>
      <c r="D524" s="4">
        <f t="shared" si="61"/>
        <v>0</v>
      </c>
      <c r="E524" s="4">
        <f t="shared" si="64"/>
        <v>0</v>
      </c>
      <c r="F524" s="4">
        <f t="shared" si="65"/>
        <v>0</v>
      </c>
      <c r="G524" s="4">
        <f t="shared" si="66"/>
        <v>0</v>
      </c>
      <c r="H524" s="4">
        <f t="shared" si="67"/>
        <v>0</v>
      </c>
      <c r="I524" s="4">
        <f t="shared" si="68"/>
        <v>0</v>
      </c>
      <c r="J524" s="4">
        <f t="shared" si="62"/>
        <v>0</v>
      </c>
    </row>
    <row r="525" spans="3:10" x14ac:dyDescent="0.25">
      <c r="C525" s="24">
        <f t="shared" si="63"/>
        <v>45442</v>
      </c>
      <c r="D525" s="4">
        <f t="shared" si="61"/>
        <v>0</v>
      </c>
      <c r="E525" s="4">
        <f t="shared" si="64"/>
        <v>0</v>
      </c>
      <c r="F525" s="4">
        <f t="shared" si="65"/>
        <v>0</v>
      </c>
      <c r="G525" s="4">
        <f t="shared" si="66"/>
        <v>0</v>
      </c>
      <c r="H525" s="4">
        <f t="shared" si="67"/>
        <v>0</v>
      </c>
      <c r="I525" s="4">
        <f t="shared" si="68"/>
        <v>0</v>
      </c>
      <c r="J525" s="4">
        <f t="shared" si="62"/>
        <v>0</v>
      </c>
    </row>
    <row r="526" spans="3:10" x14ac:dyDescent="0.25">
      <c r="C526" s="24">
        <f t="shared" si="63"/>
        <v>45442</v>
      </c>
      <c r="D526" s="4">
        <f t="shared" si="61"/>
        <v>0</v>
      </c>
      <c r="E526" s="4">
        <f t="shared" si="64"/>
        <v>0</v>
      </c>
      <c r="F526" s="4">
        <f t="shared" si="65"/>
        <v>0</v>
      </c>
      <c r="G526" s="4">
        <f t="shared" si="66"/>
        <v>0</v>
      </c>
      <c r="H526" s="4">
        <f t="shared" si="67"/>
        <v>0</v>
      </c>
      <c r="I526" s="4">
        <f t="shared" si="68"/>
        <v>0</v>
      </c>
      <c r="J526" s="4">
        <f t="shared" si="62"/>
        <v>0</v>
      </c>
    </row>
    <row r="527" spans="3:10" x14ac:dyDescent="0.25">
      <c r="C527" s="24">
        <f t="shared" si="63"/>
        <v>45442</v>
      </c>
      <c r="D527" s="4">
        <f t="shared" si="61"/>
        <v>0</v>
      </c>
      <c r="E527" s="4">
        <f t="shared" si="64"/>
        <v>0</v>
      </c>
      <c r="F527" s="4">
        <f t="shared" si="65"/>
        <v>0</v>
      </c>
      <c r="G527" s="4">
        <f t="shared" si="66"/>
        <v>0</v>
      </c>
      <c r="H527" s="4">
        <f t="shared" si="67"/>
        <v>0</v>
      </c>
      <c r="I527" s="4">
        <f t="shared" si="68"/>
        <v>0</v>
      </c>
      <c r="J527" s="4">
        <f t="shared" si="62"/>
        <v>0</v>
      </c>
    </row>
    <row r="528" spans="3:10" x14ac:dyDescent="0.25">
      <c r="C528" s="24">
        <f t="shared" si="63"/>
        <v>45442</v>
      </c>
      <c r="D528" s="4">
        <f t="shared" si="61"/>
        <v>0</v>
      </c>
      <c r="E528" s="4">
        <f t="shared" si="64"/>
        <v>0</v>
      </c>
      <c r="F528" s="4">
        <f t="shared" si="65"/>
        <v>0</v>
      </c>
      <c r="G528" s="4">
        <f t="shared" si="66"/>
        <v>0</v>
      </c>
      <c r="H528" s="4">
        <f t="shared" si="67"/>
        <v>0</v>
      </c>
      <c r="I528" s="4">
        <f t="shared" si="68"/>
        <v>0</v>
      </c>
      <c r="J528" s="4">
        <f t="shared" si="62"/>
        <v>0</v>
      </c>
    </row>
    <row r="529" spans="3:10" x14ac:dyDescent="0.25">
      <c r="C529" s="24">
        <f t="shared" si="63"/>
        <v>45442</v>
      </c>
      <c r="D529" s="4">
        <f t="shared" si="61"/>
        <v>0</v>
      </c>
      <c r="E529" s="4">
        <f t="shared" si="64"/>
        <v>0</v>
      </c>
      <c r="F529" s="4">
        <f t="shared" si="65"/>
        <v>0</v>
      </c>
      <c r="G529" s="4">
        <f t="shared" si="66"/>
        <v>0</v>
      </c>
      <c r="H529" s="4">
        <f t="shared" si="67"/>
        <v>0</v>
      </c>
      <c r="I529" s="4">
        <f t="shared" si="68"/>
        <v>0</v>
      </c>
      <c r="J529" s="4">
        <f t="shared" si="62"/>
        <v>0</v>
      </c>
    </row>
    <row r="530" spans="3:10" x14ac:dyDescent="0.25">
      <c r="C530" s="24">
        <f t="shared" si="63"/>
        <v>45442</v>
      </c>
      <c r="D530" s="4">
        <f t="shared" si="61"/>
        <v>0</v>
      </c>
      <c r="E530" s="4">
        <f t="shared" si="64"/>
        <v>0</v>
      </c>
      <c r="F530" s="4">
        <f t="shared" si="65"/>
        <v>0</v>
      </c>
      <c r="G530" s="4">
        <f t="shared" si="66"/>
        <v>0</v>
      </c>
      <c r="H530" s="4">
        <f t="shared" si="67"/>
        <v>0</v>
      </c>
      <c r="I530" s="4">
        <f t="shared" si="68"/>
        <v>0</v>
      </c>
      <c r="J530" s="4">
        <f t="shared" si="62"/>
        <v>0</v>
      </c>
    </row>
    <row r="531" spans="3:10" x14ac:dyDescent="0.25">
      <c r="C531" s="24">
        <f t="shared" si="63"/>
        <v>45442</v>
      </c>
      <c r="D531" s="4">
        <f t="shared" si="61"/>
        <v>0</v>
      </c>
      <c r="E531" s="4">
        <f t="shared" si="64"/>
        <v>0</v>
      </c>
      <c r="F531" s="4">
        <f t="shared" si="65"/>
        <v>0</v>
      </c>
      <c r="G531" s="4">
        <f t="shared" si="66"/>
        <v>0</v>
      </c>
      <c r="H531" s="4">
        <f t="shared" si="67"/>
        <v>0</v>
      </c>
      <c r="I531" s="4">
        <f t="shared" si="68"/>
        <v>0</v>
      </c>
      <c r="J531" s="4">
        <f t="shared" si="62"/>
        <v>0</v>
      </c>
    </row>
    <row r="532" spans="3:10" x14ac:dyDescent="0.25">
      <c r="C532" s="24">
        <f t="shared" si="63"/>
        <v>45442</v>
      </c>
      <c r="D532" s="4">
        <f t="shared" si="61"/>
        <v>0</v>
      </c>
      <c r="E532" s="4">
        <f t="shared" si="64"/>
        <v>0</v>
      </c>
      <c r="F532" s="4">
        <f t="shared" si="65"/>
        <v>0</v>
      </c>
      <c r="G532" s="4">
        <f t="shared" si="66"/>
        <v>0</v>
      </c>
      <c r="H532" s="4">
        <f t="shared" si="67"/>
        <v>0</v>
      </c>
      <c r="I532" s="4">
        <f t="shared" si="68"/>
        <v>0</v>
      </c>
      <c r="J532" s="4">
        <f t="shared" si="62"/>
        <v>0</v>
      </c>
    </row>
    <row r="533" spans="3:10" x14ac:dyDescent="0.25">
      <c r="C533" s="24">
        <f t="shared" si="63"/>
        <v>45442</v>
      </c>
      <c r="D533" s="4">
        <f t="shared" si="61"/>
        <v>0</v>
      </c>
      <c r="E533" s="4">
        <f t="shared" si="64"/>
        <v>0</v>
      </c>
      <c r="F533" s="4">
        <f t="shared" si="65"/>
        <v>0</v>
      </c>
      <c r="G533" s="4">
        <f t="shared" si="66"/>
        <v>0</v>
      </c>
      <c r="H533" s="4">
        <f t="shared" si="67"/>
        <v>0</v>
      </c>
      <c r="I533" s="4">
        <f t="shared" si="68"/>
        <v>0</v>
      </c>
      <c r="J533" s="4">
        <f t="shared" si="62"/>
        <v>0</v>
      </c>
    </row>
    <row r="534" spans="3:10" x14ac:dyDescent="0.25">
      <c r="C534" s="24">
        <f t="shared" si="63"/>
        <v>45442</v>
      </c>
      <c r="D534" s="4">
        <f t="shared" si="61"/>
        <v>0</v>
      </c>
      <c r="E534" s="4">
        <f t="shared" si="64"/>
        <v>0</v>
      </c>
      <c r="F534" s="4">
        <f t="shared" si="65"/>
        <v>0</v>
      </c>
      <c r="G534" s="4">
        <f t="shared" si="66"/>
        <v>0</v>
      </c>
      <c r="H534" s="4">
        <f t="shared" si="67"/>
        <v>0</v>
      </c>
      <c r="I534" s="4">
        <f t="shared" si="68"/>
        <v>0</v>
      </c>
      <c r="J534" s="4">
        <f t="shared" si="62"/>
        <v>0</v>
      </c>
    </row>
    <row r="535" spans="3:10" x14ac:dyDescent="0.25">
      <c r="C535" s="24">
        <f t="shared" si="63"/>
        <v>45442</v>
      </c>
      <c r="D535" s="4">
        <f t="shared" si="61"/>
        <v>0</v>
      </c>
      <c r="E535" s="4">
        <f t="shared" si="64"/>
        <v>0</v>
      </c>
      <c r="F535" s="4">
        <f t="shared" si="65"/>
        <v>0</v>
      </c>
      <c r="G535" s="4">
        <f t="shared" si="66"/>
        <v>0</v>
      </c>
      <c r="H535" s="4">
        <f t="shared" si="67"/>
        <v>0</v>
      </c>
      <c r="I535" s="4">
        <f t="shared" si="68"/>
        <v>0</v>
      </c>
      <c r="J535" s="4">
        <f t="shared" si="62"/>
        <v>0</v>
      </c>
    </row>
    <row r="536" spans="3:10" x14ac:dyDescent="0.25">
      <c r="C536" s="24">
        <f t="shared" si="63"/>
        <v>45442</v>
      </c>
      <c r="D536" s="4">
        <f t="shared" si="61"/>
        <v>0</v>
      </c>
      <c r="E536" s="4">
        <f t="shared" si="64"/>
        <v>0</v>
      </c>
      <c r="F536" s="4">
        <f t="shared" si="65"/>
        <v>0</v>
      </c>
      <c r="G536" s="4">
        <f t="shared" si="66"/>
        <v>0</v>
      </c>
      <c r="H536" s="4">
        <f t="shared" si="67"/>
        <v>0</v>
      </c>
      <c r="I536" s="4">
        <f t="shared" si="68"/>
        <v>0</v>
      </c>
      <c r="J536" s="4">
        <f t="shared" si="62"/>
        <v>0</v>
      </c>
    </row>
    <row r="537" spans="3:10" x14ac:dyDescent="0.25">
      <c r="C537" s="24">
        <f t="shared" si="63"/>
        <v>45442</v>
      </c>
      <c r="D537" s="4">
        <f t="shared" si="61"/>
        <v>0</v>
      </c>
      <c r="E537" s="4">
        <f t="shared" si="64"/>
        <v>0</v>
      </c>
      <c r="F537" s="4">
        <f t="shared" si="65"/>
        <v>0</v>
      </c>
      <c r="G537" s="4">
        <f t="shared" si="66"/>
        <v>0</v>
      </c>
      <c r="H537" s="4">
        <f t="shared" si="67"/>
        <v>0</v>
      </c>
      <c r="I537" s="4">
        <f t="shared" si="68"/>
        <v>0</v>
      </c>
      <c r="J537" s="4">
        <f t="shared" si="62"/>
        <v>0</v>
      </c>
    </row>
    <row r="538" spans="3:10" x14ac:dyDescent="0.25">
      <c r="C538" s="24">
        <f t="shared" si="63"/>
        <v>45442</v>
      </c>
      <c r="D538" s="4">
        <f t="shared" ref="D538:D601" si="69">+IF(AND(C538&gt;=0,C538&lt;=30),K538,0)</f>
        <v>0</v>
      </c>
      <c r="E538" s="4">
        <f t="shared" si="64"/>
        <v>0</v>
      </c>
      <c r="F538" s="4">
        <f t="shared" si="65"/>
        <v>0</v>
      </c>
      <c r="G538" s="4">
        <f t="shared" si="66"/>
        <v>0</v>
      </c>
      <c r="H538" s="4">
        <f t="shared" si="67"/>
        <v>0</v>
      </c>
      <c r="I538" s="4">
        <f t="shared" si="68"/>
        <v>0</v>
      </c>
      <c r="J538" s="4">
        <f t="shared" ref="J538:J601" si="70">+IF(AND(C538&gt;360),K538,0)</f>
        <v>0</v>
      </c>
    </row>
    <row r="539" spans="3:10" x14ac:dyDescent="0.25">
      <c r="C539" s="24">
        <f t="shared" ref="C539:C602" si="71">+_xlfn.DAYS($C$2,B539)</f>
        <v>45442</v>
      </c>
      <c r="D539" s="4">
        <f t="shared" si="69"/>
        <v>0</v>
      </c>
      <c r="E539" s="4">
        <f t="shared" si="64"/>
        <v>0</v>
      </c>
      <c r="F539" s="4">
        <f t="shared" si="65"/>
        <v>0</v>
      </c>
      <c r="G539" s="4">
        <f t="shared" si="66"/>
        <v>0</v>
      </c>
      <c r="H539" s="4">
        <f t="shared" si="67"/>
        <v>0</v>
      </c>
      <c r="I539" s="4">
        <f t="shared" si="68"/>
        <v>0</v>
      </c>
      <c r="J539" s="4">
        <f t="shared" si="70"/>
        <v>0</v>
      </c>
    </row>
    <row r="540" spans="3:10" x14ac:dyDescent="0.25">
      <c r="C540" s="24">
        <f t="shared" si="71"/>
        <v>45442</v>
      </c>
      <c r="D540" s="4">
        <f t="shared" si="69"/>
        <v>0</v>
      </c>
      <c r="E540" s="4">
        <f t="shared" si="64"/>
        <v>0</v>
      </c>
      <c r="F540" s="4">
        <f t="shared" si="65"/>
        <v>0</v>
      </c>
      <c r="G540" s="4">
        <f t="shared" si="66"/>
        <v>0</v>
      </c>
      <c r="H540" s="4">
        <f t="shared" si="67"/>
        <v>0</v>
      </c>
      <c r="I540" s="4">
        <f t="shared" si="68"/>
        <v>0</v>
      </c>
      <c r="J540" s="4">
        <f t="shared" si="70"/>
        <v>0</v>
      </c>
    </row>
    <row r="541" spans="3:10" x14ac:dyDescent="0.25">
      <c r="C541" s="24">
        <f t="shared" si="71"/>
        <v>45442</v>
      </c>
      <c r="D541" s="4">
        <f t="shared" si="69"/>
        <v>0</v>
      </c>
      <c r="E541" s="4">
        <f t="shared" si="64"/>
        <v>0</v>
      </c>
      <c r="F541" s="4">
        <f t="shared" si="65"/>
        <v>0</v>
      </c>
      <c r="G541" s="4">
        <f t="shared" si="66"/>
        <v>0</v>
      </c>
      <c r="H541" s="4">
        <f t="shared" si="67"/>
        <v>0</v>
      </c>
      <c r="I541" s="4">
        <f t="shared" si="68"/>
        <v>0</v>
      </c>
      <c r="J541" s="4">
        <f t="shared" si="70"/>
        <v>0</v>
      </c>
    </row>
    <row r="542" spans="3:10" x14ac:dyDescent="0.25">
      <c r="C542" s="24">
        <f t="shared" si="71"/>
        <v>45442</v>
      </c>
      <c r="D542" s="4">
        <f t="shared" si="69"/>
        <v>0</v>
      </c>
      <c r="E542" s="4">
        <f t="shared" si="64"/>
        <v>0</v>
      </c>
      <c r="F542" s="4">
        <f t="shared" si="65"/>
        <v>0</v>
      </c>
      <c r="G542" s="4">
        <f t="shared" si="66"/>
        <v>0</v>
      </c>
      <c r="H542" s="4">
        <f t="shared" si="67"/>
        <v>0</v>
      </c>
      <c r="I542" s="4">
        <f t="shared" si="68"/>
        <v>0</v>
      </c>
      <c r="J542" s="4">
        <f t="shared" si="70"/>
        <v>0</v>
      </c>
    </row>
    <row r="543" spans="3:10" x14ac:dyDescent="0.25">
      <c r="C543" s="24">
        <f t="shared" si="71"/>
        <v>45442</v>
      </c>
      <c r="D543" s="4">
        <f t="shared" si="69"/>
        <v>0</v>
      </c>
      <c r="E543" s="4">
        <f t="shared" si="64"/>
        <v>0</v>
      </c>
      <c r="F543" s="4">
        <f t="shared" si="65"/>
        <v>0</v>
      </c>
      <c r="G543" s="4">
        <f t="shared" si="66"/>
        <v>0</v>
      </c>
      <c r="H543" s="4">
        <f t="shared" si="67"/>
        <v>0</v>
      </c>
      <c r="I543" s="4">
        <f t="shared" si="68"/>
        <v>0</v>
      </c>
      <c r="J543" s="4">
        <f t="shared" si="70"/>
        <v>0</v>
      </c>
    </row>
    <row r="544" spans="3:10" x14ac:dyDescent="0.25">
      <c r="C544" s="24">
        <f t="shared" si="71"/>
        <v>45442</v>
      </c>
      <c r="D544" s="4">
        <f t="shared" si="69"/>
        <v>0</v>
      </c>
      <c r="E544" s="4">
        <f t="shared" si="64"/>
        <v>0</v>
      </c>
      <c r="F544" s="4">
        <f t="shared" si="65"/>
        <v>0</v>
      </c>
      <c r="G544" s="4">
        <f t="shared" si="66"/>
        <v>0</v>
      </c>
      <c r="H544" s="4">
        <f t="shared" si="67"/>
        <v>0</v>
      </c>
      <c r="I544" s="4">
        <f t="shared" si="68"/>
        <v>0</v>
      </c>
      <c r="J544" s="4">
        <f t="shared" si="70"/>
        <v>0</v>
      </c>
    </row>
    <row r="545" spans="3:10" x14ac:dyDescent="0.25">
      <c r="C545" s="24">
        <f t="shared" si="71"/>
        <v>45442</v>
      </c>
      <c r="D545" s="4">
        <f t="shared" si="69"/>
        <v>0</v>
      </c>
      <c r="E545" s="4">
        <f t="shared" si="64"/>
        <v>0</v>
      </c>
      <c r="F545" s="4">
        <f t="shared" si="65"/>
        <v>0</v>
      </c>
      <c r="G545" s="4">
        <f t="shared" si="66"/>
        <v>0</v>
      </c>
      <c r="H545" s="4">
        <f t="shared" si="67"/>
        <v>0</v>
      </c>
      <c r="I545" s="4">
        <f t="shared" si="68"/>
        <v>0</v>
      </c>
      <c r="J545" s="4">
        <f t="shared" si="70"/>
        <v>0</v>
      </c>
    </row>
    <row r="546" spans="3:10" x14ac:dyDescent="0.25">
      <c r="C546" s="24">
        <f t="shared" si="71"/>
        <v>45442</v>
      </c>
      <c r="D546" s="4">
        <f t="shared" si="69"/>
        <v>0</v>
      </c>
      <c r="E546" s="4">
        <f t="shared" si="64"/>
        <v>0</v>
      </c>
      <c r="F546" s="4">
        <f t="shared" si="65"/>
        <v>0</v>
      </c>
      <c r="G546" s="4">
        <f t="shared" si="66"/>
        <v>0</v>
      </c>
      <c r="H546" s="4">
        <f t="shared" si="67"/>
        <v>0</v>
      </c>
      <c r="I546" s="4">
        <f t="shared" si="68"/>
        <v>0</v>
      </c>
      <c r="J546" s="4">
        <f t="shared" si="70"/>
        <v>0</v>
      </c>
    </row>
    <row r="547" spans="3:10" x14ac:dyDescent="0.25">
      <c r="C547" s="24">
        <f t="shared" si="71"/>
        <v>45442</v>
      </c>
      <c r="D547" s="4">
        <f t="shared" si="69"/>
        <v>0</v>
      </c>
      <c r="E547" s="4">
        <f t="shared" si="64"/>
        <v>0</v>
      </c>
      <c r="F547" s="4">
        <f t="shared" si="65"/>
        <v>0</v>
      </c>
      <c r="G547" s="4">
        <f t="shared" si="66"/>
        <v>0</v>
      </c>
      <c r="H547" s="4">
        <f t="shared" si="67"/>
        <v>0</v>
      </c>
      <c r="I547" s="4">
        <f t="shared" si="68"/>
        <v>0</v>
      </c>
      <c r="J547" s="4">
        <f t="shared" si="70"/>
        <v>0</v>
      </c>
    </row>
    <row r="548" spans="3:10" x14ac:dyDescent="0.25">
      <c r="C548" s="24">
        <f t="shared" si="71"/>
        <v>45442</v>
      </c>
      <c r="D548" s="4">
        <f t="shared" si="69"/>
        <v>0</v>
      </c>
      <c r="E548" s="4">
        <f t="shared" si="64"/>
        <v>0</v>
      </c>
      <c r="F548" s="4">
        <f t="shared" si="65"/>
        <v>0</v>
      </c>
      <c r="G548" s="4">
        <f t="shared" si="66"/>
        <v>0</v>
      </c>
      <c r="H548" s="4">
        <f t="shared" si="67"/>
        <v>0</v>
      </c>
      <c r="I548" s="4">
        <f t="shared" si="68"/>
        <v>0</v>
      </c>
      <c r="J548" s="4">
        <f t="shared" si="70"/>
        <v>0</v>
      </c>
    </row>
    <row r="549" spans="3:10" x14ac:dyDescent="0.25">
      <c r="C549" s="24">
        <f t="shared" si="71"/>
        <v>45442</v>
      </c>
      <c r="D549" s="4">
        <f t="shared" si="69"/>
        <v>0</v>
      </c>
      <c r="E549" s="4">
        <f t="shared" si="64"/>
        <v>0</v>
      </c>
      <c r="F549" s="4">
        <f t="shared" si="65"/>
        <v>0</v>
      </c>
      <c r="G549" s="4">
        <f t="shared" si="66"/>
        <v>0</v>
      </c>
      <c r="H549" s="4">
        <f t="shared" si="67"/>
        <v>0</v>
      </c>
      <c r="I549" s="4">
        <f t="shared" si="68"/>
        <v>0</v>
      </c>
      <c r="J549" s="4">
        <f t="shared" si="70"/>
        <v>0</v>
      </c>
    </row>
    <row r="550" spans="3:10" x14ac:dyDescent="0.25">
      <c r="C550" s="24">
        <f t="shared" si="71"/>
        <v>45442</v>
      </c>
      <c r="D550" s="4">
        <f t="shared" si="69"/>
        <v>0</v>
      </c>
      <c r="E550" s="4">
        <f t="shared" si="64"/>
        <v>0</v>
      </c>
      <c r="F550" s="4">
        <f t="shared" si="65"/>
        <v>0</v>
      </c>
      <c r="G550" s="4">
        <f t="shared" si="66"/>
        <v>0</v>
      </c>
      <c r="H550" s="4">
        <f t="shared" si="67"/>
        <v>0</v>
      </c>
      <c r="I550" s="4">
        <f t="shared" si="68"/>
        <v>0</v>
      </c>
      <c r="J550" s="4">
        <f t="shared" si="70"/>
        <v>0</v>
      </c>
    </row>
    <row r="551" spans="3:10" x14ac:dyDescent="0.25">
      <c r="C551" s="24">
        <f t="shared" si="71"/>
        <v>45442</v>
      </c>
      <c r="D551" s="4">
        <f t="shared" si="69"/>
        <v>0</v>
      </c>
      <c r="E551" s="4">
        <f t="shared" si="64"/>
        <v>0</v>
      </c>
      <c r="F551" s="4">
        <f t="shared" si="65"/>
        <v>0</v>
      </c>
      <c r="G551" s="4">
        <f t="shared" si="66"/>
        <v>0</v>
      </c>
      <c r="H551" s="4">
        <f t="shared" si="67"/>
        <v>0</v>
      </c>
      <c r="I551" s="4">
        <f t="shared" si="68"/>
        <v>0</v>
      </c>
      <c r="J551" s="4">
        <f t="shared" si="70"/>
        <v>0</v>
      </c>
    </row>
    <row r="552" spans="3:10" x14ac:dyDescent="0.25">
      <c r="C552" s="24">
        <f t="shared" si="71"/>
        <v>45442</v>
      </c>
      <c r="D552" s="4">
        <f t="shared" si="69"/>
        <v>0</v>
      </c>
      <c r="E552" s="4">
        <f t="shared" si="64"/>
        <v>0</v>
      </c>
      <c r="F552" s="4">
        <f t="shared" si="65"/>
        <v>0</v>
      </c>
      <c r="G552" s="4">
        <f t="shared" si="66"/>
        <v>0</v>
      </c>
      <c r="H552" s="4">
        <f t="shared" si="67"/>
        <v>0</v>
      </c>
      <c r="I552" s="4">
        <f t="shared" si="68"/>
        <v>0</v>
      </c>
      <c r="J552" s="4">
        <f t="shared" si="70"/>
        <v>0</v>
      </c>
    </row>
    <row r="553" spans="3:10" x14ac:dyDescent="0.25">
      <c r="C553" s="24">
        <f t="shared" si="71"/>
        <v>45442</v>
      </c>
      <c r="D553" s="4">
        <f t="shared" si="69"/>
        <v>0</v>
      </c>
      <c r="E553" s="4">
        <f t="shared" si="64"/>
        <v>0</v>
      </c>
      <c r="F553" s="4">
        <f t="shared" si="65"/>
        <v>0</v>
      </c>
      <c r="G553" s="4">
        <f t="shared" si="66"/>
        <v>0</v>
      </c>
      <c r="H553" s="4">
        <f t="shared" si="67"/>
        <v>0</v>
      </c>
      <c r="I553" s="4">
        <f t="shared" si="68"/>
        <v>0</v>
      </c>
      <c r="J553" s="4">
        <f t="shared" si="70"/>
        <v>0</v>
      </c>
    </row>
    <row r="554" spans="3:10" x14ac:dyDescent="0.25">
      <c r="C554" s="24">
        <f t="shared" si="71"/>
        <v>45442</v>
      </c>
      <c r="D554" s="4">
        <f t="shared" si="69"/>
        <v>0</v>
      </c>
      <c r="E554" s="4">
        <f t="shared" si="64"/>
        <v>0</v>
      </c>
      <c r="F554" s="4">
        <f t="shared" si="65"/>
        <v>0</v>
      </c>
      <c r="G554" s="4">
        <f t="shared" si="66"/>
        <v>0</v>
      </c>
      <c r="H554" s="4">
        <f t="shared" si="67"/>
        <v>0</v>
      </c>
      <c r="I554" s="4">
        <f t="shared" si="68"/>
        <v>0</v>
      </c>
      <c r="J554" s="4">
        <f t="shared" si="70"/>
        <v>0</v>
      </c>
    </row>
    <row r="555" spans="3:10" x14ac:dyDescent="0.25">
      <c r="C555" s="24">
        <f t="shared" si="71"/>
        <v>45442</v>
      </c>
      <c r="D555" s="4">
        <f t="shared" si="69"/>
        <v>0</v>
      </c>
      <c r="E555" s="4">
        <f t="shared" si="64"/>
        <v>0</v>
      </c>
      <c r="F555" s="4">
        <f t="shared" si="65"/>
        <v>0</v>
      </c>
      <c r="G555" s="4">
        <f t="shared" si="66"/>
        <v>0</v>
      </c>
      <c r="H555" s="4">
        <f t="shared" si="67"/>
        <v>0</v>
      </c>
      <c r="I555" s="4">
        <f t="shared" si="68"/>
        <v>0</v>
      </c>
      <c r="J555" s="4">
        <f t="shared" si="70"/>
        <v>0</v>
      </c>
    </row>
    <row r="556" spans="3:10" x14ac:dyDescent="0.25">
      <c r="C556" s="24">
        <f t="shared" si="71"/>
        <v>45442</v>
      </c>
      <c r="D556" s="4">
        <f t="shared" si="69"/>
        <v>0</v>
      </c>
      <c r="E556" s="4">
        <f t="shared" si="64"/>
        <v>0</v>
      </c>
      <c r="F556" s="4">
        <f t="shared" si="65"/>
        <v>0</v>
      </c>
      <c r="G556" s="4">
        <f t="shared" si="66"/>
        <v>0</v>
      </c>
      <c r="H556" s="4">
        <f t="shared" si="67"/>
        <v>0</v>
      </c>
      <c r="I556" s="4">
        <f t="shared" si="68"/>
        <v>0</v>
      </c>
      <c r="J556" s="4">
        <f t="shared" si="70"/>
        <v>0</v>
      </c>
    </row>
    <row r="557" spans="3:10" x14ac:dyDescent="0.25">
      <c r="C557" s="24">
        <f t="shared" si="71"/>
        <v>45442</v>
      </c>
      <c r="D557" s="4">
        <f t="shared" si="69"/>
        <v>0</v>
      </c>
      <c r="E557" s="4">
        <f t="shared" si="64"/>
        <v>0</v>
      </c>
      <c r="F557" s="4">
        <f t="shared" si="65"/>
        <v>0</v>
      </c>
      <c r="G557" s="4">
        <f t="shared" si="66"/>
        <v>0</v>
      </c>
      <c r="H557" s="4">
        <f t="shared" si="67"/>
        <v>0</v>
      </c>
      <c r="I557" s="4">
        <f t="shared" si="68"/>
        <v>0</v>
      </c>
      <c r="J557" s="4">
        <f t="shared" si="70"/>
        <v>0</v>
      </c>
    </row>
    <row r="558" spans="3:10" x14ac:dyDescent="0.25">
      <c r="C558" s="24">
        <f t="shared" si="71"/>
        <v>45442</v>
      </c>
      <c r="D558" s="4">
        <f t="shared" si="69"/>
        <v>0</v>
      </c>
      <c r="E558" s="4">
        <f t="shared" si="64"/>
        <v>0</v>
      </c>
      <c r="F558" s="4">
        <f t="shared" si="65"/>
        <v>0</v>
      </c>
      <c r="G558" s="4">
        <f t="shared" si="66"/>
        <v>0</v>
      </c>
      <c r="H558" s="4">
        <f t="shared" si="67"/>
        <v>0</v>
      </c>
      <c r="I558" s="4">
        <f t="shared" si="68"/>
        <v>0</v>
      </c>
      <c r="J558" s="4">
        <f t="shared" si="70"/>
        <v>0</v>
      </c>
    </row>
    <row r="559" spans="3:10" x14ac:dyDescent="0.25">
      <c r="C559" s="24">
        <f t="shared" si="71"/>
        <v>45442</v>
      </c>
      <c r="D559" s="4">
        <f t="shared" si="69"/>
        <v>0</v>
      </c>
      <c r="E559" s="4">
        <f t="shared" si="64"/>
        <v>0</v>
      </c>
      <c r="F559" s="4">
        <f t="shared" si="65"/>
        <v>0</v>
      </c>
      <c r="G559" s="4">
        <f t="shared" si="66"/>
        <v>0</v>
      </c>
      <c r="H559" s="4">
        <f t="shared" si="67"/>
        <v>0</v>
      </c>
      <c r="I559" s="4">
        <f t="shared" si="68"/>
        <v>0</v>
      </c>
      <c r="J559" s="4">
        <f t="shared" si="70"/>
        <v>0</v>
      </c>
    </row>
    <row r="560" spans="3:10" x14ac:dyDescent="0.25">
      <c r="C560" s="24">
        <f t="shared" si="71"/>
        <v>45442</v>
      </c>
      <c r="D560" s="4">
        <f t="shared" si="69"/>
        <v>0</v>
      </c>
      <c r="E560" s="4">
        <f t="shared" si="64"/>
        <v>0</v>
      </c>
      <c r="F560" s="4">
        <f t="shared" si="65"/>
        <v>0</v>
      </c>
      <c r="G560" s="4">
        <f t="shared" si="66"/>
        <v>0</v>
      </c>
      <c r="H560" s="4">
        <f t="shared" si="67"/>
        <v>0</v>
      </c>
      <c r="I560" s="4">
        <f t="shared" si="68"/>
        <v>0</v>
      </c>
      <c r="J560" s="4">
        <f t="shared" si="70"/>
        <v>0</v>
      </c>
    </row>
    <row r="561" spans="3:10" x14ac:dyDescent="0.25">
      <c r="C561" s="24">
        <f t="shared" si="71"/>
        <v>45442</v>
      </c>
      <c r="D561" s="4">
        <f t="shared" si="69"/>
        <v>0</v>
      </c>
      <c r="E561" s="4">
        <f t="shared" si="64"/>
        <v>0</v>
      </c>
      <c r="F561" s="4">
        <f t="shared" si="65"/>
        <v>0</v>
      </c>
      <c r="G561" s="4">
        <f t="shared" si="66"/>
        <v>0</v>
      </c>
      <c r="H561" s="4">
        <f t="shared" si="67"/>
        <v>0</v>
      </c>
      <c r="I561" s="4">
        <f t="shared" si="68"/>
        <v>0</v>
      </c>
      <c r="J561" s="4">
        <f t="shared" si="70"/>
        <v>0</v>
      </c>
    </row>
    <row r="562" spans="3:10" x14ac:dyDescent="0.25">
      <c r="C562" s="24">
        <f t="shared" si="71"/>
        <v>45442</v>
      </c>
      <c r="D562" s="4">
        <f t="shared" si="69"/>
        <v>0</v>
      </c>
      <c r="E562" s="4">
        <f t="shared" si="64"/>
        <v>0</v>
      </c>
      <c r="F562" s="4">
        <f t="shared" si="65"/>
        <v>0</v>
      </c>
      <c r="G562" s="4">
        <f t="shared" si="66"/>
        <v>0</v>
      </c>
      <c r="H562" s="4">
        <f t="shared" si="67"/>
        <v>0</v>
      </c>
      <c r="I562" s="4">
        <f t="shared" si="68"/>
        <v>0</v>
      </c>
      <c r="J562" s="4">
        <f t="shared" si="70"/>
        <v>0</v>
      </c>
    </row>
    <row r="563" spans="3:10" x14ac:dyDescent="0.25">
      <c r="C563" s="24">
        <f t="shared" si="71"/>
        <v>45442</v>
      </c>
      <c r="D563" s="4">
        <f t="shared" si="69"/>
        <v>0</v>
      </c>
      <c r="E563" s="4">
        <f t="shared" si="64"/>
        <v>0</v>
      </c>
      <c r="F563" s="4">
        <f t="shared" si="65"/>
        <v>0</v>
      </c>
      <c r="G563" s="4">
        <f t="shared" si="66"/>
        <v>0</v>
      </c>
      <c r="H563" s="4">
        <f t="shared" si="67"/>
        <v>0</v>
      </c>
      <c r="I563" s="4">
        <f t="shared" si="68"/>
        <v>0</v>
      </c>
      <c r="J563" s="4">
        <f t="shared" si="70"/>
        <v>0</v>
      </c>
    </row>
    <row r="564" spans="3:10" x14ac:dyDescent="0.25">
      <c r="C564" s="24">
        <f t="shared" si="71"/>
        <v>45442</v>
      </c>
      <c r="D564" s="4">
        <f t="shared" si="69"/>
        <v>0</v>
      </c>
      <c r="E564" s="4">
        <f t="shared" si="64"/>
        <v>0</v>
      </c>
      <c r="F564" s="4">
        <f t="shared" si="65"/>
        <v>0</v>
      </c>
      <c r="G564" s="4">
        <f t="shared" si="66"/>
        <v>0</v>
      </c>
      <c r="H564" s="4">
        <f t="shared" si="67"/>
        <v>0</v>
      </c>
      <c r="I564" s="4">
        <f t="shared" si="68"/>
        <v>0</v>
      </c>
      <c r="J564" s="4">
        <f t="shared" si="70"/>
        <v>0</v>
      </c>
    </row>
    <row r="565" spans="3:10" x14ac:dyDescent="0.25">
      <c r="C565" s="24">
        <f t="shared" si="71"/>
        <v>45442</v>
      </c>
      <c r="D565" s="4">
        <f t="shared" si="69"/>
        <v>0</v>
      </c>
      <c r="E565" s="4">
        <f t="shared" si="64"/>
        <v>0</v>
      </c>
      <c r="F565" s="4">
        <f t="shared" si="65"/>
        <v>0</v>
      </c>
      <c r="G565" s="4">
        <f t="shared" si="66"/>
        <v>0</v>
      </c>
      <c r="H565" s="4">
        <f t="shared" si="67"/>
        <v>0</v>
      </c>
      <c r="I565" s="4">
        <f t="shared" si="68"/>
        <v>0</v>
      </c>
      <c r="J565" s="4">
        <f t="shared" si="70"/>
        <v>0</v>
      </c>
    </row>
    <row r="566" spans="3:10" x14ac:dyDescent="0.25">
      <c r="C566" s="24">
        <f t="shared" si="71"/>
        <v>45442</v>
      </c>
      <c r="D566" s="4">
        <f t="shared" si="69"/>
        <v>0</v>
      </c>
      <c r="E566" s="4">
        <f t="shared" si="64"/>
        <v>0</v>
      </c>
      <c r="F566" s="4">
        <f t="shared" si="65"/>
        <v>0</v>
      </c>
      <c r="G566" s="4">
        <f t="shared" si="66"/>
        <v>0</v>
      </c>
      <c r="H566" s="4">
        <f t="shared" si="67"/>
        <v>0</v>
      </c>
      <c r="I566" s="4">
        <f t="shared" si="68"/>
        <v>0</v>
      </c>
      <c r="J566" s="4">
        <f t="shared" si="70"/>
        <v>0</v>
      </c>
    </row>
    <row r="567" spans="3:10" x14ac:dyDescent="0.25">
      <c r="C567" s="24">
        <f t="shared" si="71"/>
        <v>45442</v>
      </c>
      <c r="D567" s="4">
        <f t="shared" si="69"/>
        <v>0</v>
      </c>
      <c r="E567" s="4">
        <f t="shared" si="64"/>
        <v>0</v>
      </c>
      <c r="F567" s="4">
        <f t="shared" si="65"/>
        <v>0</v>
      </c>
      <c r="G567" s="4">
        <f t="shared" si="66"/>
        <v>0</v>
      </c>
      <c r="H567" s="4">
        <f t="shared" si="67"/>
        <v>0</v>
      </c>
      <c r="I567" s="4">
        <f t="shared" si="68"/>
        <v>0</v>
      </c>
      <c r="J567" s="4">
        <f t="shared" si="70"/>
        <v>0</v>
      </c>
    </row>
    <row r="568" spans="3:10" x14ac:dyDescent="0.25">
      <c r="C568" s="24">
        <f t="shared" si="71"/>
        <v>45442</v>
      </c>
      <c r="D568" s="4">
        <f t="shared" si="69"/>
        <v>0</v>
      </c>
      <c r="E568" s="4">
        <f t="shared" si="64"/>
        <v>0</v>
      </c>
      <c r="F568" s="4">
        <f t="shared" si="65"/>
        <v>0</v>
      </c>
      <c r="G568" s="4">
        <f t="shared" si="66"/>
        <v>0</v>
      </c>
      <c r="H568" s="4">
        <f t="shared" si="67"/>
        <v>0</v>
      </c>
      <c r="I568" s="4">
        <f t="shared" si="68"/>
        <v>0</v>
      </c>
      <c r="J568" s="4">
        <f t="shared" si="70"/>
        <v>0</v>
      </c>
    </row>
    <row r="569" spans="3:10" x14ac:dyDescent="0.25">
      <c r="C569" s="24">
        <f t="shared" si="71"/>
        <v>45442</v>
      </c>
      <c r="D569" s="4">
        <f t="shared" si="69"/>
        <v>0</v>
      </c>
      <c r="E569" s="4">
        <f t="shared" si="64"/>
        <v>0</v>
      </c>
      <c r="F569" s="4">
        <f t="shared" si="65"/>
        <v>0</v>
      </c>
      <c r="G569" s="4">
        <f t="shared" si="66"/>
        <v>0</v>
      </c>
      <c r="H569" s="4">
        <f t="shared" si="67"/>
        <v>0</v>
      </c>
      <c r="I569" s="4">
        <f t="shared" si="68"/>
        <v>0</v>
      </c>
      <c r="J569" s="4">
        <f t="shared" si="70"/>
        <v>0</v>
      </c>
    </row>
    <row r="570" spans="3:10" x14ac:dyDescent="0.25">
      <c r="C570" s="24">
        <f t="shared" si="71"/>
        <v>45442</v>
      </c>
      <c r="D570" s="4">
        <f t="shared" si="69"/>
        <v>0</v>
      </c>
      <c r="E570" s="4">
        <f t="shared" si="64"/>
        <v>0</v>
      </c>
      <c r="F570" s="4">
        <f t="shared" si="65"/>
        <v>0</v>
      </c>
      <c r="G570" s="4">
        <f t="shared" si="66"/>
        <v>0</v>
      </c>
      <c r="H570" s="4">
        <f t="shared" si="67"/>
        <v>0</v>
      </c>
      <c r="I570" s="4">
        <f t="shared" si="68"/>
        <v>0</v>
      </c>
      <c r="J570" s="4">
        <f t="shared" si="70"/>
        <v>0</v>
      </c>
    </row>
    <row r="571" spans="3:10" x14ac:dyDescent="0.25">
      <c r="C571" s="24">
        <f t="shared" si="71"/>
        <v>45442</v>
      </c>
      <c r="D571" s="4">
        <f t="shared" si="69"/>
        <v>0</v>
      </c>
      <c r="E571" s="4">
        <f t="shared" si="64"/>
        <v>0</v>
      </c>
      <c r="F571" s="4">
        <f t="shared" si="65"/>
        <v>0</v>
      </c>
      <c r="G571" s="4">
        <f t="shared" si="66"/>
        <v>0</v>
      </c>
      <c r="H571" s="4">
        <f t="shared" si="67"/>
        <v>0</v>
      </c>
      <c r="I571" s="4">
        <f t="shared" si="68"/>
        <v>0</v>
      </c>
      <c r="J571" s="4">
        <f t="shared" si="70"/>
        <v>0</v>
      </c>
    </row>
    <row r="572" spans="3:10" x14ac:dyDescent="0.25">
      <c r="C572" s="24">
        <f t="shared" si="71"/>
        <v>45442</v>
      </c>
      <c r="D572" s="4">
        <f t="shared" si="69"/>
        <v>0</v>
      </c>
      <c r="E572" s="4">
        <f t="shared" ref="E572:E635" si="72">+IF(AND(C572&gt;=31,C572&lt;=60),K572,0)</f>
        <v>0</v>
      </c>
      <c r="F572" s="4">
        <f t="shared" ref="F572:F635" si="73">+IF(AND(C572&gt;=61,C572&lt;=90),K572,0)</f>
        <v>0</v>
      </c>
      <c r="G572" s="4">
        <f t="shared" ref="G572:G635" si="74">+IF(AND(C572&gt;=91,C572&lt;=120),K572,0)</f>
        <v>0</v>
      </c>
      <c r="H572" s="4">
        <f t="shared" ref="H572:H635" si="75">+IF(AND(C572&gt;=121,C572&lt;=180),K572,0)</f>
        <v>0</v>
      </c>
      <c r="I572" s="4">
        <f t="shared" ref="I572:I635" si="76">+IF(AND(C572&gt;=181,C572&lt;=360),K572,0)</f>
        <v>0</v>
      </c>
      <c r="J572" s="4">
        <f t="shared" si="70"/>
        <v>0</v>
      </c>
    </row>
    <row r="573" spans="3:10" x14ac:dyDescent="0.25">
      <c r="C573" s="24">
        <f t="shared" si="71"/>
        <v>45442</v>
      </c>
      <c r="D573" s="4">
        <f t="shared" si="69"/>
        <v>0</v>
      </c>
      <c r="E573" s="4">
        <f t="shared" si="72"/>
        <v>0</v>
      </c>
      <c r="F573" s="4">
        <f t="shared" si="73"/>
        <v>0</v>
      </c>
      <c r="G573" s="4">
        <f t="shared" si="74"/>
        <v>0</v>
      </c>
      <c r="H573" s="4">
        <f t="shared" si="75"/>
        <v>0</v>
      </c>
      <c r="I573" s="4">
        <f t="shared" si="76"/>
        <v>0</v>
      </c>
      <c r="J573" s="4">
        <f t="shared" si="70"/>
        <v>0</v>
      </c>
    </row>
    <row r="574" spans="3:10" x14ac:dyDescent="0.25">
      <c r="C574" s="24">
        <f t="shared" si="71"/>
        <v>45442</v>
      </c>
      <c r="D574" s="4">
        <f t="shared" si="69"/>
        <v>0</v>
      </c>
      <c r="E574" s="4">
        <f t="shared" si="72"/>
        <v>0</v>
      </c>
      <c r="F574" s="4">
        <f t="shared" si="73"/>
        <v>0</v>
      </c>
      <c r="G574" s="4">
        <f t="shared" si="74"/>
        <v>0</v>
      </c>
      <c r="H574" s="4">
        <f t="shared" si="75"/>
        <v>0</v>
      </c>
      <c r="I574" s="4">
        <f t="shared" si="76"/>
        <v>0</v>
      </c>
      <c r="J574" s="4">
        <f t="shared" si="70"/>
        <v>0</v>
      </c>
    </row>
    <row r="575" spans="3:10" x14ac:dyDescent="0.25">
      <c r="C575" s="24">
        <f t="shared" si="71"/>
        <v>45442</v>
      </c>
      <c r="D575" s="4">
        <f t="shared" si="69"/>
        <v>0</v>
      </c>
      <c r="E575" s="4">
        <f t="shared" si="72"/>
        <v>0</v>
      </c>
      <c r="F575" s="4">
        <f t="shared" si="73"/>
        <v>0</v>
      </c>
      <c r="G575" s="4">
        <f t="shared" si="74"/>
        <v>0</v>
      </c>
      <c r="H575" s="4">
        <f t="shared" si="75"/>
        <v>0</v>
      </c>
      <c r="I575" s="4">
        <f t="shared" si="76"/>
        <v>0</v>
      </c>
      <c r="J575" s="4">
        <f t="shared" si="70"/>
        <v>0</v>
      </c>
    </row>
    <row r="576" spans="3:10" x14ac:dyDescent="0.25">
      <c r="C576" s="24">
        <f t="shared" si="71"/>
        <v>45442</v>
      </c>
      <c r="D576" s="4">
        <f t="shared" si="69"/>
        <v>0</v>
      </c>
      <c r="E576" s="4">
        <f t="shared" si="72"/>
        <v>0</v>
      </c>
      <c r="F576" s="4">
        <f t="shared" si="73"/>
        <v>0</v>
      </c>
      <c r="G576" s="4">
        <f t="shared" si="74"/>
        <v>0</v>
      </c>
      <c r="H576" s="4">
        <f t="shared" si="75"/>
        <v>0</v>
      </c>
      <c r="I576" s="4">
        <f t="shared" si="76"/>
        <v>0</v>
      </c>
      <c r="J576" s="4">
        <f t="shared" si="70"/>
        <v>0</v>
      </c>
    </row>
    <row r="577" spans="3:10" x14ac:dyDescent="0.25">
      <c r="C577" s="24">
        <f t="shared" si="71"/>
        <v>45442</v>
      </c>
      <c r="D577" s="4">
        <f t="shared" si="69"/>
        <v>0</v>
      </c>
      <c r="E577" s="4">
        <f t="shared" si="72"/>
        <v>0</v>
      </c>
      <c r="F577" s="4">
        <f t="shared" si="73"/>
        <v>0</v>
      </c>
      <c r="G577" s="4">
        <f t="shared" si="74"/>
        <v>0</v>
      </c>
      <c r="H577" s="4">
        <f t="shared" si="75"/>
        <v>0</v>
      </c>
      <c r="I577" s="4">
        <f t="shared" si="76"/>
        <v>0</v>
      </c>
      <c r="J577" s="4">
        <f t="shared" si="70"/>
        <v>0</v>
      </c>
    </row>
    <row r="578" spans="3:10" x14ac:dyDescent="0.25">
      <c r="C578" s="24">
        <f t="shared" si="71"/>
        <v>45442</v>
      </c>
      <c r="D578" s="4">
        <f t="shared" si="69"/>
        <v>0</v>
      </c>
      <c r="E578" s="4">
        <f t="shared" si="72"/>
        <v>0</v>
      </c>
      <c r="F578" s="4">
        <f t="shared" si="73"/>
        <v>0</v>
      </c>
      <c r="G578" s="4">
        <f t="shared" si="74"/>
        <v>0</v>
      </c>
      <c r="H578" s="4">
        <f t="shared" si="75"/>
        <v>0</v>
      </c>
      <c r="I578" s="4">
        <f t="shared" si="76"/>
        <v>0</v>
      </c>
      <c r="J578" s="4">
        <f t="shared" si="70"/>
        <v>0</v>
      </c>
    </row>
    <row r="579" spans="3:10" x14ac:dyDescent="0.25">
      <c r="C579" s="24">
        <f t="shared" si="71"/>
        <v>45442</v>
      </c>
      <c r="D579" s="4">
        <f t="shared" si="69"/>
        <v>0</v>
      </c>
      <c r="E579" s="4">
        <f t="shared" si="72"/>
        <v>0</v>
      </c>
      <c r="F579" s="4">
        <f t="shared" si="73"/>
        <v>0</v>
      </c>
      <c r="G579" s="4">
        <f t="shared" si="74"/>
        <v>0</v>
      </c>
      <c r="H579" s="4">
        <f t="shared" si="75"/>
        <v>0</v>
      </c>
      <c r="I579" s="4">
        <f t="shared" si="76"/>
        <v>0</v>
      </c>
      <c r="J579" s="4">
        <f t="shared" si="70"/>
        <v>0</v>
      </c>
    </row>
    <row r="580" spans="3:10" x14ac:dyDescent="0.25">
      <c r="C580" s="24">
        <f t="shared" si="71"/>
        <v>45442</v>
      </c>
      <c r="D580" s="4">
        <f t="shared" si="69"/>
        <v>0</v>
      </c>
      <c r="E580" s="4">
        <f t="shared" si="72"/>
        <v>0</v>
      </c>
      <c r="F580" s="4">
        <f t="shared" si="73"/>
        <v>0</v>
      </c>
      <c r="G580" s="4">
        <f t="shared" si="74"/>
        <v>0</v>
      </c>
      <c r="H580" s="4">
        <f t="shared" si="75"/>
        <v>0</v>
      </c>
      <c r="I580" s="4">
        <f t="shared" si="76"/>
        <v>0</v>
      </c>
      <c r="J580" s="4">
        <f t="shared" si="70"/>
        <v>0</v>
      </c>
    </row>
    <row r="581" spans="3:10" x14ac:dyDescent="0.25">
      <c r="C581" s="24">
        <f t="shared" si="71"/>
        <v>45442</v>
      </c>
      <c r="D581" s="4">
        <f t="shared" si="69"/>
        <v>0</v>
      </c>
      <c r="E581" s="4">
        <f t="shared" si="72"/>
        <v>0</v>
      </c>
      <c r="F581" s="4">
        <f t="shared" si="73"/>
        <v>0</v>
      </c>
      <c r="G581" s="4">
        <f t="shared" si="74"/>
        <v>0</v>
      </c>
      <c r="H581" s="4">
        <f t="shared" si="75"/>
        <v>0</v>
      </c>
      <c r="I581" s="4">
        <f t="shared" si="76"/>
        <v>0</v>
      </c>
      <c r="J581" s="4">
        <f t="shared" si="70"/>
        <v>0</v>
      </c>
    </row>
    <row r="582" spans="3:10" x14ac:dyDescent="0.25">
      <c r="C582" s="24">
        <f t="shared" si="71"/>
        <v>45442</v>
      </c>
      <c r="D582" s="4">
        <f t="shared" si="69"/>
        <v>0</v>
      </c>
      <c r="E582" s="4">
        <f t="shared" si="72"/>
        <v>0</v>
      </c>
      <c r="F582" s="4">
        <f t="shared" si="73"/>
        <v>0</v>
      </c>
      <c r="G582" s="4">
        <f t="shared" si="74"/>
        <v>0</v>
      </c>
      <c r="H582" s="4">
        <f t="shared" si="75"/>
        <v>0</v>
      </c>
      <c r="I582" s="4">
        <f t="shared" si="76"/>
        <v>0</v>
      </c>
      <c r="J582" s="4">
        <f t="shared" si="70"/>
        <v>0</v>
      </c>
    </row>
    <row r="583" spans="3:10" x14ac:dyDescent="0.25">
      <c r="C583" s="24">
        <f t="shared" si="71"/>
        <v>45442</v>
      </c>
      <c r="D583" s="4">
        <f t="shared" si="69"/>
        <v>0</v>
      </c>
      <c r="E583" s="4">
        <f t="shared" si="72"/>
        <v>0</v>
      </c>
      <c r="F583" s="4">
        <f t="shared" si="73"/>
        <v>0</v>
      </c>
      <c r="G583" s="4">
        <f t="shared" si="74"/>
        <v>0</v>
      </c>
      <c r="H583" s="4">
        <f t="shared" si="75"/>
        <v>0</v>
      </c>
      <c r="I583" s="4">
        <f t="shared" si="76"/>
        <v>0</v>
      </c>
      <c r="J583" s="4">
        <f t="shared" si="70"/>
        <v>0</v>
      </c>
    </row>
    <row r="584" spans="3:10" x14ac:dyDescent="0.25">
      <c r="C584" s="24">
        <f t="shared" si="71"/>
        <v>45442</v>
      </c>
      <c r="D584" s="4">
        <f t="shared" si="69"/>
        <v>0</v>
      </c>
      <c r="E584" s="4">
        <f t="shared" si="72"/>
        <v>0</v>
      </c>
      <c r="F584" s="4">
        <f t="shared" si="73"/>
        <v>0</v>
      </c>
      <c r="G584" s="4">
        <f t="shared" si="74"/>
        <v>0</v>
      </c>
      <c r="H584" s="4">
        <f t="shared" si="75"/>
        <v>0</v>
      </c>
      <c r="I584" s="4">
        <f t="shared" si="76"/>
        <v>0</v>
      </c>
      <c r="J584" s="4">
        <f t="shared" si="70"/>
        <v>0</v>
      </c>
    </row>
    <row r="585" spans="3:10" x14ac:dyDescent="0.25">
      <c r="C585" s="24">
        <f t="shared" si="71"/>
        <v>45442</v>
      </c>
      <c r="D585" s="4">
        <f t="shared" si="69"/>
        <v>0</v>
      </c>
      <c r="E585" s="4">
        <f t="shared" si="72"/>
        <v>0</v>
      </c>
      <c r="F585" s="4">
        <f t="shared" si="73"/>
        <v>0</v>
      </c>
      <c r="G585" s="4">
        <f t="shared" si="74"/>
        <v>0</v>
      </c>
      <c r="H585" s="4">
        <f t="shared" si="75"/>
        <v>0</v>
      </c>
      <c r="I585" s="4">
        <f t="shared" si="76"/>
        <v>0</v>
      </c>
      <c r="J585" s="4">
        <f t="shared" si="70"/>
        <v>0</v>
      </c>
    </row>
    <row r="586" spans="3:10" x14ac:dyDescent="0.25">
      <c r="C586" s="24">
        <f t="shared" si="71"/>
        <v>45442</v>
      </c>
      <c r="D586" s="4">
        <f t="shared" si="69"/>
        <v>0</v>
      </c>
      <c r="E586" s="4">
        <f t="shared" si="72"/>
        <v>0</v>
      </c>
      <c r="F586" s="4">
        <f t="shared" si="73"/>
        <v>0</v>
      </c>
      <c r="G586" s="4">
        <f t="shared" si="74"/>
        <v>0</v>
      </c>
      <c r="H586" s="4">
        <f t="shared" si="75"/>
        <v>0</v>
      </c>
      <c r="I586" s="4">
        <f t="shared" si="76"/>
        <v>0</v>
      </c>
      <c r="J586" s="4">
        <f t="shared" si="70"/>
        <v>0</v>
      </c>
    </row>
    <row r="587" spans="3:10" x14ac:dyDescent="0.25">
      <c r="C587" s="24">
        <f t="shared" si="71"/>
        <v>45442</v>
      </c>
      <c r="D587" s="4">
        <f t="shared" si="69"/>
        <v>0</v>
      </c>
      <c r="E587" s="4">
        <f t="shared" si="72"/>
        <v>0</v>
      </c>
      <c r="F587" s="4">
        <f t="shared" si="73"/>
        <v>0</v>
      </c>
      <c r="G587" s="4">
        <f t="shared" si="74"/>
        <v>0</v>
      </c>
      <c r="H587" s="4">
        <f t="shared" si="75"/>
        <v>0</v>
      </c>
      <c r="I587" s="4">
        <f t="shared" si="76"/>
        <v>0</v>
      </c>
      <c r="J587" s="4">
        <f t="shared" si="70"/>
        <v>0</v>
      </c>
    </row>
    <row r="588" spans="3:10" x14ac:dyDescent="0.25">
      <c r="C588" s="24">
        <f t="shared" si="71"/>
        <v>45442</v>
      </c>
      <c r="D588" s="4">
        <f t="shared" si="69"/>
        <v>0</v>
      </c>
      <c r="E588" s="4">
        <f t="shared" si="72"/>
        <v>0</v>
      </c>
      <c r="F588" s="4">
        <f t="shared" si="73"/>
        <v>0</v>
      </c>
      <c r="G588" s="4">
        <f t="shared" si="74"/>
        <v>0</v>
      </c>
      <c r="H588" s="4">
        <f t="shared" si="75"/>
        <v>0</v>
      </c>
      <c r="I588" s="4">
        <f t="shared" si="76"/>
        <v>0</v>
      </c>
      <c r="J588" s="4">
        <f t="shared" si="70"/>
        <v>0</v>
      </c>
    </row>
    <row r="589" spans="3:10" x14ac:dyDescent="0.25">
      <c r="C589" s="24">
        <f t="shared" si="71"/>
        <v>45442</v>
      </c>
      <c r="D589" s="4">
        <f t="shared" si="69"/>
        <v>0</v>
      </c>
      <c r="E589" s="4">
        <f t="shared" si="72"/>
        <v>0</v>
      </c>
      <c r="F589" s="4">
        <f t="shared" si="73"/>
        <v>0</v>
      </c>
      <c r="G589" s="4">
        <f t="shared" si="74"/>
        <v>0</v>
      </c>
      <c r="H589" s="4">
        <f t="shared" si="75"/>
        <v>0</v>
      </c>
      <c r="I589" s="4">
        <f t="shared" si="76"/>
        <v>0</v>
      </c>
      <c r="J589" s="4">
        <f t="shared" si="70"/>
        <v>0</v>
      </c>
    </row>
    <row r="590" spans="3:10" x14ac:dyDescent="0.25">
      <c r="C590" s="24">
        <f t="shared" si="71"/>
        <v>45442</v>
      </c>
      <c r="D590" s="4">
        <f t="shared" si="69"/>
        <v>0</v>
      </c>
      <c r="E590" s="4">
        <f t="shared" si="72"/>
        <v>0</v>
      </c>
      <c r="F590" s="4">
        <f t="shared" si="73"/>
        <v>0</v>
      </c>
      <c r="G590" s="4">
        <f t="shared" si="74"/>
        <v>0</v>
      </c>
      <c r="H590" s="4">
        <f t="shared" si="75"/>
        <v>0</v>
      </c>
      <c r="I590" s="4">
        <f t="shared" si="76"/>
        <v>0</v>
      </c>
      <c r="J590" s="4">
        <f t="shared" si="70"/>
        <v>0</v>
      </c>
    </row>
    <row r="591" spans="3:10" x14ac:dyDescent="0.25">
      <c r="C591" s="24">
        <f t="shared" si="71"/>
        <v>45442</v>
      </c>
      <c r="D591" s="4">
        <f t="shared" si="69"/>
        <v>0</v>
      </c>
      <c r="E591" s="4">
        <f t="shared" si="72"/>
        <v>0</v>
      </c>
      <c r="F591" s="4">
        <f t="shared" si="73"/>
        <v>0</v>
      </c>
      <c r="G591" s="4">
        <f t="shared" si="74"/>
        <v>0</v>
      </c>
      <c r="H591" s="4">
        <f t="shared" si="75"/>
        <v>0</v>
      </c>
      <c r="I591" s="4">
        <f t="shared" si="76"/>
        <v>0</v>
      </c>
      <c r="J591" s="4">
        <f t="shared" si="70"/>
        <v>0</v>
      </c>
    </row>
    <row r="592" spans="3:10" x14ac:dyDescent="0.25">
      <c r="C592" s="24">
        <f t="shared" si="71"/>
        <v>45442</v>
      </c>
      <c r="D592" s="4">
        <f t="shared" si="69"/>
        <v>0</v>
      </c>
      <c r="E592" s="4">
        <f t="shared" si="72"/>
        <v>0</v>
      </c>
      <c r="F592" s="4">
        <f t="shared" si="73"/>
        <v>0</v>
      </c>
      <c r="G592" s="4">
        <f t="shared" si="74"/>
        <v>0</v>
      </c>
      <c r="H592" s="4">
        <f t="shared" si="75"/>
        <v>0</v>
      </c>
      <c r="I592" s="4">
        <f t="shared" si="76"/>
        <v>0</v>
      </c>
      <c r="J592" s="4">
        <f t="shared" si="70"/>
        <v>0</v>
      </c>
    </row>
    <row r="593" spans="3:10" x14ac:dyDescent="0.25">
      <c r="C593" s="24">
        <f t="shared" si="71"/>
        <v>45442</v>
      </c>
      <c r="D593" s="4">
        <f t="shared" si="69"/>
        <v>0</v>
      </c>
      <c r="E593" s="4">
        <f t="shared" si="72"/>
        <v>0</v>
      </c>
      <c r="F593" s="4">
        <f t="shared" si="73"/>
        <v>0</v>
      </c>
      <c r="G593" s="4">
        <f t="shared" si="74"/>
        <v>0</v>
      </c>
      <c r="H593" s="4">
        <f t="shared" si="75"/>
        <v>0</v>
      </c>
      <c r="I593" s="4">
        <f t="shared" si="76"/>
        <v>0</v>
      </c>
      <c r="J593" s="4">
        <f t="shared" si="70"/>
        <v>0</v>
      </c>
    </row>
    <row r="594" spans="3:10" x14ac:dyDescent="0.25">
      <c r="C594" s="24">
        <f t="shared" si="71"/>
        <v>45442</v>
      </c>
      <c r="D594" s="4">
        <f t="shared" si="69"/>
        <v>0</v>
      </c>
      <c r="E594" s="4">
        <f t="shared" si="72"/>
        <v>0</v>
      </c>
      <c r="F594" s="4">
        <f t="shared" si="73"/>
        <v>0</v>
      </c>
      <c r="G594" s="4">
        <f t="shared" si="74"/>
        <v>0</v>
      </c>
      <c r="H594" s="4">
        <f t="shared" si="75"/>
        <v>0</v>
      </c>
      <c r="I594" s="4">
        <f t="shared" si="76"/>
        <v>0</v>
      </c>
      <c r="J594" s="4">
        <f t="shared" si="70"/>
        <v>0</v>
      </c>
    </row>
    <row r="595" spans="3:10" x14ac:dyDescent="0.25">
      <c r="C595" s="24">
        <f t="shared" si="71"/>
        <v>45442</v>
      </c>
      <c r="D595" s="4">
        <f t="shared" si="69"/>
        <v>0</v>
      </c>
      <c r="E595" s="4">
        <f t="shared" si="72"/>
        <v>0</v>
      </c>
      <c r="F595" s="4">
        <f t="shared" si="73"/>
        <v>0</v>
      </c>
      <c r="G595" s="4">
        <f t="shared" si="74"/>
        <v>0</v>
      </c>
      <c r="H595" s="4">
        <f t="shared" si="75"/>
        <v>0</v>
      </c>
      <c r="I595" s="4">
        <f t="shared" si="76"/>
        <v>0</v>
      </c>
      <c r="J595" s="4">
        <f t="shared" si="70"/>
        <v>0</v>
      </c>
    </row>
    <row r="596" spans="3:10" x14ac:dyDescent="0.25">
      <c r="C596" s="24">
        <f t="shared" si="71"/>
        <v>45442</v>
      </c>
      <c r="D596" s="4">
        <f t="shared" si="69"/>
        <v>0</v>
      </c>
      <c r="E596" s="4">
        <f t="shared" si="72"/>
        <v>0</v>
      </c>
      <c r="F596" s="4">
        <f t="shared" si="73"/>
        <v>0</v>
      </c>
      <c r="G596" s="4">
        <f t="shared" si="74"/>
        <v>0</v>
      </c>
      <c r="H596" s="4">
        <f t="shared" si="75"/>
        <v>0</v>
      </c>
      <c r="I596" s="4">
        <f t="shared" si="76"/>
        <v>0</v>
      </c>
      <c r="J596" s="4">
        <f t="shared" si="70"/>
        <v>0</v>
      </c>
    </row>
    <row r="597" spans="3:10" x14ac:dyDescent="0.25">
      <c r="C597" s="24">
        <f t="shared" si="71"/>
        <v>45442</v>
      </c>
      <c r="D597" s="4">
        <f t="shared" si="69"/>
        <v>0</v>
      </c>
      <c r="E597" s="4">
        <f t="shared" si="72"/>
        <v>0</v>
      </c>
      <c r="F597" s="4">
        <f t="shared" si="73"/>
        <v>0</v>
      </c>
      <c r="G597" s="4">
        <f t="shared" si="74"/>
        <v>0</v>
      </c>
      <c r="H597" s="4">
        <f t="shared" si="75"/>
        <v>0</v>
      </c>
      <c r="I597" s="4">
        <f t="shared" si="76"/>
        <v>0</v>
      </c>
      <c r="J597" s="4">
        <f t="shared" si="70"/>
        <v>0</v>
      </c>
    </row>
    <row r="598" spans="3:10" x14ac:dyDescent="0.25">
      <c r="C598" s="24">
        <f t="shared" si="71"/>
        <v>45442</v>
      </c>
      <c r="D598" s="4">
        <f t="shared" si="69"/>
        <v>0</v>
      </c>
      <c r="E598" s="4">
        <f t="shared" si="72"/>
        <v>0</v>
      </c>
      <c r="F598" s="4">
        <f t="shared" si="73"/>
        <v>0</v>
      </c>
      <c r="G598" s="4">
        <f t="shared" si="74"/>
        <v>0</v>
      </c>
      <c r="H598" s="4">
        <f t="shared" si="75"/>
        <v>0</v>
      </c>
      <c r="I598" s="4">
        <f t="shared" si="76"/>
        <v>0</v>
      </c>
      <c r="J598" s="4">
        <f t="shared" si="70"/>
        <v>0</v>
      </c>
    </row>
    <row r="599" spans="3:10" x14ac:dyDescent="0.25">
      <c r="C599" s="24">
        <f t="shared" si="71"/>
        <v>45442</v>
      </c>
      <c r="D599" s="4">
        <f t="shared" si="69"/>
        <v>0</v>
      </c>
      <c r="E599" s="4">
        <f t="shared" si="72"/>
        <v>0</v>
      </c>
      <c r="F599" s="4">
        <f t="shared" si="73"/>
        <v>0</v>
      </c>
      <c r="G599" s="4">
        <f t="shared" si="74"/>
        <v>0</v>
      </c>
      <c r="H599" s="4">
        <f t="shared" si="75"/>
        <v>0</v>
      </c>
      <c r="I599" s="4">
        <f t="shared" si="76"/>
        <v>0</v>
      </c>
      <c r="J599" s="4">
        <f t="shared" si="70"/>
        <v>0</v>
      </c>
    </row>
    <row r="600" spans="3:10" x14ac:dyDescent="0.25">
      <c r="C600" s="24">
        <f t="shared" si="71"/>
        <v>45442</v>
      </c>
      <c r="D600" s="4">
        <f t="shared" si="69"/>
        <v>0</v>
      </c>
      <c r="E600" s="4">
        <f t="shared" si="72"/>
        <v>0</v>
      </c>
      <c r="F600" s="4">
        <f t="shared" si="73"/>
        <v>0</v>
      </c>
      <c r="G600" s="4">
        <f t="shared" si="74"/>
        <v>0</v>
      </c>
      <c r="H600" s="4">
        <f t="shared" si="75"/>
        <v>0</v>
      </c>
      <c r="I600" s="4">
        <f t="shared" si="76"/>
        <v>0</v>
      </c>
      <c r="J600" s="4">
        <f t="shared" si="70"/>
        <v>0</v>
      </c>
    </row>
    <row r="601" spans="3:10" x14ac:dyDescent="0.25">
      <c r="C601" s="24">
        <f t="shared" si="71"/>
        <v>45442</v>
      </c>
      <c r="D601" s="4">
        <f t="shared" si="69"/>
        <v>0</v>
      </c>
      <c r="E601" s="4">
        <f t="shared" si="72"/>
        <v>0</v>
      </c>
      <c r="F601" s="4">
        <f t="shared" si="73"/>
        <v>0</v>
      </c>
      <c r="G601" s="4">
        <f t="shared" si="74"/>
        <v>0</v>
      </c>
      <c r="H601" s="4">
        <f t="shared" si="75"/>
        <v>0</v>
      </c>
      <c r="I601" s="4">
        <f t="shared" si="76"/>
        <v>0</v>
      </c>
      <c r="J601" s="4">
        <f t="shared" si="70"/>
        <v>0</v>
      </c>
    </row>
    <row r="602" spans="3:10" x14ac:dyDescent="0.25">
      <c r="C602" s="24">
        <f t="shared" si="71"/>
        <v>45442</v>
      </c>
      <c r="D602" s="4">
        <f t="shared" ref="D602:D665" si="77">+IF(AND(C602&gt;=0,C602&lt;=30),K602,0)</f>
        <v>0</v>
      </c>
      <c r="E602" s="4">
        <f t="shared" si="72"/>
        <v>0</v>
      </c>
      <c r="F602" s="4">
        <f t="shared" si="73"/>
        <v>0</v>
      </c>
      <c r="G602" s="4">
        <f t="shared" si="74"/>
        <v>0</v>
      </c>
      <c r="H602" s="4">
        <f t="shared" si="75"/>
        <v>0</v>
      </c>
      <c r="I602" s="4">
        <f t="shared" si="76"/>
        <v>0</v>
      </c>
      <c r="J602" s="4">
        <f t="shared" ref="J602:J665" si="78">+IF(AND(C602&gt;360),K602,0)</f>
        <v>0</v>
      </c>
    </row>
    <row r="603" spans="3:10" x14ac:dyDescent="0.25">
      <c r="C603" s="24">
        <f t="shared" ref="C603:C666" si="79">+_xlfn.DAYS($C$2,B603)</f>
        <v>45442</v>
      </c>
      <c r="D603" s="4">
        <f t="shared" si="77"/>
        <v>0</v>
      </c>
      <c r="E603" s="4">
        <f t="shared" si="72"/>
        <v>0</v>
      </c>
      <c r="F603" s="4">
        <f t="shared" si="73"/>
        <v>0</v>
      </c>
      <c r="G603" s="4">
        <f t="shared" si="74"/>
        <v>0</v>
      </c>
      <c r="H603" s="4">
        <f t="shared" si="75"/>
        <v>0</v>
      </c>
      <c r="I603" s="4">
        <f t="shared" si="76"/>
        <v>0</v>
      </c>
      <c r="J603" s="4">
        <f t="shared" si="78"/>
        <v>0</v>
      </c>
    </row>
    <row r="604" spans="3:10" x14ac:dyDescent="0.25">
      <c r="C604" s="24">
        <f t="shared" si="79"/>
        <v>45442</v>
      </c>
      <c r="D604" s="4">
        <f t="shared" si="77"/>
        <v>0</v>
      </c>
      <c r="E604" s="4">
        <f t="shared" si="72"/>
        <v>0</v>
      </c>
      <c r="F604" s="4">
        <f t="shared" si="73"/>
        <v>0</v>
      </c>
      <c r="G604" s="4">
        <f t="shared" si="74"/>
        <v>0</v>
      </c>
      <c r="H604" s="4">
        <f t="shared" si="75"/>
        <v>0</v>
      </c>
      <c r="I604" s="4">
        <f t="shared" si="76"/>
        <v>0</v>
      </c>
      <c r="J604" s="4">
        <f t="shared" si="78"/>
        <v>0</v>
      </c>
    </row>
    <row r="605" spans="3:10" x14ac:dyDescent="0.25">
      <c r="C605" s="24">
        <f t="shared" si="79"/>
        <v>45442</v>
      </c>
      <c r="D605" s="4">
        <f t="shared" si="77"/>
        <v>0</v>
      </c>
      <c r="E605" s="4">
        <f t="shared" si="72"/>
        <v>0</v>
      </c>
      <c r="F605" s="4">
        <f t="shared" si="73"/>
        <v>0</v>
      </c>
      <c r="G605" s="4">
        <f t="shared" si="74"/>
        <v>0</v>
      </c>
      <c r="H605" s="4">
        <f t="shared" si="75"/>
        <v>0</v>
      </c>
      <c r="I605" s="4">
        <f t="shared" si="76"/>
        <v>0</v>
      </c>
      <c r="J605" s="4">
        <f t="shared" si="78"/>
        <v>0</v>
      </c>
    </row>
    <row r="606" spans="3:10" x14ac:dyDescent="0.25">
      <c r="C606" s="24">
        <f t="shared" si="79"/>
        <v>45442</v>
      </c>
      <c r="D606" s="4">
        <f t="shared" si="77"/>
        <v>0</v>
      </c>
      <c r="E606" s="4">
        <f t="shared" si="72"/>
        <v>0</v>
      </c>
      <c r="F606" s="4">
        <f t="shared" si="73"/>
        <v>0</v>
      </c>
      <c r="G606" s="4">
        <f t="shared" si="74"/>
        <v>0</v>
      </c>
      <c r="H606" s="4">
        <f t="shared" si="75"/>
        <v>0</v>
      </c>
      <c r="I606" s="4">
        <f t="shared" si="76"/>
        <v>0</v>
      </c>
      <c r="J606" s="4">
        <f t="shared" si="78"/>
        <v>0</v>
      </c>
    </row>
    <row r="607" spans="3:10" x14ac:dyDescent="0.25">
      <c r="C607" s="24">
        <f t="shared" si="79"/>
        <v>45442</v>
      </c>
      <c r="D607" s="4">
        <f t="shared" si="77"/>
        <v>0</v>
      </c>
      <c r="E607" s="4">
        <f t="shared" si="72"/>
        <v>0</v>
      </c>
      <c r="F607" s="4">
        <f t="shared" si="73"/>
        <v>0</v>
      </c>
      <c r="G607" s="4">
        <f t="shared" si="74"/>
        <v>0</v>
      </c>
      <c r="H607" s="4">
        <f t="shared" si="75"/>
        <v>0</v>
      </c>
      <c r="I607" s="4">
        <f t="shared" si="76"/>
        <v>0</v>
      </c>
      <c r="J607" s="4">
        <f t="shared" si="78"/>
        <v>0</v>
      </c>
    </row>
    <row r="608" spans="3:10" x14ac:dyDescent="0.25">
      <c r="C608" s="24">
        <f t="shared" si="79"/>
        <v>45442</v>
      </c>
      <c r="D608" s="4">
        <f t="shared" si="77"/>
        <v>0</v>
      </c>
      <c r="E608" s="4">
        <f t="shared" si="72"/>
        <v>0</v>
      </c>
      <c r="F608" s="4">
        <f t="shared" si="73"/>
        <v>0</v>
      </c>
      <c r="G608" s="4">
        <f t="shared" si="74"/>
        <v>0</v>
      </c>
      <c r="H608" s="4">
        <f t="shared" si="75"/>
        <v>0</v>
      </c>
      <c r="I608" s="4">
        <f t="shared" si="76"/>
        <v>0</v>
      </c>
      <c r="J608" s="4">
        <f t="shared" si="78"/>
        <v>0</v>
      </c>
    </row>
    <row r="609" spans="3:10" x14ac:dyDescent="0.25">
      <c r="C609" s="24">
        <f t="shared" si="79"/>
        <v>45442</v>
      </c>
      <c r="D609" s="4">
        <f t="shared" si="77"/>
        <v>0</v>
      </c>
      <c r="E609" s="4">
        <f t="shared" si="72"/>
        <v>0</v>
      </c>
      <c r="F609" s="4">
        <f t="shared" si="73"/>
        <v>0</v>
      </c>
      <c r="G609" s="4">
        <f t="shared" si="74"/>
        <v>0</v>
      </c>
      <c r="H609" s="4">
        <f t="shared" si="75"/>
        <v>0</v>
      </c>
      <c r="I609" s="4">
        <f t="shared" si="76"/>
        <v>0</v>
      </c>
      <c r="J609" s="4">
        <f t="shared" si="78"/>
        <v>0</v>
      </c>
    </row>
    <row r="610" spans="3:10" x14ac:dyDescent="0.25">
      <c r="C610" s="24">
        <f t="shared" si="79"/>
        <v>45442</v>
      </c>
      <c r="D610" s="4">
        <f t="shared" si="77"/>
        <v>0</v>
      </c>
      <c r="E610" s="4">
        <f t="shared" si="72"/>
        <v>0</v>
      </c>
      <c r="F610" s="4">
        <f t="shared" si="73"/>
        <v>0</v>
      </c>
      <c r="G610" s="4">
        <f t="shared" si="74"/>
        <v>0</v>
      </c>
      <c r="H610" s="4">
        <f t="shared" si="75"/>
        <v>0</v>
      </c>
      <c r="I610" s="4">
        <f t="shared" si="76"/>
        <v>0</v>
      </c>
      <c r="J610" s="4">
        <f t="shared" si="78"/>
        <v>0</v>
      </c>
    </row>
    <row r="611" spans="3:10" x14ac:dyDescent="0.25">
      <c r="C611" s="24">
        <f t="shared" si="79"/>
        <v>45442</v>
      </c>
      <c r="D611" s="4">
        <f t="shared" si="77"/>
        <v>0</v>
      </c>
      <c r="E611" s="4">
        <f t="shared" si="72"/>
        <v>0</v>
      </c>
      <c r="F611" s="4">
        <f t="shared" si="73"/>
        <v>0</v>
      </c>
      <c r="G611" s="4">
        <f t="shared" si="74"/>
        <v>0</v>
      </c>
      <c r="H611" s="4">
        <f t="shared" si="75"/>
        <v>0</v>
      </c>
      <c r="I611" s="4">
        <f t="shared" si="76"/>
        <v>0</v>
      </c>
      <c r="J611" s="4">
        <f t="shared" si="78"/>
        <v>0</v>
      </c>
    </row>
    <row r="612" spans="3:10" x14ac:dyDescent="0.25">
      <c r="C612" s="24">
        <f t="shared" si="79"/>
        <v>45442</v>
      </c>
      <c r="D612" s="4">
        <f t="shared" si="77"/>
        <v>0</v>
      </c>
      <c r="E612" s="4">
        <f t="shared" si="72"/>
        <v>0</v>
      </c>
      <c r="F612" s="4">
        <f t="shared" si="73"/>
        <v>0</v>
      </c>
      <c r="G612" s="4">
        <f t="shared" si="74"/>
        <v>0</v>
      </c>
      <c r="H612" s="4">
        <f t="shared" si="75"/>
        <v>0</v>
      </c>
      <c r="I612" s="4">
        <f t="shared" si="76"/>
        <v>0</v>
      </c>
      <c r="J612" s="4">
        <f t="shared" si="78"/>
        <v>0</v>
      </c>
    </row>
    <row r="613" spans="3:10" x14ac:dyDescent="0.25">
      <c r="C613" s="24">
        <f t="shared" si="79"/>
        <v>45442</v>
      </c>
      <c r="D613" s="4">
        <f t="shared" si="77"/>
        <v>0</v>
      </c>
      <c r="E613" s="4">
        <f t="shared" si="72"/>
        <v>0</v>
      </c>
      <c r="F613" s="4">
        <f t="shared" si="73"/>
        <v>0</v>
      </c>
      <c r="G613" s="4">
        <f t="shared" si="74"/>
        <v>0</v>
      </c>
      <c r="H613" s="4">
        <f t="shared" si="75"/>
        <v>0</v>
      </c>
      <c r="I613" s="4">
        <f t="shared" si="76"/>
        <v>0</v>
      </c>
      <c r="J613" s="4">
        <f t="shared" si="78"/>
        <v>0</v>
      </c>
    </row>
    <row r="614" spans="3:10" x14ac:dyDescent="0.25">
      <c r="C614" s="24">
        <f t="shared" si="79"/>
        <v>45442</v>
      </c>
      <c r="D614" s="4">
        <f t="shared" si="77"/>
        <v>0</v>
      </c>
      <c r="E614" s="4">
        <f t="shared" si="72"/>
        <v>0</v>
      </c>
      <c r="F614" s="4">
        <f t="shared" si="73"/>
        <v>0</v>
      </c>
      <c r="G614" s="4">
        <f t="shared" si="74"/>
        <v>0</v>
      </c>
      <c r="H614" s="4">
        <f t="shared" si="75"/>
        <v>0</v>
      </c>
      <c r="I614" s="4">
        <f t="shared" si="76"/>
        <v>0</v>
      </c>
      <c r="J614" s="4">
        <f t="shared" si="78"/>
        <v>0</v>
      </c>
    </row>
    <row r="615" spans="3:10" x14ac:dyDescent="0.25">
      <c r="C615" s="24">
        <f t="shared" si="79"/>
        <v>45442</v>
      </c>
      <c r="D615" s="4">
        <f t="shared" si="77"/>
        <v>0</v>
      </c>
      <c r="E615" s="4">
        <f t="shared" si="72"/>
        <v>0</v>
      </c>
      <c r="F615" s="4">
        <f t="shared" si="73"/>
        <v>0</v>
      </c>
      <c r="G615" s="4">
        <f t="shared" si="74"/>
        <v>0</v>
      </c>
      <c r="H615" s="4">
        <f t="shared" si="75"/>
        <v>0</v>
      </c>
      <c r="I615" s="4">
        <f t="shared" si="76"/>
        <v>0</v>
      </c>
      <c r="J615" s="4">
        <f t="shared" si="78"/>
        <v>0</v>
      </c>
    </row>
    <row r="616" spans="3:10" x14ac:dyDescent="0.25">
      <c r="C616" s="24">
        <f t="shared" si="79"/>
        <v>45442</v>
      </c>
      <c r="D616" s="4">
        <f t="shared" si="77"/>
        <v>0</v>
      </c>
      <c r="E616" s="4">
        <f t="shared" si="72"/>
        <v>0</v>
      </c>
      <c r="F616" s="4">
        <f t="shared" si="73"/>
        <v>0</v>
      </c>
      <c r="G616" s="4">
        <f t="shared" si="74"/>
        <v>0</v>
      </c>
      <c r="H616" s="4">
        <f t="shared" si="75"/>
        <v>0</v>
      </c>
      <c r="I616" s="4">
        <f t="shared" si="76"/>
        <v>0</v>
      </c>
      <c r="J616" s="4">
        <f t="shared" si="78"/>
        <v>0</v>
      </c>
    </row>
    <row r="617" spans="3:10" x14ac:dyDescent="0.25">
      <c r="C617" s="24">
        <f t="shared" si="79"/>
        <v>45442</v>
      </c>
      <c r="D617" s="4">
        <f t="shared" si="77"/>
        <v>0</v>
      </c>
      <c r="E617" s="4">
        <f t="shared" si="72"/>
        <v>0</v>
      </c>
      <c r="F617" s="4">
        <f t="shared" si="73"/>
        <v>0</v>
      </c>
      <c r="G617" s="4">
        <f t="shared" si="74"/>
        <v>0</v>
      </c>
      <c r="H617" s="4">
        <f t="shared" si="75"/>
        <v>0</v>
      </c>
      <c r="I617" s="4">
        <f t="shared" si="76"/>
        <v>0</v>
      </c>
      <c r="J617" s="4">
        <f t="shared" si="78"/>
        <v>0</v>
      </c>
    </row>
    <row r="618" spans="3:10" x14ac:dyDescent="0.25">
      <c r="C618" s="24">
        <f t="shared" si="79"/>
        <v>45442</v>
      </c>
      <c r="D618" s="4">
        <f t="shared" si="77"/>
        <v>0</v>
      </c>
      <c r="E618" s="4">
        <f t="shared" si="72"/>
        <v>0</v>
      </c>
      <c r="F618" s="4">
        <f t="shared" si="73"/>
        <v>0</v>
      </c>
      <c r="G618" s="4">
        <f t="shared" si="74"/>
        <v>0</v>
      </c>
      <c r="H618" s="4">
        <f t="shared" si="75"/>
        <v>0</v>
      </c>
      <c r="I618" s="4">
        <f t="shared" si="76"/>
        <v>0</v>
      </c>
      <c r="J618" s="4">
        <f t="shared" si="78"/>
        <v>0</v>
      </c>
    </row>
    <row r="619" spans="3:10" x14ac:dyDescent="0.25">
      <c r="C619" s="24">
        <f t="shared" si="79"/>
        <v>45442</v>
      </c>
      <c r="D619" s="4">
        <f t="shared" si="77"/>
        <v>0</v>
      </c>
      <c r="E619" s="4">
        <f t="shared" si="72"/>
        <v>0</v>
      </c>
      <c r="F619" s="4">
        <f t="shared" si="73"/>
        <v>0</v>
      </c>
      <c r="G619" s="4">
        <f t="shared" si="74"/>
        <v>0</v>
      </c>
      <c r="H619" s="4">
        <f t="shared" si="75"/>
        <v>0</v>
      </c>
      <c r="I619" s="4">
        <f t="shared" si="76"/>
        <v>0</v>
      </c>
      <c r="J619" s="4">
        <f t="shared" si="78"/>
        <v>0</v>
      </c>
    </row>
    <row r="620" spans="3:10" x14ac:dyDescent="0.25">
      <c r="C620" s="24">
        <f t="shared" si="79"/>
        <v>45442</v>
      </c>
      <c r="D620" s="4">
        <f t="shared" si="77"/>
        <v>0</v>
      </c>
      <c r="E620" s="4">
        <f t="shared" si="72"/>
        <v>0</v>
      </c>
      <c r="F620" s="4">
        <f t="shared" si="73"/>
        <v>0</v>
      </c>
      <c r="G620" s="4">
        <f t="shared" si="74"/>
        <v>0</v>
      </c>
      <c r="H620" s="4">
        <f t="shared" si="75"/>
        <v>0</v>
      </c>
      <c r="I620" s="4">
        <f t="shared" si="76"/>
        <v>0</v>
      </c>
      <c r="J620" s="4">
        <f t="shared" si="78"/>
        <v>0</v>
      </c>
    </row>
    <row r="621" spans="3:10" x14ac:dyDescent="0.25">
      <c r="C621" s="24">
        <f t="shared" si="79"/>
        <v>45442</v>
      </c>
      <c r="D621" s="4">
        <f t="shared" si="77"/>
        <v>0</v>
      </c>
      <c r="E621" s="4">
        <f t="shared" si="72"/>
        <v>0</v>
      </c>
      <c r="F621" s="4">
        <f t="shared" si="73"/>
        <v>0</v>
      </c>
      <c r="G621" s="4">
        <f t="shared" si="74"/>
        <v>0</v>
      </c>
      <c r="H621" s="4">
        <f t="shared" si="75"/>
        <v>0</v>
      </c>
      <c r="I621" s="4">
        <f t="shared" si="76"/>
        <v>0</v>
      </c>
      <c r="J621" s="4">
        <f t="shared" si="78"/>
        <v>0</v>
      </c>
    </row>
    <row r="622" spans="3:10" x14ac:dyDescent="0.25">
      <c r="C622" s="24">
        <f t="shared" si="79"/>
        <v>45442</v>
      </c>
      <c r="D622" s="4">
        <f t="shared" si="77"/>
        <v>0</v>
      </c>
      <c r="E622" s="4">
        <f t="shared" si="72"/>
        <v>0</v>
      </c>
      <c r="F622" s="4">
        <f t="shared" si="73"/>
        <v>0</v>
      </c>
      <c r="G622" s="4">
        <f t="shared" si="74"/>
        <v>0</v>
      </c>
      <c r="H622" s="4">
        <f t="shared" si="75"/>
        <v>0</v>
      </c>
      <c r="I622" s="4">
        <f t="shared" si="76"/>
        <v>0</v>
      </c>
      <c r="J622" s="4">
        <f t="shared" si="78"/>
        <v>0</v>
      </c>
    </row>
    <row r="623" spans="3:10" x14ac:dyDescent="0.25">
      <c r="C623" s="24">
        <f t="shared" si="79"/>
        <v>45442</v>
      </c>
      <c r="D623" s="4">
        <f t="shared" si="77"/>
        <v>0</v>
      </c>
      <c r="E623" s="4">
        <f t="shared" si="72"/>
        <v>0</v>
      </c>
      <c r="F623" s="4">
        <f t="shared" si="73"/>
        <v>0</v>
      </c>
      <c r="G623" s="4">
        <f t="shared" si="74"/>
        <v>0</v>
      </c>
      <c r="H623" s="4">
        <f t="shared" si="75"/>
        <v>0</v>
      </c>
      <c r="I623" s="4">
        <f t="shared" si="76"/>
        <v>0</v>
      </c>
      <c r="J623" s="4">
        <f t="shared" si="78"/>
        <v>0</v>
      </c>
    </row>
    <row r="624" spans="3:10" x14ac:dyDescent="0.25">
      <c r="C624" s="24">
        <f t="shared" si="79"/>
        <v>45442</v>
      </c>
      <c r="D624" s="4">
        <f t="shared" si="77"/>
        <v>0</v>
      </c>
      <c r="E624" s="4">
        <f t="shared" si="72"/>
        <v>0</v>
      </c>
      <c r="F624" s="4">
        <f t="shared" si="73"/>
        <v>0</v>
      </c>
      <c r="G624" s="4">
        <f t="shared" si="74"/>
        <v>0</v>
      </c>
      <c r="H624" s="4">
        <f t="shared" si="75"/>
        <v>0</v>
      </c>
      <c r="I624" s="4">
        <f t="shared" si="76"/>
        <v>0</v>
      </c>
      <c r="J624" s="4">
        <f t="shared" si="78"/>
        <v>0</v>
      </c>
    </row>
    <row r="625" spans="3:10" x14ac:dyDescent="0.25">
      <c r="C625" s="24">
        <f t="shared" si="79"/>
        <v>45442</v>
      </c>
      <c r="D625" s="4">
        <f t="shared" si="77"/>
        <v>0</v>
      </c>
      <c r="E625" s="4">
        <f t="shared" si="72"/>
        <v>0</v>
      </c>
      <c r="F625" s="4">
        <f t="shared" si="73"/>
        <v>0</v>
      </c>
      <c r="G625" s="4">
        <f t="shared" si="74"/>
        <v>0</v>
      </c>
      <c r="H625" s="4">
        <f t="shared" si="75"/>
        <v>0</v>
      </c>
      <c r="I625" s="4">
        <f t="shared" si="76"/>
        <v>0</v>
      </c>
      <c r="J625" s="4">
        <f t="shared" si="78"/>
        <v>0</v>
      </c>
    </row>
    <row r="626" spans="3:10" x14ac:dyDescent="0.25">
      <c r="C626" s="24">
        <f t="shared" si="79"/>
        <v>45442</v>
      </c>
      <c r="D626" s="4">
        <f t="shared" si="77"/>
        <v>0</v>
      </c>
      <c r="E626" s="4">
        <f t="shared" si="72"/>
        <v>0</v>
      </c>
      <c r="F626" s="4">
        <f t="shared" si="73"/>
        <v>0</v>
      </c>
      <c r="G626" s="4">
        <f t="shared" si="74"/>
        <v>0</v>
      </c>
      <c r="H626" s="4">
        <f t="shared" si="75"/>
        <v>0</v>
      </c>
      <c r="I626" s="4">
        <f t="shared" si="76"/>
        <v>0</v>
      </c>
      <c r="J626" s="4">
        <f t="shared" si="78"/>
        <v>0</v>
      </c>
    </row>
    <row r="627" spans="3:10" x14ac:dyDescent="0.25">
      <c r="C627" s="24">
        <f t="shared" si="79"/>
        <v>45442</v>
      </c>
      <c r="D627" s="4">
        <f t="shared" si="77"/>
        <v>0</v>
      </c>
      <c r="E627" s="4">
        <f t="shared" si="72"/>
        <v>0</v>
      </c>
      <c r="F627" s="4">
        <f t="shared" si="73"/>
        <v>0</v>
      </c>
      <c r="G627" s="4">
        <f t="shared" si="74"/>
        <v>0</v>
      </c>
      <c r="H627" s="4">
        <f t="shared" si="75"/>
        <v>0</v>
      </c>
      <c r="I627" s="4">
        <f t="shared" si="76"/>
        <v>0</v>
      </c>
      <c r="J627" s="4">
        <f t="shared" si="78"/>
        <v>0</v>
      </c>
    </row>
    <row r="628" spans="3:10" x14ac:dyDescent="0.25">
      <c r="C628" s="24">
        <f t="shared" si="79"/>
        <v>45442</v>
      </c>
      <c r="D628" s="4">
        <f t="shared" si="77"/>
        <v>0</v>
      </c>
      <c r="E628" s="4">
        <f t="shared" si="72"/>
        <v>0</v>
      </c>
      <c r="F628" s="4">
        <f t="shared" si="73"/>
        <v>0</v>
      </c>
      <c r="G628" s="4">
        <f t="shared" si="74"/>
        <v>0</v>
      </c>
      <c r="H628" s="4">
        <f t="shared" si="75"/>
        <v>0</v>
      </c>
      <c r="I628" s="4">
        <f t="shared" si="76"/>
        <v>0</v>
      </c>
      <c r="J628" s="4">
        <f t="shared" si="78"/>
        <v>0</v>
      </c>
    </row>
    <row r="629" spans="3:10" x14ac:dyDescent="0.25">
      <c r="C629" s="24">
        <f t="shared" si="79"/>
        <v>45442</v>
      </c>
      <c r="D629" s="4">
        <f t="shared" si="77"/>
        <v>0</v>
      </c>
      <c r="E629" s="4">
        <f t="shared" si="72"/>
        <v>0</v>
      </c>
      <c r="F629" s="4">
        <f t="shared" si="73"/>
        <v>0</v>
      </c>
      <c r="G629" s="4">
        <f t="shared" si="74"/>
        <v>0</v>
      </c>
      <c r="H629" s="4">
        <f t="shared" si="75"/>
        <v>0</v>
      </c>
      <c r="I629" s="4">
        <f t="shared" si="76"/>
        <v>0</v>
      </c>
      <c r="J629" s="4">
        <f t="shared" si="78"/>
        <v>0</v>
      </c>
    </row>
    <row r="630" spans="3:10" x14ac:dyDescent="0.25">
      <c r="C630" s="24">
        <f t="shared" si="79"/>
        <v>45442</v>
      </c>
      <c r="D630" s="4">
        <f t="shared" si="77"/>
        <v>0</v>
      </c>
      <c r="E630" s="4">
        <f t="shared" si="72"/>
        <v>0</v>
      </c>
      <c r="F630" s="4">
        <f t="shared" si="73"/>
        <v>0</v>
      </c>
      <c r="G630" s="4">
        <f t="shared" si="74"/>
        <v>0</v>
      </c>
      <c r="H630" s="4">
        <f t="shared" si="75"/>
        <v>0</v>
      </c>
      <c r="I630" s="4">
        <f t="shared" si="76"/>
        <v>0</v>
      </c>
      <c r="J630" s="4">
        <f t="shared" si="78"/>
        <v>0</v>
      </c>
    </row>
    <row r="631" spans="3:10" x14ac:dyDescent="0.25">
      <c r="C631" s="24">
        <f t="shared" si="79"/>
        <v>45442</v>
      </c>
      <c r="D631" s="4">
        <f t="shared" si="77"/>
        <v>0</v>
      </c>
      <c r="E631" s="4">
        <f t="shared" si="72"/>
        <v>0</v>
      </c>
      <c r="F631" s="4">
        <f t="shared" si="73"/>
        <v>0</v>
      </c>
      <c r="G631" s="4">
        <f t="shared" si="74"/>
        <v>0</v>
      </c>
      <c r="H631" s="4">
        <f t="shared" si="75"/>
        <v>0</v>
      </c>
      <c r="I631" s="4">
        <f t="shared" si="76"/>
        <v>0</v>
      </c>
      <c r="J631" s="4">
        <f t="shared" si="78"/>
        <v>0</v>
      </c>
    </row>
    <row r="632" spans="3:10" x14ac:dyDescent="0.25">
      <c r="C632" s="24">
        <f t="shared" si="79"/>
        <v>45442</v>
      </c>
      <c r="D632" s="4">
        <f t="shared" si="77"/>
        <v>0</v>
      </c>
      <c r="E632" s="4">
        <f t="shared" si="72"/>
        <v>0</v>
      </c>
      <c r="F632" s="4">
        <f t="shared" si="73"/>
        <v>0</v>
      </c>
      <c r="G632" s="4">
        <f t="shared" si="74"/>
        <v>0</v>
      </c>
      <c r="H632" s="4">
        <f t="shared" si="75"/>
        <v>0</v>
      </c>
      <c r="I632" s="4">
        <f t="shared" si="76"/>
        <v>0</v>
      </c>
      <c r="J632" s="4">
        <f t="shared" si="78"/>
        <v>0</v>
      </c>
    </row>
    <row r="633" spans="3:10" x14ac:dyDescent="0.25">
      <c r="C633" s="24">
        <f t="shared" si="79"/>
        <v>45442</v>
      </c>
      <c r="D633" s="4">
        <f t="shared" si="77"/>
        <v>0</v>
      </c>
      <c r="E633" s="4">
        <f t="shared" si="72"/>
        <v>0</v>
      </c>
      <c r="F633" s="4">
        <f t="shared" si="73"/>
        <v>0</v>
      </c>
      <c r="G633" s="4">
        <f t="shared" si="74"/>
        <v>0</v>
      </c>
      <c r="H633" s="4">
        <f t="shared" si="75"/>
        <v>0</v>
      </c>
      <c r="I633" s="4">
        <f t="shared" si="76"/>
        <v>0</v>
      </c>
      <c r="J633" s="4">
        <f t="shared" si="78"/>
        <v>0</v>
      </c>
    </row>
    <row r="634" spans="3:10" x14ac:dyDescent="0.25">
      <c r="C634" s="24">
        <f t="shared" si="79"/>
        <v>45442</v>
      </c>
      <c r="D634" s="4">
        <f t="shared" si="77"/>
        <v>0</v>
      </c>
      <c r="E634" s="4">
        <f t="shared" si="72"/>
        <v>0</v>
      </c>
      <c r="F634" s="4">
        <f t="shared" si="73"/>
        <v>0</v>
      </c>
      <c r="G634" s="4">
        <f t="shared" si="74"/>
        <v>0</v>
      </c>
      <c r="H634" s="4">
        <f t="shared" si="75"/>
        <v>0</v>
      </c>
      <c r="I634" s="4">
        <f t="shared" si="76"/>
        <v>0</v>
      </c>
      <c r="J634" s="4">
        <f t="shared" si="78"/>
        <v>0</v>
      </c>
    </row>
    <row r="635" spans="3:10" x14ac:dyDescent="0.25">
      <c r="C635" s="24">
        <f t="shared" si="79"/>
        <v>45442</v>
      </c>
      <c r="D635" s="4">
        <f t="shared" si="77"/>
        <v>0</v>
      </c>
      <c r="E635" s="4">
        <f t="shared" si="72"/>
        <v>0</v>
      </c>
      <c r="F635" s="4">
        <f t="shared" si="73"/>
        <v>0</v>
      </c>
      <c r="G635" s="4">
        <f t="shared" si="74"/>
        <v>0</v>
      </c>
      <c r="H635" s="4">
        <f t="shared" si="75"/>
        <v>0</v>
      </c>
      <c r="I635" s="4">
        <f t="shared" si="76"/>
        <v>0</v>
      </c>
      <c r="J635" s="4">
        <f t="shared" si="78"/>
        <v>0</v>
      </c>
    </row>
    <row r="636" spans="3:10" x14ac:dyDescent="0.25">
      <c r="C636" s="24">
        <f t="shared" si="79"/>
        <v>45442</v>
      </c>
      <c r="D636" s="4">
        <f t="shared" si="77"/>
        <v>0</v>
      </c>
      <c r="E636" s="4">
        <f t="shared" ref="E636:E699" si="80">+IF(AND(C636&gt;=31,C636&lt;=60),K636,0)</f>
        <v>0</v>
      </c>
      <c r="F636" s="4">
        <f t="shared" ref="F636:F699" si="81">+IF(AND(C636&gt;=61,C636&lt;=90),K636,0)</f>
        <v>0</v>
      </c>
      <c r="G636" s="4">
        <f t="shared" ref="G636:G699" si="82">+IF(AND(C636&gt;=91,C636&lt;=120),K636,0)</f>
        <v>0</v>
      </c>
      <c r="H636" s="4">
        <f t="shared" ref="H636:H699" si="83">+IF(AND(C636&gt;=121,C636&lt;=180),K636,0)</f>
        <v>0</v>
      </c>
      <c r="I636" s="4">
        <f t="shared" ref="I636:I699" si="84">+IF(AND(C636&gt;=181,C636&lt;=360),K636,0)</f>
        <v>0</v>
      </c>
      <c r="J636" s="4">
        <f t="shared" si="78"/>
        <v>0</v>
      </c>
    </row>
    <row r="637" spans="3:10" x14ac:dyDescent="0.25">
      <c r="C637" s="24">
        <f t="shared" si="79"/>
        <v>45442</v>
      </c>
      <c r="D637" s="4">
        <f t="shared" si="77"/>
        <v>0</v>
      </c>
      <c r="E637" s="4">
        <f t="shared" si="80"/>
        <v>0</v>
      </c>
      <c r="F637" s="4">
        <f t="shared" si="81"/>
        <v>0</v>
      </c>
      <c r="G637" s="4">
        <f t="shared" si="82"/>
        <v>0</v>
      </c>
      <c r="H637" s="4">
        <f t="shared" si="83"/>
        <v>0</v>
      </c>
      <c r="I637" s="4">
        <f t="shared" si="84"/>
        <v>0</v>
      </c>
      <c r="J637" s="4">
        <f t="shared" si="78"/>
        <v>0</v>
      </c>
    </row>
    <row r="638" spans="3:10" x14ac:dyDescent="0.25">
      <c r="C638" s="24">
        <f t="shared" si="79"/>
        <v>45442</v>
      </c>
      <c r="D638" s="4">
        <f t="shared" si="77"/>
        <v>0</v>
      </c>
      <c r="E638" s="4">
        <f t="shared" si="80"/>
        <v>0</v>
      </c>
      <c r="F638" s="4">
        <f t="shared" si="81"/>
        <v>0</v>
      </c>
      <c r="G638" s="4">
        <f t="shared" si="82"/>
        <v>0</v>
      </c>
      <c r="H638" s="4">
        <f t="shared" si="83"/>
        <v>0</v>
      </c>
      <c r="I638" s="4">
        <f t="shared" si="84"/>
        <v>0</v>
      </c>
      <c r="J638" s="4">
        <f t="shared" si="78"/>
        <v>0</v>
      </c>
    </row>
    <row r="639" spans="3:10" x14ac:dyDescent="0.25">
      <c r="C639" s="24">
        <f t="shared" si="79"/>
        <v>45442</v>
      </c>
      <c r="D639" s="4">
        <f t="shared" si="77"/>
        <v>0</v>
      </c>
      <c r="E639" s="4">
        <f t="shared" si="80"/>
        <v>0</v>
      </c>
      <c r="F639" s="4">
        <f t="shared" si="81"/>
        <v>0</v>
      </c>
      <c r="G639" s="4">
        <f t="shared" si="82"/>
        <v>0</v>
      </c>
      <c r="H639" s="4">
        <f t="shared" si="83"/>
        <v>0</v>
      </c>
      <c r="I639" s="4">
        <f t="shared" si="84"/>
        <v>0</v>
      </c>
      <c r="J639" s="4">
        <f t="shared" si="78"/>
        <v>0</v>
      </c>
    </row>
    <row r="640" spans="3:10" x14ac:dyDescent="0.25">
      <c r="C640" s="24">
        <f t="shared" si="79"/>
        <v>45442</v>
      </c>
      <c r="D640" s="4">
        <f t="shared" si="77"/>
        <v>0</v>
      </c>
      <c r="E640" s="4">
        <f t="shared" si="80"/>
        <v>0</v>
      </c>
      <c r="F640" s="4">
        <f t="shared" si="81"/>
        <v>0</v>
      </c>
      <c r="G640" s="4">
        <f t="shared" si="82"/>
        <v>0</v>
      </c>
      <c r="H640" s="4">
        <f t="shared" si="83"/>
        <v>0</v>
      </c>
      <c r="I640" s="4">
        <f t="shared" si="84"/>
        <v>0</v>
      </c>
      <c r="J640" s="4">
        <f t="shared" si="78"/>
        <v>0</v>
      </c>
    </row>
    <row r="641" spans="3:10" x14ac:dyDescent="0.25">
      <c r="C641" s="24">
        <f t="shared" si="79"/>
        <v>45442</v>
      </c>
      <c r="D641" s="4">
        <f t="shared" si="77"/>
        <v>0</v>
      </c>
      <c r="E641" s="4">
        <f t="shared" si="80"/>
        <v>0</v>
      </c>
      <c r="F641" s="4">
        <f t="shared" si="81"/>
        <v>0</v>
      </c>
      <c r="G641" s="4">
        <f t="shared" si="82"/>
        <v>0</v>
      </c>
      <c r="H641" s="4">
        <f t="shared" si="83"/>
        <v>0</v>
      </c>
      <c r="I641" s="4">
        <f t="shared" si="84"/>
        <v>0</v>
      </c>
      <c r="J641" s="4">
        <f t="shared" si="78"/>
        <v>0</v>
      </c>
    </row>
    <row r="642" spans="3:10" x14ac:dyDescent="0.25">
      <c r="C642" s="24">
        <f t="shared" si="79"/>
        <v>45442</v>
      </c>
      <c r="D642" s="4">
        <f t="shared" si="77"/>
        <v>0</v>
      </c>
      <c r="E642" s="4">
        <f t="shared" si="80"/>
        <v>0</v>
      </c>
      <c r="F642" s="4">
        <f t="shared" si="81"/>
        <v>0</v>
      </c>
      <c r="G642" s="4">
        <f t="shared" si="82"/>
        <v>0</v>
      </c>
      <c r="H642" s="4">
        <f t="shared" si="83"/>
        <v>0</v>
      </c>
      <c r="I642" s="4">
        <f t="shared" si="84"/>
        <v>0</v>
      </c>
      <c r="J642" s="4">
        <f t="shared" si="78"/>
        <v>0</v>
      </c>
    </row>
    <row r="643" spans="3:10" x14ac:dyDescent="0.25">
      <c r="C643" s="24">
        <f t="shared" si="79"/>
        <v>45442</v>
      </c>
      <c r="D643" s="4">
        <f t="shared" si="77"/>
        <v>0</v>
      </c>
      <c r="E643" s="4">
        <f t="shared" si="80"/>
        <v>0</v>
      </c>
      <c r="F643" s="4">
        <f t="shared" si="81"/>
        <v>0</v>
      </c>
      <c r="G643" s="4">
        <f t="shared" si="82"/>
        <v>0</v>
      </c>
      <c r="H643" s="4">
        <f t="shared" si="83"/>
        <v>0</v>
      </c>
      <c r="I643" s="4">
        <f t="shared" si="84"/>
        <v>0</v>
      </c>
      <c r="J643" s="4">
        <f t="shared" si="78"/>
        <v>0</v>
      </c>
    </row>
    <row r="644" spans="3:10" x14ac:dyDescent="0.25">
      <c r="C644" s="24">
        <f t="shared" si="79"/>
        <v>45442</v>
      </c>
      <c r="D644" s="4">
        <f t="shared" si="77"/>
        <v>0</v>
      </c>
      <c r="E644" s="4">
        <f t="shared" si="80"/>
        <v>0</v>
      </c>
      <c r="F644" s="4">
        <f t="shared" si="81"/>
        <v>0</v>
      </c>
      <c r="G644" s="4">
        <f t="shared" si="82"/>
        <v>0</v>
      </c>
      <c r="H644" s="4">
        <f t="shared" si="83"/>
        <v>0</v>
      </c>
      <c r="I644" s="4">
        <f t="shared" si="84"/>
        <v>0</v>
      </c>
      <c r="J644" s="4">
        <f t="shared" si="78"/>
        <v>0</v>
      </c>
    </row>
    <row r="645" spans="3:10" x14ac:dyDescent="0.25">
      <c r="C645" s="24">
        <f t="shared" si="79"/>
        <v>45442</v>
      </c>
      <c r="D645" s="4">
        <f t="shared" si="77"/>
        <v>0</v>
      </c>
      <c r="E645" s="4">
        <f t="shared" si="80"/>
        <v>0</v>
      </c>
      <c r="F645" s="4">
        <f t="shared" si="81"/>
        <v>0</v>
      </c>
      <c r="G645" s="4">
        <f t="shared" si="82"/>
        <v>0</v>
      </c>
      <c r="H645" s="4">
        <f t="shared" si="83"/>
        <v>0</v>
      </c>
      <c r="I645" s="4">
        <f t="shared" si="84"/>
        <v>0</v>
      </c>
      <c r="J645" s="4">
        <f t="shared" si="78"/>
        <v>0</v>
      </c>
    </row>
    <row r="646" spans="3:10" x14ac:dyDescent="0.25">
      <c r="C646" s="24">
        <f t="shared" si="79"/>
        <v>45442</v>
      </c>
      <c r="D646" s="4">
        <f t="shared" si="77"/>
        <v>0</v>
      </c>
      <c r="E646" s="4">
        <f t="shared" si="80"/>
        <v>0</v>
      </c>
      <c r="F646" s="4">
        <f t="shared" si="81"/>
        <v>0</v>
      </c>
      <c r="G646" s="4">
        <f t="shared" si="82"/>
        <v>0</v>
      </c>
      <c r="H646" s="4">
        <f t="shared" si="83"/>
        <v>0</v>
      </c>
      <c r="I646" s="4">
        <f t="shared" si="84"/>
        <v>0</v>
      </c>
      <c r="J646" s="4">
        <f t="shared" si="78"/>
        <v>0</v>
      </c>
    </row>
    <row r="647" spans="3:10" x14ac:dyDescent="0.25">
      <c r="C647" s="24">
        <f t="shared" si="79"/>
        <v>45442</v>
      </c>
      <c r="D647" s="4">
        <f t="shared" si="77"/>
        <v>0</v>
      </c>
      <c r="E647" s="4">
        <f t="shared" si="80"/>
        <v>0</v>
      </c>
      <c r="F647" s="4">
        <f t="shared" si="81"/>
        <v>0</v>
      </c>
      <c r="G647" s="4">
        <f t="shared" si="82"/>
        <v>0</v>
      </c>
      <c r="H647" s="4">
        <f t="shared" si="83"/>
        <v>0</v>
      </c>
      <c r="I647" s="4">
        <f t="shared" si="84"/>
        <v>0</v>
      </c>
      <c r="J647" s="4">
        <f t="shared" si="78"/>
        <v>0</v>
      </c>
    </row>
    <row r="648" spans="3:10" x14ac:dyDescent="0.25">
      <c r="C648" s="24">
        <f t="shared" si="79"/>
        <v>45442</v>
      </c>
      <c r="D648" s="4">
        <f t="shared" si="77"/>
        <v>0</v>
      </c>
      <c r="E648" s="4">
        <f t="shared" si="80"/>
        <v>0</v>
      </c>
      <c r="F648" s="4">
        <f t="shared" si="81"/>
        <v>0</v>
      </c>
      <c r="G648" s="4">
        <f t="shared" si="82"/>
        <v>0</v>
      </c>
      <c r="H648" s="4">
        <f t="shared" si="83"/>
        <v>0</v>
      </c>
      <c r="I648" s="4">
        <f t="shared" si="84"/>
        <v>0</v>
      </c>
      <c r="J648" s="4">
        <f t="shared" si="78"/>
        <v>0</v>
      </c>
    </row>
    <row r="649" spans="3:10" x14ac:dyDescent="0.25">
      <c r="C649" s="24">
        <f t="shared" si="79"/>
        <v>45442</v>
      </c>
      <c r="D649" s="4">
        <f t="shared" si="77"/>
        <v>0</v>
      </c>
      <c r="E649" s="4">
        <f t="shared" si="80"/>
        <v>0</v>
      </c>
      <c r="F649" s="4">
        <f t="shared" si="81"/>
        <v>0</v>
      </c>
      <c r="G649" s="4">
        <f t="shared" si="82"/>
        <v>0</v>
      </c>
      <c r="H649" s="4">
        <f t="shared" si="83"/>
        <v>0</v>
      </c>
      <c r="I649" s="4">
        <f t="shared" si="84"/>
        <v>0</v>
      </c>
      <c r="J649" s="4">
        <f t="shared" si="78"/>
        <v>0</v>
      </c>
    </row>
    <row r="650" spans="3:10" x14ac:dyDescent="0.25">
      <c r="C650" s="24">
        <f t="shared" si="79"/>
        <v>45442</v>
      </c>
      <c r="D650" s="4">
        <f t="shared" si="77"/>
        <v>0</v>
      </c>
      <c r="E650" s="4">
        <f t="shared" si="80"/>
        <v>0</v>
      </c>
      <c r="F650" s="4">
        <f t="shared" si="81"/>
        <v>0</v>
      </c>
      <c r="G650" s="4">
        <f t="shared" si="82"/>
        <v>0</v>
      </c>
      <c r="H650" s="4">
        <f t="shared" si="83"/>
        <v>0</v>
      </c>
      <c r="I650" s="4">
        <f t="shared" si="84"/>
        <v>0</v>
      </c>
      <c r="J650" s="4">
        <f t="shared" si="78"/>
        <v>0</v>
      </c>
    </row>
    <row r="651" spans="3:10" x14ac:dyDescent="0.25">
      <c r="C651" s="24">
        <f t="shared" si="79"/>
        <v>45442</v>
      </c>
      <c r="D651" s="4">
        <f t="shared" si="77"/>
        <v>0</v>
      </c>
      <c r="E651" s="4">
        <f t="shared" si="80"/>
        <v>0</v>
      </c>
      <c r="F651" s="4">
        <f t="shared" si="81"/>
        <v>0</v>
      </c>
      <c r="G651" s="4">
        <f t="shared" si="82"/>
        <v>0</v>
      </c>
      <c r="H651" s="4">
        <f t="shared" si="83"/>
        <v>0</v>
      </c>
      <c r="I651" s="4">
        <f t="shared" si="84"/>
        <v>0</v>
      </c>
      <c r="J651" s="4">
        <f t="shared" si="78"/>
        <v>0</v>
      </c>
    </row>
    <row r="652" spans="3:10" x14ac:dyDescent="0.25">
      <c r="C652" s="24">
        <f t="shared" si="79"/>
        <v>45442</v>
      </c>
      <c r="D652" s="4">
        <f t="shared" si="77"/>
        <v>0</v>
      </c>
      <c r="E652" s="4">
        <f t="shared" si="80"/>
        <v>0</v>
      </c>
      <c r="F652" s="4">
        <f t="shared" si="81"/>
        <v>0</v>
      </c>
      <c r="G652" s="4">
        <f t="shared" si="82"/>
        <v>0</v>
      </c>
      <c r="H652" s="4">
        <f t="shared" si="83"/>
        <v>0</v>
      </c>
      <c r="I652" s="4">
        <f t="shared" si="84"/>
        <v>0</v>
      </c>
      <c r="J652" s="4">
        <f t="shared" si="78"/>
        <v>0</v>
      </c>
    </row>
    <row r="653" spans="3:10" x14ac:dyDescent="0.25">
      <c r="C653" s="24">
        <f t="shared" si="79"/>
        <v>45442</v>
      </c>
      <c r="D653" s="4">
        <f t="shared" si="77"/>
        <v>0</v>
      </c>
      <c r="E653" s="4">
        <f t="shared" si="80"/>
        <v>0</v>
      </c>
      <c r="F653" s="4">
        <f t="shared" si="81"/>
        <v>0</v>
      </c>
      <c r="G653" s="4">
        <f t="shared" si="82"/>
        <v>0</v>
      </c>
      <c r="H653" s="4">
        <f t="shared" si="83"/>
        <v>0</v>
      </c>
      <c r="I653" s="4">
        <f t="shared" si="84"/>
        <v>0</v>
      </c>
      <c r="J653" s="4">
        <f t="shared" si="78"/>
        <v>0</v>
      </c>
    </row>
    <row r="654" spans="3:10" x14ac:dyDescent="0.25">
      <c r="C654" s="24">
        <f t="shared" si="79"/>
        <v>45442</v>
      </c>
      <c r="D654" s="4">
        <f t="shared" si="77"/>
        <v>0</v>
      </c>
      <c r="E654" s="4">
        <f t="shared" si="80"/>
        <v>0</v>
      </c>
      <c r="F654" s="4">
        <f t="shared" si="81"/>
        <v>0</v>
      </c>
      <c r="G654" s="4">
        <f t="shared" si="82"/>
        <v>0</v>
      </c>
      <c r="H654" s="4">
        <f t="shared" si="83"/>
        <v>0</v>
      </c>
      <c r="I654" s="4">
        <f t="shared" si="84"/>
        <v>0</v>
      </c>
      <c r="J654" s="4">
        <f t="shared" si="78"/>
        <v>0</v>
      </c>
    </row>
    <row r="655" spans="3:10" x14ac:dyDescent="0.25">
      <c r="C655" s="24">
        <f t="shared" si="79"/>
        <v>45442</v>
      </c>
      <c r="D655" s="4">
        <f t="shared" si="77"/>
        <v>0</v>
      </c>
      <c r="E655" s="4">
        <f t="shared" si="80"/>
        <v>0</v>
      </c>
      <c r="F655" s="4">
        <f t="shared" si="81"/>
        <v>0</v>
      </c>
      <c r="G655" s="4">
        <f t="shared" si="82"/>
        <v>0</v>
      </c>
      <c r="H655" s="4">
        <f t="shared" si="83"/>
        <v>0</v>
      </c>
      <c r="I655" s="4">
        <f t="shared" si="84"/>
        <v>0</v>
      </c>
      <c r="J655" s="4">
        <f t="shared" si="78"/>
        <v>0</v>
      </c>
    </row>
    <row r="656" spans="3:10" x14ac:dyDescent="0.25">
      <c r="C656" s="24">
        <f t="shared" si="79"/>
        <v>45442</v>
      </c>
      <c r="D656" s="4">
        <f t="shared" si="77"/>
        <v>0</v>
      </c>
      <c r="E656" s="4">
        <f t="shared" si="80"/>
        <v>0</v>
      </c>
      <c r="F656" s="4">
        <f t="shared" si="81"/>
        <v>0</v>
      </c>
      <c r="G656" s="4">
        <f t="shared" si="82"/>
        <v>0</v>
      </c>
      <c r="H656" s="4">
        <f t="shared" si="83"/>
        <v>0</v>
      </c>
      <c r="I656" s="4">
        <f t="shared" si="84"/>
        <v>0</v>
      </c>
      <c r="J656" s="4">
        <f t="shared" si="78"/>
        <v>0</v>
      </c>
    </row>
    <row r="657" spans="3:10" x14ac:dyDescent="0.25">
      <c r="C657" s="24">
        <f t="shared" si="79"/>
        <v>45442</v>
      </c>
      <c r="D657" s="4">
        <f t="shared" si="77"/>
        <v>0</v>
      </c>
      <c r="E657" s="4">
        <f t="shared" si="80"/>
        <v>0</v>
      </c>
      <c r="F657" s="4">
        <f t="shared" si="81"/>
        <v>0</v>
      </c>
      <c r="G657" s="4">
        <f t="shared" si="82"/>
        <v>0</v>
      </c>
      <c r="H657" s="4">
        <f t="shared" si="83"/>
        <v>0</v>
      </c>
      <c r="I657" s="4">
        <f t="shared" si="84"/>
        <v>0</v>
      </c>
      <c r="J657" s="4">
        <f t="shared" si="78"/>
        <v>0</v>
      </c>
    </row>
    <row r="658" spans="3:10" x14ac:dyDescent="0.25">
      <c r="C658" s="24">
        <f t="shared" si="79"/>
        <v>45442</v>
      </c>
      <c r="D658" s="4">
        <f t="shared" si="77"/>
        <v>0</v>
      </c>
      <c r="E658" s="4">
        <f t="shared" si="80"/>
        <v>0</v>
      </c>
      <c r="F658" s="4">
        <f t="shared" si="81"/>
        <v>0</v>
      </c>
      <c r="G658" s="4">
        <f t="shared" si="82"/>
        <v>0</v>
      </c>
      <c r="H658" s="4">
        <f t="shared" si="83"/>
        <v>0</v>
      </c>
      <c r="I658" s="4">
        <f t="shared" si="84"/>
        <v>0</v>
      </c>
      <c r="J658" s="4">
        <f t="shared" si="78"/>
        <v>0</v>
      </c>
    </row>
    <row r="659" spans="3:10" x14ac:dyDescent="0.25">
      <c r="C659" s="24">
        <f t="shared" si="79"/>
        <v>45442</v>
      </c>
      <c r="D659" s="4">
        <f t="shared" si="77"/>
        <v>0</v>
      </c>
      <c r="E659" s="4">
        <f t="shared" si="80"/>
        <v>0</v>
      </c>
      <c r="F659" s="4">
        <f t="shared" si="81"/>
        <v>0</v>
      </c>
      <c r="G659" s="4">
        <f t="shared" si="82"/>
        <v>0</v>
      </c>
      <c r="H659" s="4">
        <f t="shared" si="83"/>
        <v>0</v>
      </c>
      <c r="I659" s="4">
        <f t="shared" si="84"/>
        <v>0</v>
      </c>
      <c r="J659" s="4">
        <f t="shared" si="78"/>
        <v>0</v>
      </c>
    </row>
    <row r="660" spans="3:10" x14ac:dyDescent="0.25">
      <c r="C660" s="24">
        <f t="shared" si="79"/>
        <v>45442</v>
      </c>
      <c r="D660" s="4">
        <f t="shared" si="77"/>
        <v>0</v>
      </c>
      <c r="E660" s="4">
        <f t="shared" si="80"/>
        <v>0</v>
      </c>
      <c r="F660" s="4">
        <f t="shared" si="81"/>
        <v>0</v>
      </c>
      <c r="G660" s="4">
        <f t="shared" si="82"/>
        <v>0</v>
      </c>
      <c r="H660" s="4">
        <f t="shared" si="83"/>
        <v>0</v>
      </c>
      <c r="I660" s="4">
        <f t="shared" si="84"/>
        <v>0</v>
      </c>
      <c r="J660" s="4">
        <f t="shared" si="78"/>
        <v>0</v>
      </c>
    </row>
    <row r="661" spans="3:10" x14ac:dyDescent="0.25">
      <c r="C661" s="24">
        <f t="shared" si="79"/>
        <v>45442</v>
      </c>
      <c r="D661" s="4">
        <f t="shared" si="77"/>
        <v>0</v>
      </c>
      <c r="E661" s="4">
        <f t="shared" si="80"/>
        <v>0</v>
      </c>
      <c r="F661" s="4">
        <f t="shared" si="81"/>
        <v>0</v>
      </c>
      <c r="G661" s="4">
        <f t="shared" si="82"/>
        <v>0</v>
      </c>
      <c r="H661" s="4">
        <f t="shared" si="83"/>
        <v>0</v>
      </c>
      <c r="I661" s="4">
        <f t="shared" si="84"/>
        <v>0</v>
      </c>
      <c r="J661" s="4">
        <f t="shared" si="78"/>
        <v>0</v>
      </c>
    </row>
    <row r="662" spans="3:10" x14ac:dyDescent="0.25">
      <c r="C662" s="24">
        <f t="shared" si="79"/>
        <v>45442</v>
      </c>
      <c r="D662" s="4">
        <f t="shared" si="77"/>
        <v>0</v>
      </c>
      <c r="E662" s="4">
        <f t="shared" si="80"/>
        <v>0</v>
      </c>
      <c r="F662" s="4">
        <f t="shared" si="81"/>
        <v>0</v>
      </c>
      <c r="G662" s="4">
        <f t="shared" si="82"/>
        <v>0</v>
      </c>
      <c r="H662" s="4">
        <f t="shared" si="83"/>
        <v>0</v>
      </c>
      <c r="I662" s="4">
        <f t="shared" si="84"/>
        <v>0</v>
      </c>
      <c r="J662" s="4">
        <f t="shared" si="78"/>
        <v>0</v>
      </c>
    </row>
    <row r="663" spans="3:10" x14ac:dyDescent="0.25">
      <c r="C663" s="24">
        <f t="shared" si="79"/>
        <v>45442</v>
      </c>
      <c r="D663" s="4">
        <f t="shared" si="77"/>
        <v>0</v>
      </c>
      <c r="E663" s="4">
        <f t="shared" si="80"/>
        <v>0</v>
      </c>
      <c r="F663" s="4">
        <f t="shared" si="81"/>
        <v>0</v>
      </c>
      <c r="G663" s="4">
        <f t="shared" si="82"/>
        <v>0</v>
      </c>
      <c r="H663" s="4">
        <f t="shared" si="83"/>
        <v>0</v>
      </c>
      <c r="I663" s="4">
        <f t="shared" si="84"/>
        <v>0</v>
      </c>
      <c r="J663" s="4">
        <f t="shared" si="78"/>
        <v>0</v>
      </c>
    </row>
    <row r="664" spans="3:10" x14ac:dyDescent="0.25">
      <c r="C664" s="24">
        <f t="shared" si="79"/>
        <v>45442</v>
      </c>
      <c r="D664" s="4">
        <f t="shared" si="77"/>
        <v>0</v>
      </c>
      <c r="E664" s="4">
        <f t="shared" si="80"/>
        <v>0</v>
      </c>
      <c r="F664" s="4">
        <f t="shared" si="81"/>
        <v>0</v>
      </c>
      <c r="G664" s="4">
        <f t="shared" si="82"/>
        <v>0</v>
      </c>
      <c r="H664" s="4">
        <f t="shared" si="83"/>
        <v>0</v>
      </c>
      <c r="I664" s="4">
        <f t="shared" si="84"/>
        <v>0</v>
      </c>
      <c r="J664" s="4">
        <f t="shared" si="78"/>
        <v>0</v>
      </c>
    </row>
    <row r="665" spans="3:10" x14ac:dyDescent="0.25">
      <c r="C665" s="24">
        <f t="shared" si="79"/>
        <v>45442</v>
      </c>
      <c r="D665" s="4">
        <f t="shared" si="77"/>
        <v>0</v>
      </c>
      <c r="E665" s="4">
        <f t="shared" si="80"/>
        <v>0</v>
      </c>
      <c r="F665" s="4">
        <f t="shared" si="81"/>
        <v>0</v>
      </c>
      <c r="G665" s="4">
        <f t="shared" si="82"/>
        <v>0</v>
      </c>
      <c r="H665" s="4">
        <f t="shared" si="83"/>
        <v>0</v>
      </c>
      <c r="I665" s="4">
        <f t="shared" si="84"/>
        <v>0</v>
      </c>
      <c r="J665" s="4">
        <f t="shared" si="78"/>
        <v>0</v>
      </c>
    </row>
    <row r="666" spans="3:10" x14ac:dyDescent="0.25">
      <c r="C666" s="24">
        <f t="shared" si="79"/>
        <v>45442</v>
      </c>
      <c r="D666" s="4">
        <f t="shared" ref="D666:D729" si="85">+IF(AND(C666&gt;=0,C666&lt;=30),K666,0)</f>
        <v>0</v>
      </c>
      <c r="E666" s="4">
        <f t="shared" si="80"/>
        <v>0</v>
      </c>
      <c r="F666" s="4">
        <f t="shared" si="81"/>
        <v>0</v>
      </c>
      <c r="G666" s="4">
        <f t="shared" si="82"/>
        <v>0</v>
      </c>
      <c r="H666" s="4">
        <f t="shared" si="83"/>
        <v>0</v>
      </c>
      <c r="I666" s="4">
        <f t="shared" si="84"/>
        <v>0</v>
      </c>
      <c r="J666" s="4">
        <f t="shared" ref="J666:J729" si="86">+IF(AND(C666&gt;360),K666,0)</f>
        <v>0</v>
      </c>
    </row>
    <row r="667" spans="3:10" x14ac:dyDescent="0.25">
      <c r="C667" s="24">
        <f t="shared" ref="C667:C730" si="87">+_xlfn.DAYS($C$2,B667)</f>
        <v>45442</v>
      </c>
      <c r="D667" s="4">
        <f t="shared" si="85"/>
        <v>0</v>
      </c>
      <c r="E667" s="4">
        <f t="shared" si="80"/>
        <v>0</v>
      </c>
      <c r="F667" s="4">
        <f t="shared" si="81"/>
        <v>0</v>
      </c>
      <c r="G667" s="4">
        <f t="shared" si="82"/>
        <v>0</v>
      </c>
      <c r="H667" s="4">
        <f t="shared" si="83"/>
        <v>0</v>
      </c>
      <c r="I667" s="4">
        <f t="shared" si="84"/>
        <v>0</v>
      </c>
      <c r="J667" s="4">
        <f t="shared" si="86"/>
        <v>0</v>
      </c>
    </row>
    <row r="668" spans="3:10" x14ac:dyDescent="0.25">
      <c r="C668" s="24">
        <f t="shared" si="87"/>
        <v>45442</v>
      </c>
      <c r="D668" s="4">
        <f t="shared" si="85"/>
        <v>0</v>
      </c>
      <c r="E668" s="4">
        <f t="shared" si="80"/>
        <v>0</v>
      </c>
      <c r="F668" s="4">
        <f t="shared" si="81"/>
        <v>0</v>
      </c>
      <c r="G668" s="4">
        <f t="shared" si="82"/>
        <v>0</v>
      </c>
      <c r="H668" s="4">
        <f t="shared" si="83"/>
        <v>0</v>
      </c>
      <c r="I668" s="4">
        <f t="shared" si="84"/>
        <v>0</v>
      </c>
      <c r="J668" s="4">
        <f t="shared" si="86"/>
        <v>0</v>
      </c>
    </row>
    <row r="669" spans="3:10" x14ac:dyDescent="0.25">
      <c r="C669" s="24">
        <f t="shared" si="87"/>
        <v>45442</v>
      </c>
      <c r="D669" s="4">
        <f t="shared" si="85"/>
        <v>0</v>
      </c>
      <c r="E669" s="4">
        <f t="shared" si="80"/>
        <v>0</v>
      </c>
      <c r="F669" s="4">
        <f t="shared" si="81"/>
        <v>0</v>
      </c>
      <c r="G669" s="4">
        <f t="shared" si="82"/>
        <v>0</v>
      </c>
      <c r="H669" s="4">
        <f t="shared" si="83"/>
        <v>0</v>
      </c>
      <c r="I669" s="4">
        <f t="shared" si="84"/>
        <v>0</v>
      </c>
      <c r="J669" s="4">
        <f t="shared" si="86"/>
        <v>0</v>
      </c>
    </row>
    <row r="670" spans="3:10" x14ac:dyDescent="0.25">
      <c r="C670" s="24">
        <f t="shared" si="87"/>
        <v>45442</v>
      </c>
      <c r="D670" s="4">
        <f t="shared" si="85"/>
        <v>0</v>
      </c>
      <c r="E670" s="4">
        <f t="shared" si="80"/>
        <v>0</v>
      </c>
      <c r="F670" s="4">
        <f t="shared" si="81"/>
        <v>0</v>
      </c>
      <c r="G670" s="4">
        <f t="shared" si="82"/>
        <v>0</v>
      </c>
      <c r="H670" s="4">
        <f t="shared" si="83"/>
        <v>0</v>
      </c>
      <c r="I670" s="4">
        <f t="shared" si="84"/>
        <v>0</v>
      </c>
      <c r="J670" s="4">
        <f t="shared" si="86"/>
        <v>0</v>
      </c>
    </row>
    <row r="671" spans="3:10" x14ac:dyDescent="0.25">
      <c r="C671" s="24">
        <f t="shared" si="87"/>
        <v>45442</v>
      </c>
      <c r="D671" s="4">
        <f t="shared" si="85"/>
        <v>0</v>
      </c>
      <c r="E671" s="4">
        <f t="shared" si="80"/>
        <v>0</v>
      </c>
      <c r="F671" s="4">
        <f t="shared" si="81"/>
        <v>0</v>
      </c>
      <c r="G671" s="4">
        <f t="shared" si="82"/>
        <v>0</v>
      </c>
      <c r="H671" s="4">
        <f t="shared" si="83"/>
        <v>0</v>
      </c>
      <c r="I671" s="4">
        <f t="shared" si="84"/>
        <v>0</v>
      </c>
      <c r="J671" s="4">
        <f t="shared" si="86"/>
        <v>0</v>
      </c>
    </row>
    <row r="672" spans="3:10" x14ac:dyDescent="0.25">
      <c r="C672" s="24">
        <f t="shared" si="87"/>
        <v>45442</v>
      </c>
      <c r="D672" s="4">
        <f t="shared" si="85"/>
        <v>0</v>
      </c>
      <c r="E672" s="4">
        <f t="shared" si="80"/>
        <v>0</v>
      </c>
      <c r="F672" s="4">
        <f t="shared" si="81"/>
        <v>0</v>
      </c>
      <c r="G672" s="4">
        <f t="shared" si="82"/>
        <v>0</v>
      </c>
      <c r="H672" s="4">
        <f t="shared" si="83"/>
        <v>0</v>
      </c>
      <c r="I672" s="4">
        <f t="shared" si="84"/>
        <v>0</v>
      </c>
      <c r="J672" s="4">
        <f t="shared" si="86"/>
        <v>0</v>
      </c>
    </row>
    <row r="673" spans="3:10" x14ac:dyDescent="0.25">
      <c r="C673" s="24">
        <f t="shared" si="87"/>
        <v>45442</v>
      </c>
      <c r="D673" s="4">
        <f t="shared" si="85"/>
        <v>0</v>
      </c>
      <c r="E673" s="4">
        <f t="shared" si="80"/>
        <v>0</v>
      </c>
      <c r="F673" s="4">
        <f t="shared" si="81"/>
        <v>0</v>
      </c>
      <c r="G673" s="4">
        <f t="shared" si="82"/>
        <v>0</v>
      </c>
      <c r="H673" s="4">
        <f t="shared" si="83"/>
        <v>0</v>
      </c>
      <c r="I673" s="4">
        <f t="shared" si="84"/>
        <v>0</v>
      </c>
      <c r="J673" s="4">
        <f t="shared" si="86"/>
        <v>0</v>
      </c>
    </row>
    <row r="674" spans="3:10" x14ac:dyDescent="0.25">
      <c r="C674" s="24">
        <f t="shared" si="87"/>
        <v>45442</v>
      </c>
      <c r="D674" s="4">
        <f t="shared" si="85"/>
        <v>0</v>
      </c>
      <c r="E674" s="4">
        <f t="shared" si="80"/>
        <v>0</v>
      </c>
      <c r="F674" s="4">
        <f t="shared" si="81"/>
        <v>0</v>
      </c>
      <c r="G674" s="4">
        <f t="shared" si="82"/>
        <v>0</v>
      </c>
      <c r="H674" s="4">
        <f t="shared" si="83"/>
        <v>0</v>
      </c>
      <c r="I674" s="4">
        <f t="shared" si="84"/>
        <v>0</v>
      </c>
      <c r="J674" s="4">
        <f t="shared" si="86"/>
        <v>0</v>
      </c>
    </row>
    <row r="675" spans="3:10" x14ac:dyDescent="0.25">
      <c r="C675" s="24">
        <f t="shared" si="87"/>
        <v>45442</v>
      </c>
      <c r="D675" s="4">
        <f t="shared" si="85"/>
        <v>0</v>
      </c>
      <c r="E675" s="4">
        <f t="shared" si="80"/>
        <v>0</v>
      </c>
      <c r="F675" s="4">
        <f t="shared" si="81"/>
        <v>0</v>
      </c>
      <c r="G675" s="4">
        <f t="shared" si="82"/>
        <v>0</v>
      </c>
      <c r="H675" s="4">
        <f t="shared" si="83"/>
        <v>0</v>
      </c>
      <c r="I675" s="4">
        <f t="shared" si="84"/>
        <v>0</v>
      </c>
      <c r="J675" s="4">
        <f t="shared" si="86"/>
        <v>0</v>
      </c>
    </row>
    <row r="676" spans="3:10" x14ac:dyDescent="0.25">
      <c r="C676" s="24">
        <f t="shared" si="87"/>
        <v>45442</v>
      </c>
      <c r="D676" s="4">
        <f t="shared" si="85"/>
        <v>0</v>
      </c>
      <c r="E676" s="4">
        <f t="shared" si="80"/>
        <v>0</v>
      </c>
      <c r="F676" s="4">
        <f t="shared" si="81"/>
        <v>0</v>
      </c>
      <c r="G676" s="4">
        <f t="shared" si="82"/>
        <v>0</v>
      </c>
      <c r="H676" s="4">
        <f t="shared" si="83"/>
        <v>0</v>
      </c>
      <c r="I676" s="4">
        <f t="shared" si="84"/>
        <v>0</v>
      </c>
      <c r="J676" s="4">
        <f t="shared" si="86"/>
        <v>0</v>
      </c>
    </row>
    <row r="677" spans="3:10" x14ac:dyDescent="0.25">
      <c r="C677" s="24">
        <f t="shared" si="87"/>
        <v>45442</v>
      </c>
      <c r="D677" s="4">
        <f t="shared" si="85"/>
        <v>0</v>
      </c>
      <c r="E677" s="4">
        <f t="shared" si="80"/>
        <v>0</v>
      </c>
      <c r="F677" s="4">
        <f t="shared" si="81"/>
        <v>0</v>
      </c>
      <c r="G677" s="4">
        <f t="shared" si="82"/>
        <v>0</v>
      </c>
      <c r="H677" s="4">
        <f t="shared" si="83"/>
        <v>0</v>
      </c>
      <c r="I677" s="4">
        <f t="shared" si="84"/>
        <v>0</v>
      </c>
      <c r="J677" s="4">
        <f t="shared" si="86"/>
        <v>0</v>
      </c>
    </row>
    <row r="678" spans="3:10" x14ac:dyDescent="0.25">
      <c r="C678" s="24">
        <f t="shared" si="87"/>
        <v>45442</v>
      </c>
      <c r="D678" s="4">
        <f t="shared" si="85"/>
        <v>0</v>
      </c>
      <c r="E678" s="4">
        <f t="shared" si="80"/>
        <v>0</v>
      </c>
      <c r="F678" s="4">
        <f t="shared" si="81"/>
        <v>0</v>
      </c>
      <c r="G678" s="4">
        <f t="shared" si="82"/>
        <v>0</v>
      </c>
      <c r="H678" s="4">
        <f t="shared" si="83"/>
        <v>0</v>
      </c>
      <c r="I678" s="4">
        <f t="shared" si="84"/>
        <v>0</v>
      </c>
      <c r="J678" s="4">
        <f t="shared" si="86"/>
        <v>0</v>
      </c>
    </row>
    <row r="679" spans="3:10" x14ac:dyDescent="0.25">
      <c r="C679" s="24">
        <f t="shared" si="87"/>
        <v>45442</v>
      </c>
      <c r="D679" s="4">
        <f t="shared" si="85"/>
        <v>0</v>
      </c>
      <c r="E679" s="4">
        <f t="shared" si="80"/>
        <v>0</v>
      </c>
      <c r="F679" s="4">
        <f t="shared" si="81"/>
        <v>0</v>
      </c>
      <c r="G679" s="4">
        <f t="shared" si="82"/>
        <v>0</v>
      </c>
      <c r="H679" s="4">
        <f t="shared" si="83"/>
        <v>0</v>
      </c>
      <c r="I679" s="4">
        <f t="shared" si="84"/>
        <v>0</v>
      </c>
      <c r="J679" s="4">
        <f t="shared" si="86"/>
        <v>0</v>
      </c>
    </row>
    <row r="680" spans="3:10" x14ac:dyDescent="0.25">
      <c r="C680" s="24">
        <f t="shared" si="87"/>
        <v>45442</v>
      </c>
      <c r="D680" s="4">
        <f t="shared" si="85"/>
        <v>0</v>
      </c>
      <c r="E680" s="4">
        <f t="shared" si="80"/>
        <v>0</v>
      </c>
      <c r="F680" s="4">
        <f t="shared" si="81"/>
        <v>0</v>
      </c>
      <c r="G680" s="4">
        <f t="shared" si="82"/>
        <v>0</v>
      </c>
      <c r="H680" s="4">
        <f t="shared" si="83"/>
        <v>0</v>
      </c>
      <c r="I680" s="4">
        <f t="shared" si="84"/>
        <v>0</v>
      </c>
      <c r="J680" s="4">
        <f t="shared" si="86"/>
        <v>0</v>
      </c>
    </row>
    <row r="681" spans="3:10" x14ac:dyDescent="0.25">
      <c r="C681" s="24">
        <f t="shared" si="87"/>
        <v>45442</v>
      </c>
      <c r="D681" s="4">
        <f t="shared" si="85"/>
        <v>0</v>
      </c>
      <c r="E681" s="4">
        <f t="shared" si="80"/>
        <v>0</v>
      </c>
      <c r="F681" s="4">
        <f t="shared" si="81"/>
        <v>0</v>
      </c>
      <c r="G681" s="4">
        <f t="shared" si="82"/>
        <v>0</v>
      </c>
      <c r="H681" s="4">
        <f t="shared" si="83"/>
        <v>0</v>
      </c>
      <c r="I681" s="4">
        <f t="shared" si="84"/>
        <v>0</v>
      </c>
      <c r="J681" s="4">
        <f t="shared" si="86"/>
        <v>0</v>
      </c>
    </row>
    <row r="682" spans="3:10" x14ac:dyDescent="0.25">
      <c r="C682" s="24">
        <f t="shared" si="87"/>
        <v>45442</v>
      </c>
      <c r="D682" s="4">
        <f t="shared" si="85"/>
        <v>0</v>
      </c>
      <c r="E682" s="4">
        <f t="shared" si="80"/>
        <v>0</v>
      </c>
      <c r="F682" s="4">
        <f t="shared" si="81"/>
        <v>0</v>
      </c>
      <c r="G682" s="4">
        <f t="shared" si="82"/>
        <v>0</v>
      </c>
      <c r="H682" s="4">
        <f t="shared" si="83"/>
        <v>0</v>
      </c>
      <c r="I682" s="4">
        <f t="shared" si="84"/>
        <v>0</v>
      </c>
      <c r="J682" s="4">
        <f t="shared" si="86"/>
        <v>0</v>
      </c>
    </row>
    <row r="683" spans="3:10" x14ac:dyDescent="0.25">
      <c r="C683" s="24">
        <f t="shared" si="87"/>
        <v>45442</v>
      </c>
      <c r="D683" s="4">
        <f t="shared" si="85"/>
        <v>0</v>
      </c>
      <c r="E683" s="4">
        <f t="shared" si="80"/>
        <v>0</v>
      </c>
      <c r="F683" s="4">
        <f t="shared" si="81"/>
        <v>0</v>
      </c>
      <c r="G683" s="4">
        <f t="shared" si="82"/>
        <v>0</v>
      </c>
      <c r="H683" s="4">
        <f t="shared" si="83"/>
        <v>0</v>
      </c>
      <c r="I683" s="4">
        <f t="shared" si="84"/>
        <v>0</v>
      </c>
      <c r="J683" s="4">
        <f t="shared" si="86"/>
        <v>0</v>
      </c>
    </row>
    <row r="684" spans="3:10" x14ac:dyDescent="0.25">
      <c r="C684" s="24">
        <f t="shared" si="87"/>
        <v>45442</v>
      </c>
      <c r="D684" s="4">
        <f t="shared" si="85"/>
        <v>0</v>
      </c>
      <c r="E684" s="4">
        <f t="shared" si="80"/>
        <v>0</v>
      </c>
      <c r="F684" s="4">
        <f t="shared" si="81"/>
        <v>0</v>
      </c>
      <c r="G684" s="4">
        <f t="shared" si="82"/>
        <v>0</v>
      </c>
      <c r="H684" s="4">
        <f t="shared" si="83"/>
        <v>0</v>
      </c>
      <c r="I684" s="4">
        <f t="shared" si="84"/>
        <v>0</v>
      </c>
      <c r="J684" s="4">
        <f t="shared" si="86"/>
        <v>0</v>
      </c>
    </row>
    <row r="685" spans="3:10" x14ac:dyDescent="0.25">
      <c r="C685" s="24">
        <f t="shared" si="87"/>
        <v>45442</v>
      </c>
      <c r="D685" s="4">
        <f t="shared" si="85"/>
        <v>0</v>
      </c>
      <c r="E685" s="4">
        <f t="shared" si="80"/>
        <v>0</v>
      </c>
      <c r="F685" s="4">
        <f t="shared" si="81"/>
        <v>0</v>
      </c>
      <c r="G685" s="4">
        <f t="shared" si="82"/>
        <v>0</v>
      </c>
      <c r="H685" s="4">
        <f t="shared" si="83"/>
        <v>0</v>
      </c>
      <c r="I685" s="4">
        <f t="shared" si="84"/>
        <v>0</v>
      </c>
      <c r="J685" s="4">
        <f t="shared" si="86"/>
        <v>0</v>
      </c>
    </row>
    <row r="686" spans="3:10" x14ac:dyDescent="0.25">
      <c r="C686" s="24">
        <f t="shared" si="87"/>
        <v>45442</v>
      </c>
      <c r="D686" s="4">
        <f t="shared" si="85"/>
        <v>0</v>
      </c>
      <c r="E686" s="4">
        <f t="shared" si="80"/>
        <v>0</v>
      </c>
      <c r="F686" s="4">
        <f t="shared" si="81"/>
        <v>0</v>
      </c>
      <c r="G686" s="4">
        <f t="shared" si="82"/>
        <v>0</v>
      </c>
      <c r="H686" s="4">
        <f t="shared" si="83"/>
        <v>0</v>
      </c>
      <c r="I686" s="4">
        <f t="shared" si="84"/>
        <v>0</v>
      </c>
      <c r="J686" s="4">
        <f t="shared" si="86"/>
        <v>0</v>
      </c>
    </row>
    <row r="687" spans="3:10" x14ac:dyDescent="0.25">
      <c r="C687" s="24">
        <f t="shared" si="87"/>
        <v>45442</v>
      </c>
      <c r="D687" s="4">
        <f t="shared" si="85"/>
        <v>0</v>
      </c>
      <c r="E687" s="4">
        <f t="shared" si="80"/>
        <v>0</v>
      </c>
      <c r="F687" s="4">
        <f t="shared" si="81"/>
        <v>0</v>
      </c>
      <c r="G687" s="4">
        <f t="shared" si="82"/>
        <v>0</v>
      </c>
      <c r="H687" s="4">
        <f t="shared" si="83"/>
        <v>0</v>
      </c>
      <c r="I687" s="4">
        <f t="shared" si="84"/>
        <v>0</v>
      </c>
      <c r="J687" s="4">
        <f t="shared" si="86"/>
        <v>0</v>
      </c>
    </row>
    <row r="688" spans="3:10" x14ac:dyDescent="0.25">
      <c r="C688" s="24">
        <f t="shared" si="87"/>
        <v>45442</v>
      </c>
      <c r="D688" s="4">
        <f t="shared" si="85"/>
        <v>0</v>
      </c>
      <c r="E688" s="4">
        <f t="shared" si="80"/>
        <v>0</v>
      </c>
      <c r="F688" s="4">
        <f t="shared" si="81"/>
        <v>0</v>
      </c>
      <c r="G688" s="4">
        <f t="shared" si="82"/>
        <v>0</v>
      </c>
      <c r="H688" s="4">
        <f t="shared" si="83"/>
        <v>0</v>
      </c>
      <c r="I688" s="4">
        <f t="shared" si="84"/>
        <v>0</v>
      </c>
      <c r="J688" s="4">
        <f t="shared" si="86"/>
        <v>0</v>
      </c>
    </row>
    <row r="689" spans="3:10" x14ac:dyDescent="0.25">
      <c r="C689" s="24">
        <f t="shared" si="87"/>
        <v>45442</v>
      </c>
      <c r="D689" s="4">
        <f t="shared" si="85"/>
        <v>0</v>
      </c>
      <c r="E689" s="4">
        <f t="shared" si="80"/>
        <v>0</v>
      </c>
      <c r="F689" s="4">
        <f t="shared" si="81"/>
        <v>0</v>
      </c>
      <c r="G689" s="4">
        <f t="shared" si="82"/>
        <v>0</v>
      </c>
      <c r="H689" s="4">
        <f t="shared" si="83"/>
        <v>0</v>
      </c>
      <c r="I689" s="4">
        <f t="shared" si="84"/>
        <v>0</v>
      </c>
      <c r="J689" s="4">
        <f t="shared" si="86"/>
        <v>0</v>
      </c>
    </row>
    <row r="690" spans="3:10" x14ac:dyDescent="0.25">
      <c r="C690" s="24">
        <f t="shared" si="87"/>
        <v>45442</v>
      </c>
      <c r="D690" s="4">
        <f t="shared" si="85"/>
        <v>0</v>
      </c>
      <c r="E690" s="4">
        <f t="shared" si="80"/>
        <v>0</v>
      </c>
      <c r="F690" s="4">
        <f t="shared" si="81"/>
        <v>0</v>
      </c>
      <c r="G690" s="4">
        <f t="shared" si="82"/>
        <v>0</v>
      </c>
      <c r="H690" s="4">
        <f t="shared" si="83"/>
        <v>0</v>
      </c>
      <c r="I690" s="4">
        <f t="shared" si="84"/>
        <v>0</v>
      </c>
      <c r="J690" s="4">
        <f t="shared" si="86"/>
        <v>0</v>
      </c>
    </row>
    <row r="691" spans="3:10" x14ac:dyDescent="0.25">
      <c r="C691" s="24">
        <f t="shared" si="87"/>
        <v>45442</v>
      </c>
      <c r="D691" s="4">
        <f t="shared" si="85"/>
        <v>0</v>
      </c>
      <c r="E691" s="4">
        <f t="shared" si="80"/>
        <v>0</v>
      </c>
      <c r="F691" s="4">
        <f t="shared" si="81"/>
        <v>0</v>
      </c>
      <c r="G691" s="4">
        <f t="shared" si="82"/>
        <v>0</v>
      </c>
      <c r="H691" s="4">
        <f t="shared" si="83"/>
        <v>0</v>
      </c>
      <c r="I691" s="4">
        <f t="shared" si="84"/>
        <v>0</v>
      </c>
      <c r="J691" s="4">
        <f t="shared" si="86"/>
        <v>0</v>
      </c>
    </row>
    <row r="692" spans="3:10" x14ac:dyDescent="0.25">
      <c r="C692" s="24">
        <f t="shared" si="87"/>
        <v>45442</v>
      </c>
      <c r="D692" s="4">
        <f t="shared" si="85"/>
        <v>0</v>
      </c>
      <c r="E692" s="4">
        <f t="shared" si="80"/>
        <v>0</v>
      </c>
      <c r="F692" s="4">
        <f t="shared" si="81"/>
        <v>0</v>
      </c>
      <c r="G692" s="4">
        <f t="shared" si="82"/>
        <v>0</v>
      </c>
      <c r="H692" s="4">
        <f t="shared" si="83"/>
        <v>0</v>
      </c>
      <c r="I692" s="4">
        <f t="shared" si="84"/>
        <v>0</v>
      </c>
      <c r="J692" s="4">
        <f t="shared" si="86"/>
        <v>0</v>
      </c>
    </row>
    <row r="693" spans="3:10" x14ac:dyDescent="0.25">
      <c r="C693" s="24">
        <f t="shared" si="87"/>
        <v>45442</v>
      </c>
      <c r="D693" s="4">
        <f t="shared" si="85"/>
        <v>0</v>
      </c>
      <c r="E693" s="4">
        <f t="shared" si="80"/>
        <v>0</v>
      </c>
      <c r="F693" s="4">
        <f t="shared" si="81"/>
        <v>0</v>
      </c>
      <c r="G693" s="4">
        <f t="shared" si="82"/>
        <v>0</v>
      </c>
      <c r="H693" s="4">
        <f t="shared" si="83"/>
        <v>0</v>
      </c>
      <c r="I693" s="4">
        <f t="shared" si="84"/>
        <v>0</v>
      </c>
      <c r="J693" s="4">
        <f t="shared" si="86"/>
        <v>0</v>
      </c>
    </row>
    <row r="694" spans="3:10" x14ac:dyDescent="0.25">
      <c r="C694" s="24">
        <f t="shared" si="87"/>
        <v>45442</v>
      </c>
      <c r="D694" s="4">
        <f t="shared" si="85"/>
        <v>0</v>
      </c>
      <c r="E694" s="4">
        <f t="shared" si="80"/>
        <v>0</v>
      </c>
      <c r="F694" s="4">
        <f t="shared" si="81"/>
        <v>0</v>
      </c>
      <c r="G694" s="4">
        <f t="shared" si="82"/>
        <v>0</v>
      </c>
      <c r="H694" s="4">
        <f t="shared" si="83"/>
        <v>0</v>
      </c>
      <c r="I694" s="4">
        <f t="shared" si="84"/>
        <v>0</v>
      </c>
      <c r="J694" s="4">
        <f t="shared" si="86"/>
        <v>0</v>
      </c>
    </row>
    <row r="695" spans="3:10" x14ac:dyDescent="0.25">
      <c r="C695" s="24">
        <f t="shared" si="87"/>
        <v>45442</v>
      </c>
      <c r="D695" s="4">
        <f t="shared" si="85"/>
        <v>0</v>
      </c>
      <c r="E695" s="4">
        <f t="shared" si="80"/>
        <v>0</v>
      </c>
      <c r="F695" s="4">
        <f t="shared" si="81"/>
        <v>0</v>
      </c>
      <c r="G695" s="4">
        <f t="shared" si="82"/>
        <v>0</v>
      </c>
      <c r="H695" s="4">
        <f t="shared" si="83"/>
        <v>0</v>
      </c>
      <c r="I695" s="4">
        <f t="shared" si="84"/>
        <v>0</v>
      </c>
      <c r="J695" s="4">
        <f t="shared" si="86"/>
        <v>0</v>
      </c>
    </row>
    <row r="696" spans="3:10" x14ac:dyDescent="0.25">
      <c r="C696" s="24">
        <f t="shared" si="87"/>
        <v>45442</v>
      </c>
      <c r="D696" s="4">
        <f t="shared" si="85"/>
        <v>0</v>
      </c>
      <c r="E696" s="4">
        <f t="shared" si="80"/>
        <v>0</v>
      </c>
      <c r="F696" s="4">
        <f t="shared" si="81"/>
        <v>0</v>
      </c>
      <c r="G696" s="4">
        <f t="shared" si="82"/>
        <v>0</v>
      </c>
      <c r="H696" s="4">
        <f t="shared" si="83"/>
        <v>0</v>
      </c>
      <c r="I696" s="4">
        <f t="shared" si="84"/>
        <v>0</v>
      </c>
      <c r="J696" s="4">
        <f t="shared" si="86"/>
        <v>0</v>
      </c>
    </row>
    <row r="697" spans="3:10" x14ac:dyDescent="0.25">
      <c r="C697" s="24">
        <f t="shared" si="87"/>
        <v>45442</v>
      </c>
      <c r="D697" s="4">
        <f t="shared" si="85"/>
        <v>0</v>
      </c>
      <c r="E697" s="4">
        <f t="shared" si="80"/>
        <v>0</v>
      </c>
      <c r="F697" s="4">
        <f t="shared" si="81"/>
        <v>0</v>
      </c>
      <c r="G697" s="4">
        <f t="shared" si="82"/>
        <v>0</v>
      </c>
      <c r="H697" s="4">
        <f t="shared" si="83"/>
        <v>0</v>
      </c>
      <c r="I697" s="4">
        <f t="shared" si="84"/>
        <v>0</v>
      </c>
      <c r="J697" s="4">
        <f t="shared" si="86"/>
        <v>0</v>
      </c>
    </row>
    <row r="698" spans="3:10" x14ac:dyDescent="0.25">
      <c r="C698" s="24">
        <f t="shared" si="87"/>
        <v>45442</v>
      </c>
      <c r="D698" s="4">
        <f t="shared" si="85"/>
        <v>0</v>
      </c>
      <c r="E698" s="4">
        <f t="shared" si="80"/>
        <v>0</v>
      </c>
      <c r="F698" s="4">
        <f t="shared" si="81"/>
        <v>0</v>
      </c>
      <c r="G698" s="4">
        <f t="shared" si="82"/>
        <v>0</v>
      </c>
      <c r="H698" s="4">
        <f t="shared" si="83"/>
        <v>0</v>
      </c>
      <c r="I698" s="4">
        <f t="shared" si="84"/>
        <v>0</v>
      </c>
      <c r="J698" s="4">
        <f t="shared" si="86"/>
        <v>0</v>
      </c>
    </row>
    <row r="699" spans="3:10" x14ac:dyDescent="0.25">
      <c r="C699" s="24">
        <f t="shared" si="87"/>
        <v>45442</v>
      </c>
      <c r="D699" s="4">
        <f t="shared" si="85"/>
        <v>0</v>
      </c>
      <c r="E699" s="4">
        <f t="shared" si="80"/>
        <v>0</v>
      </c>
      <c r="F699" s="4">
        <f t="shared" si="81"/>
        <v>0</v>
      </c>
      <c r="G699" s="4">
        <f t="shared" si="82"/>
        <v>0</v>
      </c>
      <c r="H699" s="4">
        <f t="shared" si="83"/>
        <v>0</v>
      </c>
      <c r="I699" s="4">
        <f t="shared" si="84"/>
        <v>0</v>
      </c>
      <c r="J699" s="4">
        <f t="shared" si="86"/>
        <v>0</v>
      </c>
    </row>
    <row r="700" spans="3:10" x14ac:dyDescent="0.25">
      <c r="C700" s="24">
        <f t="shared" si="87"/>
        <v>45442</v>
      </c>
      <c r="D700" s="4">
        <f t="shared" si="85"/>
        <v>0</v>
      </c>
      <c r="E700" s="4">
        <f t="shared" ref="E700:E763" si="88">+IF(AND(C700&gt;=31,C700&lt;=60),K700,0)</f>
        <v>0</v>
      </c>
      <c r="F700" s="4">
        <f t="shared" ref="F700:F763" si="89">+IF(AND(C700&gt;=61,C700&lt;=90),K700,0)</f>
        <v>0</v>
      </c>
      <c r="G700" s="4">
        <f t="shared" ref="G700:G763" si="90">+IF(AND(C700&gt;=91,C700&lt;=120),K700,0)</f>
        <v>0</v>
      </c>
      <c r="H700" s="4">
        <f t="shared" ref="H700:H763" si="91">+IF(AND(C700&gt;=121,C700&lt;=180),K700,0)</f>
        <v>0</v>
      </c>
      <c r="I700" s="4">
        <f t="shared" ref="I700:I763" si="92">+IF(AND(C700&gt;=181,C700&lt;=360),K700,0)</f>
        <v>0</v>
      </c>
      <c r="J700" s="4">
        <f t="shared" si="86"/>
        <v>0</v>
      </c>
    </row>
    <row r="701" spans="3:10" x14ac:dyDescent="0.25">
      <c r="C701" s="24">
        <f t="shared" si="87"/>
        <v>45442</v>
      </c>
      <c r="D701" s="4">
        <f t="shared" si="85"/>
        <v>0</v>
      </c>
      <c r="E701" s="4">
        <f t="shared" si="88"/>
        <v>0</v>
      </c>
      <c r="F701" s="4">
        <f t="shared" si="89"/>
        <v>0</v>
      </c>
      <c r="G701" s="4">
        <f t="shared" si="90"/>
        <v>0</v>
      </c>
      <c r="H701" s="4">
        <f t="shared" si="91"/>
        <v>0</v>
      </c>
      <c r="I701" s="4">
        <f t="shared" si="92"/>
        <v>0</v>
      </c>
      <c r="J701" s="4">
        <f t="shared" si="86"/>
        <v>0</v>
      </c>
    </row>
    <row r="702" spans="3:10" x14ac:dyDescent="0.25">
      <c r="C702" s="24">
        <f t="shared" si="87"/>
        <v>45442</v>
      </c>
      <c r="D702" s="4">
        <f t="shared" si="85"/>
        <v>0</v>
      </c>
      <c r="E702" s="4">
        <f t="shared" si="88"/>
        <v>0</v>
      </c>
      <c r="F702" s="4">
        <f t="shared" si="89"/>
        <v>0</v>
      </c>
      <c r="G702" s="4">
        <f t="shared" si="90"/>
        <v>0</v>
      </c>
      <c r="H702" s="4">
        <f t="shared" si="91"/>
        <v>0</v>
      </c>
      <c r="I702" s="4">
        <f t="shared" si="92"/>
        <v>0</v>
      </c>
      <c r="J702" s="4">
        <f t="shared" si="86"/>
        <v>0</v>
      </c>
    </row>
    <row r="703" spans="3:10" x14ac:dyDescent="0.25">
      <c r="C703" s="24">
        <f t="shared" si="87"/>
        <v>45442</v>
      </c>
      <c r="D703" s="4">
        <f t="shared" si="85"/>
        <v>0</v>
      </c>
      <c r="E703" s="4">
        <f t="shared" si="88"/>
        <v>0</v>
      </c>
      <c r="F703" s="4">
        <f t="shared" si="89"/>
        <v>0</v>
      </c>
      <c r="G703" s="4">
        <f t="shared" si="90"/>
        <v>0</v>
      </c>
      <c r="H703" s="4">
        <f t="shared" si="91"/>
        <v>0</v>
      </c>
      <c r="I703" s="4">
        <f t="shared" si="92"/>
        <v>0</v>
      </c>
      <c r="J703" s="4">
        <f t="shared" si="86"/>
        <v>0</v>
      </c>
    </row>
    <row r="704" spans="3:10" x14ac:dyDescent="0.25">
      <c r="C704" s="24">
        <f t="shared" si="87"/>
        <v>45442</v>
      </c>
      <c r="D704" s="4">
        <f t="shared" si="85"/>
        <v>0</v>
      </c>
      <c r="E704" s="4">
        <f t="shared" si="88"/>
        <v>0</v>
      </c>
      <c r="F704" s="4">
        <f t="shared" si="89"/>
        <v>0</v>
      </c>
      <c r="G704" s="4">
        <f t="shared" si="90"/>
        <v>0</v>
      </c>
      <c r="H704" s="4">
        <f t="shared" si="91"/>
        <v>0</v>
      </c>
      <c r="I704" s="4">
        <f t="shared" si="92"/>
        <v>0</v>
      </c>
      <c r="J704" s="4">
        <f t="shared" si="86"/>
        <v>0</v>
      </c>
    </row>
    <row r="705" spans="3:10" x14ac:dyDescent="0.25">
      <c r="C705" s="24">
        <f t="shared" si="87"/>
        <v>45442</v>
      </c>
      <c r="D705" s="4">
        <f t="shared" si="85"/>
        <v>0</v>
      </c>
      <c r="E705" s="4">
        <f t="shared" si="88"/>
        <v>0</v>
      </c>
      <c r="F705" s="4">
        <f t="shared" si="89"/>
        <v>0</v>
      </c>
      <c r="G705" s="4">
        <f t="shared" si="90"/>
        <v>0</v>
      </c>
      <c r="H705" s="4">
        <f t="shared" si="91"/>
        <v>0</v>
      </c>
      <c r="I705" s="4">
        <f t="shared" si="92"/>
        <v>0</v>
      </c>
      <c r="J705" s="4">
        <f t="shared" si="86"/>
        <v>0</v>
      </c>
    </row>
    <row r="706" spans="3:10" x14ac:dyDescent="0.25">
      <c r="C706" s="24">
        <f t="shared" si="87"/>
        <v>45442</v>
      </c>
      <c r="D706" s="4">
        <f t="shared" si="85"/>
        <v>0</v>
      </c>
      <c r="E706" s="4">
        <f t="shared" si="88"/>
        <v>0</v>
      </c>
      <c r="F706" s="4">
        <f t="shared" si="89"/>
        <v>0</v>
      </c>
      <c r="G706" s="4">
        <f t="shared" si="90"/>
        <v>0</v>
      </c>
      <c r="H706" s="4">
        <f t="shared" si="91"/>
        <v>0</v>
      </c>
      <c r="I706" s="4">
        <f t="shared" si="92"/>
        <v>0</v>
      </c>
      <c r="J706" s="4">
        <f t="shared" si="86"/>
        <v>0</v>
      </c>
    </row>
    <row r="707" spans="3:10" x14ac:dyDescent="0.25">
      <c r="C707" s="24">
        <f t="shared" si="87"/>
        <v>45442</v>
      </c>
      <c r="D707" s="4">
        <f t="shared" si="85"/>
        <v>0</v>
      </c>
      <c r="E707" s="4">
        <f t="shared" si="88"/>
        <v>0</v>
      </c>
      <c r="F707" s="4">
        <f t="shared" si="89"/>
        <v>0</v>
      </c>
      <c r="G707" s="4">
        <f t="shared" si="90"/>
        <v>0</v>
      </c>
      <c r="H707" s="4">
        <f t="shared" si="91"/>
        <v>0</v>
      </c>
      <c r="I707" s="4">
        <f t="shared" si="92"/>
        <v>0</v>
      </c>
      <c r="J707" s="4">
        <f t="shared" si="86"/>
        <v>0</v>
      </c>
    </row>
    <row r="708" spans="3:10" x14ac:dyDescent="0.25">
      <c r="C708" s="24">
        <f t="shared" si="87"/>
        <v>45442</v>
      </c>
      <c r="D708" s="4">
        <f t="shared" si="85"/>
        <v>0</v>
      </c>
      <c r="E708" s="4">
        <f t="shared" si="88"/>
        <v>0</v>
      </c>
      <c r="F708" s="4">
        <f t="shared" si="89"/>
        <v>0</v>
      </c>
      <c r="G708" s="4">
        <f t="shared" si="90"/>
        <v>0</v>
      </c>
      <c r="H708" s="4">
        <f t="shared" si="91"/>
        <v>0</v>
      </c>
      <c r="I708" s="4">
        <f t="shared" si="92"/>
        <v>0</v>
      </c>
      <c r="J708" s="4">
        <f t="shared" si="86"/>
        <v>0</v>
      </c>
    </row>
    <row r="709" spans="3:10" x14ac:dyDescent="0.25">
      <c r="C709" s="24">
        <f t="shared" si="87"/>
        <v>45442</v>
      </c>
      <c r="D709" s="4">
        <f t="shared" si="85"/>
        <v>0</v>
      </c>
      <c r="E709" s="4">
        <f t="shared" si="88"/>
        <v>0</v>
      </c>
      <c r="F709" s="4">
        <f t="shared" si="89"/>
        <v>0</v>
      </c>
      <c r="G709" s="4">
        <f t="shared" si="90"/>
        <v>0</v>
      </c>
      <c r="H709" s="4">
        <f t="shared" si="91"/>
        <v>0</v>
      </c>
      <c r="I709" s="4">
        <f t="shared" si="92"/>
        <v>0</v>
      </c>
      <c r="J709" s="4">
        <f t="shared" si="86"/>
        <v>0</v>
      </c>
    </row>
    <row r="710" spans="3:10" x14ac:dyDescent="0.25">
      <c r="C710" s="24">
        <f t="shared" si="87"/>
        <v>45442</v>
      </c>
      <c r="D710" s="4">
        <f t="shared" si="85"/>
        <v>0</v>
      </c>
      <c r="E710" s="4">
        <f t="shared" si="88"/>
        <v>0</v>
      </c>
      <c r="F710" s="4">
        <f t="shared" si="89"/>
        <v>0</v>
      </c>
      <c r="G710" s="4">
        <f t="shared" si="90"/>
        <v>0</v>
      </c>
      <c r="H710" s="4">
        <f t="shared" si="91"/>
        <v>0</v>
      </c>
      <c r="I710" s="4">
        <f t="shared" si="92"/>
        <v>0</v>
      </c>
      <c r="J710" s="4">
        <f t="shared" si="86"/>
        <v>0</v>
      </c>
    </row>
    <row r="711" spans="3:10" x14ac:dyDescent="0.25">
      <c r="C711" s="24">
        <f t="shared" si="87"/>
        <v>45442</v>
      </c>
      <c r="D711" s="4">
        <f t="shared" si="85"/>
        <v>0</v>
      </c>
      <c r="E711" s="4">
        <f t="shared" si="88"/>
        <v>0</v>
      </c>
      <c r="F711" s="4">
        <f t="shared" si="89"/>
        <v>0</v>
      </c>
      <c r="G711" s="4">
        <f t="shared" si="90"/>
        <v>0</v>
      </c>
      <c r="H711" s="4">
        <f t="shared" si="91"/>
        <v>0</v>
      </c>
      <c r="I711" s="4">
        <f t="shared" si="92"/>
        <v>0</v>
      </c>
      <c r="J711" s="4">
        <f t="shared" si="86"/>
        <v>0</v>
      </c>
    </row>
    <row r="712" spans="3:10" x14ac:dyDescent="0.25">
      <c r="C712" s="24">
        <f t="shared" si="87"/>
        <v>45442</v>
      </c>
      <c r="D712" s="4">
        <f t="shared" si="85"/>
        <v>0</v>
      </c>
      <c r="E712" s="4">
        <f t="shared" si="88"/>
        <v>0</v>
      </c>
      <c r="F712" s="4">
        <f t="shared" si="89"/>
        <v>0</v>
      </c>
      <c r="G712" s="4">
        <f t="shared" si="90"/>
        <v>0</v>
      </c>
      <c r="H712" s="4">
        <f t="shared" si="91"/>
        <v>0</v>
      </c>
      <c r="I712" s="4">
        <f t="shared" si="92"/>
        <v>0</v>
      </c>
      <c r="J712" s="4">
        <f t="shared" si="86"/>
        <v>0</v>
      </c>
    </row>
    <row r="713" spans="3:10" x14ac:dyDescent="0.25">
      <c r="C713" s="24">
        <f t="shared" si="87"/>
        <v>45442</v>
      </c>
      <c r="D713" s="4">
        <f t="shared" si="85"/>
        <v>0</v>
      </c>
      <c r="E713" s="4">
        <f t="shared" si="88"/>
        <v>0</v>
      </c>
      <c r="F713" s="4">
        <f t="shared" si="89"/>
        <v>0</v>
      </c>
      <c r="G713" s="4">
        <f t="shared" si="90"/>
        <v>0</v>
      </c>
      <c r="H713" s="4">
        <f t="shared" si="91"/>
        <v>0</v>
      </c>
      <c r="I713" s="4">
        <f t="shared" si="92"/>
        <v>0</v>
      </c>
      <c r="J713" s="4">
        <f t="shared" si="86"/>
        <v>0</v>
      </c>
    </row>
    <row r="714" spans="3:10" x14ac:dyDescent="0.25">
      <c r="C714" s="24">
        <f t="shared" si="87"/>
        <v>45442</v>
      </c>
      <c r="D714" s="4">
        <f t="shared" si="85"/>
        <v>0</v>
      </c>
      <c r="E714" s="4">
        <f t="shared" si="88"/>
        <v>0</v>
      </c>
      <c r="F714" s="4">
        <f t="shared" si="89"/>
        <v>0</v>
      </c>
      <c r="G714" s="4">
        <f t="shared" si="90"/>
        <v>0</v>
      </c>
      <c r="H714" s="4">
        <f t="shared" si="91"/>
        <v>0</v>
      </c>
      <c r="I714" s="4">
        <f t="shared" si="92"/>
        <v>0</v>
      </c>
      <c r="J714" s="4">
        <f t="shared" si="86"/>
        <v>0</v>
      </c>
    </row>
    <row r="715" spans="3:10" x14ac:dyDescent="0.25">
      <c r="C715" s="24">
        <f t="shared" si="87"/>
        <v>45442</v>
      </c>
      <c r="D715" s="4">
        <f t="shared" si="85"/>
        <v>0</v>
      </c>
      <c r="E715" s="4">
        <f t="shared" si="88"/>
        <v>0</v>
      </c>
      <c r="F715" s="4">
        <f t="shared" si="89"/>
        <v>0</v>
      </c>
      <c r="G715" s="4">
        <f t="shared" si="90"/>
        <v>0</v>
      </c>
      <c r="H715" s="4">
        <f t="shared" si="91"/>
        <v>0</v>
      </c>
      <c r="I715" s="4">
        <f t="shared" si="92"/>
        <v>0</v>
      </c>
      <c r="J715" s="4">
        <f t="shared" si="86"/>
        <v>0</v>
      </c>
    </row>
    <row r="716" spans="3:10" x14ac:dyDescent="0.25">
      <c r="C716" s="24">
        <f t="shared" si="87"/>
        <v>45442</v>
      </c>
      <c r="D716" s="4">
        <f t="shared" si="85"/>
        <v>0</v>
      </c>
      <c r="E716" s="4">
        <f t="shared" si="88"/>
        <v>0</v>
      </c>
      <c r="F716" s="4">
        <f t="shared" si="89"/>
        <v>0</v>
      </c>
      <c r="G716" s="4">
        <f t="shared" si="90"/>
        <v>0</v>
      </c>
      <c r="H716" s="4">
        <f t="shared" si="91"/>
        <v>0</v>
      </c>
      <c r="I716" s="4">
        <f t="shared" si="92"/>
        <v>0</v>
      </c>
      <c r="J716" s="4">
        <f t="shared" si="86"/>
        <v>0</v>
      </c>
    </row>
    <row r="717" spans="3:10" x14ac:dyDescent="0.25">
      <c r="C717" s="24">
        <f t="shared" si="87"/>
        <v>45442</v>
      </c>
      <c r="D717" s="4">
        <f t="shared" si="85"/>
        <v>0</v>
      </c>
      <c r="E717" s="4">
        <f t="shared" si="88"/>
        <v>0</v>
      </c>
      <c r="F717" s="4">
        <f t="shared" si="89"/>
        <v>0</v>
      </c>
      <c r="G717" s="4">
        <f t="shared" si="90"/>
        <v>0</v>
      </c>
      <c r="H717" s="4">
        <f t="shared" si="91"/>
        <v>0</v>
      </c>
      <c r="I717" s="4">
        <f t="shared" si="92"/>
        <v>0</v>
      </c>
      <c r="J717" s="4">
        <f t="shared" si="86"/>
        <v>0</v>
      </c>
    </row>
    <row r="718" spans="3:10" x14ac:dyDescent="0.25">
      <c r="C718" s="24">
        <f t="shared" si="87"/>
        <v>45442</v>
      </c>
      <c r="D718" s="4">
        <f t="shared" si="85"/>
        <v>0</v>
      </c>
      <c r="E718" s="4">
        <f t="shared" si="88"/>
        <v>0</v>
      </c>
      <c r="F718" s="4">
        <f t="shared" si="89"/>
        <v>0</v>
      </c>
      <c r="G718" s="4">
        <f t="shared" si="90"/>
        <v>0</v>
      </c>
      <c r="H718" s="4">
        <f t="shared" si="91"/>
        <v>0</v>
      </c>
      <c r="I718" s="4">
        <f t="shared" si="92"/>
        <v>0</v>
      </c>
      <c r="J718" s="4">
        <f t="shared" si="86"/>
        <v>0</v>
      </c>
    </row>
    <row r="719" spans="3:10" x14ac:dyDescent="0.25">
      <c r="C719" s="24">
        <f t="shared" si="87"/>
        <v>45442</v>
      </c>
      <c r="D719" s="4">
        <f t="shared" si="85"/>
        <v>0</v>
      </c>
      <c r="E719" s="4">
        <f t="shared" si="88"/>
        <v>0</v>
      </c>
      <c r="F719" s="4">
        <f t="shared" si="89"/>
        <v>0</v>
      </c>
      <c r="G719" s="4">
        <f t="shared" si="90"/>
        <v>0</v>
      </c>
      <c r="H719" s="4">
        <f t="shared" si="91"/>
        <v>0</v>
      </c>
      <c r="I719" s="4">
        <f t="shared" si="92"/>
        <v>0</v>
      </c>
      <c r="J719" s="4">
        <f t="shared" si="86"/>
        <v>0</v>
      </c>
    </row>
    <row r="720" spans="3:10" x14ac:dyDescent="0.25">
      <c r="C720" s="24">
        <f t="shared" si="87"/>
        <v>45442</v>
      </c>
      <c r="D720" s="4">
        <f t="shared" si="85"/>
        <v>0</v>
      </c>
      <c r="E720" s="4">
        <f t="shared" si="88"/>
        <v>0</v>
      </c>
      <c r="F720" s="4">
        <f t="shared" si="89"/>
        <v>0</v>
      </c>
      <c r="G720" s="4">
        <f t="shared" si="90"/>
        <v>0</v>
      </c>
      <c r="H720" s="4">
        <f t="shared" si="91"/>
        <v>0</v>
      </c>
      <c r="I720" s="4">
        <f t="shared" si="92"/>
        <v>0</v>
      </c>
      <c r="J720" s="4">
        <f t="shared" si="86"/>
        <v>0</v>
      </c>
    </row>
    <row r="721" spans="3:10" x14ac:dyDescent="0.25">
      <c r="C721" s="24">
        <f t="shared" si="87"/>
        <v>45442</v>
      </c>
      <c r="D721" s="4">
        <f t="shared" si="85"/>
        <v>0</v>
      </c>
      <c r="E721" s="4">
        <f t="shared" si="88"/>
        <v>0</v>
      </c>
      <c r="F721" s="4">
        <f t="shared" si="89"/>
        <v>0</v>
      </c>
      <c r="G721" s="4">
        <f t="shared" si="90"/>
        <v>0</v>
      </c>
      <c r="H721" s="4">
        <f t="shared" si="91"/>
        <v>0</v>
      </c>
      <c r="I721" s="4">
        <f t="shared" si="92"/>
        <v>0</v>
      </c>
      <c r="J721" s="4">
        <f t="shared" si="86"/>
        <v>0</v>
      </c>
    </row>
    <row r="722" spans="3:10" x14ac:dyDescent="0.25">
      <c r="C722" s="24">
        <f t="shared" si="87"/>
        <v>45442</v>
      </c>
      <c r="D722" s="4">
        <f t="shared" si="85"/>
        <v>0</v>
      </c>
      <c r="E722" s="4">
        <f t="shared" si="88"/>
        <v>0</v>
      </c>
      <c r="F722" s="4">
        <f t="shared" si="89"/>
        <v>0</v>
      </c>
      <c r="G722" s="4">
        <f t="shared" si="90"/>
        <v>0</v>
      </c>
      <c r="H722" s="4">
        <f t="shared" si="91"/>
        <v>0</v>
      </c>
      <c r="I722" s="4">
        <f t="shared" si="92"/>
        <v>0</v>
      </c>
      <c r="J722" s="4">
        <f t="shared" si="86"/>
        <v>0</v>
      </c>
    </row>
    <row r="723" spans="3:10" x14ac:dyDescent="0.25">
      <c r="C723" s="24">
        <f t="shared" si="87"/>
        <v>45442</v>
      </c>
      <c r="D723" s="4">
        <f t="shared" si="85"/>
        <v>0</v>
      </c>
      <c r="E723" s="4">
        <f t="shared" si="88"/>
        <v>0</v>
      </c>
      <c r="F723" s="4">
        <f t="shared" si="89"/>
        <v>0</v>
      </c>
      <c r="G723" s="4">
        <f t="shared" si="90"/>
        <v>0</v>
      </c>
      <c r="H723" s="4">
        <f t="shared" si="91"/>
        <v>0</v>
      </c>
      <c r="I723" s="4">
        <f t="shared" si="92"/>
        <v>0</v>
      </c>
      <c r="J723" s="4">
        <f t="shared" si="86"/>
        <v>0</v>
      </c>
    </row>
    <row r="724" spans="3:10" x14ac:dyDescent="0.25">
      <c r="C724" s="24">
        <f t="shared" si="87"/>
        <v>45442</v>
      </c>
      <c r="D724" s="4">
        <f t="shared" si="85"/>
        <v>0</v>
      </c>
      <c r="E724" s="4">
        <f t="shared" si="88"/>
        <v>0</v>
      </c>
      <c r="F724" s="4">
        <f t="shared" si="89"/>
        <v>0</v>
      </c>
      <c r="G724" s="4">
        <f t="shared" si="90"/>
        <v>0</v>
      </c>
      <c r="H724" s="4">
        <f t="shared" si="91"/>
        <v>0</v>
      </c>
      <c r="I724" s="4">
        <f t="shared" si="92"/>
        <v>0</v>
      </c>
      <c r="J724" s="4">
        <f t="shared" si="86"/>
        <v>0</v>
      </c>
    </row>
    <row r="725" spans="3:10" x14ac:dyDescent="0.25">
      <c r="C725" s="24">
        <f t="shared" si="87"/>
        <v>45442</v>
      </c>
      <c r="D725" s="4">
        <f t="shared" si="85"/>
        <v>0</v>
      </c>
      <c r="E725" s="4">
        <f t="shared" si="88"/>
        <v>0</v>
      </c>
      <c r="F725" s="4">
        <f t="shared" si="89"/>
        <v>0</v>
      </c>
      <c r="G725" s="4">
        <f t="shared" si="90"/>
        <v>0</v>
      </c>
      <c r="H725" s="4">
        <f t="shared" si="91"/>
        <v>0</v>
      </c>
      <c r="I725" s="4">
        <f t="shared" si="92"/>
        <v>0</v>
      </c>
      <c r="J725" s="4">
        <f t="shared" si="86"/>
        <v>0</v>
      </c>
    </row>
    <row r="726" spans="3:10" x14ac:dyDescent="0.25">
      <c r="C726" s="24">
        <f t="shared" si="87"/>
        <v>45442</v>
      </c>
      <c r="D726" s="4">
        <f t="shared" si="85"/>
        <v>0</v>
      </c>
      <c r="E726" s="4">
        <f t="shared" si="88"/>
        <v>0</v>
      </c>
      <c r="F726" s="4">
        <f t="shared" si="89"/>
        <v>0</v>
      </c>
      <c r="G726" s="4">
        <f t="shared" si="90"/>
        <v>0</v>
      </c>
      <c r="H726" s="4">
        <f t="shared" si="91"/>
        <v>0</v>
      </c>
      <c r="I726" s="4">
        <f t="shared" si="92"/>
        <v>0</v>
      </c>
      <c r="J726" s="4">
        <f t="shared" si="86"/>
        <v>0</v>
      </c>
    </row>
    <row r="727" spans="3:10" x14ac:dyDescent="0.25">
      <c r="C727" s="24">
        <f t="shared" si="87"/>
        <v>45442</v>
      </c>
      <c r="D727" s="4">
        <f t="shared" si="85"/>
        <v>0</v>
      </c>
      <c r="E727" s="4">
        <f t="shared" si="88"/>
        <v>0</v>
      </c>
      <c r="F727" s="4">
        <f t="shared" si="89"/>
        <v>0</v>
      </c>
      <c r="G727" s="4">
        <f t="shared" si="90"/>
        <v>0</v>
      </c>
      <c r="H727" s="4">
        <f t="shared" si="91"/>
        <v>0</v>
      </c>
      <c r="I727" s="4">
        <f t="shared" si="92"/>
        <v>0</v>
      </c>
      <c r="J727" s="4">
        <f t="shared" si="86"/>
        <v>0</v>
      </c>
    </row>
    <row r="728" spans="3:10" x14ac:dyDescent="0.25">
      <c r="C728" s="24">
        <f t="shared" si="87"/>
        <v>45442</v>
      </c>
      <c r="D728" s="4">
        <f t="shared" si="85"/>
        <v>0</v>
      </c>
      <c r="E728" s="4">
        <f t="shared" si="88"/>
        <v>0</v>
      </c>
      <c r="F728" s="4">
        <f t="shared" si="89"/>
        <v>0</v>
      </c>
      <c r="G728" s="4">
        <f t="shared" si="90"/>
        <v>0</v>
      </c>
      <c r="H728" s="4">
        <f t="shared" si="91"/>
        <v>0</v>
      </c>
      <c r="I728" s="4">
        <f t="shared" si="92"/>
        <v>0</v>
      </c>
      <c r="J728" s="4">
        <f t="shared" si="86"/>
        <v>0</v>
      </c>
    </row>
    <row r="729" spans="3:10" x14ac:dyDescent="0.25">
      <c r="C729" s="24">
        <f t="shared" si="87"/>
        <v>45442</v>
      </c>
      <c r="D729" s="4">
        <f t="shared" si="85"/>
        <v>0</v>
      </c>
      <c r="E729" s="4">
        <f t="shared" si="88"/>
        <v>0</v>
      </c>
      <c r="F729" s="4">
        <f t="shared" si="89"/>
        <v>0</v>
      </c>
      <c r="G729" s="4">
        <f t="shared" si="90"/>
        <v>0</v>
      </c>
      <c r="H729" s="4">
        <f t="shared" si="91"/>
        <v>0</v>
      </c>
      <c r="I729" s="4">
        <f t="shared" si="92"/>
        <v>0</v>
      </c>
      <c r="J729" s="4">
        <f t="shared" si="86"/>
        <v>0</v>
      </c>
    </row>
    <row r="730" spans="3:10" x14ac:dyDescent="0.25">
      <c r="C730" s="24">
        <f t="shared" si="87"/>
        <v>45442</v>
      </c>
      <c r="D730" s="4">
        <f t="shared" ref="D730:D793" si="93">+IF(AND(C730&gt;=0,C730&lt;=30),K730,0)</f>
        <v>0</v>
      </c>
      <c r="E730" s="4">
        <f t="shared" si="88"/>
        <v>0</v>
      </c>
      <c r="F730" s="4">
        <f t="shared" si="89"/>
        <v>0</v>
      </c>
      <c r="G730" s="4">
        <f t="shared" si="90"/>
        <v>0</v>
      </c>
      <c r="H730" s="4">
        <f t="shared" si="91"/>
        <v>0</v>
      </c>
      <c r="I730" s="4">
        <f t="shared" si="92"/>
        <v>0</v>
      </c>
      <c r="J730" s="4">
        <f t="shared" ref="J730:J793" si="94">+IF(AND(C730&gt;360),K730,0)</f>
        <v>0</v>
      </c>
    </row>
    <row r="731" spans="3:10" x14ac:dyDescent="0.25">
      <c r="C731" s="24">
        <f t="shared" ref="C731:C794" si="95">+_xlfn.DAYS($C$2,B731)</f>
        <v>45442</v>
      </c>
      <c r="D731" s="4">
        <f t="shared" si="93"/>
        <v>0</v>
      </c>
      <c r="E731" s="4">
        <f t="shared" si="88"/>
        <v>0</v>
      </c>
      <c r="F731" s="4">
        <f t="shared" si="89"/>
        <v>0</v>
      </c>
      <c r="G731" s="4">
        <f t="shared" si="90"/>
        <v>0</v>
      </c>
      <c r="H731" s="4">
        <f t="shared" si="91"/>
        <v>0</v>
      </c>
      <c r="I731" s="4">
        <f t="shared" si="92"/>
        <v>0</v>
      </c>
      <c r="J731" s="4">
        <f t="shared" si="94"/>
        <v>0</v>
      </c>
    </row>
    <row r="732" spans="3:10" x14ac:dyDescent="0.25">
      <c r="C732" s="24">
        <f t="shared" si="95"/>
        <v>45442</v>
      </c>
      <c r="D732" s="4">
        <f t="shared" si="93"/>
        <v>0</v>
      </c>
      <c r="E732" s="4">
        <f t="shared" si="88"/>
        <v>0</v>
      </c>
      <c r="F732" s="4">
        <f t="shared" si="89"/>
        <v>0</v>
      </c>
      <c r="G732" s="4">
        <f t="shared" si="90"/>
        <v>0</v>
      </c>
      <c r="H732" s="4">
        <f t="shared" si="91"/>
        <v>0</v>
      </c>
      <c r="I732" s="4">
        <f t="shared" si="92"/>
        <v>0</v>
      </c>
      <c r="J732" s="4">
        <f t="shared" si="94"/>
        <v>0</v>
      </c>
    </row>
    <row r="733" spans="3:10" x14ac:dyDescent="0.25">
      <c r="C733" s="24">
        <f t="shared" si="95"/>
        <v>45442</v>
      </c>
      <c r="D733" s="4">
        <f t="shared" si="93"/>
        <v>0</v>
      </c>
      <c r="E733" s="4">
        <f t="shared" si="88"/>
        <v>0</v>
      </c>
      <c r="F733" s="4">
        <f t="shared" si="89"/>
        <v>0</v>
      </c>
      <c r="G733" s="4">
        <f t="shared" si="90"/>
        <v>0</v>
      </c>
      <c r="H733" s="4">
        <f t="shared" si="91"/>
        <v>0</v>
      </c>
      <c r="I733" s="4">
        <f t="shared" si="92"/>
        <v>0</v>
      </c>
      <c r="J733" s="4">
        <f t="shared" si="94"/>
        <v>0</v>
      </c>
    </row>
    <row r="734" spans="3:10" x14ac:dyDescent="0.25">
      <c r="C734" s="24">
        <f t="shared" si="95"/>
        <v>45442</v>
      </c>
      <c r="D734" s="4">
        <f t="shared" si="93"/>
        <v>0</v>
      </c>
      <c r="E734" s="4">
        <f t="shared" si="88"/>
        <v>0</v>
      </c>
      <c r="F734" s="4">
        <f t="shared" si="89"/>
        <v>0</v>
      </c>
      <c r="G734" s="4">
        <f t="shared" si="90"/>
        <v>0</v>
      </c>
      <c r="H734" s="4">
        <f t="shared" si="91"/>
        <v>0</v>
      </c>
      <c r="I734" s="4">
        <f t="shared" si="92"/>
        <v>0</v>
      </c>
      <c r="J734" s="4">
        <f t="shared" si="94"/>
        <v>0</v>
      </c>
    </row>
    <row r="735" spans="3:10" x14ac:dyDescent="0.25">
      <c r="C735" s="24">
        <f t="shared" si="95"/>
        <v>45442</v>
      </c>
      <c r="D735" s="4">
        <f t="shared" si="93"/>
        <v>0</v>
      </c>
      <c r="E735" s="4">
        <f t="shared" si="88"/>
        <v>0</v>
      </c>
      <c r="F735" s="4">
        <f t="shared" si="89"/>
        <v>0</v>
      </c>
      <c r="G735" s="4">
        <f t="shared" si="90"/>
        <v>0</v>
      </c>
      <c r="H735" s="4">
        <f t="shared" si="91"/>
        <v>0</v>
      </c>
      <c r="I735" s="4">
        <f t="shared" si="92"/>
        <v>0</v>
      </c>
      <c r="J735" s="4">
        <f t="shared" si="94"/>
        <v>0</v>
      </c>
    </row>
    <row r="736" spans="3:10" x14ac:dyDescent="0.25">
      <c r="C736" s="24">
        <f t="shared" si="95"/>
        <v>45442</v>
      </c>
      <c r="D736" s="4">
        <f t="shared" si="93"/>
        <v>0</v>
      </c>
      <c r="E736" s="4">
        <f t="shared" si="88"/>
        <v>0</v>
      </c>
      <c r="F736" s="4">
        <f t="shared" si="89"/>
        <v>0</v>
      </c>
      <c r="G736" s="4">
        <f t="shared" si="90"/>
        <v>0</v>
      </c>
      <c r="H736" s="4">
        <f t="shared" si="91"/>
        <v>0</v>
      </c>
      <c r="I736" s="4">
        <f t="shared" si="92"/>
        <v>0</v>
      </c>
      <c r="J736" s="4">
        <f t="shared" si="94"/>
        <v>0</v>
      </c>
    </row>
    <row r="737" spans="3:10" x14ac:dyDescent="0.25">
      <c r="C737" s="24">
        <f t="shared" si="95"/>
        <v>45442</v>
      </c>
      <c r="D737" s="4">
        <f t="shared" si="93"/>
        <v>0</v>
      </c>
      <c r="E737" s="4">
        <f t="shared" si="88"/>
        <v>0</v>
      </c>
      <c r="F737" s="4">
        <f t="shared" si="89"/>
        <v>0</v>
      </c>
      <c r="G737" s="4">
        <f t="shared" si="90"/>
        <v>0</v>
      </c>
      <c r="H737" s="4">
        <f t="shared" si="91"/>
        <v>0</v>
      </c>
      <c r="I737" s="4">
        <f t="shared" si="92"/>
        <v>0</v>
      </c>
      <c r="J737" s="4">
        <f t="shared" si="94"/>
        <v>0</v>
      </c>
    </row>
    <row r="738" spans="3:10" x14ac:dyDescent="0.25">
      <c r="C738" s="24">
        <f t="shared" si="95"/>
        <v>45442</v>
      </c>
      <c r="D738" s="4">
        <f t="shared" si="93"/>
        <v>0</v>
      </c>
      <c r="E738" s="4">
        <f t="shared" si="88"/>
        <v>0</v>
      </c>
      <c r="F738" s="4">
        <f t="shared" si="89"/>
        <v>0</v>
      </c>
      <c r="G738" s="4">
        <f t="shared" si="90"/>
        <v>0</v>
      </c>
      <c r="H738" s="4">
        <f t="shared" si="91"/>
        <v>0</v>
      </c>
      <c r="I738" s="4">
        <f t="shared" si="92"/>
        <v>0</v>
      </c>
      <c r="J738" s="4">
        <f t="shared" si="94"/>
        <v>0</v>
      </c>
    </row>
    <row r="739" spans="3:10" x14ac:dyDescent="0.25">
      <c r="C739" s="24">
        <f t="shared" si="95"/>
        <v>45442</v>
      </c>
      <c r="D739" s="4">
        <f t="shared" si="93"/>
        <v>0</v>
      </c>
      <c r="E739" s="4">
        <f t="shared" si="88"/>
        <v>0</v>
      </c>
      <c r="F739" s="4">
        <f t="shared" si="89"/>
        <v>0</v>
      </c>
      <c r="G739" s="4">
        <f t="shared" si="90"/>
        <v>0</v>
      </c>
      <c r="H739" s="4">
        <f t="shared" si="91"/>
        <v>0</v>
      </c>
      <c r="I739" s="4">
        <f t="shared" si="92"/>
        <v>0</v>
      </c>
      <c r="J739" s="4">
        <f t="shared" si="94"/>
        <v>0</v>
      </c>
    </row>
    <row r="740" spans="3:10" x14ac:dyDescent="0.25">
      <c r="C740" s="24">
        <f t="shared" si="95"/>
        <v>45442</v>
      </c>
      <c r="D740" s="4">
        <f t="shared" si="93"/>
        <v>0</v>
      </c>
      <c r="E740" s="4">
        <f t="shared" si="88"/>
        <v>0</v>
      </c>
      <c r="F740" s="4">
        <f t="shared" si="89"/>
        <v>0</v>
      </c>
      <c r="G740" s="4">
        <f t="shared" si="90"/>
        <v>0</v>
      </c>
      <c r="H740" s="4">
        <f t="shared" si="91"/>
        <v>0</v>
      </c>
      <c r="I740" s="4">
        <f t="shared" si="92"/>
        <v>0</v>
      </c>
      <c r="J740" s="4">
        <f t="shared" si="94"/>
        <v>0</v>
      </c>
    </row>
    <row r="741" spans="3:10" x14ac:dyDescent="0.25">
      <c r="C741" s="24">
        <f t="shared" si="95"/>
        <v>45442</v>
      </c>
      <c r="D741" s="4">
        <f t="shared" si="93"/>
        <v>0</v>
      </c>
      <c r="E741" s="4">
        <f t="shared" si="88"/>
        <v>0</v>
      </c>
      <c r="F741" s="4">
        <f t="shared" si="89"/>
        <v>0</v>
      </c>
      <c r="G741" s="4">
        <f t="shared" si="90"/>
        <v>0</v>
      </c>
      <c r="H741" s="4">
        <f t="shared" si="91"/>
        <v>0</v>
      </c>
      <c r="I741" s="4">
        <f t="shared" si="92"/>
        <v>0</v>
      </c>
      <c r="J741" s="4">
        <f t="shared" si="94"/>
        <v>0</v>
      </c>
    </row>
    <row r="742" spans="3:10" x14ac:dyDescent="0.25">
      <c r="C742" s="24">
        <f t="shared" si="95"/>
        <v>45442</v>
      </c>
      <c r="D742" s="4">
        <f t="shared" si="93"/>
        <v>0</v>
      </c>
      <c r="E742" s="4">
        <f t="shared" si="88"/>
        <v>0</v>
      </c>
      <c r="F742" s="4">
        <f t="shared" si="89"/>
        <v>0</v>
      </c>
      <c r="G742" s="4">
        <f t="shared" si="90"/>
        <v>0</v>
      </c>
      <c r="H742" s="4">
        <f t="shared" si="91"/>
        <v>0</v>
      </c>
      <c r="I742" s="4">
        <f t="shared" si="92"/>
        <v>0</v>
      </c>
      <c r="J742" s="4">
        <f t="shared" si="94"/>
        <v>0</v>
      </c>
    </row>
    <row r="743" spans="3:10" x14ac:dyDescent="0.25">
      <c r="C743" s="24">
        <f t="shared" si="95"/>
        <v>45442</v>
      </c>
      <c r="D743" s="4">
        <f t="shared" si="93"/>
        <v>0</v>
      </c>
      <c r="E743" s="4">
        <f t="shared" si="88"/>
        <v>0</v>
      </c>
      <c r="F743" s="4">
        <f t="shared" si="89"/>
        <v>0</v>
      </c>
      <c r="G743" s="4">
        <f t="shared" si="90"/>
        <v>0</v>
      </c>
      <c r="H743" s="4">
        <f t="shared" si="91"/>
        <v>0</v>
      </c>
      <c r="I743" s="4">
        <f t="shared" si="92"/>
        <v>0</v>
      </c>
      <c r="J743" s="4">
        <f t="shared" si="94"/>
        <v>0</v>
      </c>
    </row>
    <row r="744" spans="3:10" x14ac:dyDescent="0.25">
      <c r="C744" s="24">
        <f t="shared" si="95"/>
        <v>45442</v>
      </c>
      <c r="D744" s="4">
        <f t="shared" si="93"/>
        <v>0</v>
      </c>
      <c r="E744" s="4">
        <f t="shared" si="88"/>
        <v>0</v>
      </c>
      <c r="F744" s="4">
        <f t="shared" si="89"/>
        <v>0</v>
      </c>
      <c r="G744" s="4">
        <f t="shared" si="90"/>
        <v>0</v>
      </c>
      <c r="H744" s="4">
        <f t="shared" si="91"/>
        <v>0</v>
      </c>
      <c r="I744" s="4">
        <f t="shared" si="92"/>
        <v>0</v>
      </c>
      <c r="J744" s="4">
        <f t="shared" si="94"/>
        <v>0</v>
      </c>
    </row>
    <row r="745" spans="3:10" x14ac:dyDescent="0.25">
      <c r="C745" s="24">
        <f t="shared" si="95"/>
        <v>45442</v>
      </c>
      <c r="D745" s="4">
        <f t="shared" si="93"/>
        <v>0</v>
      </c>
      <c r="E745" s="4">
        <f t="shared" si="88"/>
        <v>0</v>
      </c>
      <c r="F745" s="4">
        <f t="shared" si="89"/>
        <v>0</v>
      </c>
      <c r="G745" s="4">
        <f t="shared" si="90"/>
        <v>0</v>
      </c>
      <c r="H745" s="4">
        <f t="shared" si="91"/>
        <v>0</v>
      </c>
      <c r="I745" s="4">
        <f t="shared" si="92"/>
        <v>0</v>
      </c>
      <c r="J745" s="4">
        <f t="shared" si="94"/>
        <v>0</v>
      </c>
    </row>
    <row r="746" spans="3:10" x14ac:dyDescent="0.25">
      <c r="C746" s="24">
        <f t="shared" si="95"/>
        <v>45442</v>
      </c>
      <c r="D746" s="4">
        <f t="shared" si="93"/>
        <v>0</v>
      </c>
      <c r="E746" s="4">
        <f t="shared" si="88"/>
        <v>0</v>
      </c>
      <c r="F746" s="4">
        <f t="shared" si="89"/>
        <v>0</v>
      </c>
      <c r="G746" s="4">
        <f t="shared" si="90"/>
        <v>0</v>
      </c>
      <c r="H746" s="4">
        <f t="shared" si="91"/>
        <v>0</v>
      </c>
      <c r="I746" s="4">
        <f t="shared" si="92"/>
        <v>0</v>
      </c>
      <c r="J746" s="4">
        <f t="shared" si="94"/>
        <v>0</v>
      </c>
    </row>
    <row r="747" spans="3:10" x14ac:dyDescent="0.25">
      <c r="C747" s="24">
        <f t="shared" si="95"/>
        <v>45442</v>
      </c>
      <c r="D747" s="4">
        <f t="shared" si="93"/>
        <v>0</v>
      </c>
      <c r="E747" s="4">
        <f t="shared" si="88"/>
        <v>0</v>
      </c>
      <c r="F747" s="4">
        <f t="shared" si="89"/>
        <v>0</v>
      </c>
      <c r="G747" s="4">
        <f t="shared" si="90"/>
        <v>0</v>
      </c>
      <c r="H747" s="4">
        <f t="shared" si="91"/>
        <v>0</v>
      </c>
      <c r="I747" s="4">
        <f t="shared" si="92"/>
        <v>0</v>
      </c>
      <c r="J747" s="4">
        <f t="shared" si="94"/>
        <v>0</v>
      </c>
    </row>
    <row r="748" spans="3:10" x14ac:dyDescent="0.25">
      <c r="C748" s="24">
        <f t="shared" si="95"/>
        <v>45442</v>
      </c>
      <c r="D748" s="4">
        <f t="shared" si="93"/>
        <v>0</v>
      </c>
      <c r="E748" s="4">
        <f t="shared" si="88"/>
        <v>0</v>
      </c>
      <c r="F748" s="4">
        <f t="shared" si="89"/>
        <v>0</v>
      </c>
      <c r="G748" s="4">
        <f t="shared" si="90"/>
        <v>0</v>
      </c>
      <c r="H748" s="4">
        <f t="shared" si="91"/>
        <v>0</v>
      </c>
      <c r="I748" s="4">
        <f t="shared" si="92"/>
        <v>0</v>
      </c>
      <c r="J748" s="4">
        <f t="shared" si="94"/>
        <v>0</v>
      </c>
    </row>
    <row r="749" spans="3:10" x14ac:dyDescent="0.25">
      <c r="C749" s="24">
        <f t="shared" si="95"/>
        <v>45442</v>
      </c>
      <c r="D749" s="4">
        <f t="shared" si="93"/>
        <v>0</v>
      </c>
      <c r="E749" s="4">
        <f t="shared" si="88"/>
        <v>0</v>
      </c>
      <c r="F749" s="4">
        <f t="shared" si="89"/>
        <v>0</v>
      </c>
      <c r="G749" s="4">
        <f t="shared" si="90"/>
        <v>0</v>
      </c>
      <c r="H749" s="4">
        <f t="shared" si="91"/>
        <v>0</v>
      </c>
      <c r="I749" s="4">
        <f t="shared" si="92"/>
        <v>0</v>
      </c>
      <c r="J749" s="4">
        <f t="shared" si="94"/>
        <v>0</v>
      </c>
    </row>
    <row r="750" spans="3:10" x14ac:dyDescent="0.25">
      <c r="C750" s="24">
        <f t="shared" si="95"/>
        <v>45442</v>
      </c>
      <c r="D750" s="4">
        <f t="shared" si="93"/>
        <v>0</v>
      </c>
      <c r="E750" s="4">
        <f t="shared" si="88"/>
        <v>0</v>
      </c>
      <c r="F750" s="4">
        <f t="shared" si="89"/>
        <v>0</v>
      </c>
      <c r="G750" s="4">
        <f t="shared" si="90"/>
        <v>0</v>
      </c>
      <c r="H750" s="4">
        <f t="shared" si="91"/>
        <v>0</v>
      </c>
      <c r="I750" s="4">
        <f t="shared" si="92"/>
        <v>0</v>
      </c>
      <c r="J750" s="4">
        <f t="shared" si="94"/>
        <v>0</v>
      </c>
    </row>
    <row r="751" spans="3:10" x14ac:dyDescent="0.25">
      <c r="C751" s="24">
        <f t="shared" si="95"/>
        <v>45442</v>
      </c>
      <c r="D751" s="4">
        <f t="shared" si="93"/>
        <v>0</v>
      </c>
      <c r="E751" s="4">
        <f t="shared" si="88"/>
        <v>0</v>
      </c>
      <c r="F751" s="4">
        <f t="shared" si="89"/>
        <v>0</v>
      </c>
      <c r="G751" s="4">
        <f t="shared" si="90"/>
        <v>0</v>
      </c>
      <c r="H751" s="4">
        <f t="shared" si="91"/>
        <v>0</v>
      </c>
      <c r="I751" s="4">
        <f t="shared" si="92"/>
        <v>0</v>
      </c>
      <c r="J751" s="4">
        <f t="shared" si="94"/>
        <v>0</v>
      </c>
    </row>
    <row r="752" spans="3:10" x14ac:dyDescent="0.25">
      <c r="C752" s="24">
        <f t="shared" si="95"/>
        <v>45442</v>
      </c>
      <c r="D752" s="4">
        <f t="shared" si="93"/>
        <v>0</v>
      </c>
      <c r="E752" s="4">
        <f t="shared" si="88"/>
        <v>0</v>
      </c>
      <c r="F752" s="4">
        <f t="shared" si="89"/>
        <v>0</v>
      </c>
      <c r="G752" s="4">
        <f t="shared" si="90"/>
        <v>0</v>
      </c>
      <c r="H752" s="4">
        <f t="shared" si="91"/>
        <v>0</v>
      </c>
      <c r="I752" s="4">
        <f t="shared" si="92"/>
        <v>0</v>
      </c>
      <c r="J752" s="4">
        <f t="shared" si="94"/>
        <v>0</v>
      </c>
    </row>
    <row r="753" spans="3:10" x14ac:dyDescent="0.25">
      <c r="C753" s="24">
        <f t="shared" si="95"/>
        <v>45442</v>
      </c>
      <c r="D753" s="4">
        <f t="shared" si="93"/>
        <v>0</v>
      </c>
      <c r="E753" s="4">
        <f t="shared" si="88"/>
        <v>0</v>
      </c>
      <c r="F753" s="4">
        <f t="shared" si="89"/>
        <v>0</v>
      </c>
      <c r="G753" s="4">
        <f t="shared" si="90"/>
        <v>0</v>
      </c>
      <c r="H753" s="4">
        <f t="shared" si="91"/>
        <v>0</v>
      </c>
      <c r="I753" s="4">
        <f t="shared" si="92"/>
        <v>0</v>
      </c>
      <c r="J753" s="4">
        <f t="shared" si="94"/>
        <v>0</v>
      </c>
    </row>
    <row r="754" spans="3:10" x14ac:dyDescent="0.25">
      <c r="C754" s="24">
        <f t="shared" si="95"/>
        <v>45442</v>
      </c>
      <c r="D754" s="4">
        <f t="shared" si="93"/>
        <v>0</v>
      </c>
      <c r="E754" s="4">
        <f t="shared" si="88"/>
        <v>0</v>
      </c>
      <c r="F754" s="4">
        <f t="shared" si="89"/>
        <v>0</v>
      </c>
      <c r="G754" s="4">
        <f t="shared" si="90"/>
        <v>0</v>
      </c>
      <c r="H754" s="4">
        <f t="shared" si="91"/>
        <v>0</v>
      </c>
      <c r="I754" s="4">
        <f t="shared" si="92"/>
        <v>0</v>
      </c>
      <c r="J754" s="4">
        <f t="shared" si="94"/>
        <v>0</v>
      </c>
    </row>
    <row r="755" spans="3:10" x14ac:dyDescent="0.25">
      <c r="C755" s="24">
        <f t="shared" si="95"/>
        <v>45442</v>
      </c>
      <c r="D755" s="4">
        <f t="shared" si="93"/>
        <v>0</v>
      </c>
      <c r="E755" s="4">
        <f t="shared" si="88"/>
        <v>0</v>
      </c>
      <c r="F755" s="4">
        <f t="shared" si="89"/>
        <v>0</v>
      </c>
      <c r="G755" s="4">
        <f t="shared" si="90"/>
        <v>0</v>
      </c>
      <c r="H755" s="4">
        <f t="shared" si="91"/>
        <v>0</v>
      </c>
      <c r="I755" s="4">
        <f t="shared" si="92"/>
        <v>0</v>
      </c>
      <c r="J755" s="4">
        <f t="shared" si="94"/>
        <v>0</v>
      </c>
    </row>
    <row r="756" spans="3:10" x14ac:dyDescent="0.25">
      <c r="C756" s="24">
        <f t="shared" si="95"/>
        <v>45442</v>
      </c>
      <c r="D756" s="4">
        <f t="shared" si="93"/>
        <v>0</v>
      </c>
      <c r="E756" s="4">
        <f t="shared" si="88"/>
        <v>0</v>
      </c>
      <c r="F756" s="4">
        <f t="shared" si="89"/>
        <v>0</v>
      </c>
      <c r="G756" s="4">
        <f t="shared" si="90"/>
        <v>0</v>
      </c>
      <c r="H756" s="4">
        <f t="shared" si="91"/>
        <v>0</v>
      </c>
      <c r="I756" s="4">
        <f t="shared" si="92"/>
        <v>0</v>
      </c>
      <c r="J756" s="4">
        <f t="shared" si="94"/>
        <v>0</v>
      </c>
    </row>
    <row r="757" spans="3:10" x14ac:dyDescent="0.25">
      <c r="C757" s="24">
        <f t="shared" si="95"/>
        <v>45442</v>
      </c>
      <c r="D757" s="4">
        <f t="shared" si="93"/>
        <v>0</v>
      </c>
      <c r="E757" s="4">
        <f t="shared" si="88"/>
        <v>0</v>
      </c>
      <c r="F757" s="4">
        <f t="shared" si="89"/>
        <v>0</v>
      </c>
      <c r="G757" s="4">
        <f t="shared" si="90"/>
        <v>0</v>
      </c>
      <c r="H757" s="4">
        <f t="shared" si="91"/>
        <v>0</v>
      </c>
      <c r="I757" s="4">
        <f t="shared" si="92"/>
        <v>0</v>
      </c>
      <c r="J757" s="4">
        <f t="shared" si="94"/>
        <v>0</v>
      </c>
    </row>
    <row r="758" spans="3:10" x14ac:dyDescent="0.25">
      <c r="C758" s="24">
        <f t="shared" si="95"/>
        <v>45442</v>
      </c>
      <c r="D758" s="4">
        <f t="shared" si="93"/>
        <v>0</v>
      </c>
      <c r="E758" s="4">
        <f t="shared" si="88"/>
        <v>0</v>
      </c>
      <c r="F758" s="4">
        <f t="shared" si="89"/>
        <v>0</v>
      </c>
      <c r="G758" s="4">
        <f t="shared" si="90"/>
        <v>0</v>
      </c>
      <c r="H758" s="4">
        <f t="shared" si="91"/>
        <v>0</v>
      </c>
      <c r="I758" s="4">
        <f t="shared" si="92"/>
        <v>0</v>
      </c>
      <c r="J758" s="4">
        <f t="shared" si="94"/>
        <v>0</v>
      </c>
    </row>
    <row r="759" spans="3:10" x14ac:dyDescent="0.25">
      <c r="C759" s="24">
        <f t="shared" si="95"/>
        <v>45442</v>
      </c>
      <c r="D759" s="4">
        <f t="shared" si="93"/>
        <v>0</v>
      </c>
      <c r="E759" s="4">
        <f t="shared" si="88"/>
        <v>0</v>
      </c>
      <c r="F759" s="4">
        <f t="shared" si="89"/>
        <v>0</v>
      </c>
      <c r="G759" s="4">
        <f t="shared" si="90"/>
        <v>0</v>
      </c>
      <c r="H759" s="4">
        <f t="shared" si="91"/>
        <v>0</v>
      </c>
      <c r="I759" s="4">
        <f t="shared" si="92"/>
        <v>0</v>
      </c>
      <c r="J759" s="4">
        <f t="shared" si="94"/>
        <v>0</v>
      </c>
    </row>
    <row r="760" spans="3:10" x14ac:dyDescent="0.25">
      <c r="C760" s="24">
        <f t="shared" si="95"/>
        <v>45442</v>
      </c>
      <c r="D760" s="4">
        <f t="shared" si="93"/>
        <v>0</v>
      </c>
      <c r="E760" s="4">
        <f t="shared" si="88"/>
        <v>0</v>
      </c>
      <c r="F760" s="4">
        <f t="shared" si="89"/>
        <v>0</v>
      </c>
      <c r="G760" s="4">
        <f t="shared" si="90"/>
        <v>0</v>
      </c>
      <c r="H760" s="4">
        <f t="shared" si="91"/>
        <v>0</v>
      </c>
      <c r="I760" s="4">
        <f t="shared" si="92"/>
        <v>0</v>
      </c>
      <c r="J760" s="4">
        <f t="shared" si="94"/>
        <v>0</v>
      </c>
    </row>
    <row r="761" spans="3:10" x14ac:dyDescent="0.25">
      <c r="C761" s="24">
        <f t="shared" si="95"/>
        <v>45442</v>
      </c>
      <c r="D761" s="4">
        <f t="shared" si="93"/>
        <v>0</v>
      </c>
      <c r="E761" s="4">
        <f t="shared" si="88"/>
        <v>0</v>
      </c>
      <c r="F761" s="4">
        <f t="shared" si="89"/>
        <v>0</v>
      </c>
      <c r="G761" s="4">
        <f t="shared" si="90"/>
        <v>0</v>
      </c>
      <c r="H761" s="4">
        <f t="shared" si="91"/>
        <v>0</v>
      </c>
      <c r="I761" s="4">
        <f t="shared" si="92"/>
        <v>0</v>
      </c>
      <c r="J761" s="4">
        <f t="shared" si="94"/>
        <v>0</v>
      </c>
    </row>
    <row r="762" spans="3:10" x14ac:dyDescent="0.25">
      <c r="C762" s="24">
        <f t="shared" si="95"/>
        <v>45442</v>
      </c>
      <c r="D762" s="4">
        <f t="shared" si="93"/>
        <v>0</v>
      </c>
      <c r="E762" s="4">
        <f t="shared" si="88"/>
        <v>0</v>
      </c>
      <c r="F762" s="4">
        <f t="shared" si="89"/>
        <v>0</v>
      </c>
      <c r="G762" s="4">
        <f t="shared" si="90"/>
        <v>0</v>
      </c>
      <c r="H762" s="4">
        <f t="shared" si="91"/>
        <v>0</v>
      </c>
      <c r="I762" s="4">
        <f t="shared" si="92"/>
        <v>0</v>
      </c>
      <c r="J762" s="4">
        <f t="shared" si="94"/>
        <v>0</v>
      </c>
    </row>
    <row r="763" spans="3:10" x14ac:dyDescent="0.25">
      <c r="C763" s="24">
        <f t="shared" si="95"/>
        <v>45442</v>
      </c>
      <c r="D763" s="4">
        <f t="shared" si="93"/>
        <v>0</v>
      </c>
      <c r="E763" s="4">
        <f t="shared" si="88"/>
        <v>0</v>
      </c>
      <c r="F763" s="4">
        <f t="shared" si="89"/>
        <v>0</v>
      </c>
      <c r="G763" s="4">
        <f t="shared" si="90"/>
        <v>0</v>
      </c>
      <c r="H763" s="4">
        <f t="shared" si="91"/>
        <v>0</v>
      </c>
      <c r="I763" s="4">
        <f t="shared" si="92"/>
        <v>0</v>
      </c>
      <c r="J763" s="4">
        <f t="shared" si="94"/>
        <v>0</v>
      </c>
    </row>
    <row r="764" spans="3:10" x14ac:dyDescent="0.25">
      <c r="C764" s="24">
        <f t="shared" si="95"/>
        <v>45442</v>
      </c>
      <c r="D764" s="4">
        <f t="shared" si="93"/>
        <v>0</v>
      </c>
      <c r="E764" s="4">
        <f t="shared" ref="E764:E827" si="96">+IF(AND(C764&gt;=31,C764&lt;=60),K764,0)</f>
        <v>0</v>
      </c>
      <c r="F764" s="4">
        <f t="shared" ref="F764:F827" si="97">+IF(AND(C764&gt;=61,C764&lt;=90),K764,0)</f>
        <v>0</v>
      </c>
      <c r="G764" s="4">
        <f t="shared" ref="G764:G827" si="98">+IF(AND(C764&gt;=91,C764&lt;=120),K764,0)</f>
        <v>0</v>
      </c>
      <c r="H764" s="4">
        <f t="shared" ref="H764:H827" si="99">+IF(AND(C764&gt;=121,C764&lt;=180),K764,0)</f>
        <v>0</v>
      </c>
      <c r="I764" s="4">
        <f t="shared" ref="I764:I827" si="100">+IF(AND(C764&gt;=181,C764&lt;=360),K764,0)</f>
        <v>0</v>
      </c>
      <c r="J764" s="4">
        <f t="shared" si="94"/>
        <v>0</v>
      </c>
    </row>
    <row r="765" spans="3:10" x14ac:dyDescent="0.25">
      <c r="C765" s="24">
        <f t="shared" si="95"/>
        <v>45442</v>
      </c>
      <c r="D765" s="4">
        <f t="shared" si="93"/>
        <v>0</v>
      </c>
      <c r="E765" s="4">
        <f t="shared" si="96"/>
        <v>0</v>
      </c>
      <c r="F765" s="4">
        <f t="shared" si="97"/>
        <v>0</v>
      </c>
      <c r="G765" s="4">
        <f t="shared" si="98"/>
        <v>0</v>
      </c>
      <c r="H765" s="4">
        <f t="shared" si="99"/>
        <v>0</v>
      </c>
      <c r="I765" s="4">
        <f t="shared" si="100"/>
        <v>0</v>
      </c>
      <c r="J765" s="4">
        <f t="shared" si="94"/>
        <v>0</v>
      </c>
    </row>
    <row r="766" spans="3:10" x14ac:dyDescent="0.25">
      <c r="C766" s="24">
        <f t="shared" si="95"/>
        <v>45442</v>
      </c>
      <c r="D766" s="4">
        <f t="shared" si="93"/>
        <v>0</v>
      </c>
      <c r="E766" s="4">
        <f t="shared" si="96"/>
        <v>0</v>
      </c>
      <c r="F766" s="4">
        <f t="shared" si="97"/>
        <v>0</v>
      </c>
      <c r="G766" s="4">
        <f t="shared" si="98"/>
        <v>0</v>
      </c>
      <c r="H766" s="4">
        <f t="shared" si="99"/>
        <v>0</v>
      </c>
      <c r="I766" s="4">
        <f t="shared" si="100"/>
        <v>0</v>
      </c>
      <c r="J766" s="4">
        <f t="shared" si="94"/>
        <v>0</v>
      </c>
    </row>
    <row r="767" spans="3:10" x14ac:dyDescent="0.25">
      <c r="C767" s="24">
        <f t="shared" si="95"/>
        <v>45442</v>
      </c>
      <c r="D767" s="4">
        <f t="shared" si="93"/>
        <v>0</v>
      </c>
      <c r="E767" s="4">
        <f t="shared" si="96"/>
        <v>0</v>
      </c>
      <c r="F767" s="4">
        <f t="shared" si="97"/>
        <v>0</v>
      </c>
      <c r="G767" s="4">
        <f t="shared" si="98"/>
        <v>0</v>
      </c>
      <c r="H767" s="4">
        <f t="shared" si="99"/>
        <v>0</v>
      </c>
      <c r="I767" s="4">
        <f t="shared" si="100"/>
        <v>0</v>
      </c>
      <c r="J767" s="4">
        <f t="shared" si="94"/>
        <v>0</v>
      </c>
    </row>
    <row r="768" spans="3:10" x14ac:dyDescent="0.25">
      <c r="C768" s="24">
        <f t="shared" si="95"/>
        <v>45442</v>
      </c>
      <c r="D768" s="4">
        <f t="shared" si="93"/>
        <v>0</v>
      </c>
      <c r="E768" s="4">
        <f t="shared" si="96"/>
        <v>0</v>
      </c>
      <c r="F768" s="4">
        <f t="shared" si="97"/>
        <v>0</v>
      </c>
      <c r="G768" s="4">
        <f t="shared" si="98"/>
        <v>0</v>
      </c>
      <c r="H768" s="4">
        <f t="shared" si="99"/>
        <v>0</v>
      </c>
      <c r="I768" s="4">
        <f t="shared" si="100"/>
        <v>0</v>
      </c>
      <c r="J768" s="4">
        <f t="shared" si="94"/>
        <v>0</v>
      </c>
    </row>
    <row r="769" spans="3:10" x14ac:dyDescent="0.25">
      <c r="C769" s="24">
        <f t="shared" si="95"/>
        <v>45442</v>
      </c>
      <c r="D769" s="4">
        <f t="shared" si="93"/>
        <v>0</v>
      </c>
      <c r="E769" s="4">
        <f t="shared" si="96"/>
        <v>0</v>
      </c>
      <c r="F769" s="4">
        <f t="shared" si="97"/>
        <v>0</v>
      </c>
      <c r="G769" s="4">
        <f t="shared" si="98"/>
        <v>0</v>
      </c>
      <c r="H769" s="4">
        <f t="shared" si="99"/>
        <v>0</v>
      </c>
      <c r="I769" s="4">
        <f t="shared" si="100"/>
        <v>0</v>
      </c>
      <c r="J769" s="4">
        <f t="shared" si="94"/>
        <v>0</v>
      </c>
    </row>
    <row r="770" spans="3:10" x14ac:dyDescent="0.25">
      <c r="C770" s="24">
        <f t="shared" si="95"/>
        <v>45442</v>
      </c>
      <c r="D770" s="4">
        <f t="shared" si="93"/>
        <v>0</v>
      </c>
      <c r="E770" s="4">
        <f t="shared" si="96"/>
        <v>0</v>
      </c>
      <c r="F770" s="4">
        <f t="shared" si="97"/>
        <v>0</v>
      </c>
      <c r="G770" s="4">
        <f t="shared" si="98"/>
        <v>0</v>
      </c>
      <c r="H770" s="4">
        <f t="shared" si="99"/>
        <v>0</v>
      </c>
      <c r="I770" s="4">
        <f t="shared" si="100"/>
        <v>0</v>
      </c>
      <c r="J770" s="4">
        <f t="shared" si="94"/>
        <v>0</v>
      </c>
    </row>
    <row r="771" spans="3:10" x14ac:dyDescent="0.25">
      <c r="C771" s="24">
        <f t="shared" si="95"/>
        <v>45442</v>
      </c>
      <c r="D771" s="4">
        <f t="shared" si="93"/>
        <v>0</v>
      </c>
      <c r="E771" s="4">
        <f t="shared" si="96"/>
        <v>0</v>
      </c>
      <c r="F771" s="4">
        <f t="shared" si="97"/>
        <v>0</v>
      </c>
      <c r="G771" s="4">
        <f t="shared" si="98"/>
        <v>0</v>
      </c>
      <c r="H771" s="4">
        <f t="shared" si="99"/>
        <v>0</v>
      </c>
      <c r="I771" s="4">
        <f t="shared" si="100"/>
        <v>0</v>
      </c>
      <c r="J771" s="4">
        <f t="shared" si="94"/>
        <v>0</v>
      </c>
    </row>
    <row r="772" spans="3:10" x14ac:dyDescent="0.25">
      <c r="C772" s="24">
        <f t="shared" si="95"/>
        <v>45442</v>
      </c>
      <c r="D772" s="4">
        <f t="shared" si="93"/>
        <v>0</v>
      </c>
      <c r="E772" s="4">
        <f t="shared" si="96"/>
        <v>0</v>
      </c>
      <c r="F772" s="4">
        <f t="shared" si="97"/>
        <v>0</v>
      </c>
      <c r="G772" s="4">
        <f t="shared" si="98"/>
        <v>0</v>
      </c>
      <c r="H772" s="4">
        <f t="shared" si="99"/>
        <v>0</v>
      </c>
      <c r="I772" s="4">
        <f t="shared" si="100"/>
        <v>0</v>
      </c>
      <c r="J772" s="4">
        <f t="shared" si="94"/>
        <v>0</v>
      </c>
    </row>
    <row r="773" spans="3:10" x14ac:dyDescent="0.25">
      <c r="C773" s="24">
        <f t="shared" si="95"/>
        <v>45442</v>
      </c>
      <c r="D773" s="4">
        <f t="shared" si="93"/>
        <v>0</v>
      </c>
      <c r="E773" s="4">
        <f t="shared" si="96"/>
        <v>0</v>
      </c>
      <c r="F773" s="4">
        <f t="shared" si="97"/>
        <v>0</v>
      </c>
      <c r="G773" s="4">
        <f t="shared" si="98"/>
        <v>0</v>
      </c>
      <c r="H773" s="4">
        <f t="shared" si="99"/>
        <v>0</v>
      </c>
      <c r="I773" s="4">
        <f t="shared" si="100"/>
        <v>0</v>
      </c>
      <c r="J773" s="4">
        <f t="shared" si="94"/>
        <v>0</v>
      </c>
    </row>
    <row r="774" spans="3:10" x14ac:dyDescent="0.25">
      <c r="C774" s="24">
        <f t="shared" si="95"/>
        <v>45442</v>
      </c>
      <c r="D774" s="4">
        <f t="shared" si="93"/>
        <v>0</v>
      </c>
      <c r="E774" s="4">
        <f t="shared" si="96"/>
        <v>0</v>
      </c>
      <c r="F774" s="4">
        <f t="shared" si="97"/>
        <v>0</v>
      </c>
      <c r="G774" s="4">
        <f t="shared" si="98"/>
        <v>0</v>
      </c>
      <c r="H774" s="4">
        <f t="shared" si="99"/>
        <v>0</v>
      </c>
      <c r="I774" s="4">
        <f t="shared" si="100"/>
        <v>0</v>
      </c>
      <c r="J774" s="4">
        <f t="shared" si="94"/>
        <v>0</v>
      </c>
    </row>
    <row r="775" spans="3:10" x14ac:dyDescent="0.25">
      <c r="C775" s="24">
        <f t="shared" si="95"/>
        <v>45442</v>
      </c>
      <c r="D775" s="4">
        <f t="shared" si="93"/>
        <v>0</v>
      </c>
      <c r="E775" s="4">
        <f t="shared" si="96"/>
        <v>0</v>
      </c>
      <c r="F775" s="4">
        <f t="shared" si="97"/>
        <v>0</v>
      </c>
      <c r="G775" s="4">
        <f t="shared" si="98"/>
        <v>0</v>
      </c>
      <c r="H775" s="4">
        <f t="shared" si="99"/>
        <v>0</v>
      </c>
      <c r="I775" s="4">
        <f t="shared" si="100"/>
        <v>0</v>
      </c>
      <c r="J775" s="4">
        <f t="shared" si="94"/>
        <v>0</v>
      </c>
    </row>
    <row r="776" spans="3:10" x14ac:dyDescent="0.25">
      <c r="C776" s="24">
        <f t="shared" si="95"/>
        <v>45442</v>
      </c>
      <c r="D776" s="4">
        <f t="shared" si="93"/>
        <v>0</v>
      </c>
      <c r="E776" s="4">
        <f t="shared" si="96"/>
        <v>0</v>
      </c>
      <c r="F776" s="4">
        <f t="shared" si="97"/>
        <v>0</v>
      </c>
      <c r="G776" s="4">
        <f t="shared" si="98"/>
        <v>0</v>
      </c>
      <c r="H776" s="4">
        <f t="shared" si="99"/>
        <v>0</v>
      </c>
      <c r="I776" s="4">
        <f t="shared" si="100"/>
        <v>0</v>
      </c>
      <c r="J776" s="4">
        <f t="shared" si="94"/>
        <v>0</v>
      </c>
    </row>
    <row r="777" spans="3:10" x14ac:dyDescent="0.25">
      <c r="C777" s="24">
        <f t="shared" si="95"/>
        <v>45442</v>
      </c>
      <c r="D777" s="4">
        <f t="shared" si="93"/>
        <v>0</v>
      </c>
      <c r="E777" s="4">
        <f t="shared" si="96"/>
        <v>0</v>
      </c>
      <c r="F777" s="4">
        <f t="shared" si="97"/>
        <v>0</v>
      </c>
      <c r="G777" s="4">
        <f t="shared" si="98"/>
        <v>0</v>
      </c>
      <c r="H777" s="4">
        <f t="shared" si="99"/>
        <v>0</v>
      </c>
      <c r="I777" s="4">
        <f t="shared" si="100"/>
        <v>0</v>
      </c>
      <c r="J777" s="4">
        <f t="shared" si="94"/>
        <v>0</v>
      </c>
    </row>
    <row r="778" spans="3:10" x14ac:dyDescent="0.25">
      <c r="C778" s="24">
        <f t="shared" si="95"/>
        <v>45442</v>
      </c>
      <c r="D778" s="4">
        <f t="shared" si="93"/>
        <v>0</v>
      </c>
      <c r="E778" s="4">
        <f t="shared" si="96"/>
        <v>0</v>
      </c>
      <c r="F778" s="4">
        <f t="shared" si="97"/>
        <v>0</v>
      </c>
      <c r="G778" s="4">
        <f t="shared" si="98"/>
        <v>0</v>
      </c>
      <c r="H778" s="4">
        <f t="shared" si="99"/>
        <v>0</v>
      </c>
      <c r="I778" s="4">
        <f t="shared" si="100"/>
        <v>0</v>
      </c>
      <c r="J778" s="4">
        <f t="shared" si="94"/>
        <v>0</v>
      </c>
    </row>
    <row r="779" spans="3:10" x14ac:dyDescent="0.25">
      <c r="C779" s="24">
        <f t="shared" si="95"/>
        <v>45442</v>
      </c>
      <c r="D779" s="4">
        <f t="shared" si="93"/>
        <v>0</v>
      </c>
      <c r="E779" s="4">
        <f t="shared" si="96"/>
        <v>0</v>
      </c>
      <c r="F779" s="4">
        <f t="shared" si="97"/>
        <v>0</v>
      </c>
      <c r="G779" s="4">
        <f t="shared" si="98"/>
        <v>0</v>
      </c>
      <c r="H779" s="4">
        <f t="shared" si="99"/>
        <v>0</v>
      </c>
      <c r="I779" s="4">
        <f t="shared" si="100"/>
        <v>0</v>
      </c>
      <c r="J779" s="4">
        <f t="shared" si="94"/>
        <v>0</v>
      </c>
    </row>
    <row r="780" spans="3:10" x14ac:dyDescent="0.25">
      <c r="C780" s="24">
        <f t="shared" si="95"/>
        <v>45442</v>
      </c>
      <c r="D780" s="4">
        <f t="shared" si="93"/>
        <v>0</v>
      </c>
      <c r="E780" s="4">
        <f t="shared" si="96"/>
        <v>0</v>
      </c>
      <c r="F780" s="4">
        <f t="shared" si="97"/>
        <v>0</v>
      </c>
      <c r="G780" s="4">
        <f t="shared" si="98"/>
        <v>0</v>
      </c>
      <c r="H780" s="4">
        <f t="shared" si="99"/>
        <v>0</v>
      </c>
      <c r="I780" s="4">
        <f t="shared" si="100"/>
        <v>0</v>
      </c>
      <c r="J780" s="4">
        <f t="shared" si="94"/>
        <v>0</v>
      </c>
    </row>
    <row r="781" spans="3:10" x14ac:dyDescent="0.25">
      <c r="C781" s="24">
        <f t="shared" si="95"/>
        <v>45442</v>
      </c>
      <c r="D781" s="4">
        <f t="shared" si="93"/>
        <v>0</v>
      </c>
      <c r="E781" s="4">
        <f t="shared" si="96"/>
        <v>0</v>
      </c>
      <c r="F781" s="4">
        <f t="shared" si="97"/>
        <v>0</v>
      </c>
      <c r="G781" s="4">
        <f t="shared" si="98"/>
        <v>0</v>
      </c>
      <c r="H781" s="4">
        <f t="shared" si="99"/>
        <v>0</v>
      </c>
      <c r="I781" s="4">
        <f t="shared" si="100"/>
        <v>0</v>
      </c>
      <c r="J781" s="4">
        <f t="shared" si="94"/>
        <v>0</v>
      </c>
    </row>
    <row r="782" spans="3:10" x14ac:dyDescent="0.25">
      <c r="C782" s="24">
        <f t="shared" si="95"/>
        <v>45442</v>
      </c>
      <c r="D782" s="4">
        <f t="shared" si="93"/>
        <v>0</v>
      </c>
      <c r="E782" s="4">
        <f t="shared" si="96"/>
        <v>0</v>
      </c>
      <c r="F782" s="4">
        <f t="shared" si="97"/>
        <v>0</v>
      </c>
      <c r="G782" s="4">
        <f t="shared" si="98"/>
        <v>0</v>
      </c>
      <c r="H782" s="4">
        <f t="shared" si="99"/>
        <v>0</v>
      </c>
      <c r="I782" s="4">
        <f t="shared" si="100"/>
        <v>0</v>
      </c>
      <c r="J782" s="4">
        <f t="shared" si="94"/>
        <v>0</v>
      </c>
    </row>
    <row r="783" spans="3:10" x14ac:dyDescent="0.25">
      <c r="C783" s="24">
        <f t="shared" si="95"/>
        <v>45442</v>
      </c>
      <c r="D783" s="4">
        <f t="shared" si="93"/>
        <v>0</v>
      </c>
      <c r="E783" s="4">
        <f t="shared" si="96"/>
        <v>0</v>
      </c>
      <c r="F783" s="4">
        <f t="shared" si="97"/>
        <v>0</v>
      </c>
      <c r="G783" s="4">
        <f t="shared" si="98"/>
        <v>0</v>
      </c>
      <c r="H783" s="4">
        <f t="shared" si="99"/>
        <v>0</v>
      </c>
      <c r="I783" s="4">
        <f t="shared" si="100"/>
        <v>0</v>
      </c>
      <c r="J783" s="4">
        <f t="shared" si="94"/>
        <v>0</v>
      </c>
    </row>
    <row r="784" spans="3:10" x14ac:dyDescent="0.25">
      <c r="C784" s="24">
        <f t="shared" si="95"/>
        <v>45442</v>
      </c>
      <c r="D784" s="4">
        <f t="shared" si="93"/>
        <v>0</v>
      </c>
      <c r="E784" s="4">
        <f t="shared" si="96"/>
        <v>0</v>
      </c>
      <c r="F784" s="4">
        <f t="shared" si="97"/>
        <v>0</v>
      </c>
      <c r="G784" s="4">
        <f t="shared" si="98"/>
        <v>0</v>
      </c>
      <c r="H784" s="4">
        <f t="shared" si="99"/>
        <v>0</v>
      </c>
      <c r="I784" s="4">
        <f t="shared" si="100"/>
        <v>0</v>
      </c>
      <c r="J784" s="4">
        <f t="shared" si="94"/>
        <v>0</v>
      </c>
    </row>
    <row r="785" spans="3:10" x14ac:dyDescent="0.25">
      <c r="C785" s="24">
        <f t="shared" si="95"/>
        <v>45442</v>
      </c>
      <c r="D785" s="4">
        <f t="shared" si="93"/>
        <v>0</v>
      </c>
      <c r="E785" s="4">
        <f t="shared" si="96"/>
        <v>0</v>
      </c>
      <c r="F785" s="4">
        <f t="shared" si="97"/>
        <v>0</v>
      </c>
      <c r="G785" s="4">
        <f t="shared" si="98"/>
        <v>0</v>
      </c>
      <c r="H785" s="4">
        <f t="shared" si="99"/>
        <v>0</v>
      </c>
      <c r="I785" s="4">
        <f t="shared" si="100"/>
        <v>0</v>
      </c>
      <c r="J785" s="4">
        <f t="shared" si="94"/>
        <v>0</v>
      </c>
    </row>
    <row r="786" spans="3:10" x14ac:dyDescent="0.25">
      <c r="C786" s="24">
        <f t="shared" si="95"/>
        <v>45442</v>
      </c>
      <c r="D786" s="4">
        <f t="shared" si="93"/>
        <v>0</v>
      </c>
      <c r="E786" s="4">
        <f t="shared" si="96"/>
        <v>0</v>
      </c>
      <c r="F786" s="4">
        <f t="shared" si="97"/>
        <v>0</v>
      </c>
      <c r="G786" s="4">
        <f t="shared" si="98"/>
        <v>0</v>
      </c>
      <c r="H786" s="4">
        <f t="shared" si="99"/>
        <v>0</v>
      </c>
      <c r="I786" s="4">
        <f t="shared" si="100"/>
        <v>0</v>
      </c>
      <c r="J786" s="4">
        <f t="shared" si="94"/>
        <v>0</v>
      </c>
    </row>
    <row r="787" spans="3:10" x14ac:dyDescent="0.25">
      <c r="C787" s="24">
        <f t="shared" si="95"/>
        <v>45442</v>
      </c>
      <c r="D787" s="4">
        <f t="shared" si="93"/>
        <v>0</v>
      </c>
      <c r="E787" s="4">
        <f t="shared" si="96"/>
        <v>0</v>
      </c>
      <c r="F787" s="4">
        <f t="shared" si="97"/>
        <v>0</v>
      </c>
      <c r="G787" s="4">
        <f t="shared" si="98"/>
        <v>0</v>
      </c>
      <c r="H787" s="4">
        <f t="shared" si="99"/>
        <v>0</v>
      </c>
      <c r="I787" s="4">
        <f t="shared" si="100"/>
        <v>0</v>
      </c>
      <c r="J787" s="4">
        <f t="shared" si="94"/>
        <v>0</v>
      </c>
    </row>
    <row r="788" spans="3:10" x14ac:dyDescent="0.25">
      <c r="C788" s="24">
        <f t="shared" si="95"/>
        <v>45442</v>
      </c>
      <c r="D788" s="4">
        <f t="shared" si="93"/>
        <v>0</v>
      </c>
      <c r="E788" s="4">
        <f t="shared" si="96"/>
        <v>0</v>
      </c>
      <c r="F788" s="4">
        <f t="shared" si="97"/>
        <v>0</v>
      </c>
      <c r="G788" s="4">
        <f t="shared" si="98"/>
        <v>0</v>
      </c>
      <c r="H788" s="4">
        <f t="shared" si="99"/>
        <v>0</v>
      </c>
      <c r="I788" s="4">
        <f t="shared" si="100"/>
        <v>0</v>
      </c>
      <c r="J788" s="4">
        <f t="shared" si="94"/>
        <v>0</v>
      </c>
    </row>
    <row r="789" spans="3:10" x14ac:dyDescent="0.25">
      <c r="C789" s="24">
        <f t="shared" si="95"/>
        <v>45442</v>
      </c>
      <c r="D789" s="4">
        <f t="shared" si="93"/>
        <v>0</v>
      </c>
      <c r="E789" s="4">
        <f t="shared" si="96"/>
        <v>0</v>
      </c>
      <c r="F789" s="4">
        <f t="shared" si="97"/>
        <v>0</v>
      </c>
      <c r="G789" s="4">
        <f t="shared" si="98"/>
        <v>0</v>
      </c>
      <c r="H789" s="4">
        <f t="shared" si="99"/>
        <v>0</v>
      </c>
      <c r="I789" s="4">
        <f t="shared" si="100"/>
        <v>0</v>
      </c>
      <c r="J789" s="4">
        <f t="shared" si="94"/>
        <v>0</v>
      </c>
    </row>
    <row r="790" spans="3:10" x14ac:dyDescent="0.25">
      <c r="C790" s="24">
        <f t="shared" si="95"/>
        <v>45442</v>
      </c>
      <c r="D790" s="4">
        <f t="shared" si="93"/>
        <v>0</v>
      </c>
      <c r="E790" s="4">
        <f t="shared" si="96"/>
        <v>0</v>
      </c>
      <c r="F790" s="4">
        <f t="shared" si="97"/>
        <v>0</v>
      </c>
      <c r="G790" s="4">
        <f t="shared" si="98"/>
        <v>0</v>
      </c>
      <c r="H790" s="4">
        <f t="shared" si="99"/>
        <v>0</v>
      </c>
      <c r="I790" s="4">
        <f t="shared" si="100"/>
        <v>0</v>
      </c>
      <c r="J790" s="4">
        <f t="shared" si="94"/>
        <v>0</v>
      </c>
    </row>
    <row r="791" spans="3:10" x14ac:dyDescent="0.25">
      <c r="C791" s="24">
        <f t="shared" si="95"/>
        <v>45442</v>
      </c>
      <c r="D791" s="4">
        <f t="shared" si="93"/>
        <v>0</v>
      </c>
      <c r="E791" s="4">
        <f t="shared" si="96"/>
        <v>0</v>
      </c>
      <c r="F791" s="4">
        <f t="shared" si="97"/>
        <v>0</v>
      </c>
      <c r="G791" s="4">
        <f t="shared" si="98"/>
        <v>0</v>
      </c>
      <c r="H791" s="4">
        <f t="shared" si="99"/>
        <v>0</v>
      </c>
      <c r="I791" s="4">
        <f t="shared" si="100"/>
        <v>0</v>
      </c>
      <c r="J791" s="4">
        <f t="shared" si="94"/>
        <v>0</v>
      </c>
    </row>
    <row r="792" spans="3:10" x14ac:dyDescent="0.25">
      <c r="C792" s="24">
        <f t="shared" si="95"/>
        <v>45442</v>
      </c>
      <c r="D792" s="4">
        <f t="shared" si="93"/>
        <v>0</v>
      </c>
      <c r="E792" s="4">
        <f t="shared" si="96"/>
        <v>0</v>
      </c>
      <c r="F792" s="4">
        <f t="shared" si="97"/>
        <v>0</v>
      </c>
      <c r="G792" s="4">
        <f t="shared" si="98"/>
        <v>0</v>
      </c>
      <c r="H792" s="4">
        <f t="shared" si="99"/>
        <v>0</v>
      </c>
      <c r="I792" s="4">
        <f t="shared" si="100"/>
        <v>0</v>
      </c>
      <c r="J792" s="4">
        <f t="shared" si="94"/>
        <v>0</v>
      </c>
    </row>
    <row r="793" spans="3:10" x14ac:dyDescent="0.25">
      <c r="C793" s="24">
        <f t="shared" si="95"/>
        <v>45442</v>
      </c>
      <c r="D793" s="4">
        <f t="shared" si="93"/>
        <v>0</v>
      </c>
      <c r="E793" s="4">
        <f t="shared" si="96"/>
        <v>0</v>
      </c>
      <c r="F793" s="4">
        <f t="shared" si="97"/>
        <v>0</v>
      </c>
      <c r="G793" s="4">
        <f t="shared" si="98"/>
        <v>0</v>
      </c>
      <c r="H793" s="4">
        <f t="shared" si="99"/>
        <v>0</v>
      </c>
      <c r="I793" s="4">
        <f t="shared" si="100"/>
        <v>0</v>
      </c>
      <c r="J793" s="4">
        <f t="shared" si="94"/>
        <v>0</v>
      </c>
    </row>
    <row r="794" spans="3:10" x14ac:dyDescent="0.25">
      <c r="C794" s="24">
        <f t="shared" si="95"/>
        <v>45442</v>
      </c>
      <c r="D794" s="4">
        <f t="shared" ref="D794:D1048" si="101">+IF(AND(C794&gt;=0,C794&lt;=30),K794,0)</f>
        <v>0</v>
      </c>
      <c r="E794" s="4">
        <f t="shared" si="96"/>
        <v>0</v>
      </c>
      <c r="F794" s="4">
        <f t="shared" si="97"/>
        <v>0</v>
      </c>
      <c r="G794" s="4">
        <f t="shared" si="98"/>
        <v>0</v>
      </c>
      <c r="H794" s="4">
        <f t="shared" si="99"/>
        <v>0</v>
      </c>
      <c r="I794" s="4">
        <f t="shared" si="100"/>
        <v>0</v>
      </c>
      <c r="J794" s="4">
        <f t="shared" ref="J794:J1048" si="102">+IF(AND(C794&gt;360),K794,0)</f>
        <v>0</v>
      </c>
    </row>
    <row r="795" spans="3:10" x14ac:dyDescent="0.25">
      <c r="C795" s="24">
        <f t="shared" ref="C795:C858" si="103">+_xlfn.DAYS($C$2,B795)</f>
        <v>45442</v>
      </c>
      <c r="D795" s="4">
        <f t="shared" si="101"/>
        <v>0</v>
      </c>
      <c r="E795" s="4">
        <f t="shared" si="96"/>
        <v>0</v>
      </c>
      <c r="F795" s="4">
        <f t="shared" si="97"/>
        <v>0</v>
      </c>
      <c r="G795" s="4">
        <f t="shared" si="98"/>
        <v>0</v>
      </c>
      <c r="H795" s="4">
        <f t="shared" si="99"/>
        <v>0</v>
      </c>
      <c r="I795" s="4">
        <f t="shared" si="100"/>
        <v>0</v>
      </c>
      <c r="J795" s="4">
        <f t="shared" si="102"/>
        <v>0</v>
      </c>
    </row>
    <row r="796" spans="3:10" x14ac:dyDescent="0.25">
      <c r="C796" s="24">
        <f t="shared" si="103"/>
        <v>45442</v>
      </c>
      <c r="D796" s="4">
        <f t="shared" si="101"/>
        <v>0</v>
      </c>
      <c r="E796" s="4">
        <f t="shared" si="96"/>
        <v>0</v>
      </c>
      <c r="F796" s="4">
        <f t="shared" si="97"/>
        <v>0</v>
      </c>
      <c r="G796" s="4">
        <f t="shared" si="98"/>
        <v>0</v>
      </c>
      <c r="H796" s="4">
        <f t="shared" si="99"/>
        <v>0</v>
      </c>
      <c r="I796" s="4">
        <f t="shared" si="100"/>
        <v>0</v>
      </c>
      <c r="J796" s="4">
        <f t="shared" si="102"/>
        <v>0</v>
      </c>
    </row>
    <row r="797" spans="3:10" x14ac:dyDescent="0.25">
      <c r="C797" s="24">
        <f t="shared" si="103"/>
        <v>45442</v>
      </c>
      <c r="D797" s="4">
        <f t="shared" si="101"/>
        <v>0</v>
      </c>
      <c r="E797" s="4">
        <f t="shared" si="96"/>
        <v>0</v>
      </c>
      <c r="F797" s="4">
        <f t="shared" si="97"/>
        <v>0</v>
      </c>
      <c r="G797" s="4">
        <f t="shared" si="98"/>
        <v>0</v>
      </c>
      <c r="H797" s="4">
        <f t="shared" si="99"/>
        <v>0</v>
      </c>
      <c r="I797" s="4">
        <f t="shared" si="100"/>
        <v>0</v>
      </c>
      <c r="J797" s="4">
        <f t="shared" si="102"/>
        <v>0</v>
      </c>
    </row>
    <row r="798" spans="3:10" x14ac:dyDescent="0.25">
      <c r="C798" s="24">
        <f t="shared" si="103"/>
        <v>45442</v>
      </c>
      <c r="D798" s="4">
        <f t="shared" si="101"/>
        <v>0</v>
      </c>
      <c r="E798" s="4">
        <f t="shared" si="96"/>
        <v>0</v>
      </c>
      <c r="F798" s="4">
        <f t="shared" si="97"/>
        <v>0</v>
      </c>
      <c r="G798" s="4">
        <f t="shared" si="98"/>
        <v>0</v>
      </c>
      <c r="H798" s="4">
        <f t="shared" si="99"/>
        <v>0</v>
      </c>
      <c r="I798" s="4">
        <f t="shared" si="100"/>
        <v>0</v>
      </c>
      <c r="J798" s="4">
        <f t="shared" si="102"/>
        <v>0</v>
      </c>
    </row>
    <row r="799" spans="3:10" x14ac:dyDescent="0.25">
      <c r="C799" s="24">
        <f t="shared" si="103"/>
        <v>45442</v>
      </c>
      <c r="D799" s="4">
        <f t="shared" si="101"/>
        <v>0</v>
      </c>
      <c r="E799" s="4">
        <f t="shared" si="96"/>
        <v>0</v>
      </c>
      <c r="F799" s="4">
        <f t="shared" si="97"/>
        <v>0</v>
      </c>
      <c r="G799" s="4">
        <f t="shared" si="98"/>
        <v>0</v>
      </c>
      <c r="H799" s="4">
        <f t="shared" si="99"/>
        <v>0</v>
      </c>
      <c r="I799" s="4">
        <f t="shared" si="100"/>
        <v>0</v>
      </c>
      <c r="J799" s="4">
        <f t="shared" si="102"/>
        <v>0</v>
      </c>
    </row>
    <row r="800" spans="3:10" x14ac:dyDescent="0.25">
      <c r="C800" s="24">
        <f t="shared" si="103"/>
        <v>45442</v>
      </c>
      <c r="D800" s="4">
        <f t="shared" si="101"/>
        <v>0</v>
      </c>
      <c r="E800" s="4">
        <f t="shared" si="96"/>
        <v>0</v>
      </c>
      <c r="F800" s="4">
        <f t="shared" si="97"/>
        <v>0</v>
      </c>
      <c r="G800" s="4">
        <f t="shared" si="98"/>
        <v>0</v>
      </c>
      <c r="H800" s="4">
        <f t="shared" si="99"/>
        <v>0</v>
      </c>
      <c r="I800" s="4">
        <f t="shared" si="100"/>
        <v>0</v>
      </c>
      <c r="J800" s="4">
        <f t="shared" si="102"/>
        <v>0</v>
      </c>
    </row>
    <row r="801" spans="3:10" x14ac:dyDescent="0.25">
      <c r="C801" s="24">
        <f t="shared" si="103"/>
        <v>45442</v>
      </c>
      <c r="D801" s="4">
        <f t="shared" si="101"/>
        <v>0</v>
      </c>
      <c r="E801" s="4">
        <f t="shared" si="96"/>
        <v>0</v>
      </c>
      <c r="F801" s="4">
        <f t="shared" si="97"/>
        <v>0</v>
      </c>
      <c r="G801" s="4">
        <f t="shared" si="98"/>
        <v>0</v>
      </c>
      <c r="H801" s="4">
        <f t="shared" si="99"/>
        <v>0</v>
      </c>
      <c r="I801" s="4">
        <f t="shared" si="100"/>
        <v>0</v>
      </c>
      <c r="J801" s="4">
        <f t="shared" si="102"/>
        <v>0</v>
      </c>
    </row>
    <row r="802" spans="3:10" x14ac:dyDescent="0.25">
      <c r="C802" s="24">
        <f t="shared" si="103"/>
        <v>45442</v>
      </c>
      <c r="D802" s="4">
        <f t="shared" si="101"/>
        <v>0</v>
      </c>
      <c r="E802" s="4">
        <f t="shared" si="96"/>
        <v>0</v>
      </c>
      <c r="F802" s="4">
        <f t="shared" si="97"/>
        <v>0</v>
      </c>
      <c r="G802" s="4">
        <f t="shared" si="98"/>
        <v>0</v>
      </c>
      <c r="H802" s="4">
        <f t="shared" si="99"/>
        <v>0</v>
      </c>
      <c r="I802" s="4">
        <f t="shared" si="100"/>
        <v>0</v>
      </c>
      <c r="J802" s="4">
        <f t="shared" si="102"/>
        <v>0</v>
      </c>
    </row>
    <row r="803" spans="3:10" x14ac:dyDescent="0.25">
      <c r="C803" s="24">
        <f t="shared" si="103"/>
        <v>45442</v>
      </c>
      <c r="D803" s="4">
        <f t="shared" si="101"/>
        <v>0</v>
      </c>
      <c r="E803" s="4">
        <f t="shared" si="96"/>
        <v>0</v>
      </c>
      <c r="F803" s="4">
        <f t="shared" si="97"/>
        <v>0</v>
      </c>
      <c r="G803" s="4">
        <f t="shared" si="98"/>
        <v>0</v>
      </c>
      <c r="H803" s="4">
        <f t="shared" si="99"/>
        <v>0</v>
      </c>
      <c r="I803" s="4">
        <f t="shared" si="100"/>
        <v>0</v>
      </c>
      <c r="J803" s="4">
        <f t="shared" si="102"/>
        <v>0</v>
      </c>
    </row>
    <row r="804" spans="3:10" x14ac:dyDescent="0.25">
      <c r="C804" s="24">
        <f t="shared" si="103"/>
        <v>45442</v>
      </c>
      <c r="D804" s="4">
        <f t="shared" si="101"/>
        <v>0</v>
      </c>
      <c r="E804" s="4">
        <f t="shared" si="96"/>
        <v>0</v>
      </c>
      <c r="F804" s="4">
        <f t="shared" si="97"/>
        <v>0</v>
      </c>
      <c r="G804" s="4">
        <f t="shared" si="98"/>
        <v>0</v>
      </c>
      <c r="H804" s="4">
        <f t="shared" si="99"/>
        <v>0</v>
      </c>
      <c r="I804" s="4">
        <f t="shared" si="100"/>
        <v>0</v>
      </c>
      <c r="J804" s="4">
        <f t="shared" si="102"/>
        <v>0</v>
      </c>
    </row>
    <row r="805" spans="3:10" x14ac:dyDescent="0.25">
      <c r="C805" s="24">
        <f t="shared" si="103"/>
        <v>45442</v>
      </c>
      <c r="D805" s="4">
        <f t="shared" si="101"/>
        <v>0</v>
      </c>
      <c r="E805" s="4">
        <f t="shared" si="96"/>
        <v>0</v>
      </c>
      <c r="F805" s="4">
        <f t="shared" si="97"/>
        <v>0</v>
      </c>
      <c r="G805" s="4">
        <f t="shared" si="98"/>
        <v>0</v>
      </c>
      <c r="H805" s="4">
        <f t="shared" si="99"/>
        <v>0</v>
      </c>
      <c r="I805" s="4">
        <f t="shared" si="100"/>
        <v>0</v>
      </c>
      <c r="J805" s="4">
        <f t="shared" si="102"/>
        <v>0</v>
      </c>
    </row>
    <row r="806" spans="3:10" x14ac:dyDescent="0.25">
      <c r="C806" s="24">
        <f t="shared" si="103"/>
        <v>45442</v>
      </c>
      <c r="D806" s="4">
        <f t="shared" si="101"/>
        <v>0</v>
      </c>
      <c r="E806" s="4">
        <f t="shared" si="96"/>
        <v>0</v>
      </c>
      <c r="F806" s="4">
        <f t="shared" si="97"/>
        <v>0</v>
      </c>
      <c r="G806" s="4">
        <f t="shared" si="98"/>
        <v>0</v>
      </c>
      <c r="H806" s="4">
        <f t="shared" si="99"/>
        <v>0</v>
      </c>
      <c r="I806" s="4">
        <f t="shared" si="100"/>
        <v>0</v>
      </c>
      <c r="J806" s="4">
        <f t="shared" si="102"/>
        <v>0</v>
      </c>
    </row>
    <row r="807" spans="3:10" x14ac:dyDescent="0.25">
      <c r="C807" s="24">
        <f t="shared" si="103"/>
        <v>45442</v>
      </c>
      <c r="D807" s="4">
        <f t="shared" si="101"/>
        <v>0</v>
      </c>
      <c r="E807" s="4">
        <f t="shared" si="96"/>
        <v>0</v>
      </c>
      <c r="F807" s="4">
        <f t="shared" si="97"/>
        <v>0</v>
      </c>
      <c r="G807" s="4">
        <f t="shared" si="98"/>
        <v>0</v>
      </c>
      <c r="H807" s="4">
        <f t="shared" si="99"/>
        <v>0</v>
      </c>
      <c r="I807" s="4">
        <f t="shared" si="100"/>
        <v>0</v>
      </c>
      <c r="J807" s="4">
        <f t="shared" si="102"/>
        <v>0</v>
      </c>
    </row>
    <row r="808" spans="3:10" x14ac:dyDescent="0.25">
      <c r="C808" s="24">
        <f t="shared" si="103"/>
        <v>45442</v>
      </c>
      <c r="D808" s="4">
        <f t="shared" si="101"/>
        <v>0</v>
      </c>
      <c r="E808" s="4">
        <f t="shared" si="96"/>
        <v>0</v>
      </c>
      <c r="F808" s="4">
        <f t="shared" si="97"/>
        <v>0</v>
      </c>
      <c r="G808" s="4">
        <f t="shared" si="98"/>
        <v>0</v>
      </c>
      <c r="H808" s="4">
        <f t="shared" si="99"/>
        <v>0</v>
      </c>
      <c r="I808" s="4">
        <f t="shared" si="100"/>
        <v>0</v>
      </c>
      <c r="J808" s="4">
        <f t="shared" si="102"/>
        <v>0</v>
      </c>
    </row>
    <row r="809" spans="3:10" x14ac:dyDescent="0.25">
      <c r="C809" s="24">
        <f t="shared" si="103"/>
        <v>45442</v>
      </c>
      <c r="D809" s="4">
        <f t="shared" si="101"/>
        <v>0</v>
      </c>
      <c r="E809" s="4">
        <f t="shared" si="96"/>
        <v>0</v>
      </c>
      <c r="F809" s="4">
        <f t="shared" si="97"/>
        <v>0</v>
      </c>
      <c r="G809" s="4">
        <f t="shared" si="98"/>
        <v>0</v>
      </c>
      <c r="H809" s="4">
        <f t="shared" si="99"/>
        <v>0</v>
      </c>
      <c r="I809" s="4">
        <f t="shared" si="100"/>
        <v>0</v>
      </c>
      <c r="J809" s="4">
        <f t="shared" si="102"/>
        <v>0</v>
      </c>
    </row>
    <row r="810" spans="3:10" x14ac:dyDescent="0.25">
      <c r="C810" s="24">
        <f t="shared" si="103"/>
        <v>45442</v>
      </c>
      <c r="D810" s="4">
        <f t="shared" si="101"/>
        <v>0</v>
      </c>
      <c r="E810" s="4">
        <f t="shared" si="96"/>
        <v>0</v>
      </c>
      <c r="F810" s="4">
        <f t="shared" si="97"/>
        <v>0</v>
      </c>
      <c r="G810" s="4">
        <f t="shared" si="98"/>
        <v>0</v>
      </c>
      <c r="H810" s="4">
        <f t="shared" si="99"/>
        <v>0</v>
      </c>
      <c r="I810" s="4">
        <f t="shared" si="100"/>
        <v>0</v>
      </c>
      <c r="J810" s="4">
        <f t="shared" si="102"/>
        <v>0</v>
      </c>
    </row>
    <row r="811" spans="3:10" x14ac:dyDescent="0.25">
      <c r="C811" s="24">
        <f t="shared" si="103"/>
        <v>45442</v>
      </c>
      <c r="D811" s="4">
        <f t="shared" si="101"/>
        <v>0</v>
      </c>
      <c r="E811" s="4">
        <f t="shared" si="96"/>
        <v>0</v>
      </c>
      <c r="F811" s="4">
        <f t="shared" si="97"/>
        <v>0</v>
      </c>
      <c r="G811" s="4">
        <f t="shared" si="98"/>
        <v>0</v>
      </c>
      <c r="H811" s="4">
        <f t="shared" si="99"/>
        <v>0</v>
      </c>
      <c r="I811" s="4">
        <f t="shared" si="100"/>
        <v>0</v>
      </c>
      <c r="J811" s="4">
        <f t="shared" si="102"/>
        <v>0</v>
      </c>
    </row>
    <row r="812" spans="3:10" x14ac:dyDescent="0.25">
      <c r="C812" s="24">
        <f t="shared" si="103"/>
        <v>45442</v>
      </c>
      <c r="D812" s="4">
        <f t="shared" si="101"/>
        <v>0</v>
      </c>
      <c r="E812" s="4">
        <f t="shared" si="96"/>
        <v>0</v>
      </c>
      <c r="F812" s="4">
        <f t="shared" si="97"/>
        <v>0</v>
      </c>
      <c r="G812" s="4">
        <f t="shared" si="98"/>
        <v>0</v>
      </c>
      <c r="H812" s="4">
        <f t="shared" si="99"/>
        <v>0</v>
      </c>
      <c r="I812" s="4">
        <f t="shared" si="100"/>
        <v>0</v>
      </c>
      <c r="J812" s="4">
        <f t="shared" si="102"/>
        <v>0</v>
      </c>
    </row>
    <row r="813" spans="3:10" x14ac:dyDescent="0.25">
      <c r="C813" s="24">
        <f t="shared" si="103"/>
        <v>45442</v>
      </c>
      <c r="D813" s="4">
        <f t="shared" si="101"/>
        <v>0</v>
      </c>
      <c r="E813" s="4">
        <f t="shared" si="96"/>
        <v>0</v>
      </c>
      <c r="F813" s="4">
        <f t="shared" si="97"/>
        <v>0</v>
      </c>
      <c r="G813" s="4">
        <f t="shared" si="98"/>
        <v>0</v>
      </c>
      <c r="H813" s="4">
        <f t="shared" si="99"/>
        <v>0</v>
      </c>
      <c r="I813" s="4">
        <f t="shared" si="100"/>
        <v>0</v>
      </c>
      <c r="J813" s="4">
        <f t="shared" si="102"/>
        <v>0</v>
      </c>
    </row>
    <row r="814" spans="3:10" x14ac:dyDescent="0.25">
      <c r="C814" s="24">
        <f t="shared" si="103"/>
        <v>45442</v>
      </c>
      <c r="D814" s="4">
        <f t="shared" si="101"/>
        <v>0</v>
      </c>
      <c r="E814" s="4">
        <f t="shared" si="96"/>
        <v>0</v>
      </c>
      <c r="F814" s="4">
        <f t="shared" si="97"/>
        <v>0</v>
      </c>
      <c r="G814" s="4">
        <f t="shared" si="98"/>
        <v>0</v>
      </c>
      <c r="H814" s="4">
        <f t="shared" si="99"/>
        <v>0</v>
      </c>
      <c r="I814" s="4">
        <f t="shared" si="100"/>
        <v>0</v>
      </c>
      <c r="J814" s="4">
        <f t="shared" si="102"/>
        <v>0</v>
      </c>
    </row>
    <row r="815" spans="3:10" x14ac:dyDescent="0.25">
      <c r="C815" s="24">
        <f t="shared" si="103"/>
        <v>45442</v>
      </c>
      <c r="D815" s="4">
        <f t="shared" si="101"/>
        <v>0</v>
      </c>
      <c r="E815" s="4">
        <f t="shared" si="96"/>
        <v>0</v>
      </c>
      <c r="F815" s="4">
        <f t="shared" si="97"/>
        <v>0</v>
      </c>
      <c r="G815" s="4">
        <f t="shared" si="98"/>
        <v>0</v>
      </c>
      <c r="H815" s="4">
        <f t="shared" si="99"/>
        <v>0</v>
      </c>
      <c r="I815" s="4">
        <f t="shared" si="100"/>
        <v>0</v>
      </c>
      <c r="J815" s="4">
        <f t="shared" si="102"/>
        <v>0</v>
      </c>
    </row>
    <row r="816" spans="3:10" x14ac:dyDescent="0.25">
      <c r="C816" s="24">
        <f t="shared" si="103"/>
        <v>45442</v>
      </c>
      <c r="D816" s="4">
        <f t="shared" si="101"/>
        <v>0</v>
      </c>
      <c r="E816" s="4">
        <f t="shared" si="96"/>
        <v>0</v>
      </c>
      <c r="F816" s="4">
        <f t="shared" si="97"/>
        <v>0</v>
      </c>
      <c r="G816" s="4">
        <f t="shared" si="98"/>
        <v>0</v>
      </c>
      <c r="H816" s="4">
        <f t="shared" si="99"/>
        <v>0</v>
      </c>
      <c r="I816" s="4">
        <f t="shared" si="100"/>
        <v>0</v>
      </c>
      <c r="J816" s="4">
        <f t="shared" si="102"/>
        <v>0</v>
      </c>
    </row>
    <row r="817" spans="3:10" x14ac:dyDescent="0.25">
      <c r="C817" s="24">
        <f t="shared" si="103"/>
        <v>45442</v>
      </c>
      <c r="D817" s="4">
        <f t="shared" si="101"/>
        <v>0</v>
      </c>
      <c r="E817" s="4">
        <f t="shared" si="96"/>
        <v>0</v>
      </c>
      <c r="F817" s="4">
        <f t="shared" si="97"/>
        <v>0</v>
      </c>
      <c r="G817" s="4">
        <f t="shared" si="98"/>
        <v>0</v>
      </c>
      <c r="H817" s="4">
        <f t="shared" si="99"/>
        <v>0</v>
      </c>
      <c r="I817" s="4">
        <f t="shared" si="100"/>
        <v>0</v>
      </c>
      <c r="J817" s="4">
        <f t="shared" si="102"/>
        <v>0</v>
      </c>
    </row>
    <row r="818" spans="3:10" x14ac:dyDescent="0.25">
      <c r="C818" s="24">
        <f t="shared" si="103"/>
        <v>45442</v>
      </c>
      <c r="D818" s="4">
        <f t="shared" si="101"/>
        <v>0</v>
      </c>
      <c r="E818" s="4">
        <f t="shared" si="96"/>
        <v>0</v>
      </c>
      <c r="F818" s="4">
        <f t="shared" si="97"/>
        <v>0</v>
      </c>
      <c r="G818" s="4">
        <f t="shared" si="98"/>
        <v>0</v>
      </c>
      <c r="H818" s="4">
        <f t="shared" si="99"/>
        <v>0</v>
      </c>
      <c r="I818" s="4">
        <f t="shared" si="100"/>
        <v>0</v>
      </c>
      <c r="J818" s="4">
        <f t="shared" si="102"/>
        <v>0</v>
      </c>
    </row>
    <row r="819" spans="3:10" x14ac:dyDescent="0.25">
      <c r="C819" s="24">
        <f t="shared" si="103"/>
        <v>45442</v>
      </c>
      <c r="D819" s="4">
        <f t="shared" si="101"/>
        <v>0</v>
      </c>
      <c r="E819" s="4">
        <f t="shared" si="96"/>
        <v>0</v>
      </c>
      <c r="F819" s="4">
        <f t="shared" si="97"/>
        <v>0</v>
      </c>
      <c r="G819" s="4">
        <f t="shared" si="98"/>
        <v>0</v>
      </c>
      <c r="H819" s="4">
        <f t="shared" si="99"/>
        <v>0</v>
      </c>
      <c r="I819" s="4">
        <f t="shared" si="100"/>
        <v>0</v>
      </c>
      <c r="J819" s="4">
        <f t="shared" si="102"/>
        <v>0</v>
      </c>
    </row>
    <row r="820" spans="3:10" x14ac:dyDescent="0.25">
      <c r="C820" s="24">
        <f t="shared" si="103"/>
        <v>45442</v>
      </c>
      <c r="D820" s="4">
        <f t="shared" si="101"/>
        <v>0</v>
      </c>
      <c r="E820" s="4">
        <f t="shared" si="96"/>
        <v>0</v>
      </c>
      <c r="F820" s="4">
        <f t="shared" si="97"/>
        <v>0</v>
      </c>
      <c r="G820" s="4">
        <f t="shared" si="98"/>
        <v>0</v>
      </c>
      <c r="H820" s="4">
        <f t="shared" si="99"/>
        <v>0</v>
      </c>
      <c r="I820" s="4">
        <f t="shared" si="100"/>
        <v>0</v>
      </c>
      <c r="J820" s="4">
        <f t="shared" si="102"/>
        <v>0</v>
      </c>
    </row>
    <row r="821" spans="3:10" x14ac:dyDescent="0.25">
      <c r="C821" s="24">
        <f t="shared" si="103"/>
        <v>45442</v>
      </c>
      <c r="D821" s="4">
        <f t="shared" si="101"/>
        <v>0</v>
      </c>
      <c r="E821" s="4">
        <f t="shared" si="96"/>
        <v>0</v>
      </c>
      <c r="F821" s="4">
        <f t="shared" si="97"/>
        <v>0</v>
      </c>
      <c r="G821" s="4">
        <f t="shared" si="98"/>
        <v>0</v>
      </c>
      <c r="H821" s="4">
        <f t="shared" si="99"/>
        <v>0</v>
      </c>
      <c r="I821" s="4">
        <f t="shared" si="100"/>
        <v>0</v>
      </c>
      <c r="J821" s="4">
        <f t="shared" si="102"/>
        <v>0</v>
      </c>
    </row>
    <row r="822" spans="3:10" x14ac:dyDescent="0.25">
      <c r="C822" s="24">
        <f t="shared" si="103"/>
        <v>45442</v>
      </c>
      <c r="D822" s="4">
        <f t="shared" si="101"/>
        <v>0</v>
      </c>
      <c r="E822" s="4">
        <f t="shared" si="96"/>
        <v>0</v>
      </c>
      <c r="F822" s="4">
        <f t="shared" si="97"/>
        <v>0</v>
      </c>
      <c r="G822" s="4">
        <f t="shared" si="98"/>
        <v>0</v>
      </c>
      <c r="H822" s="4">
        <f t="shared" si="99"/>
        <v>0</v>
      </c>
      <c r="I822" s="4">
        <f t="shared" si="100"/>
        <v>0</v>
      </c>
      <c r="J822" s="4">
        <f t="shared" si="102"/>
        <v>0</v>
      </c>
    </row>
    <row r="823" spans="3:10" x14ac:dyDescent="0.25">
      <c r="C823" s="24">
        <f t="shared" si="103"/>
        <v>45442</v>
      </c>
      <c r="D823" s="4">
        <f t="shared" si="101"/>
        <v>0</v>
      </c>
      <c r="E823" s="4">
        <f t="shared" si="96"/>
        <v>0</v>
      </c>
      <c r="F823" s="4">
        <f t="shared" si="97"/>
        <v>0</v>
      </c>
      <c r="G823" s="4">
        <f t="shared" si="98"/>
        <v>0</v>
      </c>
      <c r="H823" s="4">
        <f t="shared" si="99"/>
        <v>0</v>
      </c>
      <c r="I823" s="4">
        <f t="shared" si="100"/>
        <v>0</v>
      </c>
      <c r="J823" s="4">
        <f t="shared" si="102"/>
        <v>0</v>
      </c>
    </row>
    <row r="824" spans="3:10" x14ac:dyDescent="0.25">
      <c r="C824" s="24">
        <f t="shared" si="103"/>
        <v>45442</v>
      </c>
      <c r="D824" s="4">
        <f t="shared" si="101"/>
        <v>0</v>
      </c>
      <c r="E824" s="4">
        <f t="shared" si="96"/>
        <v>0</v>
      </c>
      <c r="F824" s="4">
        <f t="shared" si="97"/>
        <v>0</v>
      </c>
      <c r="G824" s="4">
        <f t="shared" si="98"/>
        <v>0</v>
      </c>
      <c r="H824" s="4">
        <f t="shared" si="99"/>
        <v>0</v>
      </c>
      <c r="I824" s="4">
        <f t="shared" si="100"/>
        <v>0</v>
      </c>
      <c r="J824" s="4">
        <f t="shared" si="102"/>
        <v>0</v>
      </c>
    </row>
    <row r="825" spans="3:10" x14ac:dyDescent="0.25">
      <c r="C825" s="24">
        <f t="shared" si="103"/>
        <v>45442</v>
      </c>
      <c r="D825" s="4">
        <f t="shared" si="101"/>
        <v>0</v>
      </c>
      <c r="E825" s="4">
        <f t="shared" si="96"/>
        <v>0</v>
      </c>
      <c r="F825" s="4">
        <f t="shared" si="97"/>
        <v>0</v>
      </c>
      <c r="G825" s="4">
        <f t="shared" si="98"/>
        <v>0</v>
      </c>
      <c r="H825" s="4">
        <f t="shared" si="99"/>
        <v>0</v>
      </c>
      <c r="I825" s="4">
        <f t="shared" si="100"/>
        <v>0</v>
      </c>
      <c r="J825" s="4">
        <f t="shared" si="102"/>
        <v>0</v>
      </c>
    </row>
    <row r="826" spans="3:10" x14ac:dyDescent="0.25">
      <c r="C826" s="24">
        <f t="shared" si="103"/>
        <v>45442</v>
      </c>
      <c r="D826" s="4">
        <f t="shared" si="101"/>
        <v>0</v>
      </c>
      <c r="E826" s="4">
        <f t="shared" si="96"/>
        <v>0</v>
      </c>
      <c r="F826" s="4">
        <f t="shared" si="97"/>
        <v>0</v>
      </c>
      <c r="G826" s="4">
        <f t="shared" si="98"/>
        <v>0</v>
      </c>
      <c r="H826" s="4">
        <f t="shared" si="99"/>
        <v>0</v>
      </c>
      <c r="I826" s="4">
        <f t="shared" si="100"/>
        <v>0</v>
      </c>
      <c r="J826" s="4">
        <f t="shared" si="102"/>
        <v>0</v>
      </c>
    </row>
    <row r="827" spans="3:10" x14ac:dyDescent="0.25">
      <c r="C827" s="24">
        <f t="shared" si="103"/>
        <v>45442</v>
      </c>
      <c r="D827" s="4">
        <f t="shared" si="101"/>
        <v>0</v>
      </c>
      <c r="E827" s="4">
        <f t="shared" si="96"/>
        <v>0</v>
      </c>
      <c r="F827" s="4">
        <f t="shared" si="97"/>
        <v>0</v>
      </c>
      <c r="G827" s="4">
        <f t="shared" si="98"/>
        <v>0</v>
      </c>
      <c r="H827" s="4">
        <f t="shared" si="99"/>
        <v>0</v>
      </c>
      <c r="I827" s="4">
        <f t="shared" si="100"/>
        <v>0</v>
      </c>
      <c r="J827" s="4">
        <f t="shared" si="102"/>
        <v>0</v>
      </c>
    </row>
    <row r="828" spans="3:10" x14ac:dyDescent="0.25">
      <c r="C828" s="24">
        <f t="shared" si="103"/>
        <v>45442</v>
      </c>
      <c r="D828" s="4">
        <f t="shared" si="101"/>
        <v>0</v>
      </c>
      <c r="E828" s="4">
        <f t="shared" ref="E828:E1082" si="104">+IF(AND(C828&gt;=31,C828&lt;=60),K828,0)</f>
        <v>0</v>
      </c>
      <c r="F828" s="4">
        <f t="shared" ref="F828:F1082" si="105">+IF(AND(C828&gt;=61,C828&lt;=90),K828,0)</f>
        <v>0</v>
      </c>
      <c r="G828" s="4">
        <f t="shared" ref="G828:G1082" si="106">+IF(AND(C828&gt;=91,C828&lt;=120),K828,0)</f>
        <v>0</v>
      </c>
      <c r="H828" s="4">
        <f t="shared" ref="H828:H1082" si="107">+IF(AND(C828&gt;=121,C828&lt;=180),K828,0)</f>
        <v>0</v>
      </c>
      <c r="I828" s="4">
        <f t="shared" ref="I828:I1082" si="108">+IF(AND(C828&gt;=181,C828&lt;=360),K828,0)</f>
        <v>0</v>
      </c>
      <c r="J828" s="4">
        <f t="shared" si="102"/>
        <v>0</v>
      </c>
    </row>
    <row r="829" spans="3:10" x14ac:dyDescent="0.25">
      <c r="C829" s="24">
        <f t="shared" si="103"/>
        <v>45442</v>
      </c>
      <c r="D829" s="4">
        <f t="shared" si="101"/>
        <v>0</v>
      </c>
      <c r="E829" s="4">
        <f t="shared" si="104"/>
        <v>0</v>
      </c>
      <c r="F829" s="4">
        <f t="shared" si="105"/>
        <v>0</v>
      </c>
      <c r="G829" s="4">
        <f t="shared" si="106"/>
        <v>0</v>
      </c>
      <c r="H829" s="4">
        <f t="shared" si="107"/>
        <v>0</v>
      </c>
      <c r="I829" s="4">
        <f t="shared" si="108"/>
        <v>0</v>
      </c>
      <c r="J829" s="4">
        <f t="shared" si="102"/>
        <v>0</v>
      </c>
    </row>
    <row r="830" spans="3:10" x14ac:dyDescent="0.25">
      <c r="C830" s="24">
        <f t="shared" si="103"/>
        <v>45442</v>
      </c>
      <c r="D830" s="4">
        <f t="shared" si="101"/>
        <v>0</v>
      </c>
      <c r="E830" s="4">
        <f t="shared" si="104"/>
        <v>0</v>
      </c>
      <c r="F830" s="4">
        <f t="shared" si="105"/>
        <v>0</v>
      </c>
      <c r="G830" s="4">
        <f t="shared" si="106"/>
        <v>0</v>
      </c>
      <c r="H830" s="4">
        <f t="shared" si="107"/>
        <v>0</v>
      </c>
      <c r="I830" s="4">
        <f t="shared" si="108"/>
        <v>0</v>
      </c>
      <c r="J830" s="4">
        <f t="shared" si="102"/>
        <v>0</v>
      </c>
    </row>
    <row r="831" spans="3:10" x14ac:dyDescent="0.25">
      <c r="C831" s="24">
        <f t="shared" si="103"/>
        <v>45442</v>
      </c>
      <c r="D831" s="4">
        <f t="shared" si="101"/>
        <v>0</v>
      </c>
      <c r="E831" s="4">
        <f t="shared" si="104"/>
        <v>0</v>
      </c>
      <c r="F831" s="4">
        <f t="shared" si="105"/>
        <v>0</v>
      </c>
      <c r="G831" s="4">
        <f t="shared" si="106"/>
        <v>0</v>
      </c>
      <c r="H831" s="4">
        <f t="shared" si="107"/>
        <v>0</v>
      </c>
      <c r="I831" s="4">
        <f t="shared" si="108"/>
        <v>0</v>
      </c>
      <c r="J831" s="4">
        <f t="shared" si="102"/>
        <v>0</v>
      </c>
    </row>
    <row r="832" spans="3:10" x14ac:dyDescent="0.25">
      <c r="C832" s="24">
        <f t="shared" si="103"/>
        <v>45442</v>
      </c>
      <c r="D832" s="4">
        <f t="shared" si="101"/>
        <v>0</v>
      </c>
      <c r="E832" s="4">
        <f t="shared" si="104"/>
        <v>0</v>
      </c>
      <c r="F832" s="4">
        <f t="shared" si="105"/>
        <v>0</v>
      </c>
      <c r="G832" s="4">
        <f t="shared" si="106"/>
        <v>0</v>
      </c>
      <c r="H832" s="4">
        <f t="shared" si="107"/>
        <v>0</v>
      </c>
      <c r="I832" s="4">
        <f t="shared" si="108"/>
        <v>0</v>
      </c>
      <c r="J832" s="4">
        <f t="shared" si="102"/>
        <v>0</v>
      </c>
    </row>
    <row r="833" spans="3:10" x14ac:dyDescent="0.25">
      <c r="C833" s="24">
        <f t="shared" si="103"/>
        <v>45442</v>
      </c>
      <c r="D833" s="4">
        <f t="shared" si="101"/>
        <v>0</v>
      </c>
      <c r="E833" s="4">
        <f t="shared" si="104"/>
        <v>0</v>
      </c>
      <c r="F833" s="4">
        <f t="shared" si="105"/>
        <v>0</v>
      </c>
      <c r="G833" s="4">
        <f t="shared" si="106"/>
        <v>0</v>
      </c>
      <c r="H833" s="4">
        <f t="shared" si="107"/>
        <v>0</v>
      </c>
      <c r="I833" s="4">
        <f t="shared" si="108"/>
        <v>0</v>
      </c>
      <c r="J833" s="4">
        <f t="shared" si="102"/>
        <v>0</v>
      </c>
    </row>
    <row r="834" spans="3:10" x14ac:dyDescent="0.25">
      <c r="C834" s="24">
        <f t="shared" si="103"/>
        <v>45442</v>
      </c>
      <c r="D834" s="4">
        <f t="shared" si="101"/>
        <v>0</v>
      </c>
      <c r="E834" s="4">
        <f t="shared" si="104"/>
        <v>0</v>
      </c>
      <c r="F834" s="4">
        <f t="shared" si="105"/>
        <v>0</v>
      </c>
      <c r="G834" s="4">
        <f t="shared" si="106"/>
        <v>0</v>
      </c>
      <c r="H834" s="4">
        <f t="shared" si="107"/>
        <v>0</v>
      </c>
      <c r="I834" s="4">
        <f t="shared" si="108"/>
        <v>0</v>
      </c>
      <c r="J834" s="4">
        <f t="shared" si="102"/>
        <v>0</v>
      </c>
    </row>
    <row r="835" spans="3:10" x14ac:dyDescent="0.25">
      <c r="C835" s="24">
        <f t="shared" si="103"/>
        <v>45442</v>
      </c>
      <c r="D835" s="4">
        <f t="shared" si="101"/>
        <v>0</v>
      </c>
      <c r="E835" s="4">
        <f t="shared" si="104"/>
        <v>0</v>
      </c>
      <c r="F835" s="4">
        <f t="shared" si="105"/>
        <v>0</v>
      </c>
      <c r="G835" s="4">
        <f t="shared" si="106"/>
        <v>0</v>
      </c>
      <c r="H835" s="4">
        <f t="shared" si="107"/>
        <v>0</v>
      </c>
      <c r="I835" s="4">
        <f t="shared" si="108"/>
        <v>0</v>
      </c>
      <c r="J835" s="4">
        <f t="shared" si="102"/>
        <v>0</v>
      </c>
    </row>
    <row r="836" spans="3:10" x14ac:dyDescent="0.25">
      <c r="C836" s="24">
        <f t="shared" si="103"/>
        <v>45442</v>
      </c>
      <c r="D836" s="4">
        <f t="shared" si="101"/>
        <v>0</v>
      </c>
      <c r="E836" s="4">
        <f t="shared" si="104"/>
        <v>0</v>
      </c>
      <c r="F836" s="4">
        <f t="shared" si="105"/>
        <v>0</v>
      </c>
      <c r="G836" s="4">
        <f t="shared" si="106"/>
        <v>0</v>
      </c>
      <c r="H836" s="4">
        <f t="shared" si="107"/>
        <v>0</v>
      </c>
      <c r="I836" s="4">
        <f t="shared" si="108"/>
        <v>0</v>
      </c>
      <c r="J836" s="4">
        <f t="shared" si="102"/>
        <v>0</v>
      </c>
    </row>
    <row r="837" spans="3:10" x14ac:dyDescent="0.25">
      <c r="C837" s="24">
        <f t="shared" si="103"/>
        <v>45442</v>
      </c>
      <c r="D837" s="4">
        <f t="shared" si="101"/>
        <v>0</v>
      </c>
      <c r="E837" s="4">
        <f t="shared" si="104"/>
        <v>0</v>
      </c>
      <c r="F837" s="4">
        <f t="shared" si="105"/>
        <v>0</v>
      </c>
      <c r="G837" s="4">
        <f t="shared" si="106"/>
        <v>0</v>
      </c>
      <c r="H837" s="4">
        <f t="shared" si="107"/>
        <v>0</v>
      </c>
      <c r="I837" s="4">
        <f t="shared" si="108"/>
        <v>0</v>
      </c>
      <c r="J837" s="4">
        <f t="shared" si="102"/>
        <v>0</v>
      </c>
    </row>
    <row r="838" spans="3:10" x14ac:dyDescent="0.25">
      <c r="C838" s="24">
        <f t="shared" si="103"/>
        <v>45442</v>
      </c>
      <c r="D838" s="4">
        <f t="shared" si="101"/>
        <v>0</v>
      </c>
      <c r="E838" s="4">
        <f t="shared" si="104"/>
        <v>0</v>
      </c>
      <c r="F838" s="4">
        <f t="shared" si="105"/>
        <v>0</v>
      </c>
      <c r="G838" s="4">
        <f t="shared" si="106"/>
        <v>0</v>
      </c>
      <c r="H838" s="4">
        <f t="shared" si="107"/>
        <v>0</v>
      </c>
      <c r="I838" s="4">
        <f t="shared" si="108"/>
        <v>0</v>
      </c>
      <c r="J838" s="4">
        <f t="shared" si="102"/>
        <v>0</v>
      </c>
    </row>
    <row r="839" spans="3:10" x14ac:dyDescent="0.25">
      <c r="C839" s="24">
        <f t="shared" si="103"/>
        <v>45442</v>
      </c>
      <c r="D839" s="4">
        <f t="shared" si="101"/>
        <v>0</v>
      </c>
      <c r="E839" s="4">
        <f t="shared" si="104"/>
        <v>0</v>
      </c>
      <c r="F839" s="4">
        <f t="shared" si="105"/>
        <v>0</v>
      </c>
      <c r="G839" s="4">
        <f t="shared" si="106"/>
        <v>0</v>
      </c>
      <c r="H839" s="4">
        <f t="shared" si="107"/>
        <v>0</v>
      </c>
      <c r="I839" s="4">
        <f t="shared" si="108"/>
        <v>0</v>
      </c>
      <c r="J839" s="4">
        <f t="shared" si="102"/>
        <v>0</v>
      </c>
    </row>
    <row r="840" spans="3:10" x14ac:dyDescent="0.25">
      <c r="C840" s="24">
        <f t="shared" si="103"/>
        <v>45442</v>
      </c>
      <c r="D840" s="4">
        <f t="shared" si="101"/>
        <v>0</v>
      </c>
      <c r="E840" s="4">
        <f t="shared" si="104"/>
        <v>0</v>
      </c>
      <c r="F840" s="4">
        <f t="shared" si="105"/>
        <v>0</v>
      </c>
      <c r="G840" s="4">
        <f t="shared" si="106"/>
        <v>0</v>
      </c>
      <c r="H840" s="4">
        <f t="shared" si="107"/>
        <v>0</v>
      </c>
      <c r="I840" s="4">
        <f t="shared" si="108"/>
        <v>0</v>
      </c>
      <c r="J840" s="4">
        <f t="shared" si="102"/>
        <v>0</v>
      </c>
    </row>
    <row r="841" spans="3:10" x14ac:dyDescent="0.25">
      <c r="C841" s="24">
        <f t="shared" si="103"/>
        <v>45442</v>
      </c>
      <c r="D841" s="4">
        <f t="shared" si="101"/>
        <v>0</v>
      </c>
      <c r="E841" s="4">
        <f t="shared" si="104"/>
        <v>0</v>
      </c>
      <c r="F841" s="4">
        <f t="shared" si="105"/>
        <v>0</v>
      </c>
      <c r="G841" s="4">
        <f t="shared" si="106"/>
        <v>0</v>
      </c>
      <c r="H841" s="4">
        <f t="shared" si="107"/>
        <v>0</v>
      </c>
      <c r="I841" s="4">
        <f t="shared" si="108"/>
        <v>0</v>
      </c>
      <c r="J841" s="4">
        <f t="shared" si="102"/>
        <v>0</v>
      </c>
    </row>
    <row r="842" spans="3:10" x14ac:dyDescent="0.25">
      <c r="C842" s="24">
        <f t="shared" si="103"/>
        <v>45442</v>
      </c>
      <c r="D842" s="4">
        <f t="shared" si="101"/>
        <v>0</v>
      </c>
      <c r="E842" s="4">
        <f t="shared" si="104"/>
        <v>0</v>
      </c>
      <c r="F842" s="4">
        <f t="shared" si="105"/>
        <v>0</v>
      </c>
      <c r="G842" s="4">
        <f t="shared" si="106"/>
        <v>0</v>
      </c>
      <c r="H842" s="4">
        <f t="shared" si="107"/>
        <v>0</v>
      </c>
      <c r="I842" s="4">
        <f t="shared" si="108"/>
        <v>0</v>
      </c>
      <c r="J842" s="4">
        <f t="shared" si="102"/>
        <v>0</v>
      </c>
    </row>
    <row r="843" spans="3:10" x14ac:dyDescent="0.25">
      <c r="C843" s="24">
        <f t="shared" si="103"/>
        <v>45442</v>
      </c>
      <c r="D843" s="4">
        <f t="shared" si="101"/>
        <v>0</v>
      </c>
      <c r="E843" s="4">
        <f t="shared" si="104"/>
        <v>0</v>
      </c>
      <c r="F843" s="4">
        <f t="shared" si="105"/>
        <v>0</v>
      </c>
      <c r="G843" s="4">
        <f t="shared" si="106"/>
        <v>0</v>
      </c>
      <c r="H843" s="4">
        <f t="shared" si="107"/>
        <v>0</v>
      </c>
      <c r="I843" s="4">
        <f t="shared" si="108"/>
        <v>0</v>
      </c>
      <c r="J843" s="4">
        <f t="shared" si="102"/>
        <v>0</v>
      </c>
    </row>
    <row r="844" spans="3:10" x14ac:dyDescent="0.25">
      <c r="C844" s="24">
        <f t="shared" si="103"/>
        <v>45442</v>
      </c>
      <c r="D844" s="4">
        <f t="shared" si="101"/>
        <v>0</v>
      </c>
      <c r="E844" s="4">
        <f t="shared" si="104"/>
        <v>0</v>
      </c>
      <c r="F844" s="4">
        <f t="shared" si="105"/>
        <v>0</v>
      </c>
      <c r="G844" s="4">
        <f t="shared" si="106"/>
        <v>0</v>
      </c>
      <c r="H844" s="4">
        <f t="shared" si="107"/>
        <v>0</v>
      </c>
      <c r="I844" s="4">
        <f t="shared" si="108"/>
        <v>0</v>
      </c>
      <c r="J844" s="4">
        <f t="shared" si="102"/>
        <v>0</v>
      </c>
    </row>
    <row r="845" spans="3:10" x14ac:dyDescent="0.25">
      <c r="C845" s="24">
        <f t="shared" si="103"/>
        <v>45442</v>
      </c>
      <c r="D845" s="4">
        <f t="shared" si="101"/>
        <v>0</v>
      </c>
      <c r="E845" s="4">
        <f t="shared" si="104"/>
        <v>0</v>
      </c>
      <c r="F845" s="4">
        <f t="shared" si="105"/>
        <v>0</v>
      </c>
      <c r="G845" s="4">
        <f t="shared" si="106"/>
        <v>0</v>
      </c>
      <c r="H845" s="4">
        <f t="shared" si="107"/>
        <v>0</v>
      </c>
      <c r="I845" s="4">
        <f t="shared" si="108"/>
        <v>0</v>
      </c>
      <c r="J845" s="4">
        <f t="shared" si="102"/>
        <v>0</v>
      </c>
    </row>
    <row r="846" spans="3:10" x14ac:dyDescent="0.25">
      <c r="C846" s="24">
        <f t="shared" si="103"/>
        <v>45442</v>
      </c>
      <c r="D846" s="4">
        <f t="shared" si="101"/>
        <v>0</v>
      </c>
      <c r="E846" s="4">
        <f t="shared" si="104"/>
        <v>0</v>
      </c>
      <c r="F846" s="4">
        <f t="shared" si="105"/>
        <v>0</v>
      </c>
      <c r="G846" s="4">
        <f t="shared" si="106"/>
        <v>0</v>
      </c>
      <c r="H846" s="4">
        <f t="shared" si="107"/>
        <v>0</v>
      </c>
      <c r="I846" s="4">
        <f t="shared" si="108"/>
        <v>0</v>
      </c>
      <c r="J846" s="4">
        <f t="shared" si="102"/>
        <v>0</v>
      </c>
    </row>
    <row r="847" spans="3:10" x14ac:dyDescent="0.25">
      <c r="C847" s="24">
        <f t="shared" si="103"/>
        <v>45442</v>
      </c>
      <c r="D847" s="4">
        <f t="shared" si="101"/>
        <v>0</v>
      </c>
      <c r="E847" s="4">
        <f t="shared" si="104"/>
        <v>0</v>
      </c>
      <c r="F847" s="4">
        <f t="shared" si="105"/>
        <v>0</v>
      </c>
      <c r="G847" s="4">
        <f t="shared" si="106"/>
        <v>0</v>
      </c>
      <c r="H847" s="4">
        <f t="shared" si="107"/>
        <v>0</v>
      </c>
      <c r="I847" s="4">
        <f t="shared" si="108"/>
        <v>0</v>
      </c>
      <c r="J847" s="4">
        <f t="shared" si="102"/>
        <v>0</v>
      </c>
    </row>
    <row r="848" spans="3:10" x14ac:dyDescent="0.25">
      <c r="C848" s="24">
        <f t="shared" si="103"/>
        <v>45442</v>
      </c>
      <c r="D848" s="4">
        <f t="shared" si="101"/>
        <v>0</v>
      </c>
      <c r="E848" s="4">
        <f t="shared" si="104"/>
        <v>0</v>
      </c>
      <c r="F848" s="4">
        <f t="shared" si="105"/>
        <v>0</v>
      </c>
      <c r="G848" s="4">
        <f t="shared" si="106"/>
        <v>0</v>
      </c>
      <c r="H848" s="4">
        <f t="shared" si="107"/>
        <v>0</v>
      </c>
      <c r="I848" s="4">
        <f t="shared" si="108"/>
        <v>0</v>
      </c>
      <c r="J848" s="4">
        <f t="shared" si="102"/>
        <v>0</v>
      </c>
    </row>
    <row r="849" spans="3:10" x14ac:dyDescent="0.25">
      <c r="C849" s="24">
        <f t="shared" si="103"/>
        <v>45442</v>
      </c>
      <c r="D849" s="4">
        <f t="shared" si="101"/>
        <v>0</v>
      </c>
      <c r="E849" s="4">
        <f t="shared" si="104"/>
        <v>0</v>
      </c>
      <c r="F849" s="4">
        <f t="shared" si="105"/>
        <v>0</v>
      </c>
      <c r="G849" s="4">
        <f t="shared" si="106"/>
        <v>0</v>
      </c>
      <c r="H849" s="4">
        <f t="shared" si="107"/>
        <v>0</v>
      </c>
      <c r="I849" s="4">
        <f t="shared" si="108"/>
        <v>0</v>
      </c>
      <c r="J849" s="4">
        <f t="shared" si="102"/>
        <v>0</v>
      </c>
    </row>
    <row r="850" spans="3:10" x14ac:dyDescent="0.25">
      <c r="C850" s="24">
        <f t="shared" si="103"/>
        <v>45442</v>
      </c>
      <c r="D850" s="4">
        <f t="shared" si="101"/>
        <v>0</v>
      </c>
      <c r="E850" s="4">
        <f t="shared" si="104"/>
        <v>0</v>
      </c>
      <c r="F850" s="4">
        <f t="shared" si="105"/>
        <v>0</v>
      </c>
      <c r="G850" s="4">
        <f t="shared" si="106"/>
        <v>0</v>
      </c>
      <c r="H850" s="4">
        <f t="shared" si="107"/>
        <v>0</v>
      </c>
      <c r="I850" s="4">
        <f t="shared" si="108"/>
        <v>0</v>
      </c>
      <c r="J850" s="4">
        <f t="shared" si="102"/>
        <v>0</v>
      </c>
    </row>
    <row r="851" spans="3:10" x14ac:dyDescent="0.25">
      <c r="C851" s="24">
        <f t="shared" si="103"/>
        <v>45442</v>
      </c>
      <c r="D851" s="4">
        <f t="shared" si="101"/>
        <v>0</v>
      </c>
      <c r="E851" s="4">
        <f t="shared" si="104"/>
        <v>0</v>
      </c>
      <c r="F851" s="4">
        <f t="shared" si="105"/>
        <v>0</v>
      </c>
      <c r="G851" s="4">
        <f t="shared" si="106"/>
        <v>0</v>
      </c>
      <c r="H851" s="4">
        <f t="shared" si="107"/>
        <v>0</v>
      </c>
      <c r="I851" s="4">
        <f t="shared" si="108"/>
        <v>0</v>
      </c>
      <c r="J851" s="4">
        <f t="shared" si="102"/>
        <v>0</v>
      </c>
    </row>
    <row r="852" spans="3:10" x14ac:dyDescent="0.25">
      <c r="C852" s="24">
        <f t="shared" si="103"/>
        <v>45442</v>
      </c>
      <c r="D852" s="4">
        <f t="shared" si="101"/>
        <v>0</v>
      </c>
      <c r="E852" s="4">
        <f t="shared" si="104"/>
        <v>0</v>
      </c>
      <c r="F852" s="4">
        <f t="shared" si="105"/>
        <v>0</v>
      </c>
      <c r="G852" s="4">
        <f t="shared" si="106"/>
        <v>0</v>
      </c>
      <c r="H852" s="4">
        <f t="shared" si="107"/>
        <v>0</v>
      </c>
      <c r="I852" s="4">
        <f t="shared" si="108"/>
        <v>0</v>
      </c>
      <c r="J852" s="4">
        <f t="shared" si="102"/>
        <v>0</v>
      </c>
    </row>
    <row r="853" spans="3:10" x14ac:dyDescent="0.25">
      <c r="C853" s="24">
        <f t="shared" si="103"/>
        <v>45442</v>
      </c>
      <c r="D853" s="4">
        <f t="shared" si="101"/>
        <v>0</v>
      </c>
      <c r="E853" s="4">
        <f t="shared" si="104"/>
        <v>0</v>
      </c>
      <c r="F853" s="4">
        <f t="shared" si="105"/>
        <v>0</v>
      </c>
      <c r="G853" s="4">
        <f t="shared" si="106"/>
        <v>0</v>
      </c>
      <c r="H853" s="4">
        <f t="shared" si="107"/>
        <v>0</v>
      </c>
      <c r="I853" s="4">
        <f t="shared" si="108"/>
        <v>0</v>
      </c>
      <c r="J853" s="4">
        <f t="shared" si="102"/>
        <v>0</v>
      </c>
    </row>
    <row r="854" spans="3:10" x14ac:dyDescent="0.25">
      <c r="C854" s="24">
        <f t="shared" si="103"/>
        <v>45442</v>
      </c>
      <c r="D854" s="4">
        <f t="shared" si="101"/>
        <v>0</v>
      </c>
      <c r="E854" s="4">
        <f t="shared" si="104"/>
        <v>0</v>
      </c>
      <c r="F854" s="4">
        <f t="shared" si="105"/>
        <v>0</v>
      </c>
      <c r="G854" s="4">
        <f t="shared" si="106"/>
        <v>0</v>
      </c>
      <c r="H854" s="4">
        <f t="shared" si="107"/>
        <v>0</v>
      </c>
      <c r="I854" s="4">
        <f t="shared" si="108"/>
        <v>0</v>
      </c>
      <c r="J854" s="4">
        <f t="shared" si="102"/>
        <v>0</v>
      </c>
    </row>
    <row r="855" spans="3:10" x14ac:dyDescent="0.25">
      <c r="C855" s="24">
        <f t="shared" si="103"/>
        <v>45442</v>
      </c>
      <c r="D855" s="4">
        <f t="shared" si="101"/>
        <v>0</v>
      </c>
      <c r="E855" s="4">
        <f t="shared" si="104"/>
        <v>0</v>
      </c>
      <c r="F855" s="4">
        <f t="shared" si="105"/>
        <v>0</v>
      </c>
      <c r="G855" s="4">
        <f t="shared" si="106"/>
        <v>0</v>
      </c>
      <c r="H855" s="4">
        <f t="shared" si="107"/>
        <v>0</v>
      </c>
      <c r="I855" s="4">
        <f t="shared" si="108"/>
        <v>0</v>
      </c>
      <c r="J855" s="4">
        <f t="shared" si="102"/>
        <v>0</v>
      </c>
    </row>
    <row r="856" spans="3:10" x14ac:dyDescent="0.25">
      <c r="C856" s="24">
        <f t="shared" si="103"/>
        <v>45442</v>
      </c>
      <c r="D856" s="4">
        <f t="shared" si="101"/>
        <v>0</v>
      </c>
      <c r="E856" s="4">
        <f t="shared" si="104"/>
        <v>0</v>
      </c>
      <c r="F856" s="4">
        <f t="shared" si="105"/>
        <v>0</v>
      </c>
      <c r="G856" s="4">
        <f t="shared" si="106"/>
        <v>0</v>
      </c>
      <c r="H856" s="4">
        <f t="shared" si="107"/>
        <v>0</v>
      </c>
      <c r="I856" s="4">
        <f t="shared" si="108"/>
        <v>0</v>
      </c>
      <c r="J856" s="4">
        <f t="shared" si="102"/>
        <v>0</v>
      </c>
    </row>
    <row r="857" spans="3:10" x14ac:dyDescent="0.25">
      <c r="C857" s="24">
        <f t="shared" si="103"/>
        <v>45442</v>
      </c>
      <c r="D857" s="4">
        <f t="shared" si="101"/>
        <v>0</v>
      </c>
      <c r="E857" s="4">
        <f t="shared" si="104"/>
        <v>0</v>
      </c>
      <c r="F857" s="4">
        <f t="shared" si="105"/>
        <v>0</v>
      </c>
      <c r="G857" s="4">
        <f t="shared" si="106"/>
        <v>0</v>
      </c>
      <c r="H857" s="4">
        <f t="shared" si="107"/>
        <v>0</v>
      </c>
      <c r="I857" s="4">
        <f t="shared" si="108"/>
        <v>0</v>
      </c>
      <c r="J857" s="4">
        <f t="shared" si="102"/>
        <v>0</v>
      </c>
    </row>
    <row r="858" spans="3:10" x14ac:dyDescent="0.25">
      <c r="C858" s="24">
        <f t="shared" si="103"/>
        <v>45442</v>
      </c>
      <c r="D858" s="4">
        <f t="shared" si="101"/>
        <v>0</v>
      </c>
      <c r="E858" s="4">
        <f t="shared" si="104"/>
        <v>0</v>
      </c>
      <c r="F858" s="4">
        <f t="shared" si="105"/>
        <v>0</v>
      </c>
      <c r="G858" s="4">
        <f t="shared" si="106"/>
        <v>0</v>
      </c>
      <c r="H858" s="4">
        <f t="shared" si="107"/>
        <v>0</v>
      </c>
      <c r="I858" s="4">
        <f t="shared" si="108"/>
        <v>0</v>
      </c>
      <c r="J858" s="4">
        <f t="shared" si="102"/>
        <v>0</v>
      </c>
    </row>
    <row r="859" spans="3:10" x14ac:dyDescent="0.25">
      <c r="C859" s="24">
        <f t="shared" ref="C859:C922" si="109">+_xlfn.DAYS($C$2,B859)</f>
        <v>45442</v>
      </c>
      <c r="D859" s="4">
        <f t="shared" si="101"/>
        <v>0</v>
      </c>
      <c r="E859" s="4">
        <f t="shared" si="104"/>
        <v>0</v>
      </c>
      <c r="F859" s="4">
        <f t="shared" si="105"/>
        <v>0</v>
      </c>
      <c r="G859" s="4">
        <f t="shared" si="106"/>
        <v>0</v>
      </c>
      <c r="H859" s="4">
        <f t="shared" si="107"/>
        <v>0</v>
      </c>
      <c r="I859" s="4">
        <f t="shared" si="108"/>
        <v>0</v>
      </c>
      <c r="J859" s="4">
        <f t="shared" si="102"/>
        <v>0</v>
      </c>
    </row>
    <row r="860" spans="3:10" x14ac:dyDescent="0.25">
      <c r="C860" s="24">
        <f t="shared" si="109"/>
        <v>45442</v>
      </c>
      <c r="D860" s="4">
        <f t="shared" si="101"/>
        <v>0</v>
      </c>
      <c r="E860" s="4">
        <f t="shared" si="104"/>
        <v>0</v>
      </c>
      <c r="F860" s="4">
        <f t="shared" si="105"/>
        <v>0</v>
      </c>
      <c r="G860" s="4">
        <f t="shared" si="106"/>
        <v>0</v>
      </c>
      <c r="H860" s="4">
        <f t="shared" si="107"/>
        <v>0</v>
      </c>
      <c r="I860" s="4">
        <f t="shared" si="108"/>
        <v>0</v>
      </c>
      <c r="J860" s="4">
        <f t="shared" si="102"/>
        <v>0</v>
      </c>
    </row>
    <row r="861" spans="3:10" x14ac:dyDescent="0.25">
      <c r="C861" s="24">
        <f t="shared" si="109"/>
        <v>45442</v>
      </c>
      <c r="D861" s="4">
        <f t="shared" si="101"/>
        <v>0</v>
      </c>
      <c r="E861" s="4">
        <f t="shared" si="104"/>
        <v>0</v>
      </c>
      <c r="F861" s="4">
        <f t="shared" si="105"/>
        <v>0</v>
      </c>
      <c r="G861" s="4">
        <f t="shared" si="106"/>
        <v>0</v>
      </c>
      <c r="H861" s="4">
        <f t="shared" si="107"/>
        <v>0</v>
      </c>
      <c r="I861" s="4">
        <f t="shared" si="108"/>
        <v>0</v>
      </c>
      <c r="J861" s="4">
        <f t="shared" si="102"/>
        <v>0</v>
      </c>
    </row>
    <row r="862" spans="3:10" x14ac:dyDescent="0.25">
      <c r="C862" s="24">
        <f t="shared" si="109"/>
        <v>45442</v>
      </c>
      <c r="D862" s="4">
        <f t="shared" si="101"/>
        <v>0</v>
      </c>
      <c r="E862" s="4">
        <f t="shared" si="104"/>
        <v>0</v>
      </c>
      <c r="F862" s="4">
        <f t="shared" si="105"/>
        <v>0</v>
      </c>
      <c r="G862" s="4">
        <f t="shared" si="106"/>
        <v>0</v>
      </c>
      <c r="H862" s="4">
        <f t="shared" si="107"/>
        <v>0</v>
      </c>
      <c r="I862" s="4">
        <f t="shared" si="108"/>
        <v>0</v>
      </c>
      <c r="J862" s="4">
        <f t="shared" si="102"/>
        <v>0</v>
      </c>
    </row>
    <row r="863" spans="3:10" x14ac:dyDescent="0.25">
      <c r="C863" s="24">
        <f t="shared" si="109"/>
        <v>45442</v>
      </c>
      <c r="D863" s="4">
        <f t="shared" si="101"/>
        <v>0</v>
      </c>
      <c r="E863" s="4">
        <f t="shared" si="104"/>
        <v>0</v>
      </c>
      <c r="F863" s="4">
        <f t="shared" si="105"/>
        <v>0</v>
      </c>
      <c r="G863" s="4">
        <f t="shared" si="106"/>
        <v>0</v>
      </c>
      <c r="H863" s="4">
        <f t="shared" si="107"/>
        <v>0</v>
      </c>
      <c r="I863" s="4">
        <f t="shared" si="108"/>
        <v>0</v>
      </c>
      <c r="J863" s="4">
        <f t="shared" si="102"/>
        <v>0</v>
      </c>
    </row>
    <row r="864" spans="3:10" x14ac:dyDescent="0.25">
      <c r="C864" s="24">
        <f t="shared" si="109"/>
        <v>45442</v>
      </c>
      <c r="D864" s="4">
        <f t="shared" si="101"/>
        <v>0</v>
      </c>
      <c r="E864" s="4">
        <f t="shared" si="104"/>
        <v>0</v>
      </c>
      <c r="F864" s="4">
        <f t="shared" si="105"/>
        <v>0</v>
      </c>
      <c r="G864" s="4">
        <f t="shared" si="106"/>
        <v>0</v>
      </c>
      <c r="H864" s="4">
        <f t="shared" si="107"/>
        <v>0</v>
      </c>
      <c r="I864" s="4">
        <f t="shared" si="108"/>
        <v>0</v>
      </c>
      <c r="J864" s="4">
        <f t="shared" si="102"/>
        <v>0</v>
      </c>
    </row>
    <row r="865" spans="3:10" x14ac:dyDescent="0.25">
      <c r="C865" s="24">
        <f t="shared" si="109"/>
        <v>45442</v>
      </c>
      <c r="D865" s="4">
        <f t="shared" si="101"/>
        <v>0</v>
      </c>
      <c r="E865" s="4">
        <f t="shared" si="104"/>
        <v>0</v>
      </c>
      <c r="F865" s="4">
        <f t="shared" si="105"/>
        <v>0</v>
      </c>
      <c r="G865" s="4">
        <f t="shared" si="106"/>
        <v>0</v>
      </c>
      <c r="H865" s="4">
        <f t="shared" si="107"/>
        <v>0</v>
      </c>
      <c r="I865" s="4">
        <f t="shared" si="108"/>
        <v>0</v>
      </c>
      <c r="J865" s="4">
        <f t="shared" si="102"/>
        <v>0</v>
      </c>
    </row>
    <row r="866" spans="3:10" x14ac:dyDescent="0.25">
      <c r="C866" s="24">
        <f t="shared" si="109"/>
        <v>45442</v>
      </c>
      <c r="D866" s="4">
        <f t="shared" si="101"/>
        <v>0</v>
      </c>
      <c r="E866" s="4">
        <f t="shared" si="104"/>
        <v>0</v>
      </c>
      <c r="F866" s="4">
        <f t="shared" si="105"/>
        <v>0</v>
      </c>
      <c r="G866" s="4">
        <f t="shared" si="106"/>
        <v>0</v>
      </c>
      <c r="H866" s="4">
        <f t="shared" si="107"/>
        <v>0</v>
      </c>
      <c r="I866" s="4">
        <f t="shared" si="108"/>
        <v>0</v>
      </c>
      <c r="J866" s="4">
        <f t="shared" si="102"/>
        <v>0</v>
      </c>
    </row>
    <row r="867" spans="3:10" x14ac:dyDescent="0.25">
      <c r="C867" s="24">
        <f t="shared" si="109"/>
        <v>45442</v>
      </c>
      <c r="D867" s="4">
        <f t="shared" si="101"/>
        <v>0</v>
      </c>
      <c r="E867" s="4">
        <f t="shared" si="104"/>
        <v>0</v>
      </c>
      <c r="F867" s="4">
        <f t="shared" si="105"/>
        <v>0</v>
      </c>
      <c r="G867" s="4">
        <f t="shared" si="106"/>
        <v>0</v>
      </c>
      <c r="H867" s="4">
        <f t="shared" si="107"/>
        <v>0</v>
      </c>
      <c r="I867" s="4">
        <f t="shared" si="108"/>
        <v>0</v>
      </c>
      <c r="J867" s="4">
        <f t="shared" si="102"/>
        <v>0</v>
      </c>
    </row>
    <row r="868" spans="3:10" x14ac:dyDescent="0.25">
      <c r="C868" s="24">
        <f t="shared" si="109"/>
        <v>45442</v>
      </c>
      <c r="D868" s="4">
        <f t="shared" si="101"/>
        <v>0</v>
      </c>
      <c r="E868" s="4">
        <f t="shared" si="104"/>
        <v>0</v>
      </c>
      <c r="F868" s="4">
        <f t="shared" si="105"/>
        <v>0</v>
      </c>
      <c r="G868" s="4">
        <f t="shared" si="106"/>
        <v>0</v>
      </c>
      <c r="H868" s="4">
        <f t="shared" si="107"/>
        <v>0</v>
      </c>
      <c r="I868" s="4">
        <f t="shared" si="108"/>
        <v>0</v>
      </c>
      <c r="J868" s="4">
        <f t="shared" si="102"/>
        <v>0</v>
      </c>
    </row>
    <row r="869" spans="3:10" x14ac:dyDescent="0.25">
      <c r="C869" s="24">
        <f t="shared" si="109"/>
        <v>45442</v>
      </c>
      <c r="D869" s="4">
        <f t="shared" si="101"/>
        <v>0</v>
      </c>
      <c r="E869" s="4">
        <f t="shared" si="104"/>
        <v>0</v>
      </c>
      <c r="F869" s="4">
        <f t="shared" si="105"/>
        <v>0</v>
      </c>
      <c r="G869" s="4">
        <f t="shared" si="106"/>
        <v>0</v>
      </c>
      <c r="H869" s="4">
        <f t="shared" si="107"/>
        <v>0</v>
      </c>
      <c r="I869" s="4">
        <f t="shared" si="108"/>
        <v>0</v>
      </c>
      <c r="J869" s="4">
        <f t="shared" si="102"/>
        <v>0</v>
      </c>
    </row>
    <row r="870" spans="3:10" x14ac:dyDescent="0.25">
      <c r="C870" s="24">
        <f t="shared" si="109"/>
        <v>45442</v>
      </c>
      <c r="D870" s="4">
        <f t="shared" si="101"/>
        <v>0</v>
      </c>
      <c r="E870" s="4">
        <f t="shared" si="104"/>
        <v>0</v>
      </c>
      <c r="F870" s="4">
        <f t="shared" si="105"/>
        <v>0</v>
      </c>
      <c r="G870" s="4">
        <f t="shared" si="106"/>
        <v>0</v>
      </c>
      <c r="H870" s="4">
        <f t="shared" si="107"/>
        <v>0</v>
      </c>
      <c r="I870" s="4">
        <f t="shared" si="108"/>
        <v>0</v>
      </c>
      <c r="J870" s="4">
        <f t="shared" si="102"/>
        <v>0</v>
      </c>
    </row>
    <row r="871" spans="3:10" x14ac:dyDescent="0.25">
      <c r="C871" s="24">
        <f t="shared" si="109"/>
        <v>45442</v>
      </c>
      <c r="D871" s="4">
        <f t="shared" si="101"/>
        <v>0</v>
      </c>
      <c r="E871" s="4">
        <f t="shared" si="104"/>
        <v>0</v>
      </c>
      <c r="F871" s="4">
        <f t="shared" si="105"/>
        <v>0</v>
      </c>
      <c r="G871" s="4">
        <f t="shared" si="106"/>
        <v>0</v>
      </c>
      <c r="H871" s="4">
        <f t="shared" si="107"/>
        <v>0</v>
      </c>
      <c r="I871" s="4">
        <f t="shared" si="108"/>
        <v>0</v>
      </c>
      <c r="J871" s="4">
        <f t="shared" si="102"/>
        <v>0</v>
      </c>
    </row>
    <row r="872" spans="3:10" x14ac:dyDescent="0.25">
      <c r="C872" s="24">
        <f t="shared" si="109"/>
        <v>45442</v>
      </c>
      <c r="D872" s="4">
        <f t="shared" si="101"/>
        <v>0</v>
      </c>
      <c r="E872" s="4">
        <f t="shared" si="104"/>
        <v>0</v>
      </c>
      <c r="F872" s="4">
        <f t="shared" si="105"/>
        <v>0</v>
      </c>
      <c r="G872" s="4">
        <f t="shared" si="106"/>
        <v>0</v>
      </c>
      <c r="H872" s="4">
        <f t="shared" si="107"/>
        <v>0</v>
      </c>
      <c r="I872" s="4">
        <f t="shared" si="108"/>
        <v>0</v>
      </c>
      <c r="J872" s="4">
        <f t="shared" si="102"/>
        <v>0</v>
      </c>
    </row>
    <row r="873" spans="3:10" x14ac:dyDescent="0.25">
      <c r="C873" s="24">
        <f t="shared" si="109"/>
        <v>45442</v>
      </c>
      <c r="D873" s="4">
        <f t="shared" si="101"/>
        <v>0</v>
      </c>
      <c r="E873" s="4">
        <f t="shared" si="104"/>
        <v>0</v>
      </c>
      <c r="F873" s="4">
        <f t="shared" si="105"/>
        <v>0</v>
      </c>
      <c r="G873" s="4">
        <f t="shared" si="106"/>
        <v>0</v>
      </c>
      <c r="H873" s="4">
        <f t="shared" si="107"/>
        <v>0</v>
      </c>
      <c r="I873" s="4">
        <f t="shared" si="108"/>
        <v>0</v>
      </c>
      <c r="J873" s="4">
        <f t="shared" si="102"/>
        <v>0</v>
      </c>
    </row>
    <row r="874" spans="3:10" x14ac:dyDescent="0.25">
      <c r="C874" s="24">
        <f t="shared" si="109"/>
        <v>45442</v>
      </c>
      <c r="D874" s="4">
        <f t="shared" si="101"/>
        <v>0</v>
      </c>
      <c r="E874" s="4">
        <f t="shared" si="104"/>
        <v>0</v>
      </c>
      <c r="F874" s="4">
        <f t="shared" si="105"/>
        <v>0</v>
      </c>
      <c r="G874" s="4">
        <f t="shared" si="106"/>
        <v>0</v>
      </c>
      <c r="H874" s="4">
        <f t="shared" si="107"/>
        <v>0</v>
      </c>
      <c r="I874" s="4">
        <f t="shared" si="108"/>
        <v>0</v>
      </c>
      <c r="J874" s="4">
        <f t="shared" si="102"/>
        <v>0</v>
      </c>
    </row>
    <row r="875" spans="3:10" x14ac:dyDescent="0.25">
      <c r="C875" s="24">
        <f t="shared" si="109"/>
        <v>45442</v>
      </c>
      <c r="D875" s="4">
        <f t="shared" si="101"/>
        <v>0</v>
      </c>
      <c r="E875" s="4">
        <f t="shared" si="104"/>
        <v>0</v>
      </c>
      <c r="F875" s="4">
        <f t="shared" si="105"/>
        <v>0</v>
      </c>
      <c r="G875" s="4">
        <f t="shared" si="106"/>
        <v>0</v>
      </c>
      <c r="H875" s="4">
        <f t="shared" si="107"/>
        <v>0</v>
      </c>
      <c r="I875" s="4">
        <f t="shared" si="108"/>
        <v>0</v>
      </c>
      <c r="J875" s="4">
        <f t="shared" si="102"/>
        <v>0</v>
      </c>
    </row>
    <row r="876" spans="3:10" x14ac:dyDescent="0.25">
      <c r="C876" s="24">
        <f t="shared" si="109"/>
        <v>45442</v>
      </c>
      <c r="D876" s="4">
        <f t="shared" si="101"/>
        <v>0</v>
      </c>
      <c r="E876" s="4">
        <f t="shared" si="104"/>
        <v>0</v>
      </c>
      <c r="F876" s="4">
        <f t="shared" si="105"/>
        <v>0</v>
      </c>
      <c r="G876" s="4">
        <f t="shared" si="106"/>
        <v>0</v>
      </c>
      <c r="H876" s="4">
        <f t="shared" si="107"/>
        <v>0</v>
      </c>
      <c r="I876" s="4">
        <f t="shared" si="108"/>
        <v>0</v>
      </c>
      <c r="J876" s="4">
        <f t="shared" si="102"/>
        <v>0</v>
      </c>
    </row>
    <row r="877" spans="3:10" x14ac:dyDescent="0.25">
      <c r="C877" s="24">
        <f t="shared" si="109"/>
        <v>45442</v>
      </c>
      <c r="D877" s="4">
        <f t="shared" si="101"/>
        <v>0</v>
      </c>
      <c r="E877" s="4">
        <f t="shared" si="104"/>
        <v>0</v>
      </c>
      <c r="F877" s="4">
        <f t="shared" si="105"/>
        <v>0</v>
      </c>
      <c r="G877" s="4">
        <f t="shared" si="106"/>
        <v>0</v>
      </c>
      <c r="H877" s="4">
        <f t="shared" si="107"/>
        <v>0</v>
      </c>
      <c r="I877" s="4">
        <f t="shared" si="108"/>
        <v>0</v>
      </c>
      <c r="J877" s="4">
        <f t="shared" si="102"/>
        <v>0</v>
      </c>
    </row>
    <row r="878" spans="3:10" x14ac:dyDescent="0.25">
      <c r="C878" s="24">
        <f t="shared" si="109"/>
        <v>45442</v>
      </c>
      <c r="D878" s="4">
        <f t="shared" si="101"/>
        <v>0</v>
      </c>
      <c r="E878" s="4">
        <f t="shared" si="104"/>
        <v>0</v>
      </c>
      <c r="F878" s="4">
        <f t="shared" si="105"/>
        <v>0</v>
      </c>
      <c r="G878" s="4">
        <f t="shared" si="106"/>
        <v>0</v>
      </c>
      <c r="H878" s="4">
        <f t="shared" si="107"/>
        <v>0</v>
      </c>
      <c r="I878" s="4">
        <f t="shared" si="108"/>
        <v>0</v>
      </c>
      <c r="J878" s="4">
        <f t="shared" si="102"/>
        <v>0</v>
      </c>
    </row>
    <row r="879" spans="3:10" x14ac:dyDescent="0.25">
      <c r="C879" s="24">
        <f t="shared" si="109"/>
        <v>45442</v>
      </c>
      <c r="D879" s="4">
        <f t="shared" si="101"/>
        <v>0</v>
      </c>
      <c r="E879" s="4">
        <f t="shared" si="104"/>
        <v>0</v>
      </c>
      <c r="F879" s="4">
        <f t="shared" si="105"/>
        <v>0</v>
      </c>
      <c r="G879" s="4">
        <f t="shared" si="106"/>
        <v>0</v>
      </c>
      <c r="H879" s="4">
        <f t="shared" si="107"/>
        <v>0</v>
      </c>
      <c r="I879" s="4">
        <f t="shared" si="108"/>
        <v>0</v>
      </c>
      <c r="J879" s="4">
        <f t="shared" si="102"/>
        <v>0</v>
      </c>
    </row>
    <row r="880" spans="3:10" x14ac:dyDescent="0.25">
      <c r="C880" s="24">
        <f t="shared" si="109"/>
        <v>45442</v>
      </c>
      <c r="D880" s="4">
        <f t="shared" si="101"/>
        <v>0</v>
      </c>
      <c r="E880" s="4">
        <f t="shared" si="104"/>
        <v>0</v>
      </c>
      <c r="F880" s="4">
        <f t="shared" si="105"/>
        <v>0</v>
      </c>
      <c r="G880" s="4">
        <f t="shared" si="106"/>
        <v>0</v>
      </c>
      <c r="H880" s="4">
        <f t="shared" si="107"/>
        <v>0</v>
      </c>
      <c r="I880" s="4">
        <f t="shared" si="108"/>
        <v>0</v>
      </c>
      <c r="J880" s="4">
        <f t="shared" si="102"/>
        <v>0</v>
      </c>
    </row>
    <row r="881" spans="3:10" x14ac:dyDescent="0.25">
      <c r="C881" s="24">
        <f t="shared" si="109"/>
        <v>45442</v>
      </c>
      <c r="D881" s="4">
        <f t="shared" si="101"/>
        <v>0</v>
      </c>
      <c r="E881" s="4">
        <f t="shared" si="104"/>
        <v>0</v>
      </c>
      <c r="F881" s="4">
        <f t="shared" si="105"/>
        <v>0</v>
      </c>
      <c r="G881" s="4">
        <f t="shared" si="106"/>
        <v>0</v>
      </c>
      <c r="H881" s="4">
        <f t="shared" si="107"/>
        <v>0</v>
      </c>
      <c r="I881" s="4">
        <f t="shared" si="108"/>
        <v>0</v>
      </c>
      <c r="J881" s="4">
        <f t="shared" si="102"/>
        <v>0</v>
      </c>
    </row>
    <row r="882" spans="3:10" x14ac:dyDescent="0.25">
      <c r="C882" s="24">
        <f t="shared" si="109"/>
        <v>45442</v>
      </c>
      <c r="D882" s="4">
        <f t="shared" si="101"/>
        <v>0</v>
      </c>
      <c r="E882" s="4">
        <f t="shared" si="104"/>
        <v>0</v>
      </c>
      <c r="F882" s="4">
        <f t="shared" si="105"/>
        <v>0</v>
      </c>
      <c r="G882" s="4">
        <f t="shared" si="106"/>
        <v>0</v>
      </c>
      <c r="H882" s="4">
        <f t="shared" si="107"/>
        <v>0</v>
      </c>
      <c r="I882" s="4">
        <f t="shared" si="108"/>
        <v>0</v>
      </c>
      <c r="J882" s="4">
        <f t="shared" si="102"/>
        <v>0</v>
      </c>
    </row>
    <row r="883" spans="3:10" x14ac:dyDescent="0.25">
      <c r="C883" s="24">
        <f t="shared" si="109"/>
        <v>45442</v>
      </c>
      <c r="D883" s="4">
        <f t="shared" si="101"/>
        <v>0</v>
      </c>
      <c r="E883" s="4">
        <f t="shared" si="104"/>
        <v>0</v>
      </c>
      <c r="F883" s="4">
        <f t="shared" si="105"/>
        <v>0</v>
      </c>
      <c r="G883" s="4">
        <f t="shared" si="106"/>
        <v>0</v>
      </c>
      <c r="H883" s="4">
        <f t="shared" si="107"/>
        <v>0</v>
      </c>
      <c r="I883" s="4">
        <f t="shared" si="108"/>
        <v>0</v>
      </c>
      <c r="J883" s="4">
        <f t="shared" si="102"/>
        <v>0</v>
      </c>
    </row>
    <row r="884" spans="3:10" x14ac:dyDescent="0.25">
      <c r="C884" s="24">
        <f t="shared" si="109"/>
        <v>45442</v>
      </c>
      <c r="D884" s="4">
        <f t="shared" si="101"/>
        <v>0</v>
      </c>
      <c r="E884" s="4">
        <f t="shared" si="104"/>
        <v>0</v>
      </c>
      <c r="F884" s="4">
        <f t="shared" si="105"/>
        <v>0</v>
      </c>
      <c r="G884" s="4">
        <f t="shared" si="106"/>
        <v>0</v>
      </c>
      <c r="H884" s="4">
        <f t="shared" si="107"/>
        <v>0</v>
      </c>
      <c r="I884" s="4">
        <f t="shared" si="108"/>
        <v>0</v>
      </c>
      <c r="J884" s="4">
        <f t="shared" si="102"/>
        <v>0</v>
      </c>
    </row>
    <row r="885" spans="3:10" x14ac:dyDescent="0.25">
      <c r="C885" s="24">
        <f t="shared" si="109"/>
        <v>45442</v>
      </c>
      <c r="D885" s="4">
        <f t="shared" si="101"/>
        <v>0</v>
      </c>
      <c r="E885" s="4">
        <f t="shared" si="104"/>
        <v>0</v>
      </c>
      <c r="F885" s="4">
        <f t="shared" si="105"/>
        <v>0</v>
      </c>
      <c r="G885" s="4">
        <f t="shared" si="106"/>
        <v>0</v>
      </c>
      <c r="H885" s="4">
        <f t="shared" si="107"/>
        <v>0</v>
      </c>
      <c r="I885" s="4">
        <f t="shared" si="108"/>
        <v>0</v>
      </c>
      <c r="J885" s="4">
        <f t="shared" si="102"/>
        <v>0</v>
      </c>
    </row>
    <row r="886" spans="3:10" x14ac:dyDescent="0.25">
      <c r="C886" s="24">
        <f t="shared" si="109"/>
        <v>45442</v>
      </c>
      <c r="D886" s="4">
        <f t="shared" si="101"/>
        <v>0</v>
      </c>
      <c r="E886" s="4">
        <f t="shared" si="104"/>
        <v>0</v>
      </c>
      <c r="F886" s="4">
        <f t="shared" si="105"/>
        <v>0</v>
      </c>
      <c r="G886" s="4">
        <f t="shared" si="106"/>
        <v>0</v>
      </c>
      <c r="H886" s="4">
        <f t="shared" si="107"/>
        <v>0</v>
      </c>
      <c r="I886" s="4">
        <f t="shared" si="108"/>
        <v>0</v>
      </c>
      <c r="J886" s="4">
        <f t="shared" si="102"/>
        <v>0</v>
      </c>
    </row>
    <row r="887" spans="3:10" x14ac:dyDescent="0.25">
      <c r="C887" s="24">
        <f t="shared" si="109"/>
        <v>45442</v>
      </c>
      <c r="D887" s="4">
        <f t="shared" si="101"/>
        <v>0</v>
      </c>
      <c r="E887" s="4">
        <f t="shared" si="104"/>
        <v>0</v>
      </c>
      <c r="F887" s="4">
        <f t="shared" si="105"/>
        <v>0</v>
      </c>
      <c r="G887" s="4">
        <f t="shared" si="106"/>
        <v>0</v>
      </c>
      <c r="H887" s="4">
        <f t="shared" si="107"/>
        <v>0</v>
      </c>
      <c r="I887" s="4">
        <f t="shared" si="108"/>
        <v>0</v>
      </c>
      <c r="J887" s="4">
        <f t="shared" si="102"/>
        <v>0</v>
      </c>
    </row>
    <row r="888" spans="3:10" x14ac:dyDescent="0.25">
      <c r="C888" s="24">
        <f t="shared" si="109"/>
        <v>45442</v>
      </c>
      <c r="D888" s="4">
        <f t="shared" si="101"/>
        <v>0</v>
      </c>
      <c r="E888" s="4">
        <f t="shared" si="104"/>
        <v>0</v>
      </c>
      <c r="F888" s="4">
        <f t="shared" si="105"/>
        <v>0</v>
      </c>
      <c r="G888" s="4">
        <f t="shared" si="106"/>
        <v>0</v>
      </c>
      <c r="H888" s="4">
        <f t="shared" si="107"/>
        <v>0</v>
      </c>
      <c r="I888" s="4">
        <f t="shared" si="108"/>
        <v>0</v>
      </c>
      <c r="J888" s="4">
        <f t="shared" si="102"/>
        <v>0</v>
      </c>
    </row>
    <row r="889" spans="3:10" x14ac:dyDescent="0.25">
      <c r="C889" s="24">
        <f t="shared" si="109"/>
        <v>45442</v>
      </c>
      <c r="D889" s="4">
        <f t="shared" si="101"/>
        <v>0</v>
      </c>
      <c r="E889" s="4">
        <f t="shared" si="104"/>
        <v>0</v>
      </c>
      <c r="F889" s="4">
        <f t="shared" si="105"/>
        <v>0</v>
      </c>
      <c r="G889" s="4">
        <f t="shared" si="106"/>
        <v>0</v>
      </c>
      <c r="H889" s="4">
        <f t="shared" si="107"/>
        <v>0</v>
      </c>
      <c r="I889" s="4">
        <f t="shared" si="108"/>
        <v>0</v>
      </c>
      <c r="J889" s="4">
        <f t="shared" si="102"/>
        <v>0</v>
      </c>
    </row>
    <row r="890" spans="3:10" x14ac:dyDescent="0.25">
      <c r="C890" s="24">
        <f t="shared" si="109"/>
        <v>45442</v>
      </c>
      <c r="D890" s="4">
        <f t="shared" si="101"/>
        <v>0</v>
      </c>
      <c r="E890" s="4">
        <f t="shared" si="104"/>
        <v>0</v>
      </c>
      <c r="F890" s="4">
        <f t="shared" si="105"/>
        <v>0</v>
      </c>
      <c r="G890" s="4">
        <f t="shared" si="106"/>
        <v>0</v>
      </c>
      <c r="H890" s="4">
        <f t="shared" si="107"/>
        <v>0</v>
      </c>
      <c r="I890" s="4">
        <f t="shared" si="108"/>
        <v>0</v>
      </c>
      <c r="J890" s="4">
        <f t="shared" si="102"/>
        <v>0</v>
      </c>
    </row>
    <row r="891" spans="3:10" x14ac:dyDescent="0.25">
      <c r="C891" s="24">
        <f t="shared" si="109"/>
        <v>45442</v>
      </c>
      <c r="D891" s="4">
        <f t="shared" si="101"/>
        <v>0</v>
      </c>
      <c r="E891" s="4">
        <f t="shared" si="104"/>
        <v>0</v>
      </c>
      <c r="F891" s="4">
        <f t="shared" si="105"/>
        <v>0</v>
      </c>
      <c r="G891" s="4">
        <f t="shared" si="106"/>
        <v>0</v>
      </c>
      <c r="H891" s="4">
        <f t="shared" si="107"/>
        <v>0</v>
      </c>
      <c r="I891" s="4">
        <f t="shared" si="108"/>
        <v>0</v>
      </c>
      <c r="J891" s="4">
        <f t="shared" si="102"/>
        <v>0</v>
      </c>
    </row>
    <row r="892" spans="3:10" x14ac:dyDescent="0.25">
      <c r="C892" s="24">
        <f t="shared" si="109"/>
        <v>45442</v>
      </c>
      <c r="D892" s="4">
        <f t="shared" si="101"/>
        <v>0</v>
      </c>
      <c r="E892" s="4">
        <f t="shared" si="104"/>
        <v>0</v>
      </c>
      <c r="F892" s="4">
        <f t="shared" si="105"/>
        <v>0</v>
      </c>
      <c r="G892" s="4">
        <f t="shared" si="106"/>
        <v>0</v>
      </c>
      <c r="H892" s="4">
        <f t="shared" si="107"/>
        <v>0</v>
      </c>
      <c r="I892" s="4">
        <f t="shared" si="108"/>
        <v>0</v>
      </c>
      <c r="J892" s="4">
        <f t="shared" si="102"/>
        <v>0</v>
      </c>
    </row>
    <row r="893" spans="3:10" x14ac:dyDescent="0.25">
      <c r="C893" s="24">
        <f t="shared" si="109"/>
        <v>45442</v>
      </c>
      <c r="D893" s="4">
        <f t="shared" si="101"/>
        <v>0</v>
      </c>
      <c r="E893" s="4">
        <f t="shared" si="104"/>
        <v>0</v>
      </c>
      <c r="F893" s="4">
        <f t="shared" si="105"/>
        <v>0</v>
      </c>
      <c r="G893" s="4">
        <f t="shared" si="106"/>
        <v>0</v>
      </c>
      <c r="H893" s="4">
        <f t="shared" si="107"/>
        <v>0</v>
      </c>
      <c r="I893" s="4">
        <f t="shared" si="108"/>
        <v>0</v>
      </c>
      <c r="J893" s="4">
        <f t="shared" si="102"/>
        <v>0</v>
      </c>
    </row>
    <row r="894" spans="3:10" x14ac:dyDescent="0.25">
      <c r="C894" s="24">
        <f t="shared" si="109"/>
        <v>45442</v>
      </c>
      <c r="D894" s="4">
        <f t="shared" si="101"/>
        <v>0</v>
      </c>
      <c r="E894" s="4">
        <f t="shared" si="104"/>
        <v>0</v>
      </c>
      <c r="F894" s="4">
        <f t="shared" si="105"/>
        <v>0</v>
      </c>
      <c r="G894" s="4">
        <f t="shared" si="106"/>
        <v>0</v>
      </c>
      <c r="H894" s="4">
        <f t="shared" si="107"/>
        <v>0</v>
      </c>
      <c r="I894" s="4">
        <f t="shared" si="108"/>
        <v>0</v>
      </c>
      <c r="J894" s="4">
        <f t="shared" si="102"/>
        <v>0</v>
      </c>
    </row>
    <row r="895" spans="3:10" x14ac:dyDescent="0.25">
      <c r="C895" s="24">
        <f t="shared" si="109"/>
        <v>45442</v>
      </c>
      <c r="D895" s="4">
        <f t="shared" si="101"/>
        <v>0</v>
      </c>
      <c r="E895" s="4">
        <f t="shared" si="104"/>
        <v>0</v>
      </c>
      <c r="F895" s="4">
        <f t="shared" si="105"/>
        <v>0</v>
      </c>
      <c r="G895" s="4">
        <f t="shared" si="106"/>
        <v>0</v>
      </c>
      <c r="H895" s="4">
        <f t="shared" si="107"/>
        <v>0</v>
      </c>
      <c r="I895" s="4">
        <f t="shared" si="108"/>
        <v>0</v>
      </c>
      <c r="J895" s="4">
        <f t="shared" si="102"/>
        <v>0</v>
      </c>
    </row>
    <row r="896" spans="3:10" x14ac:dyDescent="0.25">
      <c r="C896" s="24">
        <f t="shared" si="109"/>
        <v>45442</v>
      </c>
      <c r="D896" s="4">
        <f t="shared" si="101"/>
        <v>0</v>
      </c>
      <c r="E896" s="4">
        <f t="shared" si="104"/>
        <v>0</v>
      </c>
      <c r="F896" s="4">
        <f t="shared" si="105"/>
        <v>0</v>
      </c>
      <c r="G896" s="4">
        <f t="shared" si="106"/>
        <v>0</v>
      </c>
      <c r="H896" s="4">
        <f t="shared" si="107"/>
        <v>0</v>
      </c>
      <c r="I896" s="4">
        <f t="shared" si="108"/>
        <v>0</v>
      </c>
      <c r="J896" s="4">
        <f t="shared" si="102"/>
        <v>0</v>
      </c>
    </row>
    <row r="897" spans="3:10" x14ac:dyDescent="0.25">
      <c r="C897" s="24">
        <f t="shared" si="109"/>
        <v>45442</v>
      </c>
      <c r="D897" s="4">
        <f t="shared" si="101"/>
        <v>0</v>
      </c>
      <c r="E897" s="4">
        <f t="shared" si="104"/>
        <v>0</v>
      </c>
      <c r="F897" s="4">
        <f t="shared" si="105"/>
        <v>0</v>
      </c>
      <c r="G897" s="4">
        <f t="shared" si="106"/>
        <v>0</v>
      </c>
      <c r="H897" s="4">
        <f t="shared" si="107"/>
        <v>0</v>
      </c>
      <c r="I897" s="4">
        <f t="shared" si="108"/>
        <v>0</v>
      </c>
      <c r="J897" s="4">
        <f t="shared" si="102"/>
        <v>0</v>
      </c>
    </row>
    <row r="898" spans="3:10" x14ac:dyDescent="0.25">
      <c r="C898" s="24">
        <f t="shared" si="109"/>
        <v>45442</v>
      </c>
      <c r="D898" s="4">
        <f t="shared" si="101"/>
        <v>0</v>
      </c>
      <c r="E898" s="4">
        <f t="shared" si="104"/>
        <v>0</v>
      </c>
      <c r="F898" s="4">
        <f t="shared" si="105"/>
        <v>0</v>
      </c>
      <c r="G898" s="4">
        <f t="shared" si="106"/>
        <v>0</v>
      </c>
      <c r="H898" s="4">
        <f t="shared" si="107"/>
        <v>0</v>
      </c>
      <c r="I898" s="4">
        <f t="shared" si="108"/>
        <v>0</v>
      </c>
      <c r="J898" s="4">
        <f t="shared" si="102"/>
        <v>0</v>
      </c>
    </row>
    <row r="899" spans="3:10" x14ac:dyDescent="0.25">
      <c r="C899" s="24">
        <f t="shared" si="109"/>
        <v>45442</v>
      </c>
      <c r="D899" s="4">
        <f t="shared" si="101"/>
        <v>0</v>
      </c>
      <c r="E899" s="4">
        <f t="shared" si="104"/>
        <v>0</v>
      </c>
      <c r="F899" s="4">
        <f t="shared" si="105"/>
        <v>0</v>
      </c>
      <c r="G899" s="4">
        <f t="shared" si="106"/>
        <v>0</v>
      </c>
      <c r="H899" s="4">
        <f t="shared" si="107"/>
        <v>0</v>
      </c>
      <c r="I899" s="4">
        <f t="shared" si="108"/>
        <v>0</v>
      </c>
      <c r="J899" s="4">
        <f t="shared" si="102"/>
        <v>0</v>
      </c>
    </row>
    <row r="900" spans="3:10" x14ac:dyDescent="0.25">
      <c r="C900" s="24">
        <f t="shared" si="109"/>
        <v>45442</v>
      </c>
      <c r="D900" s="4">
        <f t="shared" si="101"/>
        <v>0</v>
      </c>
      <c r="E900" s="4">
        <f t="shared" si="104"/>
        <v>0</v>
      </c>
      <c r="F900" s="4">
        <f t="shared" si="105"/>
        <v>0</v>
      </c>
      <c r="G900" s="4">
        <f t="shared" si="106"/>
        <v>0</v>
      </c>
      <c r="H900" s="4">
        <f t="shared" si="107"/>
        <v>0</v>
      </c>
      <c r="I900" s="4">
        <f t="shared" si="108"/>
        <v>0</v>
      </c>
      <c r="J900" s="4">
        <f t="shared" si="102"/>
        <v>0</v>
      </c>
    </row>
    <row r="901" spans="3:10" x14ac:dyDescent="0.25">
      <c r="C901" s="24">
        <f t="shared" si="109"/>
        <v>45442</v>
      </c>
      <c r="D901" s="4">
        <f t="shared" si="101"/>
        <v>0</v>
      </c>
      <c r="E901" s="4">
        <f t="shared" si="104"/>
        <v>0</v>
      </c>
      <c r="F901" s="4">
        <f t="shared" si="105"/>
        <v>0</v>
      </c>
      <c r="G901" s="4">
        <f t="shared" si="106"/>
        <v>0</v>
      </c>
      <c r="H901" s="4">
        <f t="shared" si="107"/>
        <v>0</v>
      </c>
      <c r="I901" s="4">
        <f t="shared" si="108"/>
        <v>0</v>
      </c>
      <c r="J901" s="4">
        <f t="shared" si="102"/>
        <v>0</v>
      </c>
    </row>
    <row r="902" spans="3:10" x14ac:dyDescent="0.25">
      <c r="C902" s="24">
        <f t="shared" si="109"/>
        <v>45442</v>
      </c>
      <c r="D902" s="4">
        <f t="shared" si="101"/>
        <v>0</v>
      </c>
      <c r="E902" s="4">
        <f t="shared" si="104"/>
        <v>0</v>
      </c>
      <c r="F902" s="4">
        <f t="shared" si="105"/>
        <v>0</v>
      </c>
      <c r="G902" s="4">
        <f t="shared" si="106"/>
        <v>0</v>
      </c>
      <c r="H902" s="4">
        <f t="shared" si="107"/>
        <v>0</v>
      </c>
      <c r="I902" s="4">
        <f t="shared" si="108"/>
        <v>0</v>
      </c>
      <c r="J902" s="4">
        <f t="shared" si="102"/>
        <v>0</v>
      </c>
    </row>
    <row r="903" spans="3:10" x14ac:dyDescent="0.25">
      <c r="C903" s="24">
        <f t="shared" si="109"/>
        <v>45442</v>
      </c>
      <c r="D903" s="4">
        <f t="shared" si="101"/>
        <v>0</v>
      </c>
      <c r="E903" s="4">
        <f t="shared" si="104"/>
        <v>0</v>
      </c>
      <c r="F903" s="4">
        <f t="shared" si="105"/>
        <v>0</v>
      </c>
      <c r="G903" s="4">
        <f t="shared" si="106"/>
        <v>0</v>
      </c>
      <c r="H903" s="4">
        <f t="shared" si="107"/>
        <v>0</v>
      </c>
      <c r="I903" s="4">
        <f t="shared" si="108"/>
        <v>0</v>
      </c>
      <c r="J903" s="4">
        <f t="shared" si="102"/>
        <v>0</v>
      </c>
    </row>
    <row r="904" spans="3:10" x14ac:dyDescent="0.25">
      <c r="C904" s="24">
        <f t="shared" si="109"/>
        <v>45442</v>
      </c>
      <c r="D904" s="4">
        <f t="shared" si="101"/>
        <v>0</v>
      </c>
      <c r="E904" s="4">
        <f t="shared" si="104"/>
        <v>0</v>
      </c>
      <c r="F904" s="4">
        <f t="shared" si="105"/>
        <v>0</v>
      </c>
      <c r="G904" s="4">
        <f t="shared" si="106"/>
        <v>0</v>
      </c>
      <c r="H904" s="4">
        <f t="shared" si="107"/>
        <v>0</v>
      </c>
      <c r="I904" s="4">
        <f t="shared" si="108"/>
        <v>0</v>
      </c>
      <c r="J904" s="4">
        <f t="shared" si="102"/>
        <v>0</v>
      </c>
    </row>
    <row r="905" spans="3:10" x14ac:dyDescent="0.25">
      <c r="C905" s="24">
        <f t="shared" si="109"/>
        <v>45442</v>
      </c>
      <c r="D905" s="4">
        <f t="shared" si="101"/>
        <v>0</v>
      </c>
      <c r="E905" s="4">
        <f t="shared" si="104"/>
        <v>0</v>
      </c>
      <c r="F905" s="4">
        <f t="shared" si="105"/>
        <v>0</v>
      </c>
      <c r="G905" s="4">
        <f t="shared" si="106"/>
        <v>0</v>
      </c>
      <c r="H905" s="4">
        <f t="shared" si="107"/>
        <v>0</v>
      </c>
      <c r="I905" s="4">
        <f t="shared" si="108"/>
        <v>0</v>
      </c>
      <c r="J905" s="4">
        <f t="shared" si="102"/>
        <v>0</v>
      </c>
    </row>
    <row r="906" spans="3:10" x14ac:dyDescent="0.25">
      <c r="C906" s="24">
        <f t="shared" si="109"/>
        <v>45442</v>
      </c>
      <c r="D906" s="4">
        <f t="shared" si="101"/>
        <v>0</v>
      </c>
      <c r="E906" s="4">
        <f t="shared" si="104"/>
        <v>0</v>
      </c>
      <c r="F906" s="4">
        <f t="shared" si="105"/>
        <v>0</v>
      </c>
      <c r="G906" s="4">
        <f t="shared" si="106"/>
        <v>0</v>
      </c>
      <c r="H906" s="4">
        <f t="shared" si="107"/>
        <v>0</v>
      </c>
      <c r="I906" s="4">
        <f t="shared" si="108"/>
        <v>0</v>
      </c>
      <c r="J906" s="4">
        <f t="shared" si="102"/>
        <v>0</v>
      </c>
    </row>
    <row r="907" spans="3:10" x14ac:dyDescent="0.25">
      <c r="C907" s="24">
        <f t="shared" si="109"/>
        <v>45442</v>
      </c>
      <c r="D907" s="4">
        <f t="shared" si="101"/>
        <v>0</v>
      </c>
      <c r="E907" s="4">
        <f t="shared" si="104"/>
        <v>0</v>
      </c>
      <c r="F907" s="4">
        <f t="shared" si="105"/>
        <v>0</v>
      </c>
      <c r="G907" s="4">
        <f t="shared" si="106"/>
        <v>0</v>
      </c>
      <c r="H907" s="4">
        <f t="shared" si="107"/>
        <v>0</v>
      </c>
      <c r="I907" s="4">
        <f t="shared" si="108"/>
        <v>0</v>
      </c>
      <c r="J907" s="4">
        <f t="shared" si="102"/>
        <v>0</v>
      </c>
    </row>
    <row r="908" spans="3:10" x14ac:dyDescent="0.25">
      <c r="C908" s="24">
        <f t="shared" si="109"/>
        <v>45442</v>
      </c>
      <c r="D908" s="4">
        <f t="shared" si="101"/>
        <v>0</v>
      </c>
      <c r="E908" s="4">
        <f t="shared" si="104"/>
        <v>0</v>
      </c>
      <c r="F908" s="4">
        <f t="shared" si="105"/>
        <v>0</v>
      </c>
      <c r="G908" s="4">
        <f t="shared" si="106"/>
        <v>0</v>
      </c>
      <c r="H908" s="4">
        <f t="shared" si="107"/>
        <v>0</v>
      </c>
      <c r="I908" s="4">
        <f t="shared" si="108"/>
        <v>0</v>
      </c>
      <c r="J908" s="4">
        <f t="shared" si="102"/>
        <v>0</v>
      </c>
    </row>
    <row r="909" spans="3:10" x14ac:dyDescent="0.25">
      <c r="C909" s="24">
        <f t="shared" si="109"/>
        <v>45442</v>
      </c>
      <c r="D909" s="4">
        <f t="shared" si="101"/>
        <v>0</v>
      </c>
      <c r="E909" s="4">
        <f t="shared" si="104"/>
        <v>0</v>
      </c>
      <c r="F909" s="4">
        <f t="shared" si="105"/>
        <v>0</v>
      </c>
      <c r="G909" s="4">
        <f t="shared" si="106"/>
        <v>0</v>
      </c>
      <c r="H909" s="4">
        <f t="shared" si="107"/>
        <v>0</v>
      </c>
      <c r="I909" s="4">
        <f t="shared" si="108"/>
        <v>0</v>
      </c>
      <c r="J909" s="4">
        <f t="shared" si="102"/>
        <v>0</v>
      </c>
    </row>
    <row r="910" spans="3:10" x14ac:dyDescent="0.25">
      <c r="C910" s="24">
        <f t="shared" si="109"/>
        <v>45442</v>
      </c>
      <c r="D910" s="4">
        <f t="shared" si="101"/>
        <v>0</v>
      </c>
      <c r="E910" s="4">
        <f t="shared" si="104"/>
        <v>0</v>
      </c>
      <c r="F910" s="4">
        <f t="shared" si="105"/>
        <v>0</v>
      </c>
      <c r="G910" s="4">
        <f t="shared" si="106"/>
        <v>0</v>
      </c>
      <c r="H910" s="4">
        <f t="shared" si="107"/>
        <v>0</v>
      </c>
      <c r="I910" s="4">
        <f t="shared" si="108"/>
        <v>0</v>
      </c>
      <c r="J910" s="4">
        <f t="shared" si="102"/>
        <v>0</v>
      </c>
    </row>
    <row r="911" spans="3:10" x14ac:dyDescent="0.25">
      <c r="C911" s="24">
        <f t="shared" si="109"/>
        <v>45442</v>
      </c>
      <c r="D911" s="4">
        <f t="shared" si="101"/>
        <v>0</v>
      </c>
      <c r="E911" s="4">
        <f t="shared" si="104"/>
        <v>0</v>
      </c>
      <c r="F911" s="4">
        <f t="shared" si="105"/>
        <v>0</v>
      </c>
      <c r="G911" s="4">
        <f t="shared" si="106"/>
        <v>0</v>
      </c>
      <c r="H911" s="4">
        <f t="shared" si="107"/>
        <v>0</v>
      </c>
      <c r="I911" s="4">
        <f t="shared" si="108"/>
        <v>0</v>
      </c>
      <c r="J911" s="4">
        <f t="shared" si="102"/>
        <v>0</v>
      </c>
    </row>
    <row r="912" spans="3:10" x14ac:dyDescent="0.25">
      <c r="C912" s="24">
        <f t="shared" si="109"/>
        <v>45442</v>
      </c>
      <c r="D912" s="4">
        <f t="shared" si="101"/>
        <v>0</v>
      </c>
      <c r="E912" s="4">
        <f t="shared" si="104"/>
        <v>0</v>
      </c>
      <c r="F912" s="4">
        <f t="shared" si="105"/>
        <v>0</v>
      </c>
      <c r="G912" s="4">
        <f t="shared" si="106"/>
        <v>0</v>
      </c>
      <c r="H912" s="4">
        <f t="shared" si="107"/>
        <v>0</v>
      </c>
      <c r="I912" s="4">
        <f t="shared" si="108"/>
        <v>0</v>
      </c>
      <c r="J912" s="4">
        <f t="shared" si="102"/>
        <v>0</v>
      </c>
    </row>
    <row r="913" spans="3:10" x14ac:dyDescent="0.25">
      <c r="C913" s="24">
        <f t="shared" si="109"/>
        <v>45442</v>
      </c>
      <c r="D913" s="4">
        <f t="shared" si="101"/>
        <v>0</v>
      </c>
      <c r="E913" s="4">
        <f t="shared" si="104"/>
        <v>0</v>
      </c>
      <c r="F913" s="4">
        <f t="shared" si="105"/>
        <v>0</v>
      </c>
      <c r="G913" s="4">
        <f t="shared" si="106"/>
        <v>0</v>
      </c>
      <c r="H913" s="4">
        <f t="shared" si="107"/>
        <v>0</v>
      </c>
      <c r="I913" s="4">
        <f t="shared" si="108"/>
        <v>0</v>
      </c>
      <c r="J913" s="4">
        <f t="shared" si="102"/>
        <v>0</v>
      </c>
    </row>
    <row r="914" spans="3:10" x14ac:dyDescent="0.25">
      <c r="C914" s="24">
        <f t="shared" si="109"/>
        <v>45442</v>
      </c>
      <c r="D914" s="4">
        <f t="shared" si="101"/>
        <v>0</v>
      </c>
      <c r="E914" s="4">
        <f t="shared" si="104"/>
        <v>0</v>
      </c>
      <c r="F914" s="4">
        <f t="shared" si="105"/>
        <v>0</v>
      </c>
      <c r="G914" s="4">
        <f t="shared" si="106"/>
        <v>0</v>
      </c>
      <c r="H914" s="4">
        <f t="shared" si="107"/>
        <v>0</v>
      </c>
      <c r="I914" s="4">
        <f t="shared" si="108"/>
        <v>0</v>
      </c>
      <c r="J914" s="4">
        <f t="shared" si="102"/>
        <v>0</v>
      </c>
    </row>
    <row r="915" spans="3:10" x14ac:dyDescent="0.25">
      <c r="C915" s="24">
        <f t="shared" si="109"/>
        <v>45442</v>
      </c>
      <c r="D915" s="4">
        <f t="shared" si="101"/>
        <v>0</v>
      </c>
      <c r="E915" s="4">
        <f t="shared" si="104"/>
        <v>0</v>
      </c>
      <c r="F915" s="4">
        <f t="shared" si="105"/>
        <v>0</v>
      </c>
      <c r="G915" s="4">
        <f t="shared" si="106"/>
        <v>0</v>
      </c>
      <c r="H915" s="4">
        <f t="shared" si="107"/>
        <v>0</v>
      </c>
      <c r="I915" s="4">
        <f t="shared" si="108"/>
        <v>0</v>
      </c>
      <c r="J915" s="4">
        <f t="shared" si="102"/>
        <v>0</v>
      </c>
    </row>
    <row r="916" spans="3:10" x14ac:dyDescent="0.25">
      <c r="C916" s="24">
        <f t="shared" si="109"/>
        <v>45442</v>
      </c>
      <c r="D916" s="4">
        <f t="shared" si="101"/>
        <v>0</v>
      </c>
      <c r="E916" s="4">
        <f t="shared" si="104"/>
        <v>0</v>
      </c>
      <c r="F916" s="4">
        <f t="shared" si="105"/>
        <v>0</v>
      </c>
      <c r="G916" s="4">
        <f t="shared" si="106"/>
        <v>0</v>
      </c>
      <c r="H916" s="4">
        <f t="shared" si="107"/>
        <v>0</v>
      </c>
      <c r="I916" s="4">
        <f t="shared" si="108"/>
        <v>0</v>
      </c>
      <c r="J916" s="4">
        <f t="shared" si="102"/>
        <v>0</v>
      </c>
    </row>
    <row r="917" spans="3:10" x14ac:dyDescent="0.25">
      <c r="C917" s="24">
        <f t="shared" si="109"/>
        <v>45442</v>
      </c>
      <c r="D917" s="4">
        <f t="shared" si="101"/>
        <v>0</v>
      </c>
      <c r="E917" s="4">
        <f t="shared" si="104"/>
        <v>0</v>
      </c>
      <c r="F917" s="4">
        <f t="shared" si="105"/>
        <v>0</v>
      </c>
      <c r="G917" s="4">
        <f t="shared" si="106"/>
        <v>0</v>
      </c>
      <c r="H917" s="4">
        <f t="shared" si="107"/>
        <v>0</v>
      </c>
      <c r="I917" s="4">
        <f t="shared" si="108"/>
        <v>0</v>
      </c>
      <c r="J917" s="4">
        <f t="shared" si="102"/>
        <v>0</v>
      </c>
    </row>
    <row r="918" spans="3:10" x14ac:dyDescent="0.25">
      <c r="C918" s="24">
        <f t="shared" si="109"/>
        <v>45442</v>
      </c>
      <c r="D918" s="4">
        <f t="shared" si="101"/>
        <v>0</v>
      </c>
      <c r="E918" s="4">
        <f t="shared" si="104"/>
        <v>0</v>
      </c>
      <c r="F918" s="4">
        <f t="shared" si="105"/>
        <v>0</v>
      </c>
      <c r="G918" s="4">
        <f t="shared" si="106"/>
        <v>0</v>
      </c>
      <c r="H918" s="4">
        <f t="shared" si="107"/>
        <v>0</v>
      </c>
      <c r="I918" s="4">
        <f t="shared" si="108"/>
        <v>0</v>
      </c>
      <c r="J918" s="4">
        <f t="shared" si="102"/>
        <v>0</v>
      </c>
    </row>
    <row r="919" spans="3:10" x14ac:dyDescent="0.25">
      <c r="C919" s="24">
        <f t="shared" si="109"/>
        <v>45442</v>
      </c>
      <c r="D919" s="4">
        <f t="shared" si="101"/>
        <v>0</v>
      </c>
      <c r="E919" s="4">
        <f t="shared" si="104"/>
        <v>0</v>
      </c>
      <c r="F919" s="4">
        <f t="shared" si="105"/>
        <v>0</v>
      </c>
      <c r="G919" s="4">
        <f t="shared" si="106"/>
        <v>0</v>
      </c>
      <c r="H919" s="4">
        <f t="shared" si="107"/>
        <v>0</v>
      </c>
      <c r="I919" s="4">
        <f t="shared" si="108"/>
        <v>0</v>
      </c>
      <c r="J919" s="4">
        <f t="shared" si="102"/>
        <v>0</v>
      </c>
    </row>
    <row r="920" spans="3:10" x14ac:dyDescent="0.25">
      <c r="C920" s="24">
        <f t="shared" si="109"/>
        <v>45442</v>
      </c>
      <c r="D920" s="4">
        <f t="shared" si="101"/>
        <v>0</v>
      </c>
      <c r="E920" s="4">
        <f t="shared" si="104"/>
        <v>0</v>
      </c>
      <c r="F920" s="4">
        <f t="shared" si="105"/>
        <v>0</v>
      </c>
      <c r="G920" s="4">
        <f t="shared" si="106"/>
        <v>0</v>
      </c>
      <c r="H920" s="4">
        <f t="shared" si="107"/>
        <v>0</v>
      </c>
      <c r="I920" s="4">
        <f t="shared" si="108"/>
        <v>0</v>
      </c>
      <c r="J920" s="4">
        <f t="shared" si="102"/>
        <v>0</v>
      </c>
    </row>
    <row r="921" spans="3:10" x14ac:dyDescent="0.25">
      <c r="C921" s="24">
        <f t="shared" si="109"/>
        <v>45442</v>
      </c>
      <c r="D921" s="4">
        <f t="shared" si="101"/>
        <v>0</v>
      </c>
      <c r="E921" s="4">
        <f t="shared" si="104"/>
        <v>0</v>
      </c>
      <c r="F921" s="4">
        <f t="shared" si="105"/>
        <v>0</v>
      </c>
      <c r="G921" s="4">
        <f t="shared" si="106"/>
        <v>0</v>
      </c>
      <c r="H921" s="4">
        <f t="shared" si="107"/>
        <v>0</v>
      </c>
      <c r="I921" s="4">
        <f t="shared" si="108"/>
        <v>0</v>
      </c>
      <c r="J921" s="4">
        <f t="shared" si="102"/>
        <v>0</v>
      </c>
    </row>
    <row r="922" spans="3:10" x14ac:dyDescent="0.25">
      <c r="C922" s="24">
        <f t="shared" si="109"/>
        <v>45442</v>
      </c>
      <c r="D922" s="4">
        <f t="shared" si="101"/>
        <v>0</v>
      </c>
      <c r="E922" s="4">
        <f t="shared" si="104"/>
        <v>0</v>
      </c>
      <c r="F922" s="4">
        <f t="shared" si="105"/>
        <v>0</v>
      </c>
      <c r="G922" s="4">
        <f t="shared" si="106"/>
        <v>0</v>
      </c>
      <c r="H922" s="4">
        <f t="shared" si="107"/>
        <v>0</v>
      </c>
      <c r="I922" s="4">
        <f t="shared" si="108"/>
        <v>0</v>
      </c>
      <c r="J922" s="4">
        <f t="shared" si="102"/>
        <v>0</v>
      </c>
    </row>
    <row r="923" spans="3:10" x14ac:dyDescent="0.25">
      <c r="C923" s="24">
        <f t="shared" ref="C923:C986" si="110">+_xlfn.DAYS($C$2,B923)</f>
        <v>45442</v>
      </c>
      <c r="D923" s="4">
        <f t="shared" si="101"/>
        <v>0</v>
      </c>
      <c r="E923" s="4">
        <f t="shared" si="104"/>
        <v>0</v>
      </c>
      <c r="F923" s="4">
        <f t="shared" si="105"/>
        <v>0</v>
      </c>
      <c r="G923" s="4">
        <f t="shared" si="106"/>
        <v>0</v>
      </c>
      <c r="H923" s="4">
        <f t="shared" si="107"/>
        <v>0</v>
      </c>
      <c r="I923" s="4">
        <f t="shared" si="108"/>
        <v>0</v>
      </c>
      <c r="J923" s="4">
        <f t="shared" si="102"/>
        <v>0</v>
      </c>
    </row>
    <row r="924" spans="3:10" x14ac:dyDescent="0.25">
      <c r="C924" s="24">
        <f t="shared" si="110"/>
        <v>45442</v>
      </c>
      <c r="D924" s="4">
        <f t="shared" si="101"/>
        <v>0</v>
      </c>
      <c r="E924" s="4">
        <f t="shared" si="104"/>
        <v>0</v>
      </c>
      <c r="F924" s="4">
        <f t="shared" si="105"/>
        <v>0</v>
      </c>
      <c r="G924" s="4">
        <f t="shared" si="106"/>
        <v>0</v>
      </c>
      <c r="H924" s="4">
        <f t="shared" si="107"/>
        <v>0</v>
      </c>
      <c r="I924" s="4">
        <f t="shared" si="108"/>
        <v>0</v>
      </c>
      <c r="J924" s="4">
        <f t="shared" si="102"/>
        <v>0</v>
      </c>
    </row>
    <row r="925" spans="3:10" x14ac:dyDescent="0.25">
      <c r="C925" s="24">
        <f t="shared" si="110"/>
        <v>45442</v>
      </c>
      <c r="D925" s="4">
        <f t="shared" si="101"/>
        <v>0</v>
      </c>
      <c r="E925" s="4">
        <f t="shared" si="104"/>
        <v>0</v>
      </c>
      <c r="F925" s="4">
        <f t="shared" si="105"/>
        <v>0</v>
      </c>
      <c r="G925" s="4">
        <f t="shared" si="106"/>
        <v>0</v>
      </c>
      <c r="H925" s="4">
        <f t="shared" si="107"/>
        <v>0</v>
      </c>
      <c r="I925" s="4">
        <f t="shared" si="108"/>
        <v>0</v>
      </c>
      <c r="J925" s="4">
        <f t="shared" si="102"/>
        <v>0</v>
      </c>
    </row>
    <row r="926" spans="3:10" x14ac:dyDescent="0.25">
      <c r="C926" s="24">
        <f t="shared" si="110"/>
        <v>45442</v>
      </c>
      <c r="D926" s="4">
        <f t="shared" si="101"/>
        <v>0</v>
      </c>
      <c r="E926" s="4">
        <f t="shared" si="104"/>
        <v>0</v>
      </c>
      <c r="F926" s="4">
        <f t="shared" si="105"/>
        <v>0</v>
      </c>
      <c r="G926" s="4">
        <f t="shared" si="106"/>
        <v>0</v>
      </c>
      <c r="H926" s="4">
        <f t="shared" si="107"/>
        <v>0</v>
      </c>
      <c r="I926" s="4">
        <f t="shared" si="108"/>
        <v>0</v>
      </c>
      <c r="J926" s="4">
        <f t="shared" si="102"/>
        <v>0</v>
      </c>
    </row>
    <row r="927" spans="3:10" x14ac:dyDescent="0.25">
      <c r="C927" s="24">
        <f t="shared" si="110"/>
        <v>45442</v>
      </c>
      <c r="D927" s="4">
        <f t="shared" si="101"/>
        <v>0</v>
      </c>
      <c r="E927" s="4">
        <f t="shared" si="104"/>
        <v>0</v>
      </c>
      <c r="F927" s="4">
        <f t="shared" si="105"/>
        <v>0</v>
      </c>
      <c r="G927" s="4">
        <f t="shared" si="106"/>
        <v>0</v>
      </c>
      <c r="H927" s="4">
        <f t="shared" si="107"/>
        <v>0</v>
      </c>
      <c r="I927" s="4">
        <f t="shared" si="108"/>
        <v>0</v>
      </c>
      <c r="J927" s="4">
        <f t="shared" si="102"/>
        <v>0</v>
      </c>
    </row>
    <row r="928" spans="3:10" x14ac:dyDescent="0.25">
      <c r="C928" s="24">
        <f t="shared" si="110"/>
        <v>45442</v>
      </c>
      <c r="D928" s="4">
        <f t="shared" si="101"/>
        <v>0</v>
      </c>
      <c r="E928" s="4">
        <f t="shared" si="104"/>
        <v>0</v>
      </c>
      <c r="F928" s="4">
        <f t="shared" si="105"/>
        <v>0</v>
      </c>
      <c r="G928" s="4">
        <f t="shared" si="106"/>
        <v>0</v>
      </c>
      <c r="H928" s="4">
        <f t="shared" si="107"/>
        <v>0</v>
      </c>
      <c r="I928" s="4">
        <f t="shared" si="108"/>
        <v>0</v>
      </c>
      <c r="J928" s="4">
        <f t="shared" si="102"/>
        <v>0</v>
      </c>
    </row>
    <row r="929" spans="3:10" x14ac:dyDescent="0.25">
      <c r="C929" s="24">
        <f t="shared" si="110"/>
        <v>45442</v>
      </c>
      <c r="D929" s="4">
        <f t="shared" si="101"/>
        <v>0</v>
      </c>
      <c r="E929" s="4">
        <f t="shared" si="104"/>
        <v>0</v>
      </c>
      <c r="F929" s="4">
        <f t="shared" si="105"/>
        <v>0</v>
      </c>
      <c r="G929" s="4">
        <f t="shared" si="106"/>
        <v>0</v>
      </c>
      <c r="H929" s="4">
        <f t="shared" si="107"/>
        <v>0</v>
      </c>
      <c r="I929" s="4">
        <f t="shared" si="108"/>
        <v>0</v>
      </c>
      <c r="J929" s="4">
        <f t="shared" si="102"/>
        <v>0</v>
      </c>
    </row>
    <row r="930" spans="3:10" x14ac:dyDescent="0.25">
      <c r="C930" s="24">
        <f t="shared" si="110"/>
        <v>45442</v>
      </c>
      <c r="D930" s="4">
        <f t="shared" si="101"/>
        <v>0</v>
      </c>
      <c r="E930" s="4">
        <f t="shared" si="104"/>
        <v>0</v>
      </c>
      <c r="F930" s="4">
        <f t="shared" si="105"/>
        <v>0</v>
      </c>
      <c r="G930" s="4">
        <f t="shared" si="106"/>
        <v>0</v>
      </c>
      <c r="H930" s="4">
        <f t="shared" si="107"/>
        <v>0</v>
      </c>
      <c r="I930" s="4">
        <f t="shared" si="108"/>
        <v>0</v>
      </c>
      <c r="J930" s="4">
        <f t="shared" si="102"/>
        <v>0</v>
      </c>
    </row>
    <row r="931" spans="3:10" x14ac:dyDescent="0.25">
      <c r="C931" s="24">
        <f t="shared" si="110"/>
        <v>45442</v>
      </c>
      <c r="D931" s="4">
        <f t="shared" si="101"/>
        <v>0</v>
      </c>
      <c r="E931" s="4">
        <f t="shared" si="104"/>
        <v>0</v>
      </c>
      <c r="F931" s="4">
        <f t="shared" si="105"/>
        <v>0</v>
      </c>
      <c r="G931" s="4">
        <f t="shared" si="106"/>
        <v>0</v>
      </c>
      <c r="H931" s="4">
        <f t="shared" si="107"/>
        <v>0</v>
      </c>
      <c r="I931" s="4">
        <f t="shared" si="108"/>
        <v>0</v>
      </c>
      <c r="J931" s="4">
        <f t="shared" si="102"/>
        <v>0</v>
      </c>
    </row>
    <row r="932" spans="3:10" x14ac:dyDescent="0.25">
      <c r="C932" s="24">
        <f t="shared" si="110"/>
        <v>45442</v>
      </c>
      <c r="D932" s="4">
        <f t="shared" si="101"/>
        <v>0</v>
      </c>
      <c r="E932" s="4">
        <f t="shared" si="104"/>
        <v>0</v>
      </c>
      <c r="F932" s="4">
        <f t="shared" si="105"/>
        <v>0</v>
      </c>
      <c r="G932" s="4">
        <f t="shared" si="106"/>
        <v>0</v>
      </c>
      <c r="H932" s="4">
        <f t="shared" si="107"/>
        <v>0</v>
      </c>
      <c r="I932" s="4">
        <f t="shared" si="108"/>
        <v>0</v>
      </c>
      <c r="J932" s="4">
        <f t="shared" si="102"/>
        <v>0</v>
      </c>
    </row>
    <row r="933" spans="3:10" x14ac:dyDescent="0.25">
      <c r="C933" s="24">
        <f t="shared" si="110"/>
        <v>45442</v>
      </c>
      <c r="D933" s="4">
        <f t="shared" si="101"/>
        <v>0</v>
      </c>
      <c r="E933" s="4">
        <f t="shared" si="104"/>
        <v>0</v>
      </c>
      <c r="F933" s="4">
        <f t="shared" si="105"/>
        <v>0</v>
      </c>
      <c r="G933" s="4">
        <f t="shared" si="106"/>
        <v>0</v>
      </c>
      <c r="H933" s="4">
        <f t="shared" si="107"/>
        <v>0</v>
      </c>
      <c r="I933" s="4">
        <f t="shared" si="108"/>
        <v>0</v>
      </c>
      <c r="J933" s="4">
        <f t="shared" si="102"/>
        <v>0</v>
      </c>
    </row>
    <row r="934" spans="3:10" x14ac:dyDescent="0.25">
      <c r="C934" s="24">
        <f t="shared" si="110"/>
        <v>45442</v>
      </c>
      <c r="D934" s="4">
        <f t="shared" si="101"/>
        <v>0</v>
      </c>
      <c r="E934" s="4">
        <f t="shared" si="104"/>
        <v>0</v>
      </c>
      <c r="F934" s="4">
        <f t="shared" si="105"/>
        <v>0</v>
      </c>
      <c r="G934" s="4">
        <f t="shared" si="106"/>
        <v>0</v>
      </c>
      <c r="H934" s="4">
        <f t="shared" si="107"/>
        <v>0</v>
      </c>
      <c r="I934" s="4">
        <f t="shared" si="108"/>
        <v>0</v>
      </c>
      <c r="J934" s="4">
        <f t="shared" si="102"/>
        <v>0</v>
      </c>
    </row>
    <row r="935" spans="3:10" x14ac:dyDescent="0.25">
      <c r="C935" s="24">
        <f t="shared" si="110"/>
        <v>45442</v>
      </c>
      <c r="D935" s="4">
        <f t="shared" si="101"/>
        <v>0</v>
      </c>
      <c r="E935" s="4">
        <f t="shared" si="104"/>
        <v>0</v>
      </c>
      <c r="F935" s="4">
        <f t="shared" si="105"/>
        <v>0</v>
      </c>
      <c r="G935" s="4">
        <f t="shared" si="106"/>
        <v>0</v>
      </c>
      <c r="H935" s="4">
        <f t="shared" si="107"/>
        <v>0</v>
      </c>
      <c r="I935" s="4">
        <f t="shared" si="108"/>
        <v>0</v>
      </c>
      <c r="J935" s="4">
        <f t="shared" si="102"/>
        <v>0</v>
      </c>
    </row>
    <row r="936" spans="3:10" x14ac:dyDescent="0.25">
      <c r="C936" s="24">
        <f t="shared" si="110"/>
        <v>45442</v>
      </c>
      <c r="D936" s="4">
        <f t="shared" si="101"/>
        <v>0</v>
      </c>
      <c r="E936" s="4">
        <f t="shared" si="104"/>
        <v>0</v>
      </c>
      <c r="F936" s="4">
        <f t="shared" si="105"/>
        <v>0</v>
      </c>
      <c r="G936" s="4">
        <f t="shared" si="106"/>
        <v>0</v>
      </c>
      <c r="H936" s="4">
        <f t="shared" si="107"/>
        <v>0</v>
      </c>
      <c r="I936" s="4">
        <f t="shared" si="108"/>
        <v>0</v>
      </c>
      <c r="J936" s="4">
        <f t="shared" si="102"/>
        <v>0</v>
      </c>
    </row>
    <row r="937" spans="3:10" x14ac:dyDescent="0.25">
      <c r="C937" s="24">
        <f t="shared" si="110"/>
        <v>45442</v>
      </c>
      <c r="D937" s="4">
        <f t="shared" si="101"/>
        <v>0</v>
      </c>
      <c r="E937" s="4">
        <f t="shared" si="104"/>
        <v>0</v>
      </c>
      <c r="F937" s="4">
        <f t="shared" si="105"/>
        <v>0</v>
      </c>
      <c r="G937" s="4">
        <f t="shared" si="106"/>
        <v>0</v>
      </c>
      <c r="H937" s="4">
        <f t="shared" si="107"/>
        <v>0</v>
      </c>
      <c r="I937" s="4">
        <f t="shared" si="108"/>
        <v>0</v>
      </c>
      <c r="J937" s="4">
        <f t="shared" si="102"/>
        <v>0</v>
      </c>
    </row>
    <row r="938" spans="3:10" x14ac:dyDescent="0.25">
      <c r="C938" s="24">
        <f t="shared" si="110"/>
        <v>45442</v>
      </c>
      <c r="D938" s="4">
        <f t="shared" si="101"/>
        <v>0</v>
      </c>
      <c r="E938" s="4">
        <f t="shared" si="104"/>
        <v>0</v>
      </c>
      <c r="F938" s="4">
        <f t="shared" si="105"/>
        <v>0</v>
      </c>
      <c r="G938" s="4">
        <f t="shared" si="106"/>
        <v>0</v>
      </c>
      <c r="H938" s="4">
        <f t="shared" si="107"/>
        <v>0</v>
      </c>
      <c r="I938" s="4">
        <f t="shared" si="108"/>
        <v>0</v>
      </c>
      <c r="J938" s="4">
        <f t="shared" si="102"/>
        <v>0</v>
      </c>
    </row>
    <row r="939" spans="3:10" x14ac:dyDescent="0.25">
      <c r="C939" s="24">
        <f t="shared" si="110"/>
        <v>45442</v>
      </c>
      <c r="D939" s="4">
        <f t="shared" si="101"/>
        <v>0</v>
      </c>
      <c r="E939" s="4">
        <f t="shared" si="104"/>
        <v>0</v>
      </c>
      <c r="F939" s="4">
        <f t="shared" si="105"/>
        <v>0</v>
      </c>
      <c r="G939" s="4">
        <f t="shared" si="106"/>
        <v>0</v>
      </c>
      <c r="H939" s="4">
        <f t="shared" si="107"/>
        <v>0</v>
      </c>
      <c r="I939" s="4">
        <f t="shared" si="108"/>
        <v>0</v>
      </c>
      <c r="J939" s="4">
        <f t="shared" si="102"/>
        <v>0</v>
      </c>
    </row>
    <row r="940" spans="3:10" x14ac:dyDescent="0.25">
      <c r="C940" s="24">
        <f t="shared" si="110"/>
        <v>45442</v>
      </c>
      <c r="D940" s="4">
        <f t="shared" si="101"/>
        <v>0</v>
      </c>
      <c r="E940" s="4">
        <f t="shared" si="104"/>
        <v>0</v>
      </c>
      <c r="F940" s="4">
        <f t="shared" si="105"/>
        <v>0</v>
      </c>
      <c r="G940" s="4">
        <f t="shared" si="106"/>
        <v>0</v>
      </c>
      <c r="H940" s="4">
        <f t="shared" si="107"/>
        <v>0</v>
      </c>
      <c r="I940" s="4">
        <f t="shared" si="108"/>
        <v>0</v>
      </c>
      <c r="J940" s="4">
        <f t="shared" si="102"/>
        <v>0</v>
      </c>
    </row>
    <row r="941" spans="3:10" x14ac:dyDescent="0.25">
      <c r="C941" s="24">
        <f t="shared" si="110"/>
        <v>45442</v>
      </c>
      <c r="D941" s="4">
        <f t="shared" si="101"/>
        <v>0</v>
      </c>
      <c r="E941" s="4">
        <f t="shared" si="104"/>
        <v>0</v>
      </c>
      <c r="F941" s="4">
        <f t="shared" si="105"/>
        <v>0</v>
      </c>
      <c r="G941" s="4">
        <f t="shared" si="106"/>
        <v>0</v>
      </c>
      <c r="H941" s="4">
        <f t="shared" si="107"/>
        <v>0</v>
      </c>
      <c r="I941" s="4">
        <f t="shared" si="108"/>
        <v>0</v>
      </c>
      <c r="J941" s="4">
        <f t="shared" si="102"/>
        <v>0</v>
      </c>
    </row>
    <row r="942" spans="3:10" x14ac:dyDescent="0.25">
      <c r="C942" s="24">
        <f t="shared" si="110"/>
        <v>45442</v>
      </c>
      <c r="D942" s="4">
        <f t="shared" si="101"/>
        <v>0</v>
      </c>
      <c r="E942" s="4">
        <f t="shared" si="104"/>
        <v>0</v>
      </c>
      <c r="F942" s="4">
        <f t="shared" si="105"/>
        <v>0</v>
      </c>
      <c r="G942" s="4">
        <f t="shared" si="106"/>
        <v>0</v>
      </c>
      <c r="H942" s="4">
        <f t="shared" si="107"/>
        <v>0</v>
      </c>
      <c r="I942" s="4">
        <f t="shared" si="108"/>
        <v>0</v>
      </c>
      <c r="J942" s="4">
        <f t="shared" si="102"/>
        <v>0</v>
      </c>
    </row>
    <row r="943" spans="3:10" x14ac:dyDescent="0.25">
      <c r="C943" s="24">
        <f t="shared" si="110"/>
        <v>45442</v>
      </c>
      <c r="D943" s="4">
        <f t="shared" si="101"/>
        <v>0</v>
      </c>
      <c r="E943" s="4">
        <f t="shared" si="104"/>
        <v>0</v>
      </c>
      <c r="F943" s="4">
        <f t="shared" si="105"/>
        <v>0</v>
      </c>
      <c r="G943" s="4">
        <f t="shared" si="106"/>
        <v>0</v>
      </c>
      <c r="H943" s="4">
        <f t="shared" si="107"/>
        <v>0</v>
      </c>
      <c r="I943" s="4">
        <f t="shared" si="108"/>
        <v>0</v>
      </c>
      <c r="J943" s="4">
        <f t="shared" si="102"/>
        <v>0</v>
      </c>
    </row>
    <row r="944" spans="3:10" x14ac:dyDescent="0.25">
      <c r="C944" s="24">
        <f t="shared" si="110"/>
        <v>45442</v>
      </c>
      <c r="D944" s="4">
        <f t="shared" si="101"/>
        <v>0</v>
      </c>
      <c r="E944" s="4">
        <f t="shared" si="104"/>
        <v>0</v>
      </c>
      <c r="F944" s="4">
        <f t="shared" si="105"/>
        <v>0</v>
      </c>
      <c r="G944" s="4">
        <f t="shared" si="106"/>
        <v>0</v>
      </c>
      <c r="H944" s="4">
        <f t="shared" si="107"/>
        <v>0</v>
      </c>
      <c r="I944" s="4">
        <f t="shared" si="108"/>
        <v>0</v>
      </c>
      <c r="J944" s="4">
        <f t="shared" si="102"/>
        <v>0</v>
      </c>
    </row>
    <row r="945" spans="3:10" x14ac:dyDescent="0.25">
      <c r="C945" s="24">
        <f t="shared" si="110"/>
        <v>45442</v>
      </c>
      <c r="D945" s="4">
        <f t="shared" si="101"/>
        <v>0</v>
      </c>
      <c r="E945" s="4">
        <f t="shared" si="104"/>
        <v>0</v>
      </c>
      <c r="F945" s="4">
        <f t="shared" si="105"/>
        <v>0</v>
      </c>
      <c r="G945" s="4">
        <f t="shared" si="106"/>
        <v>0</v>
      </c>
      <c r="H945" s="4">
        <f t="shared" si="107"/>
        <v>0</v>
      </c>
      <c r="I945" s="4">
        <f t="shared" si="108"/>
        <v>0</v>
      </c>
      <c r="J945" s="4">
        <f t="shared" si="102"/>
        <v>0</v>
      </c>
    </row>
    <row r="946" spans="3:10" x14ac:dyDescent="0.25">
      <c r="C946" s="24">
        <f t="shared" si="110"/>
        <v>45442</v>
      </c>
      <c r="D946" s="4">
        <f t="shared" si="101"/>
        <v>0</v>
      </c>
      <c r="E946" s="4">
        <f t="shared" si="104"/>
        <v>0</v>
      </c>
      <c r="F946" s="4">
        <f t="shared" si="105"/>
        <v>0</v>
      </c>
      <c r="G946" s="4">
        <f t="shared" si="106"/>
        <v>0</v>
      </c>
      <c r="H946" s="4">
        <f t="shared" si="107"/>
        <v>0</v>
      </c>
      <c r="I946" s="4">
        <f t="shared" si="108"/>
        <v>0</v>
      </c>
      <c r="J946" s="4">
        <f t="shared" si="102"/>
        <v>0</v>
      </c>
    </row>
    <row r="947" spans="3:10" x14ac:dyDescent="0.25">
      <c r="C947" s="24">
        <f t="shared" si="110"/>
        <v>45442</v>
      </c>
      <c r="D947" s="4">
        <f t="shared" si="101"/>
        <v>0</v>
      </c>
      <c r="E947" s="4">
        <f t="shared" si="104"/>
        <v>0</v>
      </c>
      <c r="F947" s="4">
        <f t="shared" si="105"/>
        <v>0</v>
      </c>
      <c r="G947" s="4">
        <f t="shared" si="106"/>
        <v>0</v>
      </c>
      <c r="H947" s="4">
        <f t="shared" si="107"/>
        <v>0</v>
      </c>
      <c r="I947" s="4">
        <f t="shared" si="108"/>
        <v>0</v>
      </c>
      <c r="J947" s="4">
        <f t="shared" si="102"/>
        <v>0</v>
      </c>
    </row>
    <row r="948" spans="3:10" x14ac:dyDescent="0.25">
      <c r="C948" s="24">
        <f t="shared" si="110"/>
        <v>45442</v>
      </c>
      <c r="D948" s="4">
        <f t="shared" si="101"/>
        <v>0</v>
      </c>
      <c r="E948" s="4">
        <f t="shared" si="104"/>
        <v>0</v>
      </c>
      <c r="F948" s="4">
        <f t="shared" si="105"/>
        <v>0</v>
      </c>
      <c r="G948" s="4">
        <f t="shared" si="106"/>
        <v>0</v>
      </c>
      <c r="H948" s="4">
        <f t="shared" si="107"/>
        <v>0</v>
      </c>
      <c r="I948" s="4">
        <f t="shared" si="108"/>
        <v>0</v>
      </c>
      <c r="J948" s="4">
        <f t="shared" si="102"/>
        <v>0</v>
      </c>
    </row>
    <row r="949" spans="3:10" x14ac:dyDescent="0.25">
      <c r="C949" s="24">
        <f t="shared" si="110"/>
        <v>45442</v>
      </c>
      <c r="D949" s="4">
        <f t="shared" si="101"/>
        <v>0</v>
      </c>
      <c r="E949" s="4">
        <f t="shared" si="104"/>
        <v>0</v>
      </c>
      <c r="F949" s="4">
        <f t="shared" si="105"/>
        <v>0</v>
      </c>
      <c r="G949" s="4">
        <f t="shared" si="106"/>
        <v>0</v>
      </c>
      <c r="H949" s="4">
        <f t="shared" si="107"/>
        <v>0</v>
      </c>
      <c r="I949" s="4">
        <f t="shared" si="108"/>
        <v>0</v>
      </c>
      <c r="J949" s="4">
        <f t="shared" si="102"/>
        <v>0</v>
      </c>
    </row>
    <row r="950" spans="3:10" x14ac:dyDescent="0.25">
      <c r="C950" s="24">
        <f t="shared" si="110"/>
        <v>45442</v>
      </c>
      <c r="D950" s="4">
        <f t="shared" si="101"/>
        <v>0</v>
      </c>
      <c r="E950" s="4">
        <f t="shared" si="104"/>
        <v>0</v>
      </c>
      <c r="F950" s="4">
        <f t="shared" si="105"/>
        <v>0</v>
      </c>
      <c r="G950" s="4">
        <f t="shared" si="106"/>
        <v>0</v>
      </c>
      <c r="H950" s="4">
        <f t="shared" si="107"/>
        <v>0</v>
      </c>
      <c r="I950" s="4">
        <f t="shared" si="108"/>
        <v>0</v>
      </c>
      <c r="J950" s="4">
        <f t="shared" si="102"/>
        <v>0</v>
      </c>
    </row>
    <row r="951" spans="3:10" x14ac:dyDescent="0.25">
      <c r="C951" s="24">
        <f t="shared" si="110"/>
        <v>45442</v>
      </c>
      <c r="D951" s="4">
        <f t="shared" si="101"/>
        <v>0</v>
      </c>
      <c r="E951" s="4">
        <f t="shared" si="104"/>
        <v>0</v>
      </c>
      <c r="F951" s="4">
        <f t="shared" si="105"/>
        <v>0</v>
      </c>
      <c r="G951" s="4">
        <f t="shared" si="106"/>
        <v>0</v>
      </c>
      <c r="H951" s="4">
        <f t="shared" si="107"/>
        <v>0</v>
      </c>
      <c r="I951" s="4">
        <f t="shared" si="108"/>
        <v>0</v>
      </c>
      <c r="J951" s="4">
        <f t="shared" si="102"/>
        <v>0</v>
      </c>
    </row>
    <row r="952" spans="3:10" x14ac:dyDescent="0.25">
      <c r="C952" s="24">
        <f t="shared" si="110"/>
        <v>45442</v>
      </c>
      <c r="D952" s="4">
        <f t="shared" si="101"/>
        <v>0</v>
      </c>
      <c r="E952" s="4">
        <f t="shared" si="104"/>
        <v>0</v>
      </c>
      <c r="F952" s="4">
        <f t="shared" si="105"/>
        <v>0</v>
      </c>
      <c r="G952" s="4">
        <f t="shared" si="106"/>
        <v>0</v>
      </c>
      <c r="H952" s="4">
        <f t="shared" si="107"/>
        <v>0</v>
      </c>
      <c r="I952" s="4">
        <f t="shared" si="108"/>
        <v>0</v>
      </c>
      <c r="J952" s="4">
        <f t="shared" si="102"/>
        <v>0</v>
      </c>
    </row>
    <row r="953" spans="3:10" x14ac:dyDescent="0.25">
      <c r="C953" s="24">
        <f t="shared" si="110"/>
        <v>45442</v>
      </c>
      <c r="D953" s="4">
        <f t="shared" si="101"/>
        <v>0</v>
      </c>
      <c r="E953" s="4">
        <f t="shared" si="104"/>
        <v>0</v>
      </c>
      <c r="F953" s="4">
        <f t="shared" si="105"/>
        <v>0</v>
      </c>
      <c r="G953" s="4">
        <f t="shared" si="106"/>
        <v>0</v>
      </c>
      <c r="H953" s="4">
        <f t="shared" si="107"/>
        <v>0</v>
      </c>
      <c r="I953" s="4">
        <f t="shared" si="108"/>
        <v>0</v>
      </c>
      <c r="J953" s="4">
        <f t="shared" si="102"/>
        <v>0</v>
      </c>
    </row>
    <row r="954" spans="3:10" x14ac:dyDescent="0.25">
      <c r="C954" s="24">
        <f t="shared" si="110"/>
        <v>45442</v>
      </c>
      <c r="D954" s="4">
        <f t="shared" si="101"/>
        <v>0</v>
      </c>
      <c r="E954" s="4">
        <f t="shared" si="104"/>
        <v>0</v>
      </c>
      <c r="F954" s="4">
        <f t="shared" si="105"/>
        <v>0</v>
      </c>
      <c r="G954" s="4">
        <f t="shared" si="106"/>
        <v>0</v>
      </c>
      <c r="H954" s="4">
        <f t="shared" si="107"/>
        <v>0</v>
      </c>
      <c r="I954" s="4">
        <f t="shared" si="108"/>
        <v>0</v>
      </c>
      <c r="J954" s="4">
        <f t="shared" si="102"/>
        <v>0</v>
      </c>
    </row>
    <row r="955" spans="3:10" x14ac:dyDescent="0.25">
      <c r="C955" s="24">
        <f t="shared" si="110"/>
        <v>45442</v>
      </c>
      <c r="D955" s="4">
        <f t="shared" si="101"/>
        <v>0</v>
      </c>
      <c r="E955" s="4">
        <f t="shared" si="104"/>
        <v>0</v>
      </c>
      <c r="F955" s="4">
        <f t="shared" si="105"/>
        <v>0</v>
      </c>
      <c r="G955" s="4">
        <f t="shared" si="106"/>
        <v>0</v>
      </c>
      <c r="H955" s="4">
        <f t="shared" si="107"/>
        <v>0</v>
      </c>
      <c r="I955" s="4">
        <f t="shared" si="108"/>
        <v>0</v>
      </c>
      <c r="J955" s="4">
        <f t="shared" si="102"/>
        <v>0</v>
      </c>
    </row>
    <row r="956" spans="3:10" x14ac:dyDescent="0.25">
      <c r="C956" s="24">
        <f t="shared" si="110"/>
        <v>45442</v>
      </c>
      <c r="D956" s="4">
        <f t="shared" si="101"/>
        <v>0</v>
      </c>
      <c r="E956" s="4">
        <f t="shared" si="104"/>
        <v>0</v>
      </c>
      <c r="F956" s="4">
        <f t="shared" si="105"/>
        <v>0</v>
      </c>
      <c r="G956" s="4">
        <f t="shared" si="106"/>
        <v>0</v>
      </c>
      <c r="H956" s="4">
        <f t="shared" si="107"/>
        <v>0</v>
      </c>
      <c r="I956" s="4">
        <f t="shared" si="108"/>
        <v>0</v>
      </c>
      <c r="J956" s="4">
        <f t="shared" si="102"/>
        <v>0</v>
      </c>
    </row>
    <row r="957" spans="3:10" x14ac:dyDescent="0.25">
      <c r="C957" s="24">
        <f t="shared" si="110"/>
        <v>45442</v>
      </c>
      <c r="D957" s="4">
        <f t="shared" si="101"/>
        <v>0</v>
      </c>
      <c r="E957" s="4">
        <f t="shared" si="104"/>
        <v>0</v>
      </c>
      <c r="F957" s="4">
        <f t="shared" si="105"/>
        <v>0</v>
      </c>
      <c r="G957" s="4">
        <f t="shared" si="106"/>
        <v>0</v>
      </c>
      <c r="H957" s="4">
        <f t="shared" si="107"/>
        <v>0</v>
      </c>
      <c r="I957" s="4">
        <f t="shared" si="108"/>
        <v>0</v>
      </c>
      <c r="J957" s="4">
        <f t="shared" si="102"/>
        <v>0</v>
      </c>
    </row>
    <row r="958" spans="3:10" x14ac:dyDescent="0.25">
      <c r="C958" s="24">
        <f t="shared" si="110"/>
        <v>45442</v>
      </c>
      <c r="D958" s="4">
        <f t="shared" si="101"/>
        <v>0</v>
      </c>
      <c r="E958" s="4">
        <f t="shared" si="104"/>
        <v>0</v>
      </c>
      <c r="F958" s="4">
        <f t="shared" si="105"/>
        <v>0</v>
      </c>
      <c r="G958" s="4">
        <f t="shared" si="106"/>
        <v>0</v>
      </c>
      <c r="H958" s="4">
        <f t="shared" si="107"/>
        <v>0</v>
      </c>
      <c r="I958" s="4">
        <f t="shared" si="108"/>
        <v>0</v>
      </c>
      <c r="J958" s="4">
        <f t="shared" si="102"/>
        <v>0</v>
      </c>
    </row>
    <row r="959" spans="3:10" x14ac:dyDescent="0.25">
      <c r="C959" s="24">
        <f t="shared" si="110"/>
        <v>45442</v>
      </c>
      <c r="D959" s="4">
        <f t="shared" si="101"/>
        <v>0</v>
      </c>
      <c r="E959" s="4">
        <f t="shared" si="104"/>
        <v>0</v>
      </c>
      <c r="F959" s="4">
        <f t="shared" si="105"/>
        <v>0</v>
      </c>
      <c r="G959" s="4">
        <f t="shared" si="106"/>
        <v>0</v>
      </c>
      <c r="H959" s="4">
        <f t="shared" si="107"/>
        <v>0</v>
      </c>
      <c r="I959" s="4">
        <f t="shared" si="108"/>
        <v>0</v>
      </c>
      <c r="J959" s="4">
        <f t="shared" si="102"/>
        <v>0</v>
      </c>
    </row>
    <row r="960" spans="3:10" x14ac:dyDescent="0.25">
      <c r="C960" s="24">
        <f t="shared" si="110"/>
        <v>45442</v>
      </c>
      <c r="D960" s="4">
        <f t="shared" si="101"/>
        <v>0</v>
      </c>
      <c r="E960" s="4">
        <f t="shared" si="104"/>
        <v>0</v>
      </c>
      <c r="F960" s="4">
        <f t="shared" si="105"/>
        <v>0</v>
      </c>
      <c r="G960" s="4">
        <f t="shared" si="106"/>
        <v>0</v>
      </c>
      <c r="H960" s="4">
        <f t="shared" si="107"/>
        <v>0</v>
      </c>
      <c r="I960" s="4">
        <f t="shared" si="108"/>
        <v>0</v>
      </c>
      <c r="J960" s="4">
        <f t="shared" si="102"/>
        <v>0</v>
      </c>
    </row>
    <row r="961" spans="3:10" x14ac:dyDescent="0.25">
      <c r="C961" s="24">
        <f t="shared" si="110"/>
        <v>45442</v>
      </c>
      <c r="D961" s="4">
        <f t="shared" si="101"/>
        <v>0</v>
      </c>
      <c r="E961" s="4">
        <f t="shared" si="104"/>
        <v>0</v>
      </c>
      <c r="F961" s="4">
        <f t="shared" si="105"/>
        <v>0</v>
      </c>
      <c r="G961" s="4">
        <f t="shared" si="106"/>
        <v>0</v>
      </c>
      <c r="H961" s="4">
        <f t="shared" si="107"/>
        <v>0</v>
      </c>
      <c r="I961" s="4">
        <f t="shared" si="108"/>
        <v>0</v>
      </c>
      <c r="J961" s="4">
        <f t="shared" si="102"/>
        <v>0</v>
      </c>
    </row>
    <row r="962" spans="3:10" x14ac:dyDescent="0.25">
      <c r="C962" s="24">
        <f t="shared" si="110"/>
        <v>45442</v>
      </c>
      <c r="D962" s="4">
        <f t="shared" si="101"/>
        <v>0</v>
      </c>
      <c r="E962" s="4">
        <f t="shared" si="104"/>
        <v>0</v>
      </c>
      <c r="F962" s="4">
        <f t="shared" si="105"/>
        <v>0</v>
      </c>
      <c r="G962" s="4">
        <f t="shared" si="106"/>
        <v>0</v>
      </c>
      <c r="H962" s="4">
        <f t="shared" si="107"/>
        <v>0</v>
      </c>
      <c r="I962" s="4">
        <f t="shared" si="108"/>
        <v>0</v>
      </c>
      <c r="J962" s="4">
        <f t="shared" si="102"/>
        <v>0</v>
      </c>
    </row>
    <row r="963" spans="3:10" x14ac:dyDescent="0.25">
      <c r="C963" s="24">
        <f t="shared" si="110"/>
        <v>45442</v>
      </c>
      <c r="D963" s="4">
        <f t="shared" si="101"/>
        <v>0</v>
      </c>
      <c r="E963" s="4">
        <f t="shared" si="104"/>
        <v>0</v>
      </c>
      <c r="F963" s="4">
        <f t="shared" si="105"/>
        <v>0</v>
      </c>
      <c r="G963" s="4">
        <f t="shared" si="106"/>
        <v>0</v>
      </c>
      <c r="H963" s="4">
        <f t="shared" si="107"/>
        <v>0</v>
      </c>
      <c r="I963" s="4">
        <f t="shared" si="108"/>
        <v>0</v>
      </c>
      <c r="J963" s="4">
        <f t="shared" si="102"/>
        <v>0</v>
      </c>
    </row>
    <row r="964" spans="3:10" x14ac:dyDescent="0.25">
      <c r="C964" s="24">
        <f t="shared" si="110"/>
        <v>45442</v>
      </c>
      <c r="D964" s="4">
        <f t="shared" si="101"/>
        <v>0</v>
      </c>
      <c r="E964" s="4">
        <f t="shared" si="104"/>
        <v>0</v>
      </c>
      <c r="F964" s="4">
        <f t="shared" si="105"/>
        <v>0</v>
      </c>
      <c r="G964" s="4">
        <f t="shared" si="106"/>
        <v>0</v>
      </c>
      <c r="H964" s="4">
        <f t="shared" si="107"/>
        <v>0</v>
      </c>
      <c r="I964" s="4">
        <f t="shared" si="108"/>
        <v>0</v>
      </c>
      <c r="J964" s="4">
        <f t="shared" si="102"/>
        <v>0</v>
      </c>
    </row>
    <row r="965" spans="3:10" x14ac:dyDescent="0.25">
      <c r="C965" s="24">
        <f t="shared" si="110"/>
        <v>45442</v>
      </c>
      <c r="D965" s="4">
        <f t="shared" si="101"/>
        <v>0</v>
      </c>
      <c r="E965" s="4">
        <f t="shared" si="104"/>
        <v>0</v>
      </c>
      <c r="F965" s="4">
        <f t="shared" si="105"/>
        <v>0</v>
      </c>
      <c r="G965" s="4">
        <f t="shared" si="106"/>
        <v>0</v>
      </c>
      <c r="H965" s="4">
        <f t="shared" si="107"/>
        <v>0</v>
      </c>
      <c r="I965" s="4">
        <f t="shared" si="108"/>
        <v>0</v>
      </c>
      <c r="J965" s="4">
        <f t="shared" si="102"/>
        <v>0</v>
      </c>
    </row>
    <row r="966" spans="3:10" x14ac:dyDescent="0.25">
      <c r="C966" s="24">
        <f t="shared" si="110"/>
        <v>45442</v>
      </c>
      <c r="D966" s="4">
        <f t="shared" si="101"/>
        <v>0</v>
      </c>
      <c r="E966" s="4">
        <f t="shared" si="104"/>
        <v>0</v>
      </c>
      <c r="F966" s="4">
        <f t="shared" si="105"/>
        <v>0</v>
      </c>
      <c r="G966" s="4">
        <f t="shared" si="106"/>
        <v>0</v>
      </c>
      <c r="H966" s="4">
        <f t="shared" si="107"/>
        <v>0</v>
      </c>
      <c r="I966" s="4">
        <f t="shared" si="108"/>
        <v>0</v>
      </c>
      <c r="J966" s="4">
        <f t="shared" si="102"/>
        <v>0</v>
      </c>
    </row>
    <row r="967" spans="3:10" x14ac:dyDescent="0.25">
      <c r="C967" s="24">
        <f t="shared" si="110"/>
        <v>45442</v>
      </c>
      <c r="D967" s="4">
        <f t="shared" si="101"/>
        <v>0</v>
      </c>
      <c r="E967" s="4">
        <f t="shared" si="104"/>
        <v>0</v>
      </c>
      <c r="F967" s="4">
        <f t="shared" si="105"/>
        <v>0</v>
      </c>
      <c r="G967" s="4">
        <f t="shared" si="106"/>
        <v>0</v>
      </c>
      <c r="H967" s="4">
        <f t="shared" si="107"/>
        <v>0</v>
      </c>
      <c r="I967" s="4">
        <f t="shared" si="108"/>
        <v>0</v>
      </c>
      <c r="J967" s="4">
        <f t="shared" si="102"/>
        <v>0</v>
      </c>
    </row>
    <row r="968" spans="3:10" x14ac:dyDescent="0.25">
      <c r="C968" s="24">
        <f t="shared" si="110"/>
        <v>45442</v>
      </c>
      <c r="D968" s="4">
        <f t="shared" si="101"/>
        <v>0</v>
      </c>
      <c r="E968" s="4">
        <f t="shared" si="104"/>
        <v>0</v>
      </c>
      <c r="F968" s="4">
        <f t="shared" si="105"/>
        <v>0</v>
      </c>
      <c r="G968" s="4">
        <f t="shared" si="106"/>
        <v>0</v>
      </c>
      <c r="H968" s="4">
        <f t="shared" si="107"/>
        <v>0</v>
      </c>
      <c r="I968" s="4">
        <f t="shared" si="108"/>
        <v>0</v>
      </c>
      <c r="J968" s="4">
        <f t="shared" si="102"/>
        <v>0</v>
      </c>
    </row>
    <row r="969" spans="3:10" x14ac:dyDescent="0.25">
      <c r="C969" s="24">
        <f t="shared" si="110"/>
        <v>45442</v>
      </c>
      <c r="D969" s="4">
        <f t="shared" si="101"/>
        <v>0</v>
      </c>
      <c r="E969" s="4">
        <f t="shared" si="104"/>
        <v>0</v>
      </c>
      <c r="F969" s="4">
        <f t="shared" si="105"/>
        <v>0</v>
      </c>
      <c r="G969" s="4">
        <f t="shared" si="106"/>
        <v>0</v>
      </c>
      <c r="H969" s="4">
        <f t="shared" si="107"/>
        <v>0</v>
      </c>
      <c r="I969" s="4">
        <f t="shared" si="108"/>
        <v>0</v>
      </c>
      <c r="J969" s="4">
        <f t="shared" si="102"/>
        <v>0</v>
      </c>
    </row>
    <row r="970" spans="3:10" x14ac:dyDescent="0.25">
      <c r="C970" s="24">
        <f t="shared" si="110"/>
        <v>45442</v>
      </c>
      <c r="D970" s="4">
        <f t="shared" si="101"/>
        <v>0</v>
      </c>
      <c r="E970" s="4">
        <f t="shared" si="104"/>
        <v>0</v>
      </c>
      <c r="F970" s="4">
        <f t="shared" si="105"/>
        <v>0</v>
      </c>
      <c r="G970" s="4">
        <f t="shared" si="106"/>
        <v>0</v>
      </c>
      <c r="H970" s="4">
        <f t="shared" si="107"/>
        <v>0</v>
      </c>
      <c r="I970" s="4">
        <f t="shared" si="108"/>
        <v>0</v>
      </c>
      <c r="J970" s="4">
        <f t="shared" si="102"/>
        <v>0</v>
      </c>
    </row>
    <row r="971" spans="3:10" x14ac:dyDescent="0.25">
      <c r="C971" s="24">
        <f t="shared" si="110"/>
        <v>45442</v>
      </c>
      <c r="D971" s="4">
        <f t="shared" si="101"/>
        <v>0</v>
      </c>
      <c r="E971" s="4">
        <f t="shared" si="104"/>
        <v>0</v>
      </c>
      <c r="F971" s="4">
        <f t="shared" si="105"/>
        <v>0</v>
      </c>
      <c r="G971" s="4">
        <f t="shared" si="106"/>
        <v>0</v>
      </c>
      <c r="H971" s="4">
        <f t="shared" si="107"/>
        <v>0</v>
      </c>
      <c r="I971" s="4">
        <f t="shared" si="108"/>
        <v>0</v>
      </c>
      <c r="J971" s="4">
        <f t="shared" si="102"/>
        <v>0</v>
      </c>
    </row>
    <row r="972" spans="3:10" x14ac:dyDescent="0.25">
      <c r="C972" s="24">
        <f t="shared" si="110"/>
        <v>45442</v>
      </c>
      <c r="D972" s="4">
        <f t="shared" si="101"/>
        <v>0</v>
      </c>
      <c r="E972" s="4">
        <f t="shared" si="104"/>
        <v>0</v>
      </c>
      <c r="F972" s="4">
        <f t="shared" si="105"/>
        <v>0</v>
      </c>
      <c r="G972" s="4">
        <f t="shared" si="106"/>
        <v>0</v>
      </c>
      <c r="H972" s="4">
        <f t="shared" si="107"/>
        <v>0</v>
      </c>
      <c r="I972" s="4">
        <f t="shared" si="108"/>
        <v>0</v>
      </c>
      <c r="J972" s="4">
        <f t="shared" si="102"/>
        <v>0</v>
      </c>
    </row>
    <row r="973" spans="3:10" x14ac:dyDescent="0.25">
      <c r="C973" s="24">
        <f t="shared" si="110"/>
        <v>45442</v>
      </c>
      <c r="D973" s="4">
        <f t="shared" si="101"/>
        <v>0</v>
      </c>
      <c r="E973" s="4">
        <f t="shared" si="104"/>
        <v>0</v>
      </c>
      <c r="F973" s="4">
        <f t="shared" si="105"/>
        <v>0</v>
      </c>
      <c r="G973" s="4">
        <f t="shared" si="106"/>
        <v>0</v>
      </c>
      <c r="H973" s="4">
        <f t="shared" si="107"/>
        <v>0</v>
      </c>
      <c r="I973" s="4">
        <f t="shared" si="108"/>
        <v>0</v>
      </c>
      <c r="J973" s="4">
        <f t="shared" si="102"/>
        <v>0</v>
      </c>
    </row>
    <row r="974" spans="3:10" x14ac:dyDescent="0.25">
      <c r="C974" s="24">
        <f t="shared" si="110"/>
        <v>45442</v>
      </c>
      <c r="D974" s="4">
        <f t="shared" si="101"/>
        <v>0</v>
      </c>
      <c r="E974" s="4">
        <f t="shared" si="104"/>
        <v>0</v>
      </c>
      <c r="F974" s="4">
        <f t="shared" si="105"/>
        <v>0</v>
      </c>
      <c r="G974" s="4">
        <f t="shared" si="106"/>
        <v>0</v>
      </c>
      <c r="H974" s="4">
        <f t="shared" si="107"/>
        <v>0</v>
      </c>
      <c r="I974" s="4">
        <f t="shared" si="108"/>
        <v>0</v>
      </c>
      <c r="J974" s="4">
        <f t="shared" si="102"/>
        <v>0</v>
      </c>
    </row>
    <row r="975" spans="3:10" x14ac:dyDescent="0.25">
      <c r="C975" s="24">
        <f t="shared" si="110"/>
        <v>45442</v>
      </c>
      <c r="D975" s="4">
        <f t="shared" si="101"/>
        <v>0</v>
      </c>
      <c r="E975" s="4">
        <f t="shared" si="104"/>
        <v>0</v>
      </c>
      <c r="F975" s="4">
        <f t="shared" si="105"/>
        <v>0</v>
      </c>
      <c r="G975" s="4">
        <f t="shared" si="106"/>
        <v>0</v>
      </c>
      <c r="H975" s="4">
        <f t="shared" si="107"/>
        <v>0</v>
      </c>
      <c r="I975" s="4">
        <f t="shared" si="108"/>
        <v>0</v>
      </c>
      <c r="J975" s="4">
        <f t="shared" si="102"/>
        <v>0</v>
      </c>
    </row>
    <row r="976" spans="3:10" x14ac:dyDescent="0.25">
      <c r="C976" s="24">
        <f t="shared" si="110"/>
        <v>45442</v>
      </c>
      <c r="D976" s="4">
        <f t="shared" si="101"/>
        <v>0</v>
      </c>
      <c r="E976" s="4">
        <f t="shared" si="104"/>
        <v>0</v>
      </c>
      <c r="F976" s="4">
        <f t="shared" si="105"/>
        <v>0</v>
      </c>
      <c r="G976" s="4">
        <f t="shared" si="106"/>
        <v>0</v>
      </c>
      <c r="H976" s="4">
        <f t="shared" si="107"/>
        <v>0</v>
      </c>
      <c r="I976" s="4">
        <f t="shared" si="108"/>
        <v>0</v>
      </c>
      <c r="J976" s="4">
        <f t="shared" si="102"/>
        <v>0</v>
      </c>
    </row>
    <row r="977" spans="3:10" x14ac:dyDescent="0.25">
      <c r="C977" s="24">
        <f t="shared" si="110"/>
        <v>45442</v>
      </c>
      <c r="D977" s="4">
        <f t="shared" si="101"/>
        <v>0</v>
      </c>
      <c r="E977" s="4">
        <f t="shared" si="104"/>
        <v>0</v>
      </c>
      <c r="F977" s="4">
        <f t="shared" si="105"/>
        <v>0</v>
      </c>
      <c r="G977" s="4">
        <f t="shared" si="106"/>
        <v>0</v>
      </c>
      <c r="H977" s="4">
        <f t="shared" si="107"/>
        <v>0</v>
      </c>
      <c r="I977" s="4">
        <f t="shared" si="108"/>
        <v>0</v>
      </c>
      <c r="J977" s="4">
        <f t="shared" si="102"/>
        <v>0</v>
      </c>
    </row>
    <row r="978" spans="3:10" x14ac:dyDescent="0.25">
      <c r="C978" s="24">
        <f t="shared" si="110"/>
        <v>45442</v>
      </c>
      <c r="D978" s="4">
        <f t="shared" si="101"/>
        <v>0</v>
      </c>
      <c r="E978" s="4">
        <f t="shared" si="104"/>
        <v>0</v>
      </c>
      <c r="F978" s="4">
        <f t="shared" si="105"/>
        <v>0</v>
      </c>
      <c r="G978" s="4">
        <f t="shared" si="106"/>
        <v>0</v>
      </c>
      <c r="H978" s="4">
        <f t="shared" si="107"/>
        <v>0</v>
      </c>
      <c r="I978" s="4">
        <f t="shared" si="108"/>
        <v>0</v>
      </c>
      <c r="J978" s="4">
        <f t="shared" si="102"/>
        <v>0</v>
      </c>
    </row>
    <row r="979" spans="3:10" x14ac:dyDescent="0.25">
      <c r="C979" s="24">
        <f t="shared" si="110"/>
        <v>45442</v>
      </c>
      <c r="D979" s="4">
        <f t="shared" si="101"/>
        <v>0</v>
      </c>
      <c r="E979" s="4">
        <f t="shared" si="104"/>
        <v>0</v>
      </c>
      <c r="F979" s="4">
        <f t="shared" si="105"/>
        <v>0</v>
      </c>
      <c r="G979" s="4">
        <f t="shared" si="106"/>
        <v>0</v>
      </c>
      <c r="H979" s="4">
        <f t="shared" si="107"/>
        <v>0</v>
      </c>
      <c r="I979" s="4">
        <f t="shared" si="108"/>
        <v>0</v>
      </c>
      <c r="J979" s="4">
        <f t="shared" si="102"/>
        <v>0</v>
      </c>
    </row>
    <row r="980" spans="3:10" x14ac:dyDescent="0.25">
      <c r="C980" s="24">
        <f t="shared" si="110"/>
        <v>45442</v>
      </c>
      <c r="D980" s="4">
        <f t="shared" si="101"/>
        <v>0</v>
      </c>
      <c r="E980" s="4">
        <f t="shared" si="104"/>
        <v>0</v>
      </c>
      <c r="F980" s="4">
        <f t="shared" si="105"/>
        <v>0</v>
      </c>
      <c r="G980" s="4">
        <f t="shared" si="106"/>
        <v>0</v>
      </c>
      <c r="H980" s="4">
        <f t="shared" si="107"/>
        <v>0</v>
      </c>
      <c r="I980" s="4">
        <f t="shared" si="108"/>
        <v>0</v>
      </c>
      <c r="J980" s="4">
        <f t="shared" si="102"/>
        <v>0</v>
      </c>
    </row>
    <row r="981" spans="3:10" x14ac:dyDescent="0.25">
      <c r="C981" s="24">
        <f t="shared" si="110"/>
        <v>45442</v>
      </c>
      <c r="D981" s="4">
        <f t="shared" si="101"/>
        <v>0</v>
      </c>
      <c r="E981" s="4">
        <f t="shared" si="104"/>
        <v>0</v>
      </c>
      <c r="F981" s="4">
        <f t="shared" si="105"/>
        <v>0</v>
      </c>
      <c r="G981" s="4">
        <f t="shared" si="106"/>
        <v>0</v>
      </c>
      <c r="H981" s="4">
        <f t="shared" si="107"/>
        <v>0</v>
      </c>
      <c r="I981" s="4">
        <f t="shared" si="108"/>
        <v>0</v>
      </c>
      <c r="J981" s="4">
        <f t="shared" si="102"/>
        <v>0</v>
      </c>
    </row>
    <row r="982" spans="3:10" x14ac:dyDescent="0.25">
      <c r="C982" s="24">
        <f t="shared" si="110"/>
        <v>45442</v>
      </c>
      <c r="D982" s="4">
        <f t="shared" si="101"/>
        <v>0</v>
      </c>
      <c r="E982" s="4">
        <f t="shared" si="104"/>
        <v>0</v>
      </c>
      <c r="F982" s="4">
        <f t="shared" si="105"/>
        <v>0</v>
      </c>
      <c r="G982" s="4">
        <f t="shared" si="106"/>
        <v>0</v>
      </c>
      <c r="H982" s="4">
        <f t="shared" si="107"/>
        <v>0</v>
      </c>
      <c r="I982" s="4">
        <f t="shared" si="108"/>
        <v>0</v>
      </c>
      <c r="J982" s="4">
        <f t="shared" si="102"/>
        <v>0</v>
      </c>
    </row>
    <row r="983" spans="3:10" x14ac:dyDescent="0.25">
      <c r="C983" s="24">
        <f t="shared" si="110"/>
        <v>45442</v>
      </c>
      <c r="D983" s="4">
        <f t="shared" si="101"/>
        <v>0</v>
      </c>
      <c r="E983" s="4">
        <f t="shared" si="104"/>
        <v>0</v>
      </c>
      <c r="F983" s="4">
        <f t="shared" si="105"/>
        <v>0</v>
      </c>
      <c r="G983" s="4">
        <f t="shared" si="106"/>
        <v>0</v>
      </c>
      <c r="H983" s="4">
        <f t="shared" si="107"/>
        <v>0</v>
      </c>
      <c r="I983" s="4">
        <f t="shared" si="108"/>
        <v>0</v>
      </c>
      <c r="J983" s="4">
        <f t="shared" si="102"/>
        <v>0</v>
      </c>
    </row>
    <row r="984" spans="3:10" x14ac:dyDescent="0.25">
      <c r="C984" s="24">
        <f t="shared" si="110"/>
        <v>45442</v>
      </c>
      <c r="D984" s="4">
        <f t="shared" si="101"/>
        <v>0</v>
      </c>
      <c r="E984" s="4">
        <f t="shared" si="104"/>
        <v>0</v>
      </c>
      <c r="F984" s="4">
        <f t="shared" si="105"/>
        <v>0</v>
      </c>
      <c r="G984" s="4">
        <f t="shared" si="106"/>
        <v>0</v>
      </c>
      <c r="H984" s="4">
        <f t="shared" si="107"/>
        <v>0</v>
      </c>
      <c r="I984" s="4">
        <f t="shared" si="108"/>
        <v>0</v>
      </c>
      <c r="J984" s="4">
        <f t="shared" si="102"/>
        <v>0</v>
      </c>
    </row>
    <row r="985" spans="3:10" x14ac:dyDescent="0.25">
      <c r="C985" s="24">
        <f t="shared" si="110"/>
        <v>45442</v>
      </c>
      <c r="D985" s="4">
        <f t="shared" si="101"/>
        <v>0</v>
      </c>
      <c r="E985" s="4">
        <f t="shared" si="104"/>
        <v>0</v>
      </c>
      <c r="F985" s="4">
        <f t="shared" si="105"/>
        <v>0</v>
      </c>
      <c r="G985" s="4">
        <f t="shared" si="106"/>
        <v>0</v>
      </c>
      <c r="H985" s="4">
        <f t="shared" si="107"/>
        <v>0</v>
      </c>
      <c r="I985" s="4">
        <f t="shared" si="108"/>
        <v>0</v>
      </c>
      <c r="J985" s="4">
        <f t="shared" si="102"/>
        <v>0</v>
      </c>
    </row>
    <row r="986" spans="3:10" x14ac:dyDescent="0.25">
      <c r="C986" s="24">
        <f t="shared" si="110"/>
        <v>45442</v>
      </c>
      <c r="D986" s="4">
        <f t="shared" si="101"/>
        <v>0</v>
      </c>
      <c r="E986" s="4">
        <f t="shared" si="104"/>
        <v>0</v>
      </c>
      <c r="F986" s="4">
        <f t="shared" si="105"/>
        <v>0</v>
      </c>
      <c r="G986" s="4">
        <f t="shared" si="106"/>
        <v>0</v>
      </c>
      <c r="H986" s="4">
        <f t="shared" si="107"/>
        <v>0</v>
      </c>
      <c r="I986" s="4">
        <f t="shared" si="108"/>
        <v>0</v>
      </c>
      <c r="J986" s="4">
        <f t="shared" si="102"/>
        <v>0</v>
      </c>
    </row>
    <row r="987" spans="3:10" x14ac:dyDescent="0.25">
      <c r="C987" s="24">
        <f t="shared" ref="C987:C1050" si="111">+_xlfn.DAYS($C$2,B987)</f>
        <v>45442</v>
      </c>
      <c r="D987" s="4">
        <f t="shared" si="101"/>
        <v>0</v>
      </c>
      <c r="E987" s="4">
        <f t="shared" si="104"/>
        <v>0</v>
      </c>
      <c r="F987" s="4">
        <f t="shared" si="105"/>
        <v>0</v>
      </c>
      <c r="G987" s="4">
        <f t="shared" si="106"/>
        <v>0</v>
      </c>
      <c r="H987" s="4">
        <f t="shared" si="107"/>
        <v>0</v>
      </c>
      <c r="I987" s="4">
        <f t="shared" si="108"/>
        <v>0</v>
      </c>
      <c r="J987" s="4">
        <f t="shared" si="102"/>
        <v>0</v>
      </c>
    </row>
    <row r="988" spans="3:10" x14ac:dyDescent="0.25">
      <c r="C988" s="24">
        <f t="shared" si="111"/>
        <v>45442</v>
      </c>
      <c r="D988" s="4">
        <f t="shared" si="101"/>
        <v>0</v>
      </c>
      <c r="E988" s="4">
        <f t="shared" si="104"/>
        <v>0</v>
      </c>
      <c r="F988" s="4">
        <f t="shared" si="105"/>
        <v>0</v>
      </c>
      <c r="G988" s="4">
        <f t="shared" si="106"/>
        <v>0</v>
      </c>
      <c r="H988" s="4">
        <f t="shared" si="107"/>
        <v>0</v>
      </c>
      <c r="I988" s="4">
        <f t="shared" si="108"/>
        <v>0</v>
      </c>
      <c r="J988" s="4">
        <f t="shared" si="102"/>
        <v>0</v>
      </c>
    </row>
    <row r="989" spans="3:10" x14ac:dyDescent="0.25">
      <c r="C989" s="24">
        <f t="shared" si="111"/>
        <v>45442</v>
      </c>
      <c r="D989" s="4">
        <f t="shared" si="101"/>
        <v>0</v>
      </c>
      <c r="E989" s="4">
        <f t="shared" si="104"/>
        <v>0</v>
      </c>
      <c r="F989" s="4">
        <f t="shared" si="105"/>
        <v>0</v>
      </c>
      <c r="G989" s="4">
        <f t="shared" si="106"/>
        <v>0</v>
      </c>
      <c r="H989" s="4">
        <f t="shared" si="107"/>
        <v>0</v>
      </c>
      <c r="I989" s="4">
        <f t="shared" si="108"/>
        <v>0</v>
      </c>
      <c r="J989" s="4">
        <f t="shared" si="102"/>
        <v>0</v>
      </c>
    </row>
    <row r="990" spans="3:10" x14ac:dyDescent="0.25">
      <c r="C990" s="24">
        <f t="shared" si="111"/>
        <v>45442</v>
      </c>
      <c r="D990" s="4">
        <f t="shared" si="101"/>
        <v>0</v>
      </c>
      <c r="E990" s="4">
        <f t="shared" si="104"/>
        <v>0</v>
      </c>
      <c r="F990" s="4">
        <f t="shared" si="105"/>
        <v>0</v>
      </c>
      <c r="G990" s="4">
        <f t="shared" si="106"/>
        <v>0</v>
      </c>
      <c r="H990" s="4">
        <f t="shared" si="107"/>
        <v>0</v>
      </c>
      <c r="I990" s="4">
        <f t="shared" si="108"/>
        <v>0</v>
      </c>
      <c r="J990" s="4">
        <f t="shared" si="102"/>
        <v>0</v>
      </c>
    </row>
    <row r="991" spans="3:10" x14ac:dyDescent="0.25">
      <c r="C991" s="24">
        <f t="shared" si="111"/>
        <v>45442</v>
      </c>
      <c r="D991" s="4">
        <f t="shared" si="101"/>
        <v>0</v>
      </c>
      <c r="E991" s="4">
        <f t="shared" si="104"/>
        <v>0</v>
      </c>
      <c r="F991" s="4">
        <f t="shared" si="105"/>
        <v>0</v>
      </c>
      <c r="G991" s="4">
        <f t="shared" si="106"/>
        <v>0</v>
      </c>
      <c r="H991" s="4">
        <f t="shared" si="107"/>
        <v>0</v>
      </c>
      <c r="I991" s="4">
        <f t="shared" si="108"/>
        <v>0</v>
      </c>
      <c r="J991" s="4">
        <f t="shared" si="102"/>
        <v>0</v>
      </c>
    </row>
    <row r="992" spans="3:10" x14ac:dyDescent="0.25">
      <c r="C992" s="24">
        <f t="shared" si="111"/>
        <v>45442</v>
      </c>
      <c r="D992" s="4">
        <f t="shared" si="101"/>
        <v>0</v>
      </c>
      <c r="E992" s="4">
        <f t="shared" si="104"/>
        <v>0</v>
      </c>
      <c r="F992" s="4">
        <f t="shared" si="105"/>
        <v>0</v>
      </c>
      <c r="G992" s="4">
        <f t="shared" si="106"/>
        <v>0</v>
      </c>
      <c r="H992" s="4">
        <f t="shared" si="107"/>
        <v>0</v>
      </c>
      <c r="I992" s="4">
        <f t="shared" si="108"/>
        <v>0</v>
      </c>
      <c r="J992" s="4">
        <f t="shared" si="102"/>
        <v>0</v>
      </c>
    </row>
    <row r="993" spans="3:10" x14ac:dyDescent="0.25">
      <c r="C993" s="24">
        <f t="shared" si="111"/>
        <v>45442</v>
      </c>
      <c r="D993" s="4">
        <f t="shared" si="101"/>
        <v>0</v>
      </c>
      <c r="E993" s="4">
        <f t="shared" si="104"/>
        <v>0</v>
      </c>
      <c r="F993" s="4">
        <f t="shared" si="105"/>
        <v>0</v>
      </c>
      <c r="G993" s="4">
        <f t="shared" si="106"/>
        <v>0</v>
      </c>
      <c r="H993" s="4">
        <f t="shared" si="107"/>
        <v>0</v>
      </c>
      <c r="I993" s="4">
        <f t="shared" si="108"/>
        <v>0</v>
      </c>
      <c r="J993" s="4">
        <f t="shared" si="102"/>
        <v>0</v>
      </c>
    </row>
    <row r="994" spans="3:10" x14ac:dyDescent="0.25">
      <c r="C994" s="24">
        <f t="shared" si="111"/>
        <v>45442</v>
      </c>
      <c r="D994" s="4">
        <f t="shared" si="101"/>
        <v>0</v>
      </c>
      <c r="E994" s="4">
        <f t="shared" si="104"/>
        <v>0</v>
      </c>
      <c r="F994" s="4">
        <f t="shared" si="105"/>
        <v>0</v>
      </c>
      <c r="G994" s="4">
        <f t="shared" si="106"/>
        <v>0</v>
      </c>
      <c r="H994" s="4">
        <f t="shared" si="107"/>
        <v>0</v>
      </c>
      <c r="I994" s="4">
        <f t="shared" si="108"/>
        <v>0</v>
      </c>
      <c r="J994" s="4">
        <f t="shared" si="102"/>
        <v>0</v>
      </c>
    </row>
    <row r="995" spans="3:10" x14ac:dyDescent="0.25">
      <c r="C995" s="24">
        <f t="shared" si="111"/>
        <v>45442</v>
      </c>
      <c r="D995" s="4">
        <f t="shared" si="101"/>
        <v>0</v>
      </c>
      <c r="E995" s="4">
        <f t="shared" si="104"/>
        <v>0</v>
      </c>
      <c r="F995" s="4">
        <f t="shared" si="105"/>
        <v>0</v>
      </c>
      <c r="G995" s="4">
        <f t="shared" si="106"/>
        <v>0</v>
      </c>
      <c r="H995" s="4">
        <f t="shared" si="107"/>
        <v>0</v>
      </c>
      <c r="I995" s="4">
        <f t="shared" si="108"/>
        <v>0</v>
      </c>
      <c r="J995" s="4">
        <f t="shared" si="102"/>
        <v>0</v>
      </c>
    </row>
    <row r="996" spans="3:10" x14ac:dyDescent="0.25">
      <c r="C996" s="24">
        <f t="shared" si="111"/>
        <v>45442</v>
      </c>
      <c r="D996" s="4">
        <f t="shared" si="101"/>
        <v>0</v>
      </c>
      <c r="E996" s="4">
        <f t="shared" si="104"/>
        <v>0</v>
      </c>
      <c r="F996" s="4">
        <f t="shared" si="105"/>
        <v>0</v>
      </c>
      <c r="G996" s="4">
        <f t="shared" si="106"/>
        <v>0</v>
      </c>
      <c r="H996" s="4">
        <f t="shared" si="107"/>
        <v>0</v>
      </c>
      <c r="I996" s="4">
        <f t="shared" si="108"/>
        <v>0</v>
      </c>
      <c r="J996" s="4">
        <f t="shared" si="102"/>
        <v>0</v>
      </c>
    </row>
    <row r="997" spans="3:10" x14ac:dyDescent="0.25">
      <c r="C997" s="24">
        <f t="shared" si="111"/>
        <v>45442</v>
      </c>
      <c r="D997" s="4">
        <f t="shared" si="101"/>
        <v>0</v>
      </c>
      <c r="E997" s="4">
        <f t="shared" si="104"/>
        <v>0</v>
      </c>
      <c r="F997" s="4">
        <f t="shared" si="105"/>
        <v>0</v>
      </c>
      <c r="G997" s="4">
        <f t="shared" si="106"/>
        <v>0</v>
      </c>
      <c r="H997" s="4">
        <f t="shared" si="107"/>
        <v>0</v>
      </c>
      <c r="I997" s="4">
        <f t="shared" si="108"/>
        <v>0</v>
      </c>
      <c r="J997" s="4">
        <f t="shared" si="102"/>
        <v>0</v>
      </c>
    </row>
    <row r="998" spans="3:10" x14ac:dyDescent="0.25">
      <c r="C998" s="24">
        <f t="shared" si="111"/>
        <v>45442</v>
      </c>
      <c r="D998" s="4">
        <f t="shared" si="101"/>
        <v>0</v>
      </c>
      <c r="E998" s="4">
        <f t="shared" si="104"/>
        <v>0</v>
      </c>
      <c r="F998" s="4">
        <f t="shared" si="105"/>
        <v>0</v>
      </c>
      <c r="G998" s="4">
        <f t="shared" si="106"/>
        <v>0</v>
      </c>
      <c r="H998" s="4">
        <f t="shared" si="107"/>
        <v>0</v>
      </c>
      <c r="I998" s="4">
        <f t="shared" si="108"/>
        <v>0</v>
      </c>
      <c r="J998" s="4">
        <f t="shared" si="102"/>
        <v>0</v>
      </c>
    </row>
    <row r="999" spans="3:10" x14ac:dyDescent="0.25">
      <c r="C999" s="24">
        <f t="shared" si="111"/>
        <v>45442</v>
      </c>
      <c r="D999" s="4">
        <f t="shared" si="101"/>
        <v>0</v>
      </c>
      <c r="E999" s="4">
        <f t="shared" si="104"/>
        <v>0</v>
      </c>
      <c r="F999" s="4">
        <f t="shared" si="105"/>
        <v>0</v>
      </c>
      <c r="G999" s="4">
        <f t="shared" si="106"/>
        <v>0</v>
      </c>
      <c r="H999" s="4">
        <f t="shared" si="107"/>
        <v>0</v>
      </c>
      <c r="I999" s="4">
        <f t="shared" si="108"/>
        <v>0</v>
      </c>
      <c r="J999" s="4">
        <f t="shared" si="102"/>
        <v>0</v>
      </c>
    </row>
    <row r="1000" spans="3:10" x14ac:dyDescent="0.25">
      <c r="C1000" s="24">
        <f t="shared" si="111"/>
        <v>45442</v>
      </c>
      <c r="D1000" s="4">
        <f t="shared" si="101"/>
        <v>0</v>
      </c>
      <c r="E1000" s="4">
        <f t="shared" si="104"/>
        <v>0</v>
      </c>
      <c r="F1000" s="4">
        <f t="shared" si="105"/>
        <v>0</v>
      </c>
      <c r="G1000" s="4">
        <f t="shared" si="106"/>
        <v>0</v>
      </c>
      <c r="H1000" s="4">
        <f t="shared" si="107"/>
        <v>0</v>
      </c>
      <c r="I1000" s="4">
        <f t="shared" si="108"/>
        <v>0</v>
      </c>
      <c r="J1000" s="4">
        <f t="shared" si="102"/>
        <v>0</v>
      </c>
    </row>
    <row r="1001" spans="3:10" x14ac:dyDescent="0.25">
      <c r="C1001" s="24">
        <f t="shared" si="111"/>
        <v>45442</v>
      </c>
      <c r="D1001" s="4">
        <f t="shared" si="101"/>
        <v>0</v>
      </c>
      <c r="E1001" s="4">
        <f t="shared" si="104"/>
        <v>0</v>
      </c>
      <c r="F1001" s="4">
        <f t="shared" si="105"/>
        <v>0</v>
      </c>
      <c r="G1001" s="4">
        <f t="shared" si="106"/>
        <v>0</v>
      </c>
      <c r="H1001" s="4">
        <f t="shared" si="107"/>
        <v>0</v>
      </c>
      <c r="I1001" s="4">
        <f t="shared" si="108"/>
        <v>0</v>
      </c>
      <c r="J1001" s="4">
        <f t="shared" si="102"/>
        <v>0</v>
      </c>
    </row>
    <row r="1002" spans="3:10" x14ac:dyDescent="0.25">
      <c r="C1002" s="24">
        <f t="shared" si="111"/>
        <v>45442</v>
      </c>
      <c r="D1002" s="4">
        <f t="shared" si="101"/>
        <v>0</v>
      </c>
      <c r="E1002" s="4">
        <f t="shared" si="104"/>
        <v>0</v>
      </c>
      <c r="F1002" s="4">
        <f t="shared" si="105"/>
        <v>0</v>
      </c>
      <c r="G1002" s="4">
        <f t="shared" si="106"/>
        <v>0</v>
      </c>
      <c r="H1002" s="4">
        <f t="shared" si="107"/>
        <v>0</v>
      </c>
      <c r="I1002" s="4">
        <f t="shared" si="108"/>
        <v>0</v>
      </c>
      <c r="J1002" s="4">
        <f t="shared" si="102"/>
        <v>0</v>
      </c>
    </row>
    <row r="1003" spans="3:10" x14ac:dyDescent="0.25">
      <c r="C1003" s="24">
        <f t="shared" si="111"/>
        <v>45442</v>
      </c>
      <c r="D1003" s="4">
        <f t="shared" si="101"/>
        <v>0</v>
      </c>
      <c r="E1003" s="4">
        <f t="shared" si="104"/>
        <v>0</v>
      </c>
      <c r="F1003" s="4">
        <f t="shared" si="105"/>
        <v>0</v>
      </c>
      <c r="G1003" s="4">
        <f t="shared" si="106"/>
        <v>0</v>
      </c>
      <c r="H1003" s="4">
        <f t="shared" si="107"/>
        <v>0</v>
      </c>
      <c r="I1003" s="4">
        <f t="shared" si="108"/>
        <v>0</v>
      </c>
      <c r="J1003" s="4">
        <f t="shared" si="102"/>
        <v>0</v>
      </c>
    </row>
    <row r="1004" spans="3:10" x14ac:dyDescent="0.25">
      <c r="C1004" s="24">
        <f t="shared" si="111"/>
        <v>45442</v>
      </c>
      <c r="D1004" s="4">
        <f t="shared" si="101"/>
        <v>0</v>
      </c>
      <c r="E1004" s="4">
        <f t="shared" si="104"/>
        <v>0</v>
      </c>
      <c r="F1004" s="4">
        <f t="shared" si="105"/>
        <v>0</v>
      </c>
      <c r="G1004" s="4">
        <f t="shared" si="106"/>
        <v>0</v>
      </c>
      <c r="H1004" s="4">
        <f t="shared" si="107"/>
        <v>0</v>
      </c>
      <c r="I1004" s="4">
        <f t="shared" si="108"/>
        <v>0</v>
      </c>
      <c r="J1004" s="4">
        <f t="shared" si="102"/>
        <v>0</v>
      </c>
    </row>
    <row r="1005" spans="3:10" x14ac:dyDescent="0.25">
      <c r="C1005" s="24">
        <f t="shared" si="111"/>
        <v>45442</v>
      </c>
      <c r="D1005" s="4">
        <f t="shared" si="101"/>
        <v>0</v>
      </c>
      <c r="E1005" s="4">
        <f t="shared" si="104"/>
        <v>0</v>
      </c>
      <c r="F1005" s="4">
        <f t="shared" si="105"/>
        <v>0</v>
      </c>
      <c r="G1005" s="4">
        <f t="shared" si="106"/>
        <v>0</v>
      </c>
      <c r="H1005" s="4">
        <f t="shared" si="107"/>
        <v>0</v>
      </c>
      <c r="I1005" s="4">
        <f t="shared" si="108"/>
        <v>0</v>
      </c>
      <c r="J1005" s="4">
        <f t="shared" si="102"/>
        <v>0</v>
      </c>
    </row>
    <row r="1006" spans="3:10" x14ac:dyDescent="0.25">
      <c r="C1006" s="24">
        <f t="shared" si="111"/>
        <v>45442</v>
      </c>
      <c r="D1006" s="4">
        <f t="shared" si="101"/>
        <v>0</v>
      </c>
      <c r="E1006" s="4">
        <f t="shared" si="104"/>
        <v>0</v>
      </c>
      <c r="F1006" s="4">
        <f t="shared" si="105"/>
        <v>0</v>
      </c>
      <c r="G1006" s="4">
        <f t="shared" si="106"/>
        <v>0</v>
      </c>
      <c r="H1006" s="4">
        <f t="shared" si="107"/>
        <v>0</v>
      </c>
      <c r="I1006" s="4">
        <f t="shared" si="108"/>
        <v>0</v>
      </c>
      <c r="J1006" s="4">
        <f t="shared" si="102"/>
        <v>0</v>
      </c>
    </row>
    <row r="1007" spans="3:10" x14ac:dyDescent="0.25">
      <c r="C1007" s="24">
        <f t="shared" si="111"/>
        <v>45442</v>
      </c>
      <c r="D1007" s="4">
        <f t="shared" si="101"/>
        <v>0</v>
      </c>
      <c r="E1007" s="4">
        <f t="shared" si="104"/>
        <v>0</v>
      </c>
      <c r="F1007" s="4">
        <f t="shared" si="105"/>
        <v>0</v>
      </c>
      <c r="G1007" s="4">
        <f t="shared" si="106"/>
        <v>0</v>
      </c>
      <c r="H1007" s="4">
        <f t="shared" si="107"/>
        <v>0</v>
      </c>
      <c r="I1007" s="4">
        <f t="shared" si="108"/>
        <v>0</v>
      </c>
      <c r="J1007" s="4">
        <f t="shared" si="102"/>
        <v>0</v>
      </c>
    </row>
    <row r="1008" spans="3:10" x14ac:dyDescent="0.25">
      <c r="C1008" s="24">
        <f t="shared" si="111"/>
        <v>45442</v>
      </c>
      <c r="D1008" s="4">
        <f t="shared" si="101"/>
        <v>0</v>
      </c>
      <c r="E1008" s="4">
        <f t="shared" si="104"/>
        <v>0</v>
      </c>
      <c r="F1008" s="4">
        <f t="shared" si="105"/>
        <v>0</v>
      </c>
      <c r="G1008" s="4">
        <f t="shared" si="106"/>
        <v>0</v>
      </c>
      <c r="H1008" s="4">
        <f t="shared" si="107"/>
        <v>0</v>
      </c>
      <c r="I1008" s="4">
        <f t="shared" si="108"/>
        <v>0</v>
      </c>
      <c r="J1008" s="4">
        <f t="shared" si="102"/>
        <v>0</v>
      </c>
    </row>
    <row r="1009" spans="3:10" x14ac:dyDescent="0.25">
      <c r="C1009" s="24">
        <f t="shared" si="111"/>
        <v>45442</v>
      </c>
      <c r="D1009" s="4">
        <f t="shared" si="101"/>
        <v>0</v>
      </c>
      <c r="E1009" s="4">
        <f t="shared" si="104"/>
        <v>0</v>
      </c>
      <c r="F1009" s="4">
        <f t="shared" si="105"/>
        <v>0</v>
      </c>
      <c r="G1009" s="4">
        <f t="shared" si="106"/>
        <v>0</v>
      </c>
      <c r="H1009" s="4">
        <f t="shared" si="107"/>
        <v>0</v>
      </c>
      <c r="I1009" s="4">
        <f t="shared" si="108"/>
        <v>0</v>
      </c>
      <c r="J1009" s="4">
        <f t="shared" si="102"/>
        <v>0</v>
      </c>
    </row>
    <row r="1010" spans="3:10" x14ac:dyDescent="0.25">
      <c r="C1010" s="24">
        <f t="shared" si="111"/>
        <v>45442</v>
      </c>
      <c r="D1010" s="4">
        <f t="shared" si="101"/>
        <v>0</v>
      </c>
      <c r="E1010" s="4">
        <f t="shared" si="104"/>
        <v>0</v>
      </c>
      <c r="F1010" s="4">
        <f t="shared" si="105"/>
        <v>0</v>
      </c>
      <c r="G1010" s="4">
        <f t="shared" si="106"/>
        <v>0</v>
      </c>
      <c r="H1010" s="4">
        <f t="shared" si="107"/>
        <v>0</v>
      </c>
      <c r="I1010" s="4">
        <f t="shared" si="108"/>
        <v>0</v>
      </c>
      <c r="J1010" s="4">
        <f t="shared" si="102"/>
        <v>0</v>
      </c>
    </row>
    <row r="1011" spans="3:10" x14ac:dyDescent="0.25">
      <c r="C1011" s="24">
        <f t="shared" si="111"/>
        <v>45442</v>
      </c>
      <c r="D1011" s="4">
        <f t="shared" si="101"/>
        <v>0</v>
      </c>
      <c r="E1011" s="4">
        <f t="shared" si="104"/>
        <v>0</v>
      </c>
      <c r="F1011" s="4">
        <f t="shared" si="105"/>
        <v>0</v>
      </c>
      <c r="G1011" s="4">
        <f t="shared" si="106"/>
        <v>0</v>
      </c>
      <c r="H1011" s="4">
        <f t="shared" si="107"/>
        <v>0</v>
      </c>
      <c r="I1011" s="4">
        <f t="shared" si="108"/>
        <v>0</v>
      </c>
      <c r="J1011" s="4">
        <f t="shared" si="102"/>
        <v>0</v>
      </c>
    </row>
    <row r="1012" spans="3:10" x14ac:dyDescent="0.25">
      <c r="C1012" s="24">
        <f t="shared" si="111"/>
        <v>45442</v>
      </c>
      <c r="D1012" s="4">
        <f t="shared" si="101"/>
        <v>0</v>
      </c>
      <c r="E1012" s="4">
        <f t="shared" si="104"/>
        <v>0</v>
      </c>
      <c r="F1012" s="4">
        <f t="shared" si="105"/>
        <v>0</v>
      </c>
      <c r="G1012" s="4">
        <f t="shared" si="106"/>
        <v>0</v>
      </c>
      <c r="H1012" s="4">
        <f t="shared" si="107"/>
        <v>0</v>
      </c>
      <c r="I1012" s="4">
        <f t="shared" si="108"/>
        <v>0</v>
      </c>
      <c r="J1012" s="4">
        <f t="shared" si="102"/>
        <v>0</v>
      </c>
    </row>
    <row r="1013" spans="3:10" x14ac:dyDescent="0.25">
      <c r="C1013" s="24">
        <f t="shared" si="111"/>
        <v>45442</v>
      </c>
      <c r="D1013" s="4">
        <f t="shared" si="101"/>
        <v>0</v>
      </c>
      <c r="E1013" s="4">
        <f t="shared" si="104"/>
        <v>0</v>
      </c>
      <c r="F1013" s="4">
        <f t="shared" si="105"/>
        <v>0</v>
      </c>
      <c r="G1013" s="4">
        <f t="shared" si="106"/>
        <v>0</v>
      </c>
      <c r="H1013" s="4">
        <f t="shared" si="107"/>
        <v>0</v>
      </c>
      <c r="I1013" s="4">
        <f t="shared" si="108"/>
        <v>0</v>
      </c>
      <c r="J1013" s="4">
        <f t="shared" si="102"/>
        <v>0</v>
      </c>
    </row>
    <row r="1014" spans="3:10" x14ac:dyDescent="0.25">
      <c r="C1014" s="24">
        <f t="shared" si="111"/>
        <v>45442</v>
      </c>
      <c r="D1014" s="4">
        <f t="shared" si="101"/>
        <v>0</v>
      </c>
      <c r="E1014" s="4">
        <f t="shared" si="104"/>
        <v>0</v>
      </c>
      <c r="F1014" s="4">
        <f t="shared" si="105"/>
        <v>0</v>
      </c>
      <c r="G1014" s="4">
        <f t="shared" si="106"/>
        <v>0</v>
      </c>
      <c r="H1014" s="4">
        <f t="shared" si="107"/>
        <v>0</v>
      </c>
      <c r="I1014" s="4">
        <f t="shared" si="108"/>
        <v>0</v>
      </c>
      <c r="J1014" s="4">
        <f t="shared" si="102"/>
        <v>0</v>
      </c>
    </row>
    <row r="1015" spans="3:10" x14ac:dyDescent="0.25">
      <c r="C1015" s="24">
        <f t="shared" si="111"/>
        <v>45442</v>
      </c>
      <c r="D1015" s="4">
        <f t="shared" si="101"/>
        <v>0</v>
      </c>
      <c r="E1015" s="4">
        <f t="shared" si="104"/>
        <v>0</v>
      </c>
      <c r="F1015" s="4">
        <f t="shared" si="105"/>
        <v>0</v>
      </c>
      <c r="G1015" s="4">
        <f t="shared" si="106"/>
        <v>0</v>
      </c>
      <c r="H1015" s="4">
        <f t="shared" si="107"/>
        <v>0</v>
      </c>
      <c r="I1015" s="4">
        <f t="shared" si="108"/>
        <v>0</v>
      </c>
      <c r="J1015" s="4">
        <f t="shared" si="102"/>
        <v>0</v>
      </c>
    </row>
    <row r="1016" spans="3:10" x14ac:dyDescent="0.25">
      <c r="C1016" s="24">
        <f t="shared" si="111"/>
        <v>45442</v>
      </c>
      <c r="D1016" s="4">
        <f t="shared" si="101"/>
        <v>0</v>
      </c>
      <c r="E1016" s="4">
        <f t="shared" si="104"/>
        <v>0</v>
      </c>
      <c r="F1016" s="4">
        <f t="shared" si="105"/>
        <v>0</v>
      </c>
      <c r="G1016" s="4">
        <f t="shared" si="106"/>
        <v>0</v>
      </c>
      <c r="H1016" s="4">
        <f t="shared" si="107"/>
        <v>0</v>
      </c>
      <c r="I1016" s="4">
        <f t="shared" si="108"/>
        <v>0</v>
      </c>
      <c r="J1016" s="4">
        <f t="shared" si="102"/>
        <v>0</v>
      </c>
    </row>
    <row r="1017" spans="3:10" x14ac:dyDescent="0.25">
      <c r="C1017" s="24">
        <f t="shared" si="111"/>
        <v>45442</v>
      </c>
      <c r="D1017" s="4">
        <f t="shared" si="101"/>
        <v>0</v>
      </c>
      <c r="E1017" s="4">
        <f t="shared" si="104"/>
        <v>0</v>
      </c>
      <c r="F1017" s="4">
        <f t="shared" si="105"/>
        <v>0</v>
      </c>
      <c r="G1017" s="4">
        <f t="shared" si="106"/>
        <v>0</v>
      </c>
      <c r="H1017" s="4">
        <f t="shared" si="107"/>
        <v>0</v>
      </c>
      <c r="I1017" s="4">
        <f t="shared" si="108"/>
        <v>0</v>
      </c>
      <c r="J1017" s="4">
        <f t="shared" si="102"/>
        <v>0</v>
      </c>
    </row>
    <row r="1018" spans="3:10" x14ac:dyDescent="0.25">
      <c r="C1018" s="24">
        <f t="shared" si="111"/>
        <v>45442</v>
      </c>
      <c r="D1018" s="4">
        <f t="shared" si="101"/>
        <v>0</v>
      </c>
      <c r="E1018" s="4">
        <f t="shared" si="104"/>
        <v>0</v>
      </c>
      <c r="F1018" s="4">
        <f t="shared" si="105"/>
        <v>0</v>
      </c>
      <c r="G1018" s="4">
        <f t="shared" si="106"/>
        <v>0</v>
      </c>
      <c r="H1018" s="4">
        <f t="shared" si="107"/>
        <v>0</v>
      </c>
      <c r="I1018" s="4">
        <f t="shared" si="108"/>
        <v>0</v>
      </c>
      <c r="J1018" s="4">
        <f t="shared" si="102"/>
        <v>0</v>
      </c>
    </row>
    <row r="1019" spans="3:10" x14ac:dyDescent="0.25">
      <c r="C1019" s="24">
        <f t="shared" si="111"/>
        <v>45442</v>
      </c>
      <c r="D1019" s="4">
        <f t="shared" si="101"/>
        <v>0</v>
      </c>
      <c r="E1019" s="4">
        <f t="shared" si="104"/>
        <v>0</v>
      </c>
      <c r="F1019" s="4">
        <f t="shared" si="105"/>
        <v>0</v>
      </c>
      <c r="G1019" s="4">
        <f t="shared" si="106"/>
        <v>0</v>
      </c>
      <c r="H1019" s="4">
        <f t="shared" si="107"/>
        <v>0</v>
      </c>
      <c r="I1019" s="4">
        <f t="shared" si="108"/>
        <v>0</v>
      </c>
      <c r="J1019" s="4">
        <f t="shared" si="102"/>
        <v>0</v>
      </c>
    </row>
    <row r="1020" spans="3:10" x14ac:dyDescent="0.25">
      <c r="C1020" s="24">
        <f t="shared" si="111"/>
        <v>45442</v>
      </c>
      <c r="D1020" s="4">
        <f t="shared" si="101"/>
        <v>0</v>
      </c>
      <c r="E1020" s="4">
        <f t="shared" si="104"/>
        <v>0</v>
      </c>
      <c r="F1020" s="4">
        <f t="shared" si="105"/>
        <v>0</v>
      </c>
      <c r="G1020" s="4">
        <f t="shared" si="106"/>
        <v>0</v>
      </c>
      <c r="H1020" s="4">
        <f t="shared" si="107"/>
        <v>0</v>
      </c>
      <c r="I1020" s="4">
        <f t="shared" si="108"/>
        <v>0</v>
      </c>
      <c r="J1020" s="4">
        <f t="shared" si="102"/>
        <v>0</v>
      </c>
    </row>
    <row r="1021" spans="3:10" x14ac:dyDescent="0.25">
      <c r="C1021" s="24">
        <f t="shared" si="111"/>
        <v>45442</v>
      </c>
      <c r="D1021" s="4">
        <f t="shared" si="101"/>
        <v>0</v>
      </c>
      <c r="E1021" s="4">
        <f t="shared" si="104"/>
        <v>0</v>
      </c>
      <c r="F1021" s="4">
        <f t="shared" si="105"/>
        <v>0</v>
      </c>
      <c r="G1021" s="4">
        <f t="shared" si="106"/>
        <v>0</v>
      </c>
      <c r="H1021" s="4">
        <f t="shared" si="107"/>
        <v>0</v>
      </c>
      <c r="I1021" s="4">
        <f t="shared" si="108"/>
        <v>0</v>
      </c>
      <c r="J1021" s="4">
        <f t="shared" si="102"/>
        <v>0</v>
      </c>
    </row>
    <row r="1022" spans="3:10" x14ac:dyDescent="0.25">
      <c r="C1022" s="24">
        <f t="shared" si="111"/>
        <v>45442</v>
      </c>
      <c r="D1022" s="4">
        <f t="shared" si="101"/>
        <v>0</v>
      </c>
      <c r="E1022" s="4">
        <f t="shared" si="104"/>
        <v>0</v>
      </c>
      <c r="F1022" s="4">
        <f t="shared" si="105"/>
        <v>0</v>
      </c>
      <c r="G1022" s="4">
        <f t="shared" si="106"/>
        <v>0</v>
      </c>
      <c r="H1022" s="4">
        <f t="shared" si="107"/>
        <v>0</v>
      </c>
      <c r="I1022" s="4">
        <f t="shared" si="108"/>
        <v>0</v>
      </c>
      <c r="J1022" s="4">
        <f t="shared" si="102"/>
        <v>0</v>
      </c>
    </row>
    <row r="1023" spans="3:10" x14ac:dyDescent="0.25">
      <c r="C1023" s="24">
        <f t="shared" si="111"/>
        <v>45442</v>
      </c>
      <c r="D1023" s="4">
        <f t="shared" si="101"/>
        <v>0</v>
      </c>
      <c r="E1023" s="4">
        <f t="shared" si="104"/>
        <v>0</v>
      </c>
      <c r="F1023" s="4">
        <f t="shared" si="105"/>
        <v>0</v>
      </c>
      <c r="G1023" s="4">
        <f t="shared" si="106"/>
        <v>0</v>
      </c>
      <c r="H1023" s="4">
        <f t="shared" si="107"/>
        <v>0</v>
      </c>
      <c r="I1023" s="4">
        <f t="shared" si="108"/>
        <v>0</v>
      </c>
      <c r="J1023" s="4">
        <f t="shared" si="102"/>
        <v>0</v>
      </c>
    </row>
    <row r="1024" spans="3:10" x14ac:dyDescent="0.25">
      <c r="C1024" s="24">
        <f t="shared" si="111"/>
        <v>45442</v>
      </c>
      <c r="D1024" s="4">
        <f t="shared" si="101"/>
        <v>0</v>
      </c>
      <c r="E1024" s="4">
        <f t="shared" si="104"/>
        <v>0</v>
      </c>
      <c r="F1024" s="4">
        <f t="shared" si="105"/>
        <v>0</v>
      </c>
      <c r="G1024" s="4">
        <f t="shared" si="106"/>
        <v>0</v>
      </c>
      <c r="H1024" s="4">
        <f t="shared" si="107"/>
        <v>0</v>
      </c>
      <c r="I1024" s="4">
        <f t="shared" si="108"/>
        <v>0</v>
      </c>
      <c r="J1024" s="4">
        <f t="shared" si="102"/>
        <v>0</v>
      </c>
    </row>
    <row r="1025" spans="3:10" x14ac:dyDescent="0.25">
      <c r="C1025" s="24">
        <f t="shared" si="111"/>
        <v>45442</v>
      </c>
      <c r="D1025" s="4">
        <f t="shared" si="101"/>
        <v>0</v>
      </c>
      <c r="E1025" s="4">
        <f t="shared" si="104"/>
        <v>0</v>
      </c>
      <c r="F1025" s="4">
        <f t="shared" si="105"/>
        <v>0</v>
      </c>
      <c r="G1025" s="4">
        <f t="shared" si="106"/>
        <v>0</v>
      </c>
      <c r="H1025" s="4">
        <f t="shared" si="107"/>
        <v>0</v>
      </c>
      <c r="I1025" s="4">
        <f t="shared" si="108"/>
        <v>0</v>
      </c>
      <c r="J1025" s="4">
        <f t="shared" si="102"/>
        <v>0</v>
      </c>
    </row>
    <row r="1026" spans="3:10" x14ac:dyDescent="0.25">
      <c r="C1026" s="24">
        <f t="shared" si="111"/>
        <v>45442</v>
      </c>
      <c r="D1026" s="4">
        <f t="shared" si="101"/>
        <v>0</v>
      </c>
      <c r="E1026" s="4">
        <f t="shared" si="104"/>
        <v>0</v>
      </c>
      <c r="F1026" s="4">
        <f t="shared" si="105"/>
        <v>0</v>
      </c>
      <c r="G1026" s="4">
        <f t="shared" si="106"/>
        <v>0</v>
      </c>
      <c r="H1026" s="4">
        <f t="shared" si="107"/>
        <v>0</v>
      </c>
      <c r="I1026" s="4">
        <f t="shared" si="108"/>
        <v>0</v>
      </c>
      <c r="J1026" s="4">
        <f t="shared" si="102"/>
        <v>0</v>
      </c>
    </row>
    <row r="1027" spans="3:10" x14ac:dyDescent="0.25">
      <c r="C1027" s="24">
        <f t="shared" si="111"/>
        <v>45442</v>
      </c>
      <c r="D1027" s="4">
        <f t="shared" si="101"/>
        <v>0</v>
      </c>
      <c r="E1027" s="4">
        <f t="shared" si="104"/>
        <v>0</v>
      </c>
      <c r="F1027" s="4">
        <f t="shared" si="105"/>
        <v>0</v>
      </c>
      <c r="G1027" s="4">
        <f t="shared" si="106"/>
        <v>0</v>
      </c>
      <c r="H1027" s="4">
        <f t="shared" si="107"/>
        <v>0</v>
      </c>
      <c r="I1027" s="4">
        <f t="shared" si="108"/>
        <v>0</v>
      </c>
      <c r="J1027" s="4">
        <f t="shared" si="102"/>
        <v>0</v>
      </c>
    </row>
    <row r="1028" spans="3:10" x14ac:dyDescent="0.25">
      <c r="C1028" s="24">
        <f t="shared" si="111"/>
        <v>45442</v>
      </c>
      <c r="D1028" s="4">
        <f t="shared" si="101"/>
        <v>0</v>
      </c>
      <c r="E1028" s="4">
        <f t="shared" si="104"/>
        <v>0</v>
      </c>
      <c r="F1028" s="4">
        <f t="shared" si="105"/>
        <v>0</v>
      </c>
      <c r="G1028" s="4">
        <f t="shared" si="106"/>
        <v>0</v>
      </c>
      <c r="H1028" s="4">
        <f t="shared" si="107"/>
        <v>0</v>
      </c>
      <c r="I1028" s="4">
        <f t="shared" si="108"/>
        <v>0</v>
      </c>
      <c r="J1028" s="4">
        <f t="shared" si="102"/>
        <v>0</v>
      </c>
    </row>
    <row r="1029" spans="3:10" x14ac:dyDescent="0.25">
      <c r="C1029" s="24">
        <f t="shared" si="111"/>
        <v>45442</v>
      </c>
      <c r="D1029" s="4">
        <f t="shared" si="101"/>
        <v>0</v>
      </c>
      <c r="E1029" s="4">
        <f t="shared" si="104"/>
        <v>0</v>
      </c>
      <c r="F1029" s="4">
        <f t="shared" si="105"/>
        <v>0</v>
      </c>
      <c r="G1029" s="4">
        <f t="shared" si="106"/>
        <v>0</v>
      </c>
      <c r="H1029" s="4">
        <f t="shared" si="107"/>
        <v>0</v>
      </c>
      <c r="I1029" s="4">
        <f t="shared" si="108"/>
        <v>0</v>
      </c>
      <c r="J1029" s="4">
        <f t="shared" si="102"/>
        <v>0</v>
      </c>
    </row>
    <row r="1030" spans="3:10" x14ac:dyDescent="0.25">
      <c r="C1030" s="24">
        <f t="shared" si="111"/>
        <v>45442</v>
      </c>
      <c r="D1030" s="4">
        <f t="shared" si="101"/>
        <v>0</v>
      </c>
      <c r="E1030" s="4">
        <f t="shared" si="104"/>
        <v>0</v>
      </c>
      <c r="F1030" s="4">
        <f t="shared" si="105"/>
        <v>0</v>
      </c>
      <c r="G1030" s="4">
        <f t="shared" si="106"/>
        <v>0</v>
      </c>
      <c r="H1030" s="4">
        <f t="shared" si="107"/>
        <v>0</v>
      </c>
      <c r="I1030" s="4">
        <f t="shared" si="108"/>
        <v>0</v>
      </c>
      <c r="J1030" s="4">
        <f t="shared" si="102"/>
        <v>0</v>
      </c>
    </row>
    <row r="1031" spans="3:10" x14ac:dyDescent="0.25">
      <c r="C1031" s="24">
        <f t="shared" si="111"/>
        <v>45442</v>
      </c>
      <c r="D1031" s="4">
        <f t="shared" si="101"/>
        <v>0</v>
      </c>
      <c r="E1031" s="4">
        <f t="shared" si="104"/>
        <v>0</v>
      </c>
      <c r="F1031" s="4">
        <f t="shared" si="105"/>
        <v>0</v>
      </c>
      <c r="G1031" s="4">
        <f t="shared" si="106"/>
        <v>0</v>
      </c>
      <c r="H1031" s="4">
        <f t="shared" si="107"/>
        <v>0</v>
      </c>
      <c r="I1031" s="4">
        <f t="shared" si="108"/>
        <v>0</v>
      </c>
      <c r="J1031" s="4">
        <f t="shared" si="102"/>
        <v>0</v>
      </c>
    </row>
    <row r="1032" spans="3:10" x14ac:dyDescent="0.25">
      <c r="C1032" s="24">
        <f t="shared" si="111"/>
        <v>45442</v>
      </c>
      <c r="D1032" s="4">
        <f t="shared" si="101"/>
        <v>0</v>
      </c>
      <c r="E1032" s="4">
        <f t="shared" si="104"/>
        <v>0</v>
      </c>
      <c r="F1032" s="4">
        <f t="shared" si="105"/>
        <v>0</v>
      </c>
      <c r="G1032" s="4">
        <f t="shared" si="106"/>
        <v>0</v>
      </c>
      <c r="H1032" s="4">
        <f t="shared" si="107"/>
        <v>0</v>
      </c>
      <c r="I1032" s="4">
        <f t="shared" si="108"/>
        <v>0</v>
      </c>
      <c r="J1032" s="4">
        <f t="shared" si="102"/>
        <v>0</v>
      </c>
    </row>
    <row r="1033" spans="3:10" x14ac:dyDescent="0.25">
      <c r="C1033" s="24">
        <f t="shared" si="111"/>
        <v>45442</v>
      </c>
      <c r="D1033" s="4">
        <f t="shared" si="101"/>
        <v>0</v>
      </c>
      <c r="E1033" s="4">
        <f t="shared" si="104"/>
        <v>0</v>
      </c>
      <c r="F1033" s="4">
        <f t="shared" si="105"/>
        <v>0</v>
      </c>
      <c r="G1033" s="4">
        <f t="shared" si="106"/>
        <v>0</v>
      </c>
      <c r="H1033" s="4">
        <f t="shared" si="107"/>
        <v>0</v>
      </c>
      <c r="I1033" s="4">
        <f t="shared" si="108"/>
        <v>0</v>
      </c>
      <c r="J1033" s="4">
        <f t="shared" si="102"/>
        <v>0</v>
      </c>
    </row>
    <row r="1034" spans="3:10" x14ac:dyDescent="0.25">
      <c r="C1034" s="24">
        <f t="shared" si="111"/>
        <v>45442</v>
      </c>
      <c r="D1034" s="4">
        <f t="shared" si="101"/>
        <v>0</v>
      </c>
      <c r="E1034" s="4">
        <f t="shared" si="104"/>
        <v>0</v>
      </c>
      <c r="F1034" s="4">
        <f t="shared" si="105"/>
        <v>0</v>
      </c>
      <c r="G1034" s="4">
        <f t="shared" si="106"/>
        <v>0</v>
      </c>
      <c r="H1034" s="4">
        <f t="shared" si="107"/>
        <v>0</v>
      </c>
      <c r="I1034" s="4">
        <f t="shared" si="108"/>
        <v>0</v>
      </c>
      <c r="J1034" s="4">
        <f t="shared" si="102"/>
        <v>0</v>
      </c>
    </row>
    <row r="1035" spans="3:10" x14ac:dyDescent="0.25">
      <c r="C1035" s="24">
        <f t="shared" si="111"/>
        <v>45442</v>
      </c>
      <c r="D1035" s="4">
        <f t="shared" si="101"/>
        <v>0</v>
      </c>
      <c r="E1035" s="4">
        <f t="shared" si="104"/>
        <v>0</v>
      </c>
      <c r="F1035" s="4">
        <f t="shared" si="105"/>
        <v>0</v>
      </c>
      <c r="G1035" s="4">
        <f t="shared" si="106"/>
        <v>0</v>
      </c>
      <c r="H1035" s="4">
        <f t="shared" si="107"/>
        <v>0</v>
      </c>
      <c r="I1035" s="4">
        <f t="shared" si="108"/>
        <v>0</v>
      </c>
      <c r="J1035" s="4">
        <f t="shared" si="102"/>
        <v>0</v>
      </c>
    </row>
    <row r="1036" spans="3:10" x14ac:dyDescent="0.25">
      <c r="C1036" s="24">
        <f t="shared" si="111"/>
        <v>45442</v>
      </c>
      <c r="D1036" s="4">
        <f t="shared" si="101"/>
        <v>0</v>
      </c>
      <c r="E1036" s="4">
        <f t="shared" si="104"/>
        <v>0</v>
      </c>
      <c r="F1036" s="4">
        <f t="shared" si="105"/>
        <v>0</v>
      </c>
      <c r="G1036" s="4">
        <f t="shared" si="106"/>
        <v>0</v>
      </c>
      <c r="H1036" s="4">
        <f t="shared" si="107"/>
        <v>0</v>
      </c>
      <c r="I1036" s="4">
        <f t="shared" si="108"/>
        <v>0</v>
      </c>
      <c r="J1036" s="4">
        <f t="shared" si="102"/>
        <v>0</v>
      </c>
    </row>
    <row r="1037" spans="3:10" x14ac:dyDescent="0.25">
      <c r="C1037" s="24">
        <f t="shared" si="111"/>
        <v>45442</v>
      </c>
      <c r="D1037" s="4">
        <f t="shared" si="101"/>
        <v>0</v>
      </c>
      <c r="E1037" s="4">
        <f t="shared" si="104"/>
        <v>0</v>
      </c>
      <c r="F1037" s="4">
        <f t="shared" si="105"/>
        <v>0</v>
      </c>
      <c r="G1037" s="4">
        <f t="shared" si="106"/>
        <v>0</v>
      </c>
      <c r="H1037" s="4">
        <f t="shared" si="107"/>
        <v>0</v>
      </c>
      <c r="I1037" s="4">
        <f t="shared" si="108"/>
        <v>0</v>
      </c>
      <c r="J1037" s="4">
        <f t="shared" si="102"/>
        <v>0</v>
      </c>
    </row>
    <row r="1038" spans="3:10" x14ac:dyDescent="0.25">
      <c r="C1038" s="24">
        <f t="shared" si="111"/>
        <v>45442</v>
      </c>
      <c r="D1038" s="4">
        <f t="shared" si="101"/>
        <v>0</v>
      </c>
      <c r="E1038" s="4">
        <f t="shared" si="104"/>
        <v>0</v>
      </c>
      <c r="F1038" s="4">
        <f t="shared" si="105"/>
        <v>0</v>
      </c>
      <c r="G1038" s="4">
        <f t="shared" si="106"/>
        <v>0</v>
      </c>
      <c r="H1038" s="4">
        <f t="shared" si="107"/>
        <v>0</v>
      </c>
      <c r="I1038" s="4">
        <f t="shared" si="108"/>
        <v>0</v>
      </c>
      <c r="J1038" s="4">
        <f t="shared" si="102"/>
        <v>0</v>
      </c>
    </row>
    <row r="1039" spans="3:10" x14ac:dyDescent="0.25">
      <c r="C1039" s="24">
        <f t="shared" si="111"/>
        <v>45442</v>
      </c>
      <c r="D1039" s="4">
        <f t="shared" si="101"/>
        <v>0</v>
      </c>
      <c r="E1039" s="4">
        <f t="shared" si="104"/>
        <v>0</v>
      </c>
      <c r="F1039" s="4">
        <f t="shared" si="105"/>
        <v>0</v>
      </c>
      <c r="G1039" s="4">
        <f t="shared" si="106"/>
        <v>0</v>
      </c>
      <c r="H1039" s="4">
        <f t="shared" si="107"/>
        <v>0</v>
      </c>
      <c r="I1039" s="4">
        <f t="shared" si="108"/>
        <v>0</v>
      </c>
      <c r="J1039" s="4">
        <f t="shared" si="102"/>
        <v>0</v>
      </c>
    </row>
    <row r="1040" spans="3:10" x14ac:dyDescent="0.25">
      <c r="C1040" s="24">
        <f t="shared" si="111"/>
        <v>45442</v>
      </c>
      <c r="D1040" s="4">
        <f t="shared" si="101"/>
        <v>0</v>
      </c>
      <c r="E1040" s="4">
        <f t="shared" si="104"/>
        <v>0</v>
      </c>
      <c r="F1040" s="4">
        <f t="shared" si="105"/>
        <v>0</v>
      </c>
      <c r="G1040" s="4">
        <f t="shared" si="106"/>
        <v>0</v>
      </c>
      <c r="H1040" s="4">
        <f t="shared" si="107"/>
        <v>0</v>
      </c>
      <c r="I1040" s="4">
        <f t="shared" si="108"/>
        <v>0</v>
      </c>
      <c r="J1040" s="4">
        <f t="shared" si="102"/>
        <v>0</v>
      </c>
    </row>
    <row r="1041" spans="3:10" x14ac:dyDescent="0.25">
      <c r="C1041" s="24">
        <f t="shared" si="111"/>
        <v>45442</v>
      </c>
      <c r="D1041" s="4">
        <f t="shared" si="101"/>
        <v>0</v>
      </c>
      <c r="E1041" s="4">
        <f t="shared" si="104"/>
        <v>0</v>
      </c>
      <c r="F1041" s="4">
        <f t="shared" si="105"/>
        <v>0</v>
      </c>
      <c r="G1041" s="4">
        <f t="shared" si="106"/>
        <v>0</v>
      </c>
      <c r="H1041" s="4">
        <f t="shared" si="107"/>
        <v>0</v>
      </c>
      <c r="I1041" s="4">
        <f t="shared" si="108"/>
        <v>0</v>
      </c>
      <c r="J1041" s="4">
        <f t="shared" si="102"/>
        <v>0</v>
      </c>
    </row>
    <row r="1042" spans="3:10" x14ac:dyDescent="0.25">
      <c r="C1042" s="24">
        <f t="shared" si="111"/>
        <v>45442</v>
      </c>
      <c r="D1042" s="4">
        <f t="shared" si="101"/>
        <v>0</v>
      </c>
      <c r="E1042" s="4">
        <f t="shared" si="104"/>
        <v>0</v>
      </c>
      <c r="F1042" s="4">
        <f t="shared" si="105"/>
        <v>0</v>
      </c>
      <c r="G1042" s="4">
        <f t="shared" si="106"/>
        <v>0</v>
      </c>
      <c r="H1042" s="4">
        <f t="shared" si="107"/>
        <v>0</v>
      </c>
      <c r="I1042" s="4">
        <f t="shared" si="108"/>
        <v>0</v>
      </c>
      <c r="J1042" s="4">
        <f t="shared" si="102"/>
        <v>0</v>
      </c>
    </row>
    <row r="1043" spans="3:10" x14ac:dyDescent="0.25">
      <c r="C1043" s="24">
        <f t="shared" si="111"/>
        <v>45442</v>
      </c>
      <c r="D1043" s="4">
        <f t="shared" si="101"/>
        <v>0</v>
      </c>
      <c r="E1043" s="4">
        <f t="shared" si="104"/>
        <v>0</v>
      </c>
      <c r="F1043" s="4">
        <f t="shared" si="105"/>
        <v>0</v>
      </c>
      <c r="G1043" s="4">
        <f t="shared" si="106"/>
        <v>0</v>
      </c>
      <c r="H1043" s="4">
        <f t="shared" si="107"/>
        <v>0</v>
      </c>
      <c r="I1043" s="4">
        <f t="shared" si="108"/>
        <v>0</v>
      </c>
      <c r="J1043" s="4">
        <f t="shared" si="102"/>
        <v>0</v>
      </c>
    </row>
    <row r="1044" spans="3:10" x14ac:dyDescent="0.25">
      <c r="C1044" s="24">
        <f t="shared" si="111"/>
        <v>45442</v>
      </c>
      <c r="D1044" s="4">
        <f t="shared" si="101"/>
        <v>0</v>
      </c>
      <c r="E1044" s="4">
        <f t="shared" si="104"/>
        <v>0</v>
      </c>
      <c r="F1044" s="4">
        <f t="shared" si="105"/>
        <v>0</v>
      </c>
      <c r="G1044" s="4">
        <f t="shared" si="106"/>
        <v>0</v>
      </c>
      <c r="H1044" s="4">
        <f t="shared" si="107"/>
        <v>0</v>
      </c>
      <c r="I1044" s="4">
        <f t="shared" si="108"/>
        <v>0</v>
      </c>
      <c r="J1044" s="4">
        <f t="shared" si="102"/>
        <v>0</v>
      </c>
    </row>
    <row r="1045" spans="3:10" x14ac:dyDescent="0.25">
      <c r="C1045" s="24">
        <f t="shared" si="111"/>
        <v>45442</v>
      </c>
      <c r="D1045" s="4">
        <f t="shared" si="101"/>
        <v>0</v>
      </c>
      <c r="E1045" s="4">
        <f t="shared" si="104"/>
        <v>0</v>
      </c>
      <c r="F1045" s="4">
        <f t="shared" si="105"/>
        <v>0</v>
      </c>
      <c r="G1045" s="4">
        <f t="shared" si="106"/>
        <v>0</v>
      </c>
      <c r="H1045" s="4">
        <f t="shared" si="107"/>
        <v>0</v>
      </c>
      <c r="I1045" s="4">
        <f t="shared" si="108"/>
        <v>0</v>
      </c>
      <c r="J1045" s="4">
        <f t="shared" si="102"/>
        <v>0</v>
      </c>
    </row>
    <row r="1046" spans="3:10" x14ac:dyDescent="0.25">
      <c r="C1046" s="24">
        <f t="shared" si="111"/>
        <v>45442</v>
      </c>
      <c r="D1046" s="4">
        <f t="shared" si="101"/>
        <v>0</v>
      </c>
      <c r="E1046" s="4">
        <f t="shared" si="104"/>
        <v>0</v>
      </c>
      <c r="F1046" s="4">
        <f t="shared" si="105"/>
        <v>0</v>
      </c>
      <c r="G1046" s="4">
        <f t="shared" si="106"/>
        <v>0</v>
      </c>
      <c r="H1046" s="4">
        <f t="shared" si="107"/>
        <v>0</v>
      </c>
      <c r="I1046" s="4">
        <f t="shared" si="108"/>
        <v>0</v>
      </c>
      <c r="J1046" s="4">
        <f t="shared" si="102"/>
        <v>0</v>
      </c>
    </row>
    <row r="1047" spans="3:10" x14ac:dyDescent="0.25">
      <c r="C1047" s="24">
        <f t="shared" si="111"/>
        <v>45442</v>
      </c>
      <c r="D1047" s="4">
        <f t="shared" si="101"/>
        <v>0</v>
      </c>
      <c r="E1047" s="4">
        <f t="shared" si="104"/>
        <v>0</v>
      </c>
      <c r="F1047" s="4">
        <f t="shared" si="105"/>
        <v>0</v>
      </c>
      <c r="G1047" s="4">
        <f t="shared" si="106"/>
        <v>0</v>
      </c>
      <c r="H1047" s="4">
        <f t="shared" si="107"/>
        <v>0</v>
      </c>
      <c r="I1047" s="4">
        <f t="shared" si="108"/>
        <v>0</v>
      </c>
      <c r="J1047" s="4">
        <f t="shared" si="102"/>
        <v>0</v>
      </c>
    </row>
    <row r="1048" spans="3:10" x14ac:dyDescent="0.25">
      <c r="C1048" s="24">
        <f t="shared" si="111"/>
        <v>45442</v>
      </c>
      <c r="D1048" s="4">
        <f t="shared" si="101"/>
        <v>0</v>
      </c>
      <c r="E1048" s="4">
        <f t="shared" si="104"/>
        <v>0</v>
      </c>
      <c r="F1048" s="4">
        <f t="shared" si="105"/>
        <v>0</v>
      </c>
      <c r="G1048" s="4">
        <f t="shared" si="106"/>
        <v>0</v>
      </c>
      <c r="H1048" s="4">
        <f t="shared" si="107"/>
        <v>0</v>
      </c>
      <c r="I1048" s="4">
        <f t="shared" si="108"/>
        <v>0</v>
      </c>
      <c r="J1048" s="4">
        <f t="shared" si="102"/>
        <v>0</v>
      </c>
    </row>
    <row r="1049" spans="3:10" x14ac:dyDescent="0.25">
      <c r="C1049" s="24">
        <f t="shared" si="111"/>
        <v>45442</v>
      </c>
      <c r="D1049" s="4">
        <f t="shared" ref="D1049:D1112" si="112">+IF(AND(C1049&gt;=0,C1049&lt;=30),K1049,0)</f>
        <v>0</v>
      </c>
      <c r="E1049" s="4">
        <f t="shared" si="104"/>
        <v>0</v>
      </c>
      <c r="F1049" s="4">
        <f t="shared" si="105"/>
        <v>0</v>
      </c>
      <c r="G1049" s="4">
        <f t="shared" si="106"/>
        <v>0</v>
      </c>
      <c r="H1049" s="4">
        <f t="shared" si="107"/>
        <v>0</v>
      </c>
      <c r="I1049" s="4">
        <f t="shared" si="108"/>
        <v>0</v>
      </c>
      <c r="J1049" s="4">
        <f t="shared" ref="J1049:J1112" si="113">+IF(AND(C1049&gt;360),K1049,0)</f>
        <v>0</v>
      </c>
    </row>
    <row r="1050" spans="3:10" x14ac:dyDescent="0.25">
      <c r="C1050" s="24">
        <f t="shared" si="111"/>
        <v>45442</v>
      </c>
      <c r="D1050" s="4">
        <f t="shared" si="112"/>
        <v>0</v>
      </c>
      <c r="E1050" s="4">
        <f t="shared" si="104"/>
        <v>0</v>
      </c>
      <c r="F1050" s="4">
        <f t="shared" si="105"/>
        <v>0</v>
      </c>
      <c r="G1050" s="4">
        <f t="shared" si="106"/>
        <v>0</v>
      </c>
      <c r="H1050" s="4">
        <f t="shared" si="107"/>
        <v>0</v>
      </c>
      <c r="I1050" s="4">
        <f t="shared" si="108"/>
        <v>0</v>
      </c>
      <c r="J1050" s="4">
        <f t="shared" si="113"/>
        <v>0</v>
      </c>
    </row>
    <row r="1051" spans="3:10" x14ac:dyDescent="0.25">
      <c r="C1051" s="24">
        <f t="shared" ref="C1051:C1114" si="114">+_xlfn.DAYS($C$2,B1051)</f>
        <v>45442</v>
      </c>
      <c r="D1051" s="4">
        <f t="shared" si="112"/>
        <v>0</v>
      </c>
      <c r="E1051" s="4">
        <f t="shared" si="104"/>
        <v>0</v>
      </c>
      <c r="F1051" s="4">
        <f t="shared" si="105"/>
        <v>0</v>
      </c>
      <c r="G1051" s="4">
        <f t="shared" si="106"/>
        <v>0</v>
      </c>
      <c r="H1051" s="4">
        <f t="shared" si="107"/>
        <v>0</v>
      </c>
      <c r="I1051" s="4">
        <f t="shared" si="108"/>
        <v>0</v>
      </c>
      <c r="J1051" s="4">
        <f t="shared" si="113"/>
        <v>0</v>
      </c>
    </row>
    <row r="1052" spans="3:10" x14ac:dyDescent="0.25">
      <c r="C1052" s="24">
        <f t="shared" si="114"/>
        <v>45442</v>
      </c>
      <c r="D1052" s="4">
        <f t="shared" si="112"/>
        <v>0</v>
      </c>
      <c r="E1052" s="4">
        <f t="shared" si="104"/>
        <v>0</v>
      </c>
      <c r="F1052" s="4">
        <f t="shared" si="105"/>
        <v>0</v>
      </c>
      <c r="G1052" s="4">
        <f t="shared" si="106"/>
        <v>0</v>
      </c>
      <c r="H1052" s="4">
        <f t="shared" si="107"/>
        <v>0</v>
      </c>
      <c r="I1052" s="4">
        <f t="shared" si="108"/>
        <v>0</v>
      </c>
      <c r="J1052" s="4">
        <f t="shared" si="113"/>
        <v>0</v>
      </c>
    </row>
    <row r="1053" spans="3:10" x14ac:dyDescent="0.25">
      <c r="C1053" s="24">
        <f t="shared" si="114"/>
        <v>45442</v>
      </c>
      <c r="D1053" s="4">
        <f t="shared" si="112"/>
        <v>0</v>
      </c>
      <c r="E1053" s="4">
        <f t="shared" si="104"/>
        <v>0</v>
      </c>
      <c r="F1053" s="4">
        <f t="shared" si="105"/>
        <v>0</v>
      </c>
      <c r="G1053" s="4">
        <f t="shared" si="106"/>
        <v>0</v>
      </c>
      <c r="H1053" s="4">
        <f t="shared" si="107"/>
        <v>0</v>
      </c>
      <c r="I1053" s="4">
        <f t="shared" si="108"/>
        <v>0</v>
      </c>
      <c r="J1053" s="4">
        <f t="shared" si="113"/>
        <v>0</v>
      </c>
    </row>
    <row r="1054" spans="3:10" x14ac:dyDescent="0.25">
      <c r="C1054" s="24">
        <f t="shared" si="114"/>
        <v>45442</v>
      </c>
      <c r="D1054" s="4">
        <f t="shared" si="112"/>
        <v>0</v>
      </c>
      <c r="E1054" s="4">
        <f t="shared" si="104"/>
        <v>0</v>
      </c>
      <c r="F1054" s="4">
        <f t="shared" si="105"/>
        <v>0</v>
      </c>
      <c r="G1054" s="4">
        <f t="shared" si="106"/>
        <v>0</v>
      </c>
      <c r="H1054" s="4">
        <f t="shared" si="107"/>
        <v>0</v>
      </c>
      <c r="I1054" s="4">
        <f t="shared" si="108"/>
        <v>0</v>
      </c>
      <c r="J1054" s="4">
        <f t="shared" si="113"/>
        <v>0</v>
      </c>
    </row>
    <row r="1055" spans="3:10" x14ac:dyDescent="0.25">
      <c r="C1055" s="24">
        <f t="shared" si="114"/>
        <v>45442</v>
      </c>
      <c r="D1055" s="4">
        <f t="shared" si="112"/>
        <v>0</v>
      </c>
      <c r="E1055" s="4">
        <f t="shared" si="104"/>
        <v>0</v>
      </c>
      <c r="F1055" s="4">
        <f t="shared" si="105"/>
        <v>0</v>
      </c>
      <c r="G1055" s="4">
        <f t="shared" si="106"/>
        <v>0</v>
      </c>
      <c r="H1055" s="4">
        <f t="shared" si="107"/>
        <v>0</v>
      </c>
      <c r="I1055" s="4">
        <f t="shared" si="108"/>
        <v>0</v>
      </c>
      <c r="J1055" s="4">
        <f t="shared" si="113"/>
        <v>0</v>
      </c>
    </row>
    <row r="1056" spans="3:10" x14ac:dyDescent="0.25">
      <c r="C1056" s="24">
        <f t="shared" si="114"/>
        <v>45442</v>
      </c>
      <c r="D1056" s="4">
        <f t="shared" si="112"/>
        <v>0</v>
      </c>
      <c r="E1056" s="4">
        <f t="shared" si="104"/>
        <v>0</v>
      </c>
      <c r="F1056" s="4">
        <f t="shared" si="105"/>
        <v>0</v>
      </c>
      <c r="G1056" s="4">
        <f t="shared" si="106"/>
        <v>0</v>
      </c>
      <c r="H1056" s="4">
        <f t="shared" si="107"/>
        <v>0</v>
      </c>
      <c r="I1056" s="4">
        <f t="shared" si="108"/>
        <v>0</v>
      </c>
      <c r="J1056" s="4">
        <f t="shared" si="113"/>
        <v>0</v>
      </c>
    </row>
    <row r="1057" spans="3:10" x14ac:dyDescent="0.25">
      <c r="C1057" s="24">
        <f t="shared" si="114"/>
        <v>45442</v>
      </c>
      <c r="D1057" s="4">
        <f t="shared" si="112"/>
        <v>0</v>
      </c>
      <c r="E1057" s="4">
        <f t="shared" si="104"/>
        <v>0</v>
      </c>
      <c r="F1057" s="4">
        <f t="shared" si="105"/>
        <v>0</v>
      </c>
      <c r="G1057" s="4">
        <f t="shared" si="106"/>
        <v>0</v>
      </c>
      <c r="H1057" s="4">
        <f t="shared" si="107"/>
        <v>0</v>
      </c>
      <c r="I1057" s="4">
        <f t="shared" si="108"/>
        <v>0</v>
      </c>
      <c r="J1057" s="4">
        <f t="shared" si="113"/>
        <v>0</v>
      </c>
    </row>
    <row r="1058" spans="3:10" x14ac:dyDescent="0.25">
      <c r="C1058" s="24">
        <f t="shared" si="114"/>
        <v>45442</v>
      </c>
      <c r="D1058" s="4">
        <f t="shared" si="112"/>
        <v>0</v>
      </c>
      <c r="E1058" s="4">
        <f t="shared" si="104"/>
        <v>0</v>
      </c>
      <c r="F1058" s="4">
        <f t="shared" si="105"/>
        <v>0</v>
      </c>
      <c r="G1058" s="4">
        <f t="shared" si="106"/>
        <v>0</v>
      </c>
      <c r="H1058" s="4">
        <f t="shared" si="107"/>
        <v>0</v>
      </c>
      <c r="I1058" s="4">
        <f t="shared" si="108"/>
        <v>0</v>
      </c>
      <c r="J1058" s="4">
        <f t="shared" si="113"/>
        <v>0</v>
      </c>
    </row>
    <row r="1059" spans="3:10" x14ac:dyDescent="0.25">
      <c r="C1059" s="24">
        <f t="shared" si="114"/>
        <v>45442</v>
      </c>
      <c r="D1059" s="4">
        <f t="shared" si="112"/>
        <v>0</v>
      </c>
      <c r="E1059" s="4">
        <f t="shared" si="104"/>
        <v>0</v>
      </c>
      <c r="F1059" s="4">
        <f t="shared" si="105"/>
        <v>0</v>
      </c>
      <c r="G1059" s="4">
        <f t="shared" si="106"/>
        <v>0</v>
      </c>
      <c r="H1059" s="4">
        <f t="shared" si="107"/>
        <v>0</v>
      </c>
      <c r="I1059" s="4">
        <f t="shared" si="108"/>
        <v>0</v>
      </c>
      <c r="J1059" s="4">
        <f t="shared" si="113"/>
        <v>0</v>
      </c>
    </row>
    <row r="1060" spans="3:10" x14ac:dyDescent="0.25">
      <c r="C1060" s="24">
        <f t="shared" si="114"/>
        <v>45442</v>
      </c>
      <c r="D1060" s="4">
        <f t="shared" si="112"/>
        <v>0</v>
      </c>
      <c r="E1060" s="4">
        <f t="shared" si="104"/>
        <v>0</v>
      </c>
      <c r="F1060" s="4">
        <f t="shared" si="105"/>
        <v>0</v>
      </c>
      <c r="G1060" s="4">
        <f t="shared" si="106"/>
        <v>0</v>
      </c>
      <c r="H1060" s="4">
        <f t="shared" si="107"/>
        <v>0</v>
      </c>
      <c r="I1060" s="4">
        <f t="shared" si="108"/>
        <v>0</v>
      </c>
      <c r="J1060" s="4">
        <f t="shared" si="113"/>
        <v>0</v>
      </c>
    </row>
    <row r="1061" spans="3:10" x14ac:dyDescent="0.25">
      <c r="C1061" s="24">
        <f t="shared" si="114"/>
        <v>45442</v>
      </c>
      <c r="D1061" s="4">
        <f t="shared" si="112"/>
        <v>0</v>
      </c>
      <c r="E1061" s="4">
        <f t="shared" si="104"/>
        <v>0</v>
      </c>
      <c r="F1061" s="4">
        <f t="shared" si="105"/>
        <v>0</v>
      </c>
      <c r="G1061" s="4">
        <f t="shared" si="106"/>
        <v>0</v>
      </c>
      <c r="H1061" s="4">
        <f t="shared" si="107"/>
        <v>0</v>
      </c>
      <c r="I1061" s="4">
        <f t="shared" si="108"/>
        <v>0</v>
      </c>
      <c r="J1061" s="4">
        <f t="shared" si="113"/>
        <v>0</v>
      </c>
    </row>
    <row r="1062" spans="3:10" x14ac:dyDescent="0.25">
      <c r="C1062" s="24">
        <f t="shared" si="114"/>
        <v>45442</v>
      </c>
      <c r="D1062" s="4">
        <f t="shared" si="112"/>
        <v>0</v>
      </c>
      <c r="E1062" s="4">
        <f t="shared" si="104"/>
        <v>0</v>
      </c>
      <c r="F1062" s="4">
        <f t="shared" si="105"/>
        <v>0</v>
      </c>
      <c r="G1062" s="4">
        <f t="shared" si="106"/>
        <v>0</v>
      </c>
      <c r="H1062" s="4">
        <f t="shared" si="107"/>
        <v>0</v>
      </c>
      <c r="I1062" s="4">
        <f t="shared" si="108"/>
        <v>0</v>
      </c>
      <c r="J1062" s="4">
        <f t="shared" si="113"/>
        <v>0</v>
      </c>
    </row>
    <row r="1063" spans="3:10" x14ac:dyDescent="0.25">
      <c r="C1063" s="24">
        <f t="shared" si="114"/>
        <v>45442</v>
      </c>
      <c r="D1063" s="4">
        <f t="shared" si="112"/>
        <v>0</v>
      </c>
      <c r="E1063" s="4">
        <f t="shared" si="104"/>
        <v>0</v>
      </c>
      <c r="F1063" s="4">
        <f t="shared" si="105"/>
        <v>0</v>
      </c>
      <c r="G1063" s="4">
        <f t="shared" si="106"/>
        <v>0</v>
      </c>
      <c r="H1063" s="4">
        <f t="shared" si="107"/>
        <v>0</v>
      </c>
      <c r="I1063" s="4">
        <f t="shared" si="108"/>
        <v>0</v>
      </c>
      <c r="J1063" s="4">
        <f t="shared" si="113"/>
        <v>0</v>
      </c>
    </row>
    <row r="1064" spans="3:10" x14ac:dyDescent="0.25">
      <c r="C1064" s="24">
        <f t="shared" si="114"/>
        <v>45442</v>
      </c>
      <c r="D1064" s="4">
        <f t="shared" si="112"/>
        <v>0</v>
      </c>
      <c r="E1064" s="4">
        <f t="shared" si="104"/>
        <v>0</v>
      </c>
      <c r="F1064" s="4">
        <f t="shared" si="105"/>
        <v>0</v>
      </c>
      <c r="G1064" s="4">
        <f t="shared" si="106"/>
        <v>0</v>
      </c>
      <c r="H1064" s="4">
        <f t="shared" si="107"/>
        <v>0</v>
      </c>
      <c r="I1064" s="4">
        <f t="shared" si="108"/>
        <v>0</v>
      </c>
      <c r="J1064" s="4">
        <f t="shared" si="113"/>
        <v>0</v>
      </c>
    </row>
    <row r="1065" spans="3:10" x14ac:dyDescent="0.25">
      <c r="C1065" s="24">
        <f t="shared" si="114"/>
        <v>45442</v>
      </c>
      <c r="D1065" s="4">
        <f t="shared" si="112"/>
        <v>0</v>
      </c>
      <c r="E1065" s="4">
        <f t="shared" si="104"/>
        <v>0</v>
      </c>
      <c r="F1065" s="4">
        <f t="shared" si="105"/>
        <v>0</v>
      </c>
      <c r="G1065" s="4">
        <f t="shared" si="106"/>
        <v>0</v>
      </c>
      <c r="H1065" s="4">
        <f t="shared" si="107"/>
        <v>0</v>
      </c>
      <c r="I1065" s="4">
        <f t="shared" si="108"/>
        <v>0</v>
      </c>
      <c r="J1065" s="4">
        <f t="shared" si="113"/>
        <v>0</v>
      </c>
    </row>
    <row r="1066" spans="3:10" x14ac:dyDescent="0.25">
      <c r="C1066" s="24">
        <f t="shared" si="114"/>
        <v>45442</v>
      </c>
      <c r="D1066" s="4">
        <f t="shared" si="112"/>
        <v>0</v>
      </c>
      <c r="E1066" s="4">
        <f t="shared" si="104"/>
        <v>0</v>
      </c>
      <c r="F1066" s="4">
        <f t="shared" si="105"/>
        <v>0</v>
      </c>
      <c r="G1066" s="4">
        <f t="shared" si="106"/>
        <v>0</v>
      </c>
      <c r="H1066" s="4">
        <f t="shared" si="107"/>
        <v>0</v>
      </c>
      <c r="I1066" s="4">
        <f t="shared" si="108"/>
        <v>0</v>
      </c>
      <c r="J1066" s="4">
        <f t="shared" si="113"/>
        <v>0</v>
      </c>
    </row>
    <row r="1067" spans="3:10" x14ac:dyDescent="0.25">
      <c r="C1067" s="24">
        <f t="shared" si="114"/>
        <v>45442</v>
      </c>
      <c r="D1067" s="4">
        <f t="shared" si="112"/>
        <v>0</v>
      </c>
      <c r="E1067" s="4">
        <f t="shared" si="104"/>
        <v>0</v>
      </c>
      <c r="F1067" s="4">
        <f t="shared" si="105"/>
        <v>0</v>
      </c>
      <c r="G1067" s="4">
        <f t="shared" si="106"/>
        <v>0</v>
      </c>
      <c r="H1067" s="4">
        <f t="shared" si="107"/>
        <v>0</v>
      </c>
      <c r="I1067" s="4">
        <f t="shared" si="108"/>
        <v>0</v>
      </c>
      <c r="J1067" s="4">
        <f t="shared" si="113"/>
        <v>0</v>
      </c>
    </row>
    <row r="1068" spans="3:10" x14ac:dyDescent="0.25">
      <c r="C1068" s="24">
        <f t="shared" si="114"/>
        <v>45442</v>
      </c>
      <c r="D1068" s="4">
        <f t="shared" si="112"/>
        <v>0</v>
      </c>
      <c r="E1068" s="4">
        <f t="shared" si="104"/>
        <v>0</v>
      </c>
      <c r="F1068" s="4">
        <f t="shared" si="105"/>
        <v>0</v>
      </c>
      <c r="G1068" s="4">
        <f t="shared" si="106"/>
        <v>0</v>
      </c>
      <c r="H1068" s="4">
        <f t="shared" si="107"/>
        <v>0</v>
      </c>
      <c r="I1068" s="4">
        <f t="shared" si="108"/>
        <v>0</v>
      </c>
      <c r="J1068" s="4">
        <f t="shared" si="113"/>
        <v>0</v>
      </c>
    </row>
    <row r="1069" spans="3:10" x14ac:dyDescent="0.25">
      <c r="C1069" s="24">
        <f t="shared" si="114"/>
        <v>45442</v>
      </c>
      <c r="D1069" s="4">
        <f t="shared" si="112"/>
        <v>0</v>
      </c>
      <c r="E1069" s="4">
        <f t="shared" si="104"/>
        <v>0</v>
      </c>
      <c r="F1069" s="4">
        <f t="shared" si="105"/>
        <v>0</v>
      </c>
      <c r="G1069" s="4">
        <f t="shared" si="106"/>
        <v>0</v>
      </c>
      <c r="H1069" s="4">
        <f t="shared" si="107"/>
        <v>0</v>
      </c>
      <c r="I1069" s="4">
        <f t="shared" si="108"/>
        <v>0</v>
      </c>
      <c r="J1069" s="4">
        <f t="shared" si="113"/>
        <v>0</v>
      </c>
    </row>
    <row r="1070" spans="3:10" x14ac:dyDescent="0.25">
      <c r="C1070" s="24">
        <f t="shared" si="114"/>
        <v>45442</v>
      </c>
      <c r="D1070" s="4">
        <f t="shared" si="112"/>
        <v>0</v>
      </c>
      <c r="E1070" s="4">
        <f t="shared" si="104"/>
        <v>0</v>
      </c>
      <c r="F1070" s="4">
        <f t="shared" si="105"/>
        <v>0</v>
      </c>
      <c r="G1070" s="4">
        <f t="shared" si="106"/>
        <v>0</v>
      </c>
      <c r="H1070" s="4">
        <f t="shared" si="107"/>
        <v>0</v>
      </c>
      <c r="I1070" s="4">
        <f t="shared" si="108"/>
        <v>0</v>
      </c>
      <c r="J1070" s="4">
        <f t="shared" si="113"/>
        <v>0</v>
      </c>
    </row>
    <row r="1071" spans="3:10" x14ac:dyDescent="0.25">
      <c r="C1071" s="24">
        <f t="shared" si="114"/>
        <v>45442</v>
      </c>
      <c r="D1071" s="4">
        <f t="shared" si="112"/>
        <v>0</v>
      </c>
      <c r="E1071" s="4">
        <f t="shared" si="104"/>
        <v>0</v>
      </c>
      <c r="F1071" s="4">
        <f t="shared" si="105"/>
        <v>0</v>
      </c>
      <c r="G1071" s="4">
        <f t="shared" si="106"/>
        <v>0</v>
      </c>
      <c r="H1071" s="4">
        <f t="shared" si="107"/>
        <v>0</v>
      </c>
      <c r="I1071" s="4">
        <f t="shared" si="108"/>
        <v>0</v>
      </c>
      <c r="J1071" s="4">
        <f t="shared" si="113"/>
        <v>0</v>
      </c>
    </row>
    <row r="1072" spans="3:10" x14ac:dyDescent="0.25">
      <c r="C1072" s="24">
        <f t="shared" si="114"/>
        <v>45442</v>
      </c>
      <c r="D1072" s="4">
        <f t="shared" si="112"/>
        <v>0</v>
      </c>
      <c r="E1072" s="4">
        <f t="shared" si="104"/>
        <v>0</v>
      </c>
      <c r="F1072" s="4">
        <f t="shared" si="105"/>
        <v>0</v>
      </c>
      <c r="G1072" s="4">
        <f t="shared" si="106"/>
        <v>0</v>
      </c>
      <c r="H1072" s="4">
        <f t="shared" si="107"/>
        <v>0</v>
      </c>
      <c r="I1072" s="4">
        <f t="shared" si="108"/>
        <v>0</v>
      </c>
      <c r="J1072" s="4">
        <f t="shared" si="113"/>
        <v>0</v>
      </c>
    </row>
    <row r="1073" spans="3:10" x14ac:dyDescent="0.25">
      <c r="C1073" s="24">
        <f t="shared" si="114"/>
        <v>45442</v>
      </c>
      <c r="D1073" s="4">
        <f t="shared" si="112"/>
        <v>0</v>
      </c>
      <c r="E1073" s="4">
        <f t="shared" si="104"/>
        <v>0</v>
      </c>
      <c r="F1073" s="4">
        <f t="shared" si="105"/>
        <v>0</v>
      </c>
      <c r="G1073" s="4">
        <f t="shared" si="106"/>
        <v>0</v>
      </c>
      <c r="H1073" s="4">
        <f t="shared" si="107"/>
        <v>0</v>
      </c>
      <c r="I1073" s="4">
        <f t="shared" si="108"/>
        <v>0</v>
      </c>
      <c r="J1073" s="4">
        <f t="shared" si="113"/>
        <v>0</v>
      </c>
    </row>
    <row r="1074" spans="3:10" x14ac:dyDescent="0.25">
      <c r="C1074" s="24">
        <f t="shared" si="114"/>
        <v>45442</v>
      </c>
      <c r="D1074" s="4">
        <f t="shared" si="112"/>
        <v>0</v>
      </c>
      <c r="E1074" s="4">
        <f t="shared" si="104"/>
        <v>0</v>
      </c>
      <c r="F1074" s="4">
        <f t="shared" si="105"/>
        <v>0</v>
      </c>
      <c r="G1074" s="4">
        <f t="shared" si="106"/>
        <v>0</v>
      </c>
      <c r="H1074" s="4">
        <f t="shared" si="107"/>
        <v>0</v>
      </c>
      <c r="I1074" s="4">
        <f t="shared" si="108"/>
        <v>0</v>
      </c>
      <c r="J1074" s="4">
        <f t="shared" si="113"/>
        <v>0</v>
      </c>
    </row>
    <row r="1075" spans="3:10" x14ac:dyDescent="0.25">
      <c r="C1075" s="24">
        <f t="shared" si="114"/>
        <v>45442</v>
      </c>
      <c r="D1075" s="4">
        <f t="shared" si="112"/>
        <v>0</v>
      </c>
      <c r="E1075" s="4">
        <f t="shared" si="104"/>
        <v>0</v>
      </c>
      <c r="F1075" s="4">
        <f t="shared" si="105"/>
        <v>0</v>
      </c>
      <c r="G1075" s="4">
        <f t="shared" si="106"/>
        <v>0</v>
      </c>
      <c r="H1075" s="4">
        <f t="shared" si="107"/>
        <v>0</v>
      </c>
      <c r="I1075" s="4">
        <f t="shared" si="108"/>
        <v>0</v>
      </c>
      <c r="J1075" s="4">
        <f t="shared" si="113"/>
        <v>0</v>
      </c>
    </row>
    <row r="1076" spans="3:10" x14ac:dyDescent="0.25">
      <c r="C1076" s="24">
        <f t="shared" si="114"/>
        <v>45442</v>
      </c>
      <c r="D1076" s="4">
        <f t="shared" si="112"/>
        <v>0</v>
      </c>
      <c r="E1076" s="4">
        <f t="shared" si="104"/>
        <v>0</v>
      </c>
      <c r="F1076" s="4">
        <f t="shared" si="105"/>
        <v>0</v>
      </c>
      <c r="G1076" s="4">
        <f t="shared" si="106"/>
        <v>0</v>
      </c>
      <c r="H1076" s="4">
        <f t="shared" si="107"/>
        <v>0</v>
      </c>
      <c r="I1076" s="4">
        <f t="shared" si="108"/>
        <v>0</v>
      </c>
      <c r="J1076" s="4">
        <f t="shared" si="113"/>
        <v>0</v>
      </c>
    </row>
    <row r="1077" spans="3:10" x14ac:dyDescent="0.25">
      <c r="C1077" s="24">
        <f t="shared" si="114"/>
        <v>45442</v>
      </c>
      <c r="D1077" s="4">
        <f t="shared" si="112"/>
        <v>0</v>
      </c>
      <c r="E1077" s="4">
        <f t="shared" si="104"/>
        <v>0</v>
      </c>
      <c r="F1077" s="4">
        <f t="shared" si="105"/>
        <v>0</v>
      </c>
      <c r="G1077" s="4">
        <f t="shared" si="106"/>
        <v>0</v>
      </c>
      <c r="H1077" s="4">
        <f t="shared" si="107"/>
        <v>0</v>
      </c>
      <c r="I1077" s="4">
        <f t="shared" si="108"/>
        <v>0</v>
      </c>
      <c r="J1077" s="4">
        <f t="shared" si="113"/>
        <v>0</v>
      </c>
    </row>
    <row r="1078" spans="3:10" x14ac:dyDescent="0.25">
      <c r="C1078" s="24">
        <f t="shared" si="114"/>
        <v>45442</v>
      </c>
      <c r="D1078" s="4">
        <f t="shared" si="112"/>
        <v>0</v>
      </c>
      <c r="E1078" s="4">
        <f t="shared" si="104"/>
        <v>0</v>
      </c>
      <c r="F1078" s="4">
        <f t="shared" si="105"/>
        <v>0</v>
      </c>
      <c r="G1078" s="4">
        <f t="shared" si="106"/>
        <v>0</v>
      </c>
      <c r="H1078" s="4">
        <f t="shared" si="107"/>
        <v>0</v>
      </c>
      <c r="I1078" s="4">
        <f t="shared" si="108"/>
        <v>0</v>
      </c>
      <c r="J1078" s="4">
        <f t="shared" si="113"/>
        <v>0</v>
      </c>
    </row>
    <row r="1079" spans="3:10" x14ac:dyDescent="0.25">
      <c r="C1079" s="24">
        <f t="shared" si="114"/>
        <v>45442</v>
      </c>
      <c r="D1079" s="4">
        <f t="shared" si="112"/>
        <v>0</v>
      </c>
      <c r="E1079" s="4">
        <f t="shared" si="104"/>
        <v>0</v>
      </c>
      <c r="F1079" s="4">
        <f t="shared" si="105"/>
        <v>0</v>
      </c>
      <c r="G1079" s="4">
        <f t="shared" si="106"/>
        <v>0</v>
      </c>
      <c r="H1079" s="4">
        <f t="shared" si="107"/>
        <v>0</v>
      </c>
      <c r="I1079" s="4">
        <f t="shared" si="108"/>
        <v>0</v>
      </c>
      <c r="J1079" s="4">
        <f t="shared" si="113"/>
        <v>0</v>
      </c>
    </row>
    <row r="1080" spans="3:10" x14ac:dyDescent="0.25">
      <c r="C1080" s="24">
        <f t="shared" si="114"/>
        <v>45442</v>
      </c>
      <c r="D1080" s="4">
        <f t="shared" si="112"/>
        <v>0</v>
      </c>
      <c r="E1080" s="4">
        <f t="shared" si="104"/>
        <v>0</v>
      </c>
      <c r="F1080" s="4">
        <f t="shared" si="105"/>
        <v>0</v>
      </c>
      <c r="G1080" s="4">
        <f t="shared" si="106"/>
        <v>0</v>
      </c>
      <c r="H1080" s="4">
        <f t="shared" si="107"/>
        <v>0</v>
      </c>
      <c r="I1080" s="4">
        <f t="shared" si="108"/>
        <v>0</v>
      </c>
      <c r="J1080" s="4">
        <f t="shared" si="113"/>
        <v>0</v>
      </c>
    </row>
    <row r="1081" spans="3:10" x14ac:dyDescent="0.25">
      <c r="C1081" s="24">
        <f t="shared" si="114"/>
        <v>45442</v>
      </c>
      <c r="D1081" s="4">
        <f t="shared" si="112"/>
        <v>0</v>
      </c>
      <c r="E1081" s="4">
        <f t="shared" si="104"/>
        <v>0</v>
      </c>
      <c r="F1081" s="4">
        <f t="shared" si="105"/>
        <v>0</v>
      </c>
      <c r="G1081" s="4">
        <f t="shared" si="106"/>
        <v>0</v>
      </c>
      <c r="H1081" s="4">
        <f t="shared" si="107"/>
        <v>0</v>
      </c>
      <c r="I1081" s="4">
        <f t="shared" si="108"/>
        <v>0</v>
      </c>
      <c r="J1081" s="4">
        <f t="shared" si="113"/>
        <v>0</v>
      </c>
    </row>
    <row r="1082" spans="3:10" x14ac:dyDescent="0.25">
      <c r="C1082" s="24">
        <f t="shared" si="114"/>
        <v>45442</v>
      </c>
      <c r="D1082" s="4">
        <f t="shared" si="112"/>
        <v>0</v>
      </c>
      <c r="E1082" s="4">
        <f t="shared" si="104"/>
        <v>0</v>
      </c>
      <c r="F1082" s="4">
        <f t="shared" si="105"/>
        <v>0</v>
      </c>
      <c r="G1082" s="4">
        <f t="shared" si="106"/>
        <v>0</v>
      </c>
      <c r="H1082" s="4">
        <f t="shared" si="107"/>
        <v>0</v>
      </c>
      <c r="I1082" s="4">
        <f t="shared" si="108"/>
        <v>0</v>
      </c>
      <c r="J1082" s="4">
        <f t="shared" si="113"/>
        <v>0</v>
      </c>
    </row>
    <row r="1083" spans="3:10" x14ac:dyDescent="0.25">
      <c r="C1083" s="24">
        <f t="shared" si="114"/>
        <v>45442</v>
      </c>
      <c r="D1083" s="4">
        <f t="shared" si="112"/>
        <v>0</v>
      </c>
      <c r="E1083" s="4">
        <f t="shared" ref="E1083:E1146" si="115">+IF(AND(C1083&gt;=31,C1083&lt;=60),K1083,0)</f>
        <v>0</v>
      </c>
      <c r="F1083" s="4">
        <f t="shared" ref="F1083:F1146" si="116">+IF(AND(C1083&gt;=61,C1083&lt;=90),K1083,0)</f>
        <v>0</v>
      </c>
      <c r="G1083" s="4">
        <f t="shared" ref="G1083:G1146" si="117">+IF(AND(C1083&gt;=91,C1083&lt;=120),K1083,0)</f>
        <v>0</v>
      </c>
      <c r="H1083" s="4">
        <f t="shared" ref="H1083:H1146" si="118">+IF(AND(C1083&gt;=121,C1083&lt;=180),K1083,0)</f>
        <v>0</v>
      </c>
      <c r="I1083" s="4">
        <f t="shared" ref="I1083:I1146" si="119">+IF(AND(C1083&gt;=181,C1083&lt;=360),K1083,0)</f>
        <v>0</v>
      </c>
      <c r="J1083" s="4">
        <f t="shared" si="113"/>
        <v>0</v>
      </c>
    </row>
    <row r="1084" spans="3:10" x14ac:dyDescent="0.25">
      <c r="C1084" s="24">
        <f t="shared" si="114"/>
        <v>45442</v>
      </c>
      <c r="D1084" s="4">
        <f t="shared" si="112"/>
        <v>0</v>
      </c>
      <c r="E1084" s="4">
        <f t="shared" si="115"/>
        <v>0</v>
      </c>
      <c r="F1084" s="4">
        <f t="shared" si="116"/>
        <v>0</v>
      </c>
      <c r="G1084" s="4">
        <f t="shared" si="117"/>
        <v>0</v>
      </c>
      <c r="H1084" s="4">
        <f t="shared" si="118"/>
        <v>0</v>
      </c>
      <c r="I1084" s="4">
        <f t="shared" si="119"/>
        <v>0</v>
      </c>
      <c r="J1084" s="4">
        <f t="shared" si="113"/>
        <v>0</v>
      </c>
    </row>
    <row r="1085" spans="3:10" x14ac:dyDescent="0.25">
      <c r="C1085" s="24">
        <f t="shared" si="114"/>
        <v>45442</v>
      </c>
      <c r="D1085" s="4">
        <f t="shared" si="112"/>
        <v>0</v>
      </c>
      <c r="E1085" s="4">
        <f t="shared" si="115"/>
        <v>0</v>
      </c>
      <c r="F1085" s="4">
        <f t="shared" si="116"/>
        <v>0</v>
      </c>
      <c r="G1085" s="4">
        <f t="shared" si="117"/>
        <v>0</v>
      </c>
      <c r="H1085" s="4">
        <f t="shared" si="118"/>
        <v>0</v>
      </c>
      <c r="I1085" s="4">
        <f t="shared" si="119"/>
        <v>0</v>
      </c>
      <c r="J1085" s="4">
        <f t="shared" si="113"/>
        <v>0</v>
      </c>
    </row>
    <row r="1086" spans="3:10" x14ac:dyDescent="0.25">
      <c r="C1086" s="24">
        <f t="shared" si="114"/>
        <v>45442</v>
      </c>
      <c r="D1086" s="4">
        <f t="shared" si="112"/>
        <v>0</v>
      </c>
      <c r="E1086" s="4">
        <f t="shared" si="115"/>
        <v>0</v>
      </c>
      <c r="F1086" s="4">
        <f t="shared" si="116"/>
        <v>0</v>
      </c>
      <c r="G1086" s="4">
        <f t="shared" si="117"/>
        <v>0</v>
      </c>
      <c r="H1086" s="4">
        <f t="shared" si="118"/>
        <v>0</v>
      </c>
      <c r="I1086" s="4">
        <f t="shared" si="119"/>
        <v>0</v>
      </c>
      <c r="J1086" s="4">
        <f t="shared" si="113"/>
        <v>0</v>
      </c>
    </row>
    <row r="1087" spans="3:10" x14ac:dyDescent="0.25">
      <c r="C1087" s="24">
        <f t="shared" si="114"/>
        <v>45442</v>
      </c>
      <c r="D1087" s="4">
        <f t="shared" si="112"/>
        <v>0</v>
      </c>
      <c r="E1087" s="4">
        <f t="shared" si="115"/>
        <v>0</v>
      </c>
      <c r="F1087" s="4">
        <f t="shared" si="116"/>
        <v>0</v>
      </c>
      <c r="G1087" s="4">
        <f t="shared" si="117"/>
        <v>0</v>
      </c>
      <c r="H1087" s="4">
        <f t="shared" si="118"/>
        <v>0</v>
      </c>
      <c r="I1087" s="4">
        <f t="shared" si="119"/>
        <v>0</v>
      </c>
      <c r="J1087" s="4">
        <f t="shared" si="113"/>
        <v>0</v>
      </c>
    </row>
    <row r="1088" spans="3:10" x14ac:dyDescent="0.25">
      <c r="C1088" s="24">
        <f t="shared" si="114"/>
        <v>45442</v>
      </c>
      <c r="D1088" s="4">
        <f t="shared" si="112"/>
        <v>0</v>
      </c>
      <c r="E1088" s="4">
        <f t="shared" si="115"/>
        <v>0</v>
      </c>
      <c r="F1088" s="4">
        <f t="shared" si="116"/>
        <v>0</v>
      </c>
      <c r="G1088" s="4">
        <f t="shared" si="117"/>
        <v>0</v>
      </c>
      <c r="H1088" s="4">
        <f t="shared" si="118"/>
        <v>0</v>
      </c>
      <c r="I1088" s="4">
        <f t="shared" si="119"/>
        <v>0</v>
      </c>
      <c r="J1088" s="4">
        <f t="shared" si="113"/>
        <v>0</v>
      </c>
    </row>
    <row r="1089" spans="3:10" x14ac:dyDescent="0.25">
      <c r="C1089" s="24">
        <f t="shared" si="114"/>
        <v>45442</v>
      </c>
      <c r="D1089" s="4">
        <f t="shared" si="112"/>
        <v>0</v>
      </c>
      <c r="E1089" s="4">
        <f t="shared" si="115"/>
        <v>0</v>
      </c>
      <c r="F1089" s="4">
        <f t="shared" si="116"/>
        <v>0</v>
      </c>
      <c r="G1089" s="4">
        <f t="shared" si="117"/>
        <v>0</v>
      </c>
      <c r="H1089" s="4">
        <f t="shared" si="118"/>
        <v>0</v>
      </c>
      <c r="I1089" s="4">
        <f t="shared" si="119"/>
        <v>0</v>
      </c>
      <c r="J1089" s="4">
        <f t="shared" si="113"/>
        <v>0</v>
      </c>
    </row>
    <row r="1090" spans="3:10" x14ac:dyDescent="0.25">
      <c r="C1090" s="24">
        <f t="shared" si="114"/>
        <v>45442</v>
      </c>
      <c r="D1090" s="4">
        <f t="shared" si="112"/>
        <v>0</v>
      </c>
      <c r="E1090" s="4">
        <f t="shared" si="115"/>
        <v>0</v>
      </c>
      <c r="F1090" s="4">
        <f t="shared" si="116"/>
        <v>0</v>
      </c>
      <c r="G1090" s="4">
        <f t="shared" si="117"/>
        <v>0</v>
      </c>
      <c r="H1090" s="4">
        <f t="shared" si="118"/>
        <v>0</v>
      </c>
      <c r="I1090" s="4">
        <f t="shared" si="119"/>
        <v>0</v>
      </c>
      <c r="J1090" s="4">
        <f t="shared" si="113"/>
        <v>0</v>
      </c>
    </row>
    <row r="1091" spans="3:10" x14ac:dyDescent="0.25">
      <c r="C1091" s="24">
        <f t="shared" si="114"/>
        <v>45442</v>
      </c>
      <c r="D1091" s="4">
        <f t="shared" si="112"/>
        <v>0</v>
      </c>
      <c r="E1091" s="4">
        <f t="shared" si="115"/>
        <v>0</v>
      </c>
      <c r="F1091" s="4">
        <f t="shared" si="116"/>
        <v>0</v>
      </c>
      <c r="G1091" s="4">
        <f t="shared" si="117"/>
        <v>0</v>
      </c>
      <c r="H1091" s="4">
        <f t="shared" si="118"/>
        <v>0</v>
      </c>
      <c r="I1091" s="4">
        <f t="shared" si="119"/>
        <v>0</v>
      </c>
      <c r="J1091" s="4">
        <f t="shared" si="113"/>
        <v>0</v>
      </c>
    </row>
    <row r="1092" spans="3:10" x14ac:dyDescent="0.25">
      <c r="C1092" s="24">
        <f t="shared" si="114"/>
        <v>45442</v>
      </c>
      <c r="D1092" s="4">
        <f t="shared" si="112"/>
        <v>0</v>
      </c>
      <c r="E1092" s="4">
        <f t="shared" si="115"/>
        <v>0</v>
      </c>
      <c r="F1092" s="4">
        <f t="shared" si="116"/>
        <v>0</v>
      </c>
      <c r="G1092" s="4">
        <f t="shared" si="117"/>
        <v>0</v>
      </c>
      <c r="H1092" s="4">
        <f t="shared" si="118"/>
        <v>0</v>
      </c>
      <c r="I1092" s="4">
        <f t="shared" si="119"/>
        <v>0</v>
      </c>
      <c r="J1092" s="4">
        <f t="shared" si="113"/>
        <v>0</v>
      </c>
    </row>
    <row r="1093" spans="3:10" x14ac:dyDescent="0.25">
      <c r="C1093" s="24">
        <f t="shared" si="114"/>
        <v>45442</v>
      </c>
      <c r="D1093" s="4">
        <f t="shared" si="112"/>
        <v>0</v>
      </c>
      <c r="E1093" s="4">
        <f t="shared" si="115"/>
        <v>0</v>
      </c>
      <c r="F1093" s="4">
        <f t="shared" si="116"/>
        <v>0</v>
      </c>
      <c r="G1093" s="4">
        <f t="shared" si="117"/>
        <v>0</v>
      </c>
      <c r="H1093" s="4">
        <f t="shared" si="118"/>
        <v>0</v>
      </c>
      <c r="I1093" s="4">
        <f t="shared" si="119"/>
        <v>0</v>
      </c>
      <c r="J1093" s="4">
        <f t="shared" si="113"/>
        <v>0</v>
      </c>
    </row>
    <row r="1094" spans="3:10" x14ac:dyDescent="0.25">
      <c r="C1094" s="24">
        <f t="shared" si="114"/>
        <v>45442</v>
      </c>
      <c r="D1094" s="4">
        <f t="shared" si="112"/>
        <v>0</v>
      </c>
      <c r="E1094" s="4">
        <f t="shared" si="115"/>
        <v>0</v>
      </c>
      <c r="F1094" s="4">
        <f t="shared" si="116"/>
        <v>0</v>
      </c>
      <c r="G1094" s="4">
        <f t="shared" si="117"/>
        <v>0</v>
      </c>
      <c r="H1094" s="4">
        <f t="shared" si="118"/>
        <v>0</v>
      </c>
      <c r="I1094" s="4">
        <f t="shared" si="119"/>
        <v>0</v>
      </c>
      <c r="J1094" s="4">
        <f t="shared" si="113"/>
        <v>0</v>
      </c>
    </row>
    <row r="1095" spans="3:10" x14ac:dyDescent="0.25">
      <c r="C1095" s="24">
        <f t="shared" si="114"/>
        <v>45442</v>
      </c>
      <c r="D1095" s="4">
        <f t="shared" si="112"/>
        <v>0</v>
      </c>
      <c r="E1095" s="4">
        <f t="shared" si="115"/>
        <v>0</v>
      </c>
      <c r="F1095" s="4">
        <f t="shared" si="116"/>
        <v>0</v>
      </c>
      <c r="G1095" s="4">
        <f t="shared" si="117"/>
        <v>0</v>
      </c>
      <c r="H1095" s="4">
        <f t="shared" si="118"/>
        <v>0</v>
      </c>
      <c r="I1095" s="4">
        <f t="shared" si="119"/>
        <v>0</v>
      </c>
      <c r="J1095" s="4">
        <f t="shared" si="113"/>
        <v>0</v>
      </c>
    </row>
    <row r="1096" spans="3:10" x14ac:dyDescent="0.25">
      <c r="C1096" s="24">
        <f t="shared" si="114"/>
        <v>45442</v>
      </c>
      <c r="D1096" s="4">
        <f t="shared" si="112"/>
        <v>0</v>
      </c>
      <c r="E1096" s="4">
        <f t="shared" si="115"/>
        <v>0</v>
      </c>
      <c r="F1096" s="4">
        <f t="shared" si="116"/>
        <v>0</v>
      </c>
      <c r="G1096" s="4">
        <f t="shared" si="117"/>
        <v>0</v>
      </c>
      <c r="H1096" s="4">
        <f t="shared" si="118"/>
        <v>0</v>
      </c>
      <c r="I1096" s="4">
        <f t="shared" si="119"/>
        <v>0</v>
      </c>
      <c r="J1096" s="4">
        <f t="shared" si="113"/>
        <v>0</v>
      </c>
    </row>
    <row r="1097" spans="3:10" x14ac:dyDescent="0.25">
      <c r="C1097" s="24">
        <f t="shared" si="114"/>
        <v>45442</v>
      </c>
      <c r="D1097" s="4">
        <f t="shared" si="112"/>
        <v>0</v>
      </c>
      <c r="E1097" s="4">
        <f t="shared" si="115"/>
        <v>0</v>
      </c>
      <c r="F1097" s="4">
        <f t="shared" si="116"/>
        <v>0</v>
      </c>
      <c r="G1097" s="4">
        <f t="shared" si="117"/>
        <v>0</v>
      </c>
      <c r="H1097" s="4">
        <f t="shared" si="118"/>
        <v>0</v>
      </c>
      <c r="I1097" s="4">
        <f t="shared" si="119"/>
        <v>0</v>
      </c>
      <c r="J1097" s="4">
        <f t="shared" si="113"/>
        <v>0</v>
      </c>
    </row>
    <row r="1098" spans="3:10" x14ac:dyDescent="0.25">
      <c r="C1098" s="24">
        <f t="shared" si="114"/>
        <v>45442</v>
      </c>
      <c r="D1098" s="4">
        <f t="shared" si="112"/>
        <v>0</v>
      </c>
      <c r="E1098" s="4">
        <f t="shared" si="115"/>
        <v>0</v>
      </c>
      <c r="F1098" s="4">
        <f t="shared" si="116"/>
        <v>0</v>
      </c>
      <c r="G1098" s="4">
        <f t="shared" si="117"/>
        <v>0</v>
      </c>
      <c r="H1098" s="4">
        <f t="shared" si="118"/>
        <v>0</v>
      </c>
      <c r="I1098" s="4">
        <f t="shared" si="119"/>
        <v>0</v>
      </c>
      <c r="J1098" s="4">
        <f t="shared" si="113"/>
        <v>0</v>
      </c>
    </row>
    <row r="1099" spans="3:10" x14ac:dyDescent="0.25">
      <c r="C1099" s="24">
        <f t="shared" si="114"/>
        <v>45442</v>
      </c>
      <c r="D1099" s="4">
        <f t="shared" si="112"/>
        <v>0</v>
      </c>
      <c r="E1099" s="4">
        <f t="shared" si="115"/>
        <v>0</v>
      </c>
      <c r="F1099" s="4">
        <f t="shared" si="116"/>
        <v>0</v>
      </c>
      <c r="G1099" s="4">
        <f t="shared" si="117"/>
        <v>0</v>
      </c>
      <c r="H1099" s="4">
        <f t="shared" si="118"/>
        <v>0</v>
      </c>
      <c r="I1099" s="4">
        <f t="shared" si="119"/>
        <v>0</v>
      </c>
      <c r="J1099" s="4">
        <f t="shared" si="113"/>
        <v>0</v>
      </c>
    </row>
    <row r="1100" spans="3:10" x14ac:dyDescent="0.25">
      <c r="C1100" s="24">
        <f t="shared" si="114"/>
        <v>45442</v>
      </c>
      <c r="D1100" s="4">
        <f t="shared" si="112"/>
        <v>0</v>
      </c>
      <c r="E1100" s="4">
        <f t="shared" si="115"/>
        <v>0</v>
      </c>
      <c r="F1100" s="4">
        <f t="shared" si="116"/>
        <v>0</v>
      </c>
      <c r="G1100" s="4">
        <f t="shared" si="117"/>
        <v>0</v>
      </c>
      <c r="H1100" s="4">
        <f t="shared" si="118"/>
        <v>0</v>
      </c>
      <c r="I1100" s="4">
        <f t="shared" si="119"/>
        <v>0</v>
      </c>
      <c r="J1100" s="4">
        <f t="shared" si="113"/>
        <v>0</v>
      </c>
    </row>
    <row r="1101" spans="3:10" x14ac:dyDescent="0.25">
      <c r="C1101" s="24">
        <f t="shared" si="114"/>
        <v>45442</v>
      </c>
      <c r="D1101" s="4">
        <f t="shared" si="112"/>
        <v>0</v>
      </c>
      <c r="E1101" s="4">
        <f t="shared" si="115"/>
        <v>0</v>
      </c>
      <c r="F1101" s="4">
        <f t="shared" si="116"/>
        <v>0</v>
      </c>
      <c r="G1101" s="4">
        <f t="shared" si="117"/>
        <v>0</v>
      </c>
      <c r="H1101" s="4">
        <f t="shared" si="118"/>
        <v>0</v>
      </c>
      <c r="I1101" s="4">
        <f t="shared" si="119"/>
        <v>0</v>
      </c>
      <c r="J1101" s="4">
        <f t="shared" si="113"/>
        <v>0</v>
      </c>
    </row>
    <row r="1102" spans="3:10" x14ac:dyDescent="0.25">
      <c r="C1102" s="24">
        <f t="shared" si="114"/>
        <v>45442</v>
      </c>
      <c r="D1102" s="4">
        <f t="shared" si="112"/>
        <v>0</v>
      </c>
      <c r="E1102" s="4">
        <f t="shared" si="115"/>
        <v>0</v>
      </c>
      <c r="F1102" s="4">
        <f t="shared" si="116"/>
        <v>0</v>
      </c>
      <c r="G1102" s="4">
        <f t="shared" si="117"/>
        <v>0</v>
      </c>
      <c r="H1102" s="4">
        <f t="shared" si="118"/>
        <v>0</v>
      </c>
      <c r="I1102" s="4">
        <f t="shared" si="119"/>
        <v>0</v>
      </c>
      <c r="J1102" s="4">
        <f t="shared" si="113"/>
        <v>0</v>
      </c>
    </row>
    <row r="1103" spans="3:10" x14ac:dyDescent="0.25">
      <c r="C1103" s="24">
        <f t="shared" si="114"/>
        <v>45442</v>
      </c>
      <c r="D1103" s="4">
        <f t="shared" si="112"/>
        <v>0</v>
      </c>
      <c r="E1103" s="4">
        <f t="shared" si="115"/>
        <v>0</v>
      </c>
      <c r="F1103" s="4">
        <f t="shared" si="116"/>
        <v>0</v>
      </c>
      <c r="G1103" s="4">
        <f t="shared" si="117"/>
        <v>0</v>
      </c>
      <c r="H1103" s="4">
        <f t="shared" si="118"/>
        <v>0</v>
      </c>
      <c r="I1103" s="4">
        <f t="shared" si="119"/>
        <v>0</v>
      </c>
      <c r="J1103" s="4">
        <f t="shared" si="113"/>
        <v>0</v>
      </c>
    </row>
    <row r="1104" spans="3:10" x14ac:dyDescent="0.25">
      <c r="C1104" s="24">
        <f t="shared" si="114"/>
        <v>45442</v>
      </c>
      <c r="D1104" s="4">
        <f t="shared" si="112"/>
        <v>0</v>
      </c>
      <c r="E1104" s="4">
        <f t="shared" si="115"/>
        <v>0</v>
      </c>
      <c r="F1104" s="4">
        <f t="shared" si="116"/>
        <v>0</v>
      </c>
      <c r="G1104" s="4">
        <f t="shared" si="117"/>
        <v>0</v>
      </c>
      <c r="H1104" s="4">
        <f t="shared" si="118"/>
        <v>0</v>
      </c>
      <c r="I1104" s="4">
        <f t="shared" si="119"/>
        <v>0</v>
      </c>
      <c r="J1104" s="4">
        <f t="shared" si="113"/>
        <v>0</v>
      </c>
    </row>
    <row r="1105" spans="3:10" x14ac:dyDescent="0.25">
      <c r="C1105" s="24">
        <f t="shared" si="114"/>
        <v>45442</v>
      </c>
      <c r="D1105" s="4">
        <f t="shared" si="112"/>
        <v>0</v>
      </c>
      <c r="E1105" s="4">
        <f t="shared" si="115"/>
        <v>0</v>
      </c>
      <c r="F1105" s="4">
        <f t="shared" si="116"/>
        <v>0</v>
      </c>
      <c r="G1105" s="4">
        <f t="shared" si="117"/>
        <v>0</v>
      </c>
      <c r="H1105" s="4">
        <f t="shared" si="118"/>
        <v>0</v>
      </c>
      <c r="I1105" s="4">
        <f t="shared" si="119"/>
        <v>0</v>
      </c>
      <c r="J1105" s="4">
        <f t="shared" si="113"/>
        <v>0</v>
      </c>
    </row>
    <row r="1106" spans="3:10" x14ac:dyDescent="0.25">
      <c r="C1106" s="24">
        <f t="shared" si="114"/>
        <v>45442</v>
      </c>
      <c r="D1106" s="4">
        <f t="shared" si="112"/>
        <v>0</v>
      </c>
      <c r="E1106" s="4">
        <f t="shared" si="115"/>
        <v>0</v>
      </c>
      <c r="F1106" s="4">
        <f t="shared" si="116"/>
        <v>0</v>
      </c>
      <c r="G1106" s="4">
        <f t="shared" si="117"/>
        <v>0</v>
      </c>
      <c r="H1106" s="4">
        <f t="shared" si="118"/>
        <v>0</v>
      </c>
      <c r="I1106" s="4">
        <f t="shared" si="119"/>
        <v>0</v>
      </c>
      <c r="J1106" s="4">
        <f t="shared" si="113"/>
        <v>0</v>
      </c>
    </row>
    <row r="1107" spans="3:10" x14ac:dyDescent="0.25">
      <c r="C1107" s="24">
        <f t="shared" si="114"/>
        <v>45442</v>
      </c>
      <c r="D1107" s="4">
        <f t="shared" si="112"/>
        <v>0</v>
      </c>
      <c r="E1107" s="4">
        <f t="shared" si="115"/>
        <v>0</v>
      </c>
      <c r="F1107" s="4">
        <f t="shared" si="116"/>
        <v>0</v>
      </c>
      <c r="G1107" s="4">
        <f t="shared" si="117"/>
        <v>0</v>
      </c>
      <c r="H1107" s="4">
        <f t="shared" si="118"/>
        <v>0</v>
      </c>
      <c r="I1107" s="4">
        <f t="shared" si="119"/>
        <v>0</v>
      </c>
      <c r="J1107" s="4">
        <f t="shared" si="113"/>
        <v>0</v>
      </c>
    </row>
    <row r="1108" spans="3:10" x14ac:dyDescent="0.25">
      <c r="C1108" s="24">
        <f t="shared" si="114"/>
        <v>45442</v>
      </c>
      <c r="D1108" s="4">
        <f t="shared" si="112"/>
        <v>0</v>
      </c>
      <c r="E1108" s="4">
        <f t="shared" si="115"/>
        <v>0</v>
      </c>
      <c r="F1108" s="4">
        <f t="shared" si="116"/>
        <v>0</v>
      </c>
      <c r="G1108" s="4">
        <f t="shared" si="117"/>
        <v>0</v>
      </c>
      <c r="H1108" s="4">
        <f t="shared" si="118"/>
        <v>0</v>
      </c>
      <c r="I1108" s="4">
        <f t="shared" si="119"/>
        <v>0</v>
      </c>
      <c r="J1108" s="4">
        <f t="shared" si="113"/>
        <v>0</v>
      </c>
    </row>
    <row r="1109" spans="3:10" x14ac:dyDescent="0.25">
      <c r="C1109" s="24">
        <f t="shared" si="114"/>
        <v>45442</v>
      </c>
      <c r="D1109" s="4">
        <f t="shared" si="112"/>
        <v>0</v>
      </c>
      <c r="E1109" s="4">
        <f t="shared" si="115"/>
        <v>0</v>
      </c>
      <c r="F1109" s="4">
        <f t="shared" si="116"/>
        <v>0</v>
      </c>
      <c r="G1109" s="4">
        <f t="shared" si="117"/>
        <v>0</v>
      </c>
      <c r="H1109" s="4">
        <f t="shared" si="118"/>
        <v>0</v>
      </c>
      <c r="I1109" s="4">
        <f t="shared" si="119"/>
        <v>0</v>
      </c>
      <c r="J1109" s="4">
        <f t="shared" si="113"/>
        <v>0</v>
      </c>
    </row>
    <row r="1110" spans="3:10" x14ac:dyDescent="0.25">
      <c r="C1110" s="24">
        <f t="shared" si="114"/>
        <v>45442</v>
      </c>
      <c r="D1110" s="4">
        <f t="shared" si="112"/>
        <v>0</v>
      </c>
      <c r="E1110" s="4">
        <f t="shared" si="115"/>
        <v>0</v>
      </c>
      <c r="F1110" s="4">
        <f t="shared" si="116"/>
        <v>0</v>
      </c>
      <c r="G1110" s="4">
        <f t="shared" si="117"/>
        <v>0</v>
      </c>
      <c r="H1110" s="4">
        <f t="shared" si="118"/>
        <v>0</v>
      </c>
      <c r="I1110" s="4">
        <f t="shared" si="119"/>
        <v>0</v>
      </c>
      <c r="J1110" s="4">
        <f t="shared" si="113"/>
        <v>0</v>
      </c>
    </row>
    <row r="1111" spans="3:10" x14ac:dyDescent="0.25">
      <c r="C1111" s="24">
        <f t="shared" si="114"/>
        <v>45442</v>
      </c>
      <c r="D1111" s="4">
        <f t="shared" si="112"/>
        <v>0</v>
      </c>
      <c r="E1111" s="4">
        <f t="shared" si="115"/>
        <v>0</v>
      </c>
      <c r="F1111" s="4">
        <f t="shared" si="116"/>
        <v>0</v>
      </c>
      <c r="G1111" s="4">
        <f t="shared" si="117"/>
        <v>0</v>
      </c>
      <c r="H1111" s="4">
        <f t="shared" si="118"/>
        <v>0</v>
      </c>
      <c r="I1111" s="4">
        <f t="shared" si="119"/>
        <v>0</v>
      </c>
      <c r="J1111" s="4">
        <f t="shared" si="113"/>
        <v>0</v>
      </c>
    </row>
    <row r="1112" spans="3:10" x14ac:dyDescent="0.25">
      <c r="C1112" s="24">
        <f t="shared" si="114"/>
        <v>45442</v>
      </c>
      <c r="D1112" s="4">
        <f t="shared" si="112"/>
        <v>0</v>
      </c>
      <c r="E1112" s="4">
        <f t="shared" si="115"/>
        <v>0</v>
      </c>
      <c r="F1112" s="4">
        <f t="shared" si="116"/>
        <v>0</v>
      </c>
      <c r="G1112" s="4">
        <f t="shared" si="117"/>
        <v>0</v>
      </c>
      <c r="H1112" s="4">
        <f t="shared" si="118"/>
        <v>0</v>
      </c>
      <c r="I1112" s="4">
        <f t="shared" si="119"/>
        <v>0</v>
      </c>
      <c r="J1112" s="4">
        <f t="shared" si="113"/>
        <v>0</v>
      </c>
    </row>
    <row r="1113" spans="3:10" x14ac:dyDescent="0.25">
      <c r="C1113" s="24">
        <f t="shared" si="114"/>
        <v>45442</v>
      </c>
      <c r="D1113" s="4">
        <f t="shared" ref="D1113:D1176" si="120">+IF(AND(C1113&gt;=0,C1113&lt;=30),K1113,0)</f>
        <v>0</v>
      </c>
      <c r="E1113" s="4">
        <f t="shared" si="115"/>
        <v>0</v>
      </c>
      <c r="F1113" s="4">
        <f t="shared" si="116"/>
        <v>0</v>
      </c>
      <c r="G1113" s="4">
        <f t="shared" si="117"/>
        <v>0</v>
      </c>
      <c r="H1113" s="4">
        <f t="shared" si="118"/>
        <v>0</v>
      </c>
      <c r="I1113" s="4">
        <f t="shared" si="119"/>
        <v>0</v>
      </c>
      <c r="J1113" s="4">
        <f t="shared" ref="J1113:J1176" si="121">+IF(AND(C1113&gt;360),K1113,0)</f>
        <v>0</v>
      </c>
    </row>
    <row r="1114" spans="3:10" x14ac:dyDescent="0.25">
      <c r="C1114" s="24">
        <f t="shared" si="114"/>
        <v>45442</v>
      </c>
      <c r="D1114" s="4">
        <f t="shared" si="120"/>
        <v>0</v>
      </c>
      <c r="E1114" s="4">
        <f t="shared" si="115"/>
        <v>0</v>
      </c>
      <c r="F1114" s="4">
        <f t="shared" si="116"/>
        <v>0</v>
      </c>
      <c r="G1114" s="4">
        <f t="shared" si="117"/>
        <v>0</v>
      </c>
      <c r="H1114" s="4">
        <f t="shared" si="118"/>
        <v>0</v>
      </c>
      <c r="I1114" s="4">
        <f t="shared" si="119"/>
        <v>0</v>
      </c>
      <c r="J1114" s="4">
        <f t="shared" si="121"/>
        <v>0</v>
      </c>
    </row>
    <row r="1115" spans="3:10" x14ac:dyDescent="0.25">
      <c r="C1115" s="24">
        <f t="shared" ref="C1115:C1178" si="122">+_xlfn.DAYS($C$2,B1115)</f>
        <v>45442</v>
      </c>
      <c r="D1115" s="4">
        <f t="shared" si="120"/>
        <v>0</v>
      </c>
      <c r="E1115" s="4">
        <f t="shared" si="115"/>
        <v>0</v>
      </c>
      <c r="F1115" s="4">
        <f t="shared" si="116"/>
        <v>0</v>
      </c>
      <c r="G1115" s="4">
        <f t="shared" si="117"/>
        <v>0</v>
      </c>
      <c r="H1115" s="4">
        <f t="shared" si="118"/>
        <v>0</v>
      </c>
      <c r="I1115" s="4">
        <f t="shared" si="119"/>
        <v>0</v>
      </c>
      <c r="J1115" s="4">
        <f t="shared" si="121"/>
        <v>0</v>
      </c>
    </row>
    <row r="1116" spans="3:10" x14ac:dyDescent="0.25">
      <c r="C1116" s="24">
        <f t="shared" si="122"/>
        <v>45442</v>
      </c>
      <c r="D1116" s="4">
        <f t="shared" si="120"/>
        <v>0</v>
      </c>
      <c r="E1116" s="4">
        <f t="shared" si="115"/>
        <v>0</v>
      </c>
      <c r="F1116" s="4">
        <f t="shared" si="116"/>
        <v>0</v>
      </c>
      <c r="G1116" s="4">
        <f t="shared" si="117"/>
        <v>0</v>
      </c>
      <c r="H1116" s="4">
        <f t="shared" si="118"/>
        <v>0</v>
      </c>
      <c r="I1116" s="4">
        <f t="shared" si="119"/>
        <v>0</v>
      </c>
      <c r="J1116" s="4">
        <f t="shared" si="121"/>
        <v>0</v>
      </c>
    </row>
    <row r="1117" spans="3:10" x14ac:dyDescent="0.25">
      <c r="C1117" s="24">
        <f t="shared" si="122"/>
        <v>45442</v>
      </c>
      <c r="D1117" s="4">
        <f t="shared" si="120"/>
        <v>0</v>
      </c>
      <c r="E1117" s="4">
        <f t="shared" si="115"/>
        <v>0</v>
      </c>
      <c r="F1117" s="4">
        <f t="shared" si="116"/>
        <v>0</v>
      </c>
      <c r="G1117" s="4">
        <f t="shared" si="117"/>
        <v>0</v>
      </c>
      <c r="H1117" s="4">
        <f t="shared" si="118"/>
        <v>0</v>
      </c>
      <c r="I1117" s="4">
        <f t="shared" si="119"/>
        <v>0</v>
      </c>
      <c r="J1117" s="4">
        <f t="shared" si="121"/>
        <v>0</v>
      </c>
    </row>
    <row r="1118" spans="3:10" x14ac:dyDescent="0.25">
      <c r="C1118" s="24">
        <f t="shared" si="122"/>
        <v>45442</v>
      </c>
      <c r="D1118" s="4">
        <f t="shared" si="120"/>
        <v>0</v>
      </c>
      <c r="E1118" s="4">
        <f t="shared" si="115"/>
        <v>0</v>
      </c>
      <c r="F1118" s="4">
        <f t="shared" si="116"/>
        <v>0</v>
      </c>
      <c r="G1118" s="4">
        <f t="shared" si="117"/>
        <v>0</v>
      </c>
      <c r="H1118" s="4">
        <f t="shared" si="118"/>
        <v>0</v>
      </c>
      <c r="I1118" s="4">
        <f t="shared" si="119"/>
        <v>0</v>
      </c>
      <c r="J1118" s="4">
        <f t="shared" si="121"/>
        <v>0</v>
      </c>
    </row>
    <row r="1119" spans="3:10" x14ac:dyDescent="0.25">
      <c r="C1119" s="24">
        <f t="shared" si="122"/>
        <v>45442</v>
      </c>
      <c r="D1119" s="4">
        <f t="shared" si="120"/>
        <v>0</v>
      </c>
      <c r="E1119" s="4">
        <f t="shared" si="115"/>
        <v>0</v>
      </c>
      <c r="F1119" s="4">
        <f t="shared" si="116"/>
        <v>0</v>
      </c>
      <c r="G1119" s="4">
        <f t="shared" si="117"/>
        <v>0</v>
      </c>
      <c r="H1119" s="4">
        <f t="shared" si="118"/>
        <v>0</v>
      </c>
      <c r="I1119" s="4">
        <f t="shared" si="119"/>
        <v>0</v>
      </c>
      <c r="J1119" s="4">
        <f t="shared" si="121"/>
        <v>0</v>
      </c>
    </row>
    <row r="1120" spans="3:10" x14ac:dyDescent="0.25">
      <c r="C1120" s="24">
        <f t="shared" si="122"/>
        <v>45442</v>
      </c>
      <c r="D1120" s="4">
        <f t="shared" si="120"/>
        <v>0</v>
      </c>
      <c r="E1120" s="4">
        <f t="shared" si="115"/>
        <v>0</v>
      </c>
      <c r="F1120" s="4">
        <f t="shared" si="116"/>
        <v>0</v>
      </c>
      <c r="G1120" s="4">
        <f t="shared" si="117"/>
        <v>0</v>
      </c>
      <c r="H1120" s="4">
        <f t="shared" si="118"/>
        <v>0</v>
      </c>
      <c r="I1120" s="4">
        <f t="shared" si="119"/>
        <v>0</v>
      </c>
      <c r="J1120" s="4">
        <f t="shared" si="121"/>
        <v>0</v>
      </c>
    </row>
    <row r="1121" spans="3:10" x14ac:dyDescent="0.25">
      <c r="C1121" s="24">
        <f t="shared" si="122"/>
        <v>45442</v>
      </c>
      <c r="D1121" s="4">
        <f t="shared" si="120"/>
        <v>0</v>
      </c>
      <c r="E1121" s="4">
        <f t="shared" si="115"/>
        <v>0</v>
      </c>
      <c r="F1121" s="4">
        <f t="shared" si="116"/>
        <v>0</v>
      </c>
      <c r="G1121" s="4">
        <f t="shared" si="117"/>
        <v>0</v>
      </c>
      <c r="H1121" s="4">
        <f t="shared" si="118"/>
        <v>0</v>
      </c>
      <c r="I1121" s="4">
        <f t="shared" si="119"/>
        <v>0</v>
      </c>
      <c r="J1121" s="4">
        <f t="shared" si="121"/>
        <v>0</v>
      </c>
    </row>
    <row r="1122" spans="3:10" x14ac:dyDescent="0.25">
      <c r="C1122" s="24">
        <f t="shared" si="122"/>
        <v>45442</v>
      </c>
      <c r="D1122" s="4">
        <f t="shared" si="120"/>
        <v>0</v>
      </c>
      <c r="E1122" s="4">
        <f t="shared" si="115"/>
        <v>0</v>
      </c>
      <c r="F1122" s="4">
        <f t="shared" si="116"/>
        <v>0</v>
      </c>
      <c r="G1122" s="4">
        <f t="shared" si="117"/>
        <v>0</v>
      </c>
      <c r="H1122" s="4">
        <f t="shared" si="118"/>
        <v>0</v>
      </c>
      <c r="I1122" s="4">
        <f t="shared" si="119"/>
        <v>0</v>
      </c>
      <c r="J1122" s="4">
        <f t="shared" si="121"/>
        <v>0</v>
      </c>
    </row>
    <row r="1123" spans="3:10" x14ac:dyDescent="0.25">
      <c r="C1123" s="24">
        <f t="shared" si="122"/>
        <v>45442</v>
      </c>
      <c r="D1123" s="4">
        <f t="shared" si="120"/>
        <v>0</v>
      </c>
      <c r="E1123" s="4">
        <f t="shared" si="115"/>
        <v>0</v>
      </c>
      <c r="F1123" s="4">
        <f t="shared" si="116"/>
        <v>0</v>
      </c>
      <c r="G1123" s="4">
        <f t="shared" si="117"/>
        <v>0</v>
      </c>
      <c r="H1123" s="4">
        <f t="shared" si="118"/>
        <v>0</v>
      </c>
      <c r="I1123" s="4">
        <f t="shared" si="119"/>
        <v>0</v>
      </c>
      <c r="J1123" s="4">
        <f t="shared" si="121"/>
        <v>0</v>
      </c>
    </row>
    <row r="1124" spans="3:10" x14ac:dyDescent="0.25">
      <c r="C1124" s="24">
        <f t="shared" si="122"/>
        <v>45442</v>
      </c>
      <c r="D1124" s="4">
        <f t="shared" si="120"/>
        <v>0</v>
      </c>
      <c r="E1124" s="4">
        <f t="shared" si="115"/>
        <v>0</v>
      </c>
      <c r="F1124" s="4">
        <f t="shared" si="116"/>
        <v>0</v>
      </c>
      <c r="G1124" s="4">
        <f t="shared" si="117"/>
        <v>0</v>
      </c>
      <c r="H1124" s="4">
        <f t="shared" si="118"/>
        <v>0</v>
      </c>
      <c r="I1124" s="4">
        <f t="shared" si="119"/>
        <v>0</v>
      </c>
      <c r="J1124" s="4">
        <f t="shared" si="121"/>
        <v>0</v>
      </c>
    </row>
    <row r="1125" spans="3:10" x14ac:dyDescent="0.25">
      <c r="C1125" s="24">
        <f t="shared" si="122"/>
        <v>45442</v>
      </c>
      <c r="D1125" s="4">
        <f t="shared" si="120"/>
        <v>0</v>
      </c>
      <c r="E1125" s="4">
        <f t="shared" si="115"/>
        <v>0</v>
      </c>
      <c r="F1125" s="4">
        <f t="shared" si="116"/>
        <v>0</v>
      </c>
      <c r="G1125" s="4">
        <f t="shared" si="117"/>
        <v>0</v>
      </c>
      <c r="H1125" s="4">
        <f t="shared" si="118"/>
        <v>0</v>
      </c>
      <c r="I1125" s="4">
        <f t="shared" si="119"/>
        <v>0</v>
      </c>
      <c r="J1125" s="4">
        <f t="shared" si="121"/>
        <v>0</v>
      </c>
    </row>
    <row r="1126" spans="3:10" x14ac:dyDescent="0.25">
      <c r="C1126" s="24">
        <f t="shared" si="122"/>
        <v>45442</v>
      </c>
      <c r="D1126" s="4">
        <f t="shared" si="120"/>
        <v>0</v>
      </c>
      <c r="E1126" s="4">
        <f t="shared" si="115"/>
        <v>0</v>
      </c>
      <c r="F1126" s="4">
        <f t="shared" si="116"/>
        <v>0</v>
      </c>
      <c r="G1126" s="4">
        <f t="shared" si="117"/>
        <v>0</v>
      </c>
      <c r="H1126" s="4">
        <f t="shared" si="118"/>
        <v>0</v>
      </c>
      <c r="I1126" s="4">
        <f t="shared" si="119"/>
        <v>0</v>
      </c>
      <c r="J1126" s="4">
        <f t="shared" si="121"/>
        <v>0</v>
      </c>
    </row>
    <row r="1127" spans="3:10" x14ac:dyDescent="0.25">
      <c r="C1127" s="24">
        <f t="shared" si="122"/>
        <v>45442</v>
      </c>
      <c r="D1127" s="4">
        <f t="shared" si="120"/>
        <v>0</v>
      </c>
      <c r="E1127" s="4">
        <f t="shared" si="115"/>
        <v>0</v>
      </c>
      <c r="F1127" s="4">
        <f t="shared" si="116"/>
        <v>0</v>
      </c>
      <c r="G1127" s="4">
        <f t="shared" si="117"/>
        <v>0</v>
      </c>
      <c r="H1127" s="4">
        <f t="shared" si="118"/>
        <v>0</v>
      </c>
      <c r="I1127" s="4">
        <f t="shared" si="119"/>
        <v>0</v>
      </c>
      <c r="J1127" s="4">
        <f t="shared" si="121"/>
        <v>0</v>
      </c>
    </row>
    <row r="1128" spans="3:10" x14ac:dyDescent="0.25">
      <c r="C1128" s="24">
        <f t="shared" si="122"/>
        <v>45442</v>
      </c>
      <c r="D1128" s="4">
        <f t="shared" si="120"/>
        <v>0</v>
      </c>
      <c r="E1128" s="4">
        <f t="shared" si="115"/>
        <v>0</v>
      </c>
      <c r="F1128" s="4">
        <f t="shared" si="116"/>
        <v>0</v>
      </c>
      <c r="G1128" s="4">
        <f t="shared" si="117"/>
        <v>0</v>
      </c>
      <c r="H1128" s="4">
        <f t="shared" si="118"/>
        <v>0</v>
      </c>
      <c r="I1128" s="4">
        <f t="shared" si="119"/>
        <v>0</v>
      </c>
      <c r="J1128" s="4">
        <f t="shared" si="121"/>
        <v>0</v>
      </c>
    </row>
    <row r="1129" spans="3:10" x14ac:dyDescent="0.25">
      <c r="C1129" s="24">
        <f t="shared" si="122"/>
        <v>45442</v>
      </c>
      <c r="D1129" s="4">
        <f t="shared" si="120"/>
        <v>0</v>
      </c>
      <c r="E1129" s="4">
        <f t="shared" si="115"/>
        <v>0</v>
      </c>
      <c r="F1129" s="4">
        <f t="shared" si="116"/>
        <v>0</v>
      </c>
      <c r="G1129" s="4">
        <f t="shared" si="117"/>
        <v>0</v>
      </c>
      <c r="H1129" s="4">
        <f t="shared" si="118"/>
        <v>0</v>
      </c>
      <c r="I1129" s="4">
        <f t="shared" si="119"/>
        <v>0</v>
      </c>
      <c r="J1129" s="4">
        <f t="shared" si="121"/>
        <v>0</v>
      </c>
    </row>
    <row r="1130" spans="3:10" x14ac:dyDescent="0.25">
      <c r="C1130" s="24">
        <f t="shared" si="122"/>
        <v>45442</v>
      </c>
      <c r="D1130" s="4">
        <f t="shared" si="120"/>
        <v>0</v>
      </c>
      <c r="E1130" s="4">
        <f t="shared" si="115"/>
        <v>0</v>
      </c>
      <c r="F1130" s="4">
        <f t="shared" si="116"/>
        <v>0</v>
      </c>
      <c r="G1130" s="4">
        <f t="shared" si="117"/>
        <v>0</v>
      </c>
      <c r="H1130" s="4">
        <f t="shared" si="118"/>
        <v>0</v>
      </c>
      <c r="I1130" s="4">
        <f t="shared" si="119"/>
        <v>0</v>
      </c>
      <c r="J1130" s="4">
        <f t="shared" si="121"/>
        <v>0</v>
      </c>
    </row>
    <row r="1131" spans="3:10" x14ac:dyDescent="0.25">
      <c r="C1131" s="24">
        <f t="shared" si="122"/>
        <v>45442</v>
      </c>
      <c r="D1131" s="4">
        <f t="shared" si="120"/>
        <v>0</v>
      </c>
      <c r="E1131" s="4">
        <f t="shared" si="115"/>
        <v>0</v>
      </c>
      <c r="F1131" s="4">
        <f t="shared" si="116"/>
        <v>0</v>
      </c>
      <c r="G1131" s="4">
        <f t="shared" si="117"/>
        <v>0</v>
      </c>
      <c r="H1131" s="4">
        <f t="shared" si="118"/>
        <v>0</v>
      </c>
      <c r="I1131" s="4">
        <f t="shared" si="119"/>
        <v>0</v>
      </c>
      <c r="J1131" s="4">
        <f t="shared" si="121"/>
        <v>0</v>
      </c>
    </row>
    <row r="1132" spans="3:10" x14ac:dyDescent="0.25">
      <c r="C1132" s="24">
        <f t="shared" si="122"/>
        <v>45442</v>
      </c>
      <c r="D1132" s="4">
        <f t="shared" si="120"/>
        <v>0</v>
      </c>
      <c r="E1132" s="4">
        <f t="shared" si="115"/>
        <v>0</v>
      </c>
      <c r="F1132" s="4">
        <f t="shared" si="116"/>
        <v>0</v>
      </c>
      <c r="G1132" s="4">
        <f t="shared" si="117"/>
        <v>0</v>
      </c>
      <c r="H1132" s="4">
        <f t="shared" si="118"/>
        <v>0</v>
      </c>
      <c r="I1132" s="4">
        <f t="shared" si="119"/>
        <v>0</v>
      </c>
      <c r="J1132" s="4">
        <f t="shared" si="121"/>
        <v>0</v>
      </c>
    </row>
    <row r="1133" spans="3:10" x14ac:dyDescent="0.25">
      <c r="C1133" s="24">
        <f t="shared" si="122"/>
        <v>45442</v>
      </c>
      <c r="D1133" s="4">
        <f t="shared" si="120"/>
        <v>0</v>
      </c>
      <c r="E1133" s="4">
        <f t="shared" si="115"/>
        <v>0</v>
      </c>
      <c r="F1133" s="4">
        <f t="shared" si="116"/>
        <v>0</v>
      </c>
      <c r="G1133" s="4">
        <f t="shared" si="117"/>
        <v>0</v>
      </c>
      <c r="H1133" s="4">
        <f t="shared" si="118"/>
        <v>0</v>
      </c>
      <c r="I1133" s="4">
        <f t="shared" si="119"/>
        <v>0</v>
      </c>
      <c r="J1133" s="4">
        <f t="shared" si="121"/>
        <v>0</v>
      </c>
    </row>
    <row r="1134" spans="3:10" x14ac:dyDescent="0.25">
      <c r="C1134" s="24">
        <f t="shared" si="122"/>
        <v>45442</v>
      </c>
      <c r="D1134" s="4">
        <f t="shared" si="120"/>
        <v>0</v>
      </c>
      <c r="E1134" s="4">
        <f t="shared" si="115"/>
        <v>0</v>
      </c>
      <c r="F1134" s="4">
        <f t="shared" si="116"/>
        <v>0</v>
      </c>
      <c r="G1134" s="4">
        <f t="shared" si="117"/>
        <v>0</v>
      </c>
      <c r="H1134" s="4">
        <f t="shared" si="118"/>
        <v>0</v>
      </c>
      <c r="I1134" s="4">
        <f t="shared" si="119"/>
        <v>0</v>
      </c>
      <c r="J1134" s="4">
        <f t="shared" si="121"/>
        <v>0</v>
      </c>
    </row>
    <row r="1135" spans="3:10" x14ac:dyDescent="0.25">
      <c r="C1135" s="24">
        <f t="shared" si="122"/>
        <v>45442</v>
      </c>
      <c r="D1135" s="4">
        <f t="shared" si="120"/>
        <v>0</v>
      </c>
      <c r="E1135" s="4">
        <f t="shared" si="115"/>
        <v>0</v>
      </c>
      <c r="F1135" s="4">
        <f t="shared" si="116"/>
        <v>0</v>
      </c>
      <c r="G1135" s="4">
        <f t="shared" si="117"/>
        <v>0</v>
      </c>
      <c r="H1135" s="4">
        <f t="shared" si="118"/>
        <v>0</v>
      </c>
      <c r="I1135" s="4">
        <f t="shared" si="119"/>
        <v>0</v>
      </c>
      <c r="J1135" s="4">
        <f t="shared" si="121"/>
        <v>0</v>
      </c>
    </row>
    <row r="1136" spans="3:10" x14ac:dyDescent="0.25">
      <c r="C1136" s="24">
        <f t="shared" si="122"/>
        <v>45442</v>
      </c>
      <c r="D1136" s="4">
        <f t="shared" si="120"/>
        <v>0</v>
      </c>
      <c r="E1136" s="4">
        <f t="shared" si="115"/>
        <v>0</v>
      </c>
      <c r="F1136" s="4">
        <f t="shared" si="116"/>
        <v>0</v>
      </c>
      <c r="G1136" s="4">
        <f t="shared" si="117"/>
        <v>0</v>
      </c>
      <c r="H1136" s="4">
        <f t="shared" si="118"/>
        <v>0</v>
      </c>
      <c r="I1136" s="4">
        <f t="shared" si="119"/>
        <v>0</v>
      </c>
      <c r="J1136" s="4">
        <f t="shared" si="121"/>
        <v>0</v>
      </c>
    </row>
    <row r="1137" spans="3:10" x14ac:dyDescent="0.25">
      <c r="C1137" s="24">
        <f t="shared" si="122"/>
        <v>45442</v>
      </c>
      <c r="D1137" s="4">
        <f t="shared" si="120"/>
        <v>0</v>
      </c>
      <c r="E1137" s="4">
        <f t="shared" si="115"/>
        <v>0</v>
      </c>
      <c r="F1137" s="4">
        <f t="shared" si="116"/>
        <v>0</v>
      </c>
      <c r="G1137" s="4">
        <f t="shared" si="117"/>
        <v>0</v>
      </c>
      <c r="H1137" s="4">
        <f t="shared" si="118"/>
        <v>0</v>
      </c>
      <c r="I1137" s="4">
        <f t="shared" si="119"/>
        <v>0</v>
      </c>
      <c r="J1137" s="4">
        <f t="shared" si="121"/>
        <v>0</v>
      </c>
    </row>
    <row r="1138" spans="3:10" x14ac:dyDescent="0.25">
      <c r="C1138" s="24">
        <f t="shared" si="122"/>
        <v>45442</v>
      </c>
      <c r="D1138" s="4">
        <f t="shared" si="120"/>
        <v>0</v>
      </c>
      <c r="E1138" s="4">
        <f t="shared" si="115"/>
        <v>0</v>
      </c>
      <c r="F1138" s="4">
        <f t="shared" si="116"/>
        <v>0</v>
      </c>
      <c r="G1138" s="4">
        <f t="shared" si="117"/>
        <v>0</v>
      </c>
      <c r="H1138" s="4">
        <f t="shared" si="118"/>
        <v>0</v>
      </c>
      <c r="I1138" s="4">
        <f t="shared" si="119"/>
        <v>0</v>
      </c>
      <c r="J1138" s="4">
        <f t="shared" si="121"/>
        <v>0</v>
      </c>
    </row>
    <row r="1139" spans="3:10" x14ac:dyDescent="0.25">
      <c r="C1139" s="24">
        <f t="shared" si="122"/>
        <v>45442</v>
      </c>
      <c r="D1139" s="4">
        <f t="shared" si="120"/>
        <v>0</v>
      </c>
      <c r="E1139" s="4">
        <f t="shared" si="115"/>
        <v>0</v>
      </c>
      <c r="F1139" s="4">
        <f t="shared" si="116"/>
        <v>0</v>
      </c>
      <c r="G1139" s="4">
        <f t="shared" si="117"/>
        <v>0</v>
      </c>
      <c r="H1139" s="4">
        <f t="shared" si="118"/>
        <v>0</v>
      </c>
      <c r="I1139" s="4">
        <f t="shared" si="119"/>
        <v>0</v>
      </c>
      <c r="J1139" s="4">
        <f t="shared" si="121"/>
        <v>0</v>
      </c>
    </row>
    <row r="1140" spans="3:10" x14ac:dyDescent="0.25">
      <c r="C1140" s="24">
        <f t="shared" si="122"/>
        <v>45442</v>
      </c>
      <c r="D1140" s="4">
        <f t="shared" si="120"/>
        <v>0</v>
      </c>
      <c r="E1140" s="4">
        <f t="shared" si="115"/>
        <v>0</v>
      </c>
      <c r="F1140" s="4">
        <f t="shared" si="116"/>
        <v>0</v>
      </c>
      <c r="G1140" s="4">
        <f t="shared" si="117"/>
        <v>0</v>
      </c>
      <c r="H1140" s="4">
        <f t="shared" si="118"/>
        <v>0</v>
      </c>
      <c r="I1140" s="4">
        <f t="shared" si="119"/>
        <v>0</v>
      </c>
      <c r="J1140" s="4">
        <f t="shared" si="121"/>
        <v>0</v>
      </c>
    </row>
    <row r="1141" spans="3:10" x14ac:dyDescent="0.25">
      <c r="C1141" s="24">
        <f t="shared" si="122"/>
        <v>45442</v>
      </c>
      <c r="D1141" s="4">
        <f t="shared" si="120"/>
        <v>0</v>
      </c>
      <c r="E1141" s="4">
        <f t="shared" si="115"/>
        <v>0</v>
      </c>
      <c r="F1141" s="4">
        <f t="shared" si="116"/>
        <v>0</v>
      </c>
      <c r="G1141" s="4">
        <f t="shared" si="117"/>
        <v>0</v>
      </c>
      <c r="H1141" s="4">
        <f t="shared" si="118"/>
        <v>0</v>
      </c>
      <c r="I1141" s="4">
        <f t="shared" si="119"/>
        <v>0</v>
      </c>
      <c r="J1141" s="4">
        <f t="shared" si="121"/>
        <v>0</v>
      </c>
    </row>
    <row r="1142" spans="3:10" x14ac:dyDescent="0.25">
      <c r="C1142" s="24">
        <f t="shared" si="122"/>
        <v>45442</v>
      </c>
      <c r="D1142" s="4">
        <f t="shared" si="120"/>
        <v>0</v>
      </c>
      <c r="E1142" s="4">
        <f t="shared" si="115"/>
        <v>0</v>
      </c>
      <c r="F1142" s="4">
        <f t="shared" si="116"/>
        <v>0</v>
      </c>
      <c r="G1142" s="4">
        <f t="shared" si="117"/>
        <v>0</v>
      </c>
      <c r="H1142" s="4">
        <f t="shared" si="118"/>
        <v>0</v>
      </c>
      <c r="I1142" s="4">
        <f t="shared" si="119"/>
        <v>0</v>
      </c>
      <c r="J1142" s="4">
        <f t="shared" si="121"/>
        <v>0</v>
      </c>
    </row>
    <row r="1143" spans="3:10" x14ac:dyDescent="0.25">
      <c r="C1143" s="24">
        <f t="shared" si="122"/>
        <v>45442</v>
      </c>
      <c r="D1143" s="4">
        <f t="shared" si="120"/>
        <v>0</v>
      </c>
      <c r="E1143" s="4">
        <f t="shared" si="115"/>
        <v>0</v>
      </c>
      <c r="F1143" s="4">
        <f t="shared" si="116"/>
        <v>0</v>
      </c>
      <c r="G1143" s="4">
        <f t="shared" si="117"/>
        <v>0</v>
      </c>
      <c r="H1143" s="4">
        <f t="shared" si="118"/>
        <v>0</v>
      </c>
      <c r="I1143" s="4">
        <f t="shared" si="119"/>
        <v>0</v>
      </c>
      <c r="J1143" s="4">
        <f t="shared" si="121"/>
        <v>0</v>
      </c>
    </row>
    <row r="1144" spans="3:10" x14ac:dyDescent="0.25">
      <c r="C1144" s="24">
        <f t="shared" si="122"/>
        <v>45442</v>
      </c>
      <c r="D1144" s="4">
        <f t="shared" si="120"/>
        <v>0</v>
      </c>
      <c r="E1144" s="4">
        <f t="shared" si="115"/>
        <v>0</v>
      </c>
      <c r="F1144" s="4">
        <f t="shared" si="116"/>
        <v>0</v>
      </c>
      <c r="G1144" s="4">
        <f t="shared" si="117"/>
        <v>0</v>
      </c>
      <c r="H1144" s="4">
        <f t="shared" si="118"/>
        <v>0</v>
      </c>
      <c r="I1144" s="4">
        <f t="shared" si="119"/>
        <v>0</v>
      </c>
      <c r="J1144" s="4">
        <f t="shared" si="121"/>
        <v>0</v>
      </c>
    </row>
    <row r="1145" spans="3:10" x14ac:dyDescent="0.25">
      <c r="C1145" s="24">
        <f t="shared" si="122"/>
        <v>45442</v>
      </c>
      <c r="D1145" s="4">
        <f t="shared" si="120"/>
        <v>0</v>
      </c>
      <c r="E1145" s="4">
        <f t="shared" si="115"/>
        <v>0</v>
      </c>
      <c r="F1145" s="4">
        <f t="shared" si="116"/>
        <v>0</v>
      </c>
      <c r="G1145" s="4">
        <f t="shared" si="117"/>
        <v>0</v>
      </c>
      <c r="H1145" s="4">
        <f t="shared" si="118"/>
        <v>0</v>
      </c>
      <c r="I1145" s="4">
        <f t="shared" si="119"/>
        <v>0</v>
      </c>
      <c r="J1145" s="4">
        <f t="shared" si="121"/>
        <v>0</v>
      </c>
    </row>
    <row r="1146" spans="3:10" x14ac:dyDescent="0.25">
      <c r="C1146" s="24">
        <f t="shared" si="122"/>
        <v>45442</v>
      </c>
      <c r="D1146" s="4">
        <f t="shared" si="120"/>
        <v>0</v>
      </c>
      <c r="E1146" s="4">
        <f t="shared" si="115"/>
        <v>0</v>
      </c>
      <c r="F1146" s="4">
        <f t="shared" si="116"/>
        <v>0</v>
      </c>
      <c r="G1146" s="4">
        <f t="shared" si="117"/>
        <v>0</v>
      </c>
      <c r="H1146" s="4">
        <f t="shared" si="118"/>
        <v>0</v>
      </c>
      <c r="I1146" s="4">
        <f t="shared" si="119"/>
        <v>0</v>
      </c>
      <c r="J1146" s="4">
        <f t="shared" si="121"/>
        <v>0</v>
      </c>
    </row>
    <row r="1147" spans="3:10" x14ac:dyDescent="0.25">
      <c r="C1147" s="24">
        <f t="shared" si="122"/>
        <v>45442</v>
      </c>
      <c r="D1147" s="4">
        <f t="shared" si="120"/>
        <v>0</v>
      </c>
      <c r="E1147" s="4">
        <f t="shared" ref="E1147:E1210" si="123">+IF(AND(C1147&gt;=31,C1147&lt;=60),K1147,0)</f>
        <v>0</v>
      </c>
      <c r="F1147" s="4">
        <f t="shared" ref="F1147:F1210" si="124">+IF(AND(C1147&gt;=61,C1147&lt;=90),K1147,0)</f>
        <v>0</v>
      </c>
      <c r="G1147" s="4">
        <f t="shared" ref="G1147:G1210" si="125">+IF(AND(C1147&gt;=91,C1147&lt;=120),K1147,0)</f>
        <v>0</v>
      </c>
      <c r="H1147" s="4">
        <f t="shared" ref="H1147:H1210" si="126">+IF(AND(C1147&gt;=121,C1147&lt;=180),K1147,0)</f>
        <v>0</v>
      </c>
      <c r="I1147" s="4">
        <f t="shared" ref="I1147:I1210" si="127">+IF(AND(C1147&gt;=181,C1147&lt;=360),K1147,0)</f>
        <v>0</v>
      </c>
      <c r="J1147" s="4">
        <f t="shared" si="121"/>
        <v>0</v>
      </c>
    </row>
    <row r="1148" spans="3:10" x14ac:dyDescent="0.25">
      <c r="C1148" s="24">
        <f t="shared" si="122"/>
        <v>45442</v>
      </c>
      <c r="D1148" s="4">
        <f t="shared" si="120"/>
        <v>0</v>
      </c>
      <c r="E1148" s="4">
        <f t="shared" si="123"/>
        <v>0</v>
      </c>
      <c r="F1148" s="4">
        <f t="shared" si="124"/>
        <v>0</v>
      </c>
      <c r="G1148" s="4">
        <f t="shared" si="125"/>
        <v>0</v>
      </c>
      <c r="H1148" s="4">
        <f t="shared" si="126"/>
        <v>0</v>
      </c>
      <c r="I1148" s="4">
        <f t="shared" si="127"/>
        <v>0</v>
      </c>
      <c r="J1148" s="4">
        <f t="shared" si="121"/>
        <v>0</v>
      </c>
    </row>
    <row r="1149" spans="3:10" x14ac:dyDescent="0.25">
      <c r="C1149" s="24">
        <f t="shared" si="122"/>
        <v>45442</v>
      </c>
      <c r="D1149" s="4">
        <f t="shared" si="120"/>
        <v>0</v>
      </c>
      <c r="E1149" s="4">
        <f t="shared" si="123"/>
        <v>0</v>
      </c>
      <c r="F1149" s="4">
        <f t="shared" si="124"/>
        <v>0</v>
      </c>
      <c r="G1149" s="4">
        <f t="shared" si="125"/>
        <v>0</v>
      </c>
      <c r="H1149" s="4">
        <f t="shared" si="126"/>
        <v>0</v>
      </c>
      <c r="I1149" s="4">
        <f t="shared" si="127"/>
        <v>0</v>
      </c>
      <c r="J1149" s="4">
        <f t="shared" si="121"/>
        <v>0</v>
      </c>
    </row>
    <row r="1150" spans="3:10" x14ac:dyDescent="0.25">
      <c r="C1150" s="24">
        <f t="shared" si="122"/>
        <v>45442</v>
      </c>
      <c r="D1150" s="4">
        <f t="shared" si="120"/>
        <v>0</v>
      </c>
      <c r="E1150" s="4">
        <f t="shared" si="123"/>
        <v>0</v>
      </c>
      <c r="F1150" s="4">
        <f t="shared" si="124"/>
        <v>0</v>
      </c>
      <c r="G1150" s="4">
        <f t="shared" si="125"/>
        <v>0</v>
      </c>
      <c r="H1150" s="4">
        <f t="shared" si="126"/>
        <v>0</v>
      </c>
      <c r="I1150" s="4">
        <f t="shared" si="127"/>
        <v>0</v>
      </c>
      <c r="J1150" s="4">
        <f t="shared" si="121"/>
        <v>0</v>
      </c>
    </row>
    <row r="1151" spans="3:10" x14ac:dyDescent="0.25">
      <c r="C1151" s="24">
        <f t="shared" si="122"/>
        <v>45442</v>
      </c>
      <c r="D1151" s="4">
        <f t="shared" si="120"/>
        <v>0</v>
      </c>
      <c r="E1151" s="4">
        <f t="shared" si="123"/>
        <v>0</v>
      </c>
      <c r="F1151" s="4">
        <f t="shared" si="124"/>
        <v>0</v>
      </c>
      <c r="G1151" s="4">
        <f t="shared" si="125"/>
        <v>0</v>
      </c>
      <c r="H1151" s="4">
        <f t="shared" si="126"/>
        <v>0</v>
      </c>
      <c r="I1151" s="4">
        <f t="shared" si="127"/>
        <v>0</v>
      </c>
      <c r="J1151" s="4">
        <f t="shared" si="121"/>
        <v>0</v>
      </c>
    </row>
    <row r="1152" spans="3:10" x14ac:dyDescent="0.25">
      <c r="C1152" s="24">
        <f t="shared" si="122"/>
        <v>45442</v>
      </c>
      <c r="D1152" s="4">
        <f t="shared" si="120"/>
        <v>0</v>
      </c>
      <c r="E1152" s="4">
        <f t="shared" si="123"/>
        <v>0</v>
      </c>
      <c r="F1152" s="4">
        <f t="shared" si="124"/>
        <v>0</v>
      </c>
      <c r="G1152" s="4">
        <f t="shared" si="125"/>
        <v>0</v>
      </c>
      <c r="H1152" s="4">
        <f t="shared" si="126"/>
        <v>0</v>
      </c>
      <c r="I1152" s="4">
        <f t="shared" si="127"/>
        <v>0</v>
      </c>
      <c r="J1152" s="4">
        <f t="shared" si="121"/>
        <v>0</v>
      </c>
    </row>
    <row r="1153" spans="3:10" x14ac:dyDescent="0.25">
      <c r="C1153" s="24">
        <f t="shared" si="122"/>
        <v>45442</v>
      </c>
      <c r="D1153" s="4">
        <f t="shared" si="120"/>
        <v>0</v>
      </c>
      <c r="E1153" s="4">
        <f t="shared" si="123"/>
        <v>0</v>
      </c>
      <c r="F1153" s="4">
        <f t="shared" si="124"/>
        <v>0</v>
      </c>
      <c r="G1153" s="4">
        <f t="shared" si="125"/>
        <v>0</v>
      </c>
      <c r="H1153" s="4">
        <f t="shared" si="126"/>
        <v>0</v>
      </c>
      <c r="I1153" s="4">
        <f t="shared" si="127"/>
        <v>0</v>
      </c>
      <c r="J1153" s="4">
        <f t="shared" si="121"/>
        <v>0</v>
      </c>
    </row>
    <row r="1154" spans="3:10" x14ac:dyDescent="0.25">
      <c r="C1154" s="24">
        <f t="shared" si="122"/>
        <v>45442</v>
      </c>
      <c r="D1154" s="4">
        <f t="shared" si="120"/>
        <v>0</v>
      </c>
      <c r="E1154" s="4">
        <f t="shared" si="123"/>
        <v>0</v>
      </c>
      <c r="F1154" s="4">
        <f t="shared" si="124"/>
        <v>0</v>
      </c>
      <c r="G1154" s="4">
        <f t="shared" si="125"/>
        <v>0</v>
      </c>
      <c r="H1154" s="4">
        <f t="shared" si="126"/>
        <v>0</v>
      </c>
      <c r="I1154" s="4">
        <f t="shared" si="127"/>
        <v>0</v>
      </c>
      <c r="J1154" s="4">
        <f t="shared" si="121"/>
        <v>0</v>
      </c>
    </row>
    <row r="1155" spans="3:10" x14ac:dyDescent="0.25">
      <c r="C1155" s="24">
        <f t="shared" si="122"/>
        <v>45442</v>
      </c>
      <c r="D1155" s="4">
        <f t="shared" si="120"/>
        <v>0</v>
      </c>
      <c r="E1155" s="4">
        <f t="shared" si="123"/>
        <v>0</v>
      </c>
      <c r="F1155" s="4">
        <f t="shared" si="124"/>
        <v>0</v>
      </c>
      <c r="G1155" s="4">
        <f t="shared" si="125"/>
        <v>0</v>
      </c>
      <c r="H1155" s="4">
        <f t="shared" si="126"/>
        <v>0</v>
      </c>
      <c r="I1155" s="4">
        <f t="shared" si="127"/>
        <v>0</v>
      </c>
      <c r="J1155" s="4">
        <f t="shared" si="121"/>
        <v>0</v>
      </c>
    </row>
    <row r="1156" spans="3:10" x14ac:dyDescent="0.25">
      <c r="C1156" s="24">
        <f t="shared" si="122"/>
        <v>45442</v>
      </c>
      <c r="D1156" s="4">
        <f t="shared" si="120"/>
        <v>0</v>
      </c>
      <c r="E1156" s="4">
        <f t="shared" si="123"/>
        <v>0</v>
      </c>
      <c r="F1156" s="4">
        <f t="shared" si="124"/>
        <v>0</v>
      </c>
      <c r="G1156" s="4">
        <f t="shared" si="125"/>
        <v>0</v>
      </c>
      <c r="H1156" s="4">
        <f t="shared" si="126"/>
        <v>0</v>
      </c>
      <c r="I1156" s="4">
        <f t="shared" si="127"/>
        <v>0</v>
      </c>
      <c r="J1156" s="4">
        <f t="shared" si="121"/>
        <v>0</v>
      </c>
    </row>
    <row r="1157" spans="3:10" x14ac:dyDescent="0.25">
      <c r="C1157" s="24">
        <f t="shared" si="122"/>
        <v>45442</v>
      </c>
      <c r="D1157" s="4">
        <f t="shared" si="120"/>
        <v>0</v>
      </c>
      <c r="E1157" s="4">
        <f t="shared" si="123"/>
        <v>0</v>
      </c>
      <c r="F1157" s="4">
        <f t="shared" si="124"/>
        <v>0</v>
      </c>
      <c r="G1157" s="4">
        <f t="shared" si="125"/>
        <v>0</v>
      </c>
      <c r="H1157" s="4">
        <f t="shared" si="126"/>
        <v>0</v>
      </c>
      <c r="I1157" s="4">
        <f t="shared" si="127"/>
        <v>0</v>
      </c>
      <c r="J1157" s="4">
        <f t="shared" si="121"/>
        <v>0</v>
      </c>
    </row>
    <row r="1158" spans="3:10" x14ac:dyDescent="0.25">
      <c r="C1158" s="24">
        <f t="shared" si="122"/>
        <v>45442</v>
      </c>
      <c r="D1158" s="4">
        <f t="shared" si="120"/>
        <v>0</v>
      </c>
      <c r="E1158" s="4">
        <f t="shared" si="123"/>
        <v>0</v>
      </c>
      <c r="F1158" s="4">
        <f t="shared" si="124"/>
        <v>0</v>
      </c>
      <c r="G1158" s="4">
        <f t="shared" si="125"/>
        <v>0</v>
      </c>
      <c r="H1158" s="4">
        <f t="shared" si="126"/>
        <v>0</v>
      </c>
      <c r="I1158" s="4">
        <f t="shared" si="127"/>
        <v>0</v>
      </c>
      <c r="J1158" s="4">
        <f t="shared" si="121"/>
        <v>0</v>
      </c>
    </row>
    <row r="1159" spans="3:10" x14ac:dyDescent="0.25">
      <c r="C1159" s="24">
        <f t="shared" si="122"/>
        <v>45442</v>
      </c>
      <c r="D1159" s="4">
        <f t="shared" si="120"/>
        <v>0</v>
      </c>
      <c r="E1159" s="4">
        <f t="shared" si="123"/>
        <v>0</v>
      </c>
      <c r="F1159" s="4">
        <f t="shared" si="124"/>
        <v>0</v>
      </c>
      <c r="G1159" s="4">
        <f t="shared" si="125"/>
        <v>0</v>
      </c>
      <c r="H1159" s="4">
        <f t="shared" si="126"/>
        <v>0</v>
      </c>
      <c r="I1159" s="4">
        <f t="shared" si="127"/>
        <v>0</v>
      </c>
      <c r="J1159" s="4">
        <f t="shared" si="121"/>
        <v>0</v>
      </c>
    </row>
    <row r="1160" spans="3:10" x14ac:dyDescent="0.25">
      <c r="C1160" s="24">
        <f t="shared" si="122"/>
        <v>45442</v>
      </c>
      <c r="D1160" s="4">
        <f t="shared" si="120"/>
        <v>0</v>
      </c>
      <c r="E1160" s="4">
        <f t="shared" si="123"/>
        <v>0</v>
      </c>
      <c r="F1160" s="4">
        <f t="shared" si="124"/>
        <v>0</v>
      </c>
      <c r="G1160" s="4">
        <f t="shared" si="125"/>
        <v>0</v>
      </c>
      <c r="H1160" s="4">
        <f t="shared" si="126"/>
        <v>0</v>
      </c>
      <c r="I1160" s="4">
        <f t="shared" si="127"/>
        <v>0</v>
      </c>
      <c r="J1160" s="4">
        <f t="shared" si="121"/>
        <v>0</v>
      </c>
    </row>
    <row r="1161" spans="3:10" x14ac:dyDescent="0.25">
      <c r="C1161" s="24">
        <f t="shared" si="122"/>
        <v>45442</v>
      </c>
      <c r="D1161" s="4">
        <f t="shared" si="120"/>
        <v>0</v>
      </c>
      <c r="E1161" s="4">
        <f t="shared" si="123"/>
        <v>0</v>
      </c>
      <c r="F1161" s="4">
        <f t="shared" si="124"/>
        <v>0</v>
      </c>
      <c r="G1161" s="4">
        <f t="shared" si="125"/>
        <v>0</v>
      </c>
      <c r="H1161" s="4">
        <f t="shared" si="126"/>
        <v>0</v>
      </c>
      <c r="I1161" s="4">
        <f t="shared" si="127"/>
        <v>0</v>
      </c>
      <c r="J1161" s="4">
        <f t="shared" si="121"/>
        <v>0</v>
      </c>
    </row>
    <row r="1162" spans="3:10" x14ac:dyDescent="0.25">
      <c r="C1162" s="24">
        <f t="shared" si="122"/>
        <v>45442</v>
      </c>
      <c r="D1162" s="4">
        <f t="shared" si="120"/>
        <v>0</v>
      </c>
      <c r="E1162" s="4">
        <f t="shared" si="123"/>
        <v>0</v>
      </c>
      <c r="F1162" s="4">
        <f t="shared" si="124"/>
        <v>0</v>
      </c>
      <c r="G1162" s="4">
        <f t="shared" si="125"/>
        <v>0</v>
      </c>
      <c r="H1162" s="4">
        <f t="shared" si="126"/>
        <v>0</v>
      </c>
      <c r="I1162" s="4">
        <f t="shared" si="127"/>
        <v>0</v>
      </c>
      <c r="J1162" s="4">
        <f t="shared" si="121"/>
        <v>0</v>
      </c>
    </row>
    <row r="1163" spans="3:10" x14ac:dyDescent="0.25">
      <c r="C1163" s="24">
        <f t="shared" si="122"/>
        <v>45442</v>
      </c>
      <c r="D1163" s="4">
        <f t="shared" si="120"/>
        <v>0</v>
      </c>
      <c r="E1163" s="4">
        <f t="shared" si="123"/>
        <v>0</v>
      </c>
      <c r="F1163" s="4">
        <f t="shared" si="124"/>
        <v>0</v>
      </c>
      <c r="G1163" s="4">
        <f t="shared" si="125"/>
        <v>0</v>
      </c>
      <c r="H1163" s="4">
        <f t="shared" si="126"/>
        <v>0</v>
      </c>
      <c r="I1163" s="4">
        <f t="shared" si="127"/>
        <v>0</v>
      </c>
      <c r="J1163" s="4">
        <f t="shared" si="121"/>
        <v>0</v>
      </c>
    </row>
    <row r="1164" spans="3:10" x14ac:dyDescent="0.25">
      <c r="C1164" s="24">
        <f t="shared" si="122"/>
        <v>45442</v>
      </c>
      <c r="D1164" s="4">
        <f t="shared" si="120"/>
        <v>0</v>
      </c>
      <c r="E1164" s="4">
        <f t="shared" si="123"/>
        <v>0</v>
      </c>
      <c r="F1164" s="4">
        <f t="shared" si="124"/>
        <v>0</v>
      </c>
      <c r="G1164" s="4">
        <f t="shared" si="125"/>
        <v>0</v>
      </c>
      <c r="H1164" s="4">
        <f t="shared" si="126"/>
        <v>0</v>
      </c>
      <c r="I1164" s="4">
        <f t="shared" si="127"/>
        <v>0</v>
      </c>
      <c r="J1164" s="4">
        <f t="shared" si="121"/>
        <v>0</v>
      </c>
    </row>
    <row r="1165" spans="3:10" x14ac:dyDescent="0.25">
      <c r="C1165" s="24">
        <f t="shared" si="122"/>
        <v>45442</v>
      </c>
      <c r="D1165" s="4">
        <f t="shared" si="120"/>
        <v>0</v>
      </c>
      <c r="E1165" s="4">
        <f t="shared" si="123"/>
        <v>0</v>
      </c>
      <c r="F1165" s="4">
        <f t="shared" si="124"/>
        <v>0</v>
      </c>
      <c r="G1165" s="4">
        <f t="shared" si="125"/>
        <v>0</v>
      </c>
      <c r="H1165" s="4">
        <f t="shared" si="126"/>
        <v>0</v>
      </c>
      <c r="I1165" s="4">
        <f t="shared" si="127"/>
        <v>0</v>
      </c>
      <c r="J1165" s="4">
        <f t="shared" si="121"/>
        <v>0</v>
      </c>
    </row>
    <row r="1166" spans="3:10" x14ac:dyDescent="0.25">
      <c r="C1166" s="24">
        <f t="shared" si="122"/>
        <v>45442</v>
      </c>
      <c r="D1166" s="4">
        <f t="shared" si="120"/>
        <v>0</v>
      </c>
      <c r="E1166" s="4">
        <f t="shared" si="123"/>
        <v>0</v>
      </c>
      <c r="F1166" s="4">
        <f t="shared" si="124"/>
        <v>0</v>
      </c>
      <c r="G1166" s="4">
        <f t="shared" si="125"/>
        <v>0</v>
      </c>
      <c r="H1166" s="4">
        <f t="shared" si="126"/>
        <v>0</v>
      </c>
      <c r="I1166" s="4">
        <f t="shared" si="127"/>
        <v>0</v>
      </c>
      <c r="J1166" s="4">
        <f t="shared" si="121"/>
        <v>0</v>
      </c>
    </row>
    <row r="1167" spans="3:10" x14ac:dyDescent="0.25">
      <c r="C1167" s="24">
        <f t="shared" si="122"/>
        <v>45442</v>
      </c>
      <c r="D1167" s="4">
        <f t="shared" si="120"/>
        <v>0</v>
      </c>
      <c r="E1167" s="4">
        <f t="shared" si="123"/>
        <v>0</v>
      </c>
      <c r="F1167" s="4">
        <f t="shared" si="124"/>
        <v>0</v>
      </c>
      <c r="G1167" s="4">
        <f t="shared" si="125"/>
        <v>0</v>
      </c>
      <c r="H1167" s="4">
        <f t="shared" si="126"/>
        <v>0</v>
      </c>
      <c r="I1167" s="4">
        <f t="shared" si="127"/>
        <v>0</v>
      </c>
      <c r="J1167" s="4">
        <f t="shared" si="121"/>
        <v>0</v>
      </c>
    </row>
    <row r="1168" spans="3:10" x14ac:dyDescent="0.25">
      <c r="C1168" s="24">
        <f t="shared" si="122"/>
        <v>45442</v>
      </c>
      <c r="D1168" s="4">
        <f t="shared" si="120"/>
        <v>0</v>
      </c>
      <c r="E1168" s="4">
        <f t="shared" si="123"/>
        <v>0</v>
      </c>
      <c r="F1168" s="4">
        <f t="shared" si="124"/>
        <v>0</v>
      </c>
      <c r="G1168" s="4">
        <f t="shared" si="125"/>
        <v>0</v>
      </c>
      <c r="H1168" s="4">
        <f t="shared" si="126"/>
        <v>0</v>
      </c>
      <c r="I1168" s="4">
        <f t="shared" si="127"/>
        <v>0</v>
      </c>
      <c r="J1168" s="4">
        <f t="shared" si="121"/>
        <v>0</v>
      </c>
    </row>
    <row r="1169" spans="3:10" x14ac:dyDescent="0.25">
      <c r="C1169" s="24">
        <f t="shared" si="122"/>
        <v>45442</v>
      </c>
      <c r="D1169" s="4">
        <f t="shared" si="120"/>
        <v>0</v>
      </c>
      <c r="E1169" s="4">
        <f t="shared" si="123"/>
        <v>0</v>
      </c>
      <c r="F1169" s="4">
        <f t="shared" si="124"/>
        <v>0</v>
      </c>
      <c r="G1169" s="4">
        <f t="shared" si="125"/>
        <v>0</v>
      </c>
      <c r="H1169" s="4">
        <f t="shared" si="126"/>
        <v>0</v>
      </c>
      <c r="I1169" s="4">
        <f t="shared" si="127"/>
        <v>0</v>
      </c>
      <c r="J1169" s="4">
        <f t="shared" si="121"/>
        <v>0</v>
      </c>
    </row>
    <row r="1170" spans="3:10" x14ac:dyDescent="0.25">
      <c r="C1170" s="24">
        <f t="shared" si="122"/>
        <v>45442</v>
      </c>
      <c r="D1170" s="4">
        <f t="shared" si="120"/>
        <v>0</v>
      </c>
      <c r="E1170" s="4">
        <f t="shared" si="123"/>
        <v>0</v>
      </c>
      <c r="F1170" s="4">
        <f t="shared" si="124"/>
        <v>0</v>
      </c>
      <c r="G1170" s="4">
        <f t="shared" si="125"/>
        <v>0</v>
      </c>
      <c r="H1170" s="4">
        <f t="shared" si="126"/>
        <v>0</v>
      </c>
      <c r="I1170" s="4">
        <f t="shared" si="127"/>
        <v>0</v>
      </c>
      <c r="J1170" s="4">
        <f t="shared" si="121"/>
        <v>0</v>
      </c>
    </row>
    <row r="1171" spans="3:10" x14ac:dyDescent="0.25">
      <c r="C1171" s="24">
        <f t="shared" si="122"/>
        <v>45442</v>
      </c>
      <c r="D1171" s="4">
        <f t="shared" si="120"/>
        <v>0</v>
      </c>
      <c r="E1171" s="4">
        <f t="shared" si="123"/>
        <v>0</v>
      </c>
      <c r="F1171" s="4">
        <f t="shared" si="124"/>
        <v>0</v>
      </c>
      <c r="G1171" s="4">
        <f t="shared" si="125"/>
        <v>0</v>
      </c>
      <c r="H1171" s="4">
        <f t="shared" si="126"/>
        <v>0</v>
      </c>
      <c r="I1171" s="4">
        <f t="shared" si="127"/>
        <v>0</v>
      </c>
      <c r="J1171" s="4">
        <f t="shared" si="121"/>
        <v>0</v>
      </c>
    </row>
    <row r="1172" spans="3:10" x14ac:dyDescent="0.25">
      <c r="C1172" s="24">
        <f t="shared" si="122"/>
        <v>45442</v>
      </c>
      <c r="D1172" s="4">
        <f t="shared" si="120"/>
        <v>0</v>
      </c>
      <c r="E1172" s="4">
        <f t="shared" si="123"/>
        <v>0</v>
      </c>
      <c r="F1172" s="4">
        <f t="shared" si="124"/>
        <v>0</v>
      </c>
      <c r="G1172" s="4">
        <f t="shared" si="125"/>
        <v>0</v>
      </c>
      <c r="H1172" s="4">
        <f t="shared" si="126"/>
        <v>0</v>
      </c>
      <c r="I1172" s="4">
        <f t="shared" si="127"/>
        <v>0</v>
      </c>
      <c r="J1172" s="4">
        <f t="shared" si="121"/>
        <v>0</v>
      </c>
    </row>
    <row r="1173" spans="3:10" x14ac:dyDescent="0.25">
      <c r="C1173" s="24">
        <f t="shared" si="122"/>
        <v>45442</v>
      </c>
      <c r="D1173" s="4">
        <f t="shared" si="120"/>
        <v>0</v>
      </c>
      <c r="E1173" s="4">
        <f t="shared" si="123"/>
        <v>0</v>
      </c>
      <c r="F1173" s="4">
        <f t="shared" si="124"/>
        <v>0</v>
      </c>
      <c r="G1173" s="4">
        <f t="shared" si="125"/>
        <v>0</v>
      </c>
      <c r="H1173" s="4">
        <f t="shared" si="126"/>
        <v>0</v>
      </c>
      <c r="I1173" s="4">
        <f t="shared" si="127"/>
        <v>0</v>
      </c>
      <c r="J1173" s="4">
        <f t="shared" si="121"/>
        <v>0</v>
      </c>
    </row>
    <row r="1174" spans="3:10" x14ac:dyDescent="0.25">
      <c r="C1174" s="24">
        <f t="shared" si="122"/>
        <v>45442</v>
      </c>
      <c r="D1174" s="4">
        <f t="shared" si="120"/>
        <v>0</v>
      </c>
      <c r="E1174" s="4">
        <f t="shared" si="123"/>
        <v>0</v>
      </c>
      <c r="F1174" s="4">
        <f t="shared" si="124"/>
        <v>0</v>
      </c>
      <c r="G1174" s="4">
        <f t="shared" si="125"/>
        <v>0</v>
      </c>
      <c r="H1174" s="4">
        <f t="shared" si="126"/>
        <v>0</v>
      </c>
      <c r="I1174" s="4">
        <f t="shared" si="127"/>
        <v>0</v>
      </c>
      <c r="J1174" s="4">
        <f t="shared" si="121"/>
        <v>0</v>
      </c>
    </row>
    <row r="1175" spans="3:10" x14ac:dyDescent="0.25">
      <c r="C1175" s="24">
        <f t="shared" si="122"/>
        <v>45442</v>
      </c>
      <c r="D1175" s="4">
        <f t="shared" si="120"/>
        <v>0</v>
      </c>
      <c r="E1175" s="4">
        <f t="shared" si="123"/>
        <v>0</v>
      </c>
      <c r="F1175" s="4">
        <f t="shared" si="124"/>
        <v>0</v>
      </c>
      <c r="G1175" s="4">
        <f t="shared" si="125"/>
        <v>0</v>
      </c>
      <c r="H1175" s="4">
        <f t="shared" si="126"/>
        <v>0</v>
      </c>
      <c r="I1175" s="4">
        <f t="shared" si="127"/>
        <v>0</v>
      </c>
      <c r="J1175" s="4">
        <f t="shared" si="121"/>
        <v>0</v>
      </c>
    </row>
    <row r="1176" spans="3:10" x14ac:dyDescent="0.25">
      <c r="C1176" s="24">
        <f t="shared" si="122"/>
        <v>45442</v>
      </c>
      <c r="D1176" s="4">
        <f t="shared" si="120"/>
        <v>0</v>
      </c>
      <c r="E1176" s="4">
        <f t="shared" si="123"/>
        <v>0</v>
      </c>
      <c r="F1176" s="4">
        <f t="shared" si="124"/>
        <v>0</v>
      </c>
      <c r="G1176" s="4">
        <f t="shared" si="125"/>
        <v>0</v>
      </c>
      <c r="H1176" s="4">
        <f t="shared" si="126"/>
        <v>0</v>
      </c>
      <c r="I1176" s="4">
        <f t="shared" si="127"/>
        <v>0</v>
      </c>
      <c r="J1176" s="4">
        <f t="shared" si="121"/>
        <v>0</v>
      </c>
    </row>
    <row r="1177" spans="3:10" x14ac:dyDescent="0.25">
      <c r="C1177" s="24">
        <f t="shared" si="122"/>
        <v>45442</v>
      </c>
      <c r="D1177" s="4">
        <f t="shared" ref="D1177:D1240" si="128">+IF(AND(C1177&gt;=0,C1177&lt;=30),K1177,0)</f>
        <v>0</v>
      </c>
      <c r="E1177" s="4">
        <f t="shared" si="123"/>
        <v>0</v>
      </c>
      <c r="F1177" s="4">
        <f t="shared" si="124"/>
        <v>0</v>
      </c>
      <c r="G1177" s="4">
        <f t="shared" si="125"/>
        <v>0</v>
      </c>
      <c r="H1177" s="4">
        <f t="shared" si="126"/>
        <v>0</v>
      </c>
      <c r="I1177" s="4">
        <f t="shared" si="127"/>
        <v>0</v>
      </c>
      <c r="J1177" s="4">
        <f t="shared" ref="J1177:J1240" si="129">+IF(AND(C1177&gt;360),K1177,0)</f>
        <v>0</v>
      </c>
    </row>
    <row r="1178" spans="3:10" x14ac:dyDescent="0.25">
      <c r="C1178" s="24">
        <f t="shared" si="122"/>
        <v>45442</v>
      </c>
      <c r="D1178" s="4">
        <f t="shared" si="128"/>
        <v>0</v>
      </c>
      <c r="E1178" s="4">
        <f t="shared" si="123"/>
        <v>0</v>
      </c>
      <c r="F1178" s="4">
        <f t="shared" si="124"/>
        <v>0</v>
      </c>
      <c r="G1178" s="4">
        <f t="shared" si="125"/>
        <v>0</v>
      </c>
      <c r="H1178" s="4">
        <f t="shared" si="126"/>
        <v>0</v>
      </c>
      <c r="I1178" s="4">
        <f t="shared" si="127"/>
        <v>0</v>
      </c>
      <c r="J1178" s="4">
        <f t="shared" si="129"/>
        <v>0</v>
      </c>
    </row>
    <row r="1179" spans="3:10" x14ac:dyDescent="0.25">
      <c r="C1179" s="24">
        <f t="shared" ref="C1179:C1242" si="130">+_xlfn.DAYS($C$2,B1179)</f>
        <v>45442</v>
      </c>
      <c r="D1179" s="4">
        <f t="shared" si="128"/>
        <v>0</v>
      </c>
      <c r="E1179" s="4">
        <f t="shared" si="123"/>
        <v>0</v>
      </c>
      <c r="F1179" s="4">
        <f t="shared" si="124"/>
        <v>0</v>
      </c>
      <c r="G1179" s="4">
        <f t="shared" si="125"/>
        <v>0</v>
      </c>
      <c r="H1179" s="4">
        <f t="shared" si="126"/>
        <v>0</v>
      </c>
      <c r="I1179" s="4">
        <f t="shared" si="127"/>
        <v>0</v>
      </c>
      <c r="J1179" s="4">
        <f t="shared" si="129"/>
        <v>0</v>
      </c>
    </row>
    <row r="1180" spans="3:10" x14ac:dyDescent="0.25">
      <c r="C1180" s="24">
        <f t="shared" si="130"/>
        <v>45442</v>
      </c>
      <c r="D1180" s="4">
        <f t="shared" si="128"/>
        <v>0</v>
      </c>
      <c r="E1180" s="4">
        <f t="shared" si="123"/>
        <v>0</v>
      </c>
      <c r="F1180" s="4">
        <f t="shared" si="124"/>
        <v>0</v>
      </c>
      <c r="G1180" s="4">
        <f t="shared" si="125"/>
        <v>0</v>
      </c>
      <c r="H1180" s="4">
        <f t="shared" si="126"/>
        <v>0</v>
      </c>
      <c r="I1180" s="4">
        <f t="shared" si="127"/>
        <v>0</v>
      </c>
      <c r="J1180" s="4">
        <f t="shared" si="129"/>
        <v>0</v>
      </c>
    </row>
    <row r="1181" spans="3:10" x14ac:dyDescent="0.25">
      <c r="C1181" s="24">
        <f t="shared" si="130"/>
        <v>45442</v>
      </c>
      <c r="D1181" s="4">
        <f t="shared" si="128"/>
        <v>0</v>
      </c>
      <c r="E1181" s="4">
        <f t="shared" si="123"/>
        <v>0</v>
      </c>
      <c r="F1181" s="4">
        <f t="shared" si="124"/>
        <v>0</v>
      </c>
      <c r="G1181" s="4">
        <f t="shared" si="125"/>
        <v>0</v>
      </c>
      <c r="H1181" s="4">
        <f t="shared" si="126"/>
        <v>0</v>
      </c>
      <c r="I1181" s="4">
        <f t="shared" si="127"/>
        <v>0</v>
      </c>
      <c r="J1181" s="4">
        <f t="shared" si="129"/>
        <v>0</v>
      </c>
    </row>
    <row r="1182" spans="3:10" x14ac:dyDescent="0.25">
      <c r="C1182" s="24">
        <f t="shared" si="130"/>
        <v>45442</v>
      </c>
      <c r="D1182" s="4">
        <f t="shared" si="128"/>
        <v>0</v>
      </c>
      <c r="E1182" s="4">
        <f t="shared" si="123"/>
        <v>0</v>
      </c>
      <c r="F1182" s="4">
        <f t="shared" si="124"/>
        <v>0</v>
      </c>
      <c r="G1182" s="4">
        <f t="shared" si="125"/>
        <v>0</v>
      </c>
      <c r="H1182" s="4">
        <f t="shared" si="126"/>
        <v>0</v>
      </c>
      <c r="I1182" s="4">
        <f t="shared" si="127"/>
        <v>0</v>
      </c>
      <c r="J1182" s="4">
        <f t="shared" si="129"/>
        <v>0</v>
      </c>
    </row>
    <row r="1183" spans="3:10" x14ac:dyDescent="0.25">
      <c r="C1183" s="24">
        <f t="shared" si="130"/>
        <v>45442</v>
      </c>
      <c r="D1183" s="4">
        <f t="shared" si="128"/>
        <v>0</v>
      </c>
      <c r="E1183" s="4">
        <f t="shared" si="123"/>
        <v>0</v>
      </c>
      <c r="F1183" s="4">
        <f t="shared" si="124"/>
        <v>0</v>
      </c>
      <c r="G1183" s="4">
        <f t="shared" si="125"/>
        <v>0</v>
      </c>
      <c r="H1183" s="4">
        <f t="shared" si="126"/>
        <v>0</v>
      </c>
      <c r="I1183" s="4">
        <f t="shared" si="127"/>
        <v>0</v>
      </c>
      <c r="J1183" s="4">
        <f t="shared" si="129"/>
        <v>0</v>
      </c>
    </row>
    <row r="1184" spans="3:10" x14ac:dyDescent="0.25">
      <c r="C1184" s="24">
        <f t="shared" si="130"/>
        <v>45442</v>
      </c>
      <c r="D1184" s="4">
        <f t="shared" si="128"/>
        <v>0</v>
      </c>
      <c r="E1184" s="4">
        <f t="shared" si="123"/>
        <v>0</v>
      </c>
      <c r="F1184" s="4">
        <f t="shared" si="124"/>
        <v>0</v>
      </c>
      <c r="G1184" s="4">
        <f t="shared" si="125"/>
        <v>0</v>
      </c>
      <c r="H1184" s="4">
        <f t="shared" si="126"/>
        <v>0</v>
      </c>
      <c r="I1184" s="4">
        <f t="shared" si="127"/>
        <v>0</v>
      </c>
      <c r="J1184" s="4">
        <f t="shared" si="129"/>
        <v>0</v>
      </c>
    </row>
    <row r="1185" spans="3:10" x14ac:dyDescent="0.25">
      <c r="C1185" s="24">
        <f t="shared" si="130"/>
        <v>45442</v>
      </c>
      <c r="D1185" s="4">
        <f t="shared" si="128"/>
        <v>0</v>
      </c>
      <c r="E1185" s="4">
        <f t="shared" si="123"/>
        <v>0</v>
      </c>
      <c r="F1185" s="4">
        <f t="shared" si="124"/>
        <v>0</v>
      </c>
      <c r="G1185" s="4">
        <f t="shared" si="125"/>
        <v>0</v>
      </c>
      <c r="H1185" s="4">
        <f t="shared" si="126"/>
        <v>0</v>
      </c>
      <c r="I1185" s="4">
        <f t="shared" si="127"/>
        <v>0</v>
      </c>
      <c r="J1185" s="4">
        <f t="shared" si="129"/>
        <v>0</v>
      </c>
    </row>
    <row r="1186" spans="3:10" x14ac:dyDescent="0.25">
      <c r="C1186" s="24">
        <f t="shared" si="130"/>
        <v>45442</v>
      </c>
      <c r="D1186" s="4">
        <f t="shared" si="128"/>
        <v>0</v>
      </c>
      <c r="E1186" s="4">
        <f t="shared" si="123"/>
        <v>0</v>
      </c>
      <c r="F1186" s="4">
        <f t="shared" si="124"/>
        <v>0</v>
      </c>
      <c r="G1186" s="4">
        <f t="shared" si="125"/>
        <v>0</v>
      </c>
      <c r="H1186" s="4">
        <f t="shared" si="126"/>
        <v>0</v>
      </c>
      <c r="I1186" s="4">
        <f t="shared" si="127"/>
        <v>0</v>
      </c>
      <c r="J1186" s="4">
        <f t="shared" si="129"/>
        <v>0</v>
      </c>
    </row>
    <row r="1187" spans="3:10" x14ac:dyDescent="0.25">
      <c r="C1187" s="24">
        <f t="shared" si="130"/>
        <v>45442</v>
      </c>
      <c r="D1187" s="4">
        <f t="shared" si="128"/>
        <v>0</v>
      </c>
      <c r="E1187" s="4">
        <f t="shared" si="123"/>
        <v>0</v>
      </c>
      <c r="F1187" s="4">
        <f t="shared" si="124"/>
        <v>0</v>
      </c>
      <c r="G1187" s="4">
        <f t="shared" si="125"/>
        <v>0</v>
      </c>
      <c r="H1187" s="4">
        <f t="shared" si="126"/>
        <v>0</v>
      </c>
      <c r="I1187" s="4">
        <f t="shared" si="127"/>
        <v>0</v>
      </c>
      <c r="J1187" s="4">
        <f t="shared" si="129"/>
        <v>0</v>
      </c>
    </row>
    <row r="1188" spans="3:10" x14ac:dyDescent="0.25">
      <c r="C1188" s="24">
        <f t="shared" si="130"/>
        <v>45442</v>
      </c>
      <c r="D1188" s="4">
        <f t="shared" si="128"/>
        <v>0</v>
      </c>
      <c r="E1188" s="4">
        <f t="shared" si="123"/>
        <v>0</v>
      </c>
      <c r="F1188" s="4">
        <f t="shared" si="124"/>
        <v>0</v>
      </c>
      <c r="G1188" s="4">
        <f t="shared" si="125"/>
        <v>0</v>
      </c>
      <c r="H1188" s="4">
        <f t="shared" si="126"/>
        <v>0</v>
      </c>
      <c r="I1188" s="4">
        <f t="shared" si="127"/>
        <v>0</v>
      </c>
      <c r="J1188" s="4">
        <f t="shared" si="129"/>
        <v>0</v>
      </c>
    </row>
    <row r="1189" spans="3:10" x14ac:dyDescent="0.25">
      <c r="C1189" s="24">
        <f t="shared" si="130"/>
        <v>45442</v>
      </c>
      <c r="D1189" s="4">
        <f t="shared" si="128"/>
        <v>0</v>
      </c>
      <c r="E1189" s="4">
        <f t="shared" si="123"/>
        <v>0</v>
      </c>
      <c r="F1189" s="4">
        <f t="shared" si="124"/>
        <v>0</v>
      </c>
      <c r="G1189" s="4">
        <f t="shared" si="125"/>
        <v>0</v>
      </c>
      <c r="H1189" s="4">
        <f t="shared" si="126"/>
        <v>0</v>
      </c>
      <c r="I1189" s="4">
        <f t="shared" si="127"/>
        <v>0</v>
      </c>
      <c r="J1189" s="4">
        <f t="shared" si="129"/>
        <v>0</v>
      </c>
    </row>
    <row r="1190" spans="3:10" x14ac:dyDescent="0.25">
      <c r="C1190" s="24">
        <f t="shared" si="130"/>
        <v>45442</v>
      </c>
      <c r="D1190" s="4">
        <f t="shared" si="128"/>
        <v>0</v>
      </c>
      <c r="E1190" s="4">
        <f t="shared" si="123"/>
        <v>0</v>
      </c>
      <c r="F1190" s="4">
        <f t="shared" si="124"/>
        <v>0</v>
      </c>
      <c r="G1190" s="4">
        <f t="shared" si="125"/>
        <v>0</v>
      </c>
      <c r="H1190" s="4">
        <f t="shared" si="126"/>
        <v>0</v>
      </c>
      <c r="I1190" s="4">
        <f t="shared" si="127"/>
        <v>0</v>
      </c>
      <c r="J1190" s="4">
        <f t="shared" si="129"/>
        <v>0</v>
      </c>
    </row>
    <row r="1191" spans="3:10" x14ac:dyDescent="0.25">
      <c r="C1191" s="24">
        <f t="shared" si="130"/>
        <v>45442</v>
      </c>
      <c r="D1191" s="4">
        <f t="shared" si="128"/>
        <v>0</v>
      </c>
      <c r="E1191" s="4">
        <f t="shared" si="123"/>
        <v>0</v>
      </c>
      <c r="F1191" s="4">
        <f t="shared" si="124"/>
        <v>0</v>
      </c>
      <c r="G1191" s="4">
        <f t="shared" si="125"/>
        <v>0</v>
      </c>
      <c r="H1191" s="4">
        <f t="shared" si="126"/>
        <v>0</v>
      </c>
      <c r="I1191" s="4">
        <f t="shared" si="127"/>
        <v>0</v>
      </c>
      <c r="J1191" s="4">
        <f t="shared" si="129"/>
        <v>0</v>
      </c>
    </row>
    <row r="1192" spans="3:10" x14ac:dyDescent="0.25">
      <c r="C1192" s="24">
        <f t="shared" si="130"/>
        <v>45442</v>
      </c>
      <c r="D1192" s="4">
        <f t="shared" si="128"/>
        <v>0</v>
      </c>
      <c r="E1192" s="4">
        <f t="shared" si="123"/>
        <v>0</v>
      </c>
      <c r="F1192" s="4">
        <f t="shared" si="124"/>
        <v>0</v>
      </c>
      <c r="G1192" s="4">
        <f t="shared" si="125"/>
        <v>0</v>
      </c>
      <c r="H1192" s="4">
        <f t="shared" si="126"/>
        <v>0</v>
      </c>
      <c r="I1192" s="4">
        <f t="shared" si="127"/>
        <v>0</v>
      </c>
      <c r="J1192" s="4">
        <f t="shared" si="129"/>
        <v>0</v>
      </c>
    </row>
    <row r="1193" spans="3:10" x14ac:dyDescent="0.25">
      <c r="C1193" s="24">
        <f t="shared" si="130"/>
        <v>45442</v>
      </c>
      <c r="D1193" s="4">
        <f t="shared" si="128"/>
        <v>0</v>
      </c>
      <c r="E1193" s="4">
        <f t="shared" si="123"/>
        <v>0</v>
      </c>
      <c r="F1193" s="4">
        <f t="shared" si="124"/>
        <v>0</v>
      </c>
      <c r="G1193" s="4">
        <f t="shared" si="125"/>
        <v>0</v>
      </c>
      <c r="H1193" s="4">
        <f t="shared" si="126"/>
        <v>0</v>
      </c>
      <c r="I1193" s="4">
        <f t="shared" si="127"/>
        <v>0</v>
      </c>
      <c r="J1193" s="4">
        <f t="shared" si="129"/>
        <v>0</v>
      </c>
    </row>
    <row r="1194" spans="3:10" x14ac:dyDescent="0.25">
      <c r="C1194" s="24">
        <f t="shared" si="130"/>
        <v>45442</v>
      </c>
      <c r="D1194" s="4">
        <f t="shared" si="128"/>
        <v>0</v>
      </c>
      <c r="E1194" s="4">
        <f t="shared" si="123"/>
        <v>0</v>
      </c>
      <c r="F1194" s="4">
        <f t="shared" si="124"/>
        <v>0</v>
      </c>
      <c r="G1194" s="4">
        <f t="shared" si="125"/>
        <v>0</v>
      </c>
      <c r="H1194" s="4">
        <f t="shared" si="126"/>
        <v>0</v>
      </c>
      <c r="I1194" s="4">
        <f t="shared" si="127"/>
        <v>0</v>
      </c>
      <c r="J1194" s="4">
        <f t="shared" si="129"/>
        <v>0</v>
      </c>
    </row>
    <row r="1195" spans="3:10" x14ac:dyDescent="0.25">
      <c r="C1195" s="24">
        <f t="shared" si="130"/>
        <v>45442</v>
      </c>
      <c r="D1195" s="4">
        <f t="shared" si="128"/>
        <v>0</v>
      </c>
      <c r="E1195" s="4">
        <f t="shared" si="123"/>
        <v>0</v>
      </c>
      <c r="F1195" s="4">
        <f t="shared" si="124"/>
        <v>0</v>
      </c>
      <c r="G1195" s="4">
        <f t="shared" si="125"/>
        <v>0</v>
      </c>
      <c r="H1195" s="4">
        <f t="shared" si="126"/>
        <v>0</v>
      </c>
      <c r="I1195" s="4">
        <f t="shared" si="127"/>
        <v>0</v>
      </c>
      <c r="J1195" s="4">
        <f t="shared" si="129"/>
        <v>0</v>
      </c>
    </row>
    <row r="1196" spans="3:10" x14ac:dyDescent="0.25">
      <c r="C1196" s="24">
        <f t="shared" si="130"/>
        <v>45442</v>
      </c>
      <c r="D1196" s="4">
        <f t="shared" si="128"/>
        <v>0</v>
      </c>
      <c r="E1196" s="4">
        <f t="shared" si="123"/>
        <v>0</v>
      </c>
      <c r="F1196" s="4">
        <f t="shared" si="124"/>
        <v>0</v>
      </c>
      <c r="G1196" s="4">
        <f t="shared" si="125"/>
        <v>0</v>
      </c>
      <c r="H1196" s="4">
        <f t="shared" si="126"/>
        <v>0</v>
      </c>
      <c r="I1196" s="4">
        <f t="shared" si="127"/>
        <v>0</v>
      </c>
      <c r="J1196" s="4">
        <f t="shared" si="129"/>
        <v>0</v>
      </c>
    </row>
    <row r="1197" spans="3:10" x14ac:dyDescent="0.25">
      <c r="C1197" s="24">
        <f t="shared" si="130"/>
        <v>45442</v>
      </c>
      <c r="D1197" s="4">
        <f t="shared" si="128"/>
        <v>0</v>
      </c>
      <c r="E1197" s="4">
        <f t="shared" si="123"/>
        <v>0</v>
      </c>
      <c r="F1197" s="4">
        <f t="shared" si="124"/>
        <v>0</v>
      </c>
      <c r="G1197" s="4">
        <f t="shared" si="125"/>
        <v>0</v>
      </c>
      <c r="H1197" s="4">
        <f t="shared" si="126"/>
        <v>0</v>
      </c>
      <c r="I1197" s="4">
        <f t="shared" si="127"/>
        <v>0</v>
      </c>
      <c r="J1197" s="4">
        <f t="shared" si="129"/>
        <v>0</v>
      </c>
    </row>
    <row r="1198" spans="3:10" x14ac:dyDescent="0.25">
      <c r="C1198" s="24">
        <f t="shared" si="130"/>
        <v>45442</v>
      </c>
      <c r="D1198" s="4">
        <f t="shared" si="128"/>
        <v>0</v>
      </c>
      <c r="E1198" s="4">
        <f t="shared" si="123"/>
        <v>0</v>
      </c>
      <c r="F1198" s="4">
        <f t="shared" si="124"/>
        <v>0</v>
      </c>
      <c r="G1198" s="4">
        <f t="shared" si="125"/>
        <v>0</v>
      </c>
      <c r="H1198" s="4">
        <f t="shared" si="126"/>
        <v>0</v>
      </c>
      <c r="I1198" s="4">
        <f t="shared" si="127"/>
        <v>0</v>
      </c>
      <c r="J1198" s="4">
        <f t="shared" si="129"/>
        <v>0</v>
      </c>
    </row>
    <row r="1199" spans="3:10" x14ac:dyDescent="0.25">
      <c r="C1199" s="24">
        <f t="shared" si="130"/>
        <v>45442</v>
      </c>
      <c r="D1199" s="4">
        <f t="shared" si="128"/>
        <v>0</v>
      </c>
      <c r="E1199" s="4">
        <f t="shared" si="123"/>
        <v>0</v>
      </c>
      <c r="F1199" s="4">
        <f t="shared" si="124"/>
        <v>0</v>
      </c>
      <c r="G1199" s="4">
        <f t="shared" si="125"/>
        <v>0</v>
      </c>
      <c r="H1199" s="4">
        <f t="shared" si="126"/>
        <v>0</v>
      </c>
      <c r="I1199" s="4">
        <f t="shared" si="127"/>
        <v>0</v>
      </c>
      <c r="J1199" s="4">
        <f t="shared" si="129"/>
        <v>0</v>
      </c>
    </row>
    <row r="1200" spans="3:10" x14ac:dyDescent="0.25">
      <c r="C1200" s="24">
        <f t="shared" si="130"/>
        <v>45442</v>
      </c>
      <c r="D1200" s="4">
        <f t="shared" si="128"/>
        <v>0</v>
      </c>
      <c r="E1200" s="4">
        <f t="shared" si="123"/>
        <v>0</v>
      </c>
      <c r="F1200" s="4">
        <f t="shared" si="124"/>
        <v>0</v>
      </c>
      <c r="G1200" s="4">
        <f t="shared" si="125"/>
        <v>0</v>
      </c>
      <c r="H1200" s="4">
        <f t="shared" si="126"/>
        <v>0</v>
      </c>
      <c r="I1200" s="4">
        <f t="shared" si="127"/>
        <v>0</v>
      </c>
      <c r="J1200" s="4">
        <f t="shared" si="129"/>
        <v>0</v>
      </c>
    </row>
    <row r="1201" spans="3:10" x14ac:dyDescent="0.25">
      <c r="C1201" s="24">
        <f t="shared" si="130"/>
        <v>45442</v>
      </c>
      <c r="D1201" s="4">
        <f t="shared" si="128"/>
        <v>0</v>
      </c>
      <c r="E1201" s="4">
        <f t="shared" si="123"/>
        <v>0</v>
      </c>
      <c r="F1201" s="4">
        <f t="shared" si="124"/>
        <v>0</v>
      </c>
      <c r="G1201" s="4">
        <f t="shared" si="125"/>
        <v>0</v>
      </c>
      <c r="H1201" s="4">
        <f t="shared" si="126"/>
        <v>0</v>
      </c>
      <c r="I1201" s="4">
        <f t="shared" si="127"/>
        <v>0</v>
      </c>
      <c r="J1201" s="4">
        <f t="shared" si="129"/>
        <v>0</v>
      </c>
    </row>
    <row r="1202" spans="3:10" x14ac:dyDescent="0.25">
      <c r="C1202" s="24">
        <f t="shared" si="130"/>
        <v>45442</v>
      </c>
      <c r="D1202" s="4">
        <f t="shared" si="128"/>
        <v>0</v>
      </c>
      <c r="E1202" s="4">
        <f t="shared" si="123"/>
        <v>0</v>
      </c>
      <c r="F1202" s="4">
        <f t="shared" si="124"/>
        <v>0</v>
      </c>
      <c r="G1202" s="4">
        <f t="shared" si="125"/>
        <v>0</v>
      </c>
      <c r="H1202" s="4">
        <f t="shared" si="126"/>
        <v>0</v>
      </c>
      <c r="I1202" s="4">
        <f t="shared" si="127"/>
        <v>0</v>
      </c>
      <c r="J1202" s="4">
        <f t="shared" si="129"/>
        <v>0</v>
      </c>
    </row>
    <row r="1203" spans="3:10" x14ac:dyDescent="0.25">
      <c r="C1203" s="24">
        <f t="shared" si="130"/>
        <v>45442</v>
      </c>
      <c r="D1203" s="4">
        <f t="shared" si="128"/>
        <v>0</v>
      </c>
      <c r="E1203" s="4">
        <f t="shared" si="123"/>
        <v>0</v>
      </c>
      <c r="F1203" s="4">
        <f t="shared" si="124"/>
        <v>0</v>
      </c>
      <c r="G1203" s="4">
        <f t="shared" si="125"/>
        <v>0</v>
      </c>
      <c r="H1203" s="4">
        <f t="shared" si="126"/>
        <v>0</v>
      </c>
      <c r="I1203" s="4">
        <f t="shared" si="127"/>
        <v>0</v>
      </c>
      <c r="J1203" s="4">
        <f t="shared" si="129"/>
        <v>0</v>
      </c>
    </row>
    <row r="1204" spans="3:10" x14ac:dyDescent="0.25">
      <c r="C1204" s="24">
        <f t="shared" si="130"/>
        <v>45442</v>
      </c>
      <c r="D1204" s="4">
        <f t="shared" si="128"/>
        <v>0</v>
      </c>
      <c r="E1204" s="4">
        <f t="shared" si="123"/>
        <v>0</v>
      </c>
      <c r="F1204" s="4">
        <f t="shared" si="124"/>
        <v>0</v>
      </c>
      <c r="G1204" s="4">
        <f t="shared" si="125"/>
        <v>0</v>
      </c>
      <c r="H1204" s="4">
        <f t="shared" si="126"/>
        <v>0</v>
      </c>
      <c r="I1204" s="4">
        <f t="shared" si="127"/>
        <v>0</v>
      </c>
      <c r="J1204" s="4">
        <f t="shared" si="129"/>
        <v>0</v>
      </c>
    </row>
    <row r="1205" spans="3:10" x14ac:dyDescent="0.25">
      <c r="C1205" s="24">
        <f t="shared" si="130"/>
        <v>45442</v>
      </c>
      <c r="D1205" s="4">
        <f t="shared" si="128"/>
        <v>0</v>
      </c>
      <c r="E1205" s="4">
        <f t="shared" si="123"/>
        <v>0</v>
      </c>
      <c r="F1205" s="4">
        <f t="shared" si="124"/>
        <v>0</v>
      </c>
      <c r="G1205" s="4">
        <f t="shared" si="125"/>
        <v>0</v>
      </c>
      <c r="H1205" s="4">
        <f t="shared" si="126"/>
        <v>0</v>
      </c>
      <c r="I1205" s="4">
        <f t="shared" si="127"/>
        <v>0</v>
      </c>
      <c r="J1205" s="4">
        <f t="shared" si="129"/>
        <v>0</v>
      </c>
    </row>
    <row r="1206" spans="3:10" x14ac:dyDescent="0.25">
      <c r="C1206" s="24">
        <f t="shared" si="130"/>
        <v>45442</v>
      </c>
      <c r="D1206" s="4">
        <f t="shared" si="128"/>
        <v>0</v>
      </c>
      <c r="E1206" s="4">
        <f t="shared" si="123"/>
        <v>0</v>
      </c>
      <c r="F1206" s="4">
        <f t="shared" si="124"/>
        <v>0</v>
      </c>
      <c r="G1206" s="4">
        <f t="shared" si="125"/>
        <v>0</v>
      </c>
      <c r="H1206" s="4">
        <f t="shared" si="126"/>
        <v>0</v>
      </c>
      <c r="I1206" s="4">
        <f t="shared" si="127"/>
        <v>0</v>
      </c>
      <c r="J1206" s="4">
        <f t="shared" si="129"/>
        <v>0</v>
      </c>
    </row>
    <row r="1207" spans="3:10" x14ac:dyDescent="0.25">
      <c r="C1207" s="24">
        <f t="shared" si="130"/>
        <v>45442</v>
      </c>
      <c r="D1207" s="4">
        <f t="shared" si="128"/>
        <v>0</v>
      </c>
      <c r="E1207" s="4">
        <f t="shared" si="123"/>
        <v>0</v>
      </c>
      <c r="F1207" s="4">
        <f t="shared" si="124"/>
        <v>0</v>
      </c>
      <c r="G1207" s="4">
        <f t="shared" si="125"/>
        <v>0</v>
      </c>
      <c r="H1207" s="4">
        <f t="shared" si="126"/>
        <v>0</v>
      </c>
      <c r="I1207" s="4">
        <f t="shared" si="127"/>
        <v>0</v>
      </c>
      <c r="J1207" s="4">
        <f t="shared" si="129"/>
        <v>0</v>
      </c>
    </row>
    <row r="1208" spans="3:10" x14ac:dyDescent="0.25">
      <c r="C1208" s="24">
        <f t="shared" si="130"/>
        <v>45442</v>
      </c>
      <c r="D1208" s="4">
        <f t="shared" si="128"/>
        <v>0</v>
      </c>
      <c r="E1208" s="4">
        <f t="shared" si="123"/>
        <v>0</v>
      </c>
      <c r="F1208" s="4">
        <f t="shared" si="124"/>
        <v>0</v>
      </c>
      <c r="G1208" s="4">
        <f t="shared" si="125"/>
        <v>0</v>
      </c>
      <c r="H1208" s="4">
        <f t="shared" si="126"/>
        <v>0</v>
      </c>
      <c r="I1208" s="4">
        <f t="shared" si="127"/>
        <v>0</v>
      </c>
      <c r="J1208" s="4">
        <f t="shared" si="129"/>
        <v>0</v>
      </c>
    </row>
    <row r="1209" spans="3:10" x14ac:dyDescent="0.25">
      <c r="C1209" s="24">
        <f t="shared" si="130"/>
        <v>45442</v>
      </c>
      <c r="D1209" s="4">
        <f t="shared" si="128"/>
        <v>0</v>
      </c>
      <c r="E1209" s="4">
        <f t="shared" si="123"/>
        <v>0</v>
      </c>
      <c r="F1209" s="4">
        <f t="shared" si="124"/>
        <v>0</v>
      </c>
      <c r="G1209" s="4">
        <f t="shared" si="125"/>
        <v>0</v>
      </c>
      <c r="H1209" s="4">
        <f t="shared" si="126"/>
        <v>0</v>
      </c>
      <c r="I1209" s="4">
        <f t="shared" si="127"/>
        <v>0</v>
      </c>
      <c r="J1209" s="4">
        <f t="shared" si="129"/>
        <v>0</v>
      </c>
    </row>
    <row r="1210" spans="3:10" x14ac:dyDescent="0.25">
      <c r="C1210" s="24">
        <f t="shared" si="130"/>
        <v>45442</v>
      </c>
      <c r="D1210" s="4">
        <f t="shared" si="128"/>
        <v>0</v>
      </c>
      <c r="E1210" s="4">
        <f t="shared" si="123"/>
        <v>0</v>
      </c>
      <c r="F1210" s="4">
        <f t="shared" si="124"/>
        <v>0</v>
      </c>
      <c r="G1210" s="4">
        <f t="shared" si="125"/>
        <v>0</v>
      </c>
      <c r="H1210" s="4">
        <f t="shared" si="126"/>
        <v>0</v>
      </c>
      <c r="I1210" s="4">
        <f t="shared" si="127"/>
        <v>0</v>
      </c>
      <c r="J1210" s="4">
        <f t="shared" si="129"/>
        <v>0</v>
      </c>
    </row>
    <row r="1211" spans="3:10" x14ac:dyDescent="0.25">
      <c r="C1211" s="24">
        <f t="shared" si="130"/>
        <v>45442</v>
      </c>
      <c r="D1211" s="4">
        <f t="shared" si="128"/>
        <v>0</v>
      </c>
      <c r="E1211" s="4">
        <f t="shared" ref="E1211:E1274" si="131">+IF(AND(C1211&gt;=31,C1211&lt;=60),K1211,0)</f>
        <v>0</v>
      </c>
      <c r="F1211" s="4">
        <f t="shared" ref="F1211:F1274" si="132">+IF(AND(C1211&gt;=61,C1211&lt;=90),K1211,0)</f>
        <v>0</v>
      </c>
      <c r="G1211" s="4">
        <f t="shared" ref="G1211:G1274" si="133">+IF(AND(C1211&gt;=91,C1211&lt;=120),K1211,0)</f>
        <v>0</v>
      </c>
      <c r="H1211" s="4">
        <f t="shared" ref="H1211:H1274" si="134">+IF(AND(C1211&gt;=121,C1211&lt;=180),K1211,0)</f>
        <v>0</v>
      </c>
      <c r="I1211" s="4">
        <f t="shared" ref="I1211:I1274" si="135">+IF(AND(C1211&gt;=181,C1211&lt;=360),K1211,0)</f>
        <v>0</v>
      </c>
      <c r="J1211" s="4">
        <f t="shared" si="129"/>
        <v>0</v>
      </c>
    </row>
    <row r="1212" spans="3:10" x14ac:dyDescent="0.25">
      <c r="C1212" s="24">
        <f t="shared" si="130"/>
        <v>45442</v>
      </c>
      <c r="D1212" s="4">
        <f t="shared" si="128"/>
        <v>0</v>
      </c>
      <c r="E1212" s="4">
        <f t="shared" si="131"/>
        <v>0</v>
      </c>
      <c r="F1212" s="4">
        <f t="shared" si="132"/>
        <v>0</v>
      </c>
      <c r="G1212" s="4">
        <f t="shared" si="133"/>
        <v>0</v>
      </c>
      <c r="H1212" s="4">
        <f t="shared" si="134"/>
        <v>0</v>
      </c>
      <c r="I1212" s="4">
        <f t="shared" si="135"/>
        <v>0</v>
      </c>
      <c r="J1212" s="4">
        <f t="shared" si="129"/>
        <v>0</v>
      </c>
    </row>
    <row r="1213" spans="3:10" x14ac:dyDescent="0.25">
      <c r="C1213" s="24">
        <f t="shared" si="130"/>
        <v>45442</v>
      </c>
      <c r="D1213" s="4">
        <f t="shared" si="128"/>
        <v>0</v>
      </c>
      <c r="E1213" s="4">
        <f t="shared" si="131"/>
        <v>0</v>
      </c>
      <c r="F1213" s="4">
        <f t="shared" si="132"/>
        <v>0</v>
      </c>
      <c r="G1213" s="4">
        <f t="shared" si="133"/>
        <v>0</v>
      </c>
      <c r="H1213" s="4">
        <f t="shared" si="134"/>
        <v>0</v>
      </c>
      <c r="I1213" s="4">
        <f t="shared" si="135"/>
        <v>0</v>
      </c>
      <c r="J1213" s="4">
        <f t="shared" si="129"/>
        <v>0</v>
      </c>
    </row>
    <row r="1214" spans="3:10" x14ac:dyDescent="0.25">
      <c r="C1214" s="24">
        <f t="shared" si="130"/>
        <v>45442</v>
      </c>
      <c r="D1214" s="4">
        <f t="shared" si="128"/>
        <v>0</v>
      </c>
      <c r="E1214" s="4">
        <f t="shared" si="131"/>
        <v>0</v>
      </c>
      <c r="F1214" s="4">
        <f t="shared" si="132"/>
        <v>0</v>
      </c>
      <c r="G1214" s="4">
        <f t="shared" si="133"/>
        <v>0</v>
      </c>
      <c r="H1214" s="4">
        <f t="shared" si="134"/>
        <v>0</v>
      </c>
      <c r="I1214" s="4">
        <f t="shared" si="135"/>
        <v>0</v>
      </c>
      <c r="J1214" s="4">
        <f t="shared" si="129"/>
        <v>0</v>
      </c>
    </row>
    <row r="1215" spans="3:10" x14ac:dyDescent="0.25">
      <c r="C1215" s="24">
        <f t="shared" si="130"/>
        <v>45442</v>
      </c>
      <c r="D1215" s="4">
        <f t="shared" si="128"/>
        <v>0</v>
      </c>
      <c r="E1215" s="4">
        <f t="shared" si="131"/>
        <v>0</v>
      </c>
      <c r="F1215" s="4">
        <f t="shared" si="132"/>
        <v>0</v>
      </c>
      <c r="G1215" s="4">
        <f t="shared" si="133"/>
        <v>0</v>
      </c>
      <c r="H1215" s="4">
        <f t="shared" si="134"/>
        <v>0</v>
      </c>
      <c r="I1215" s="4">
        <f t="shared" si="135"/>
        <v>0</v>
      </c>
      <c r="J1215" s="4">
        <f t="shared" si="129"/>
        <v>0</v>
      </c>
    </row>
    <row r="1216" spans="3:10" x14ac:dyDescent="0.25">
      <c r="C1216" s="24">
        <f t="shared" si="130"/>
        <v>45442</v>
      </c>
      <c r="D1216" s="4">
        <f t="shared" si="128"/>
        <v>0</v>
      </c>
      <c r="E1216" s="4">
        <f t="shared" si="131"/>
        <v>0</v>
      </c>
      <c r="F1216" s="4">
        <f t="shared" si="132"/>
        <v>0</v>
      </c>
      <c r="G1216" s="4">
        <f t="shared" si="133"/>
        <v>0</v>
      </c>
      <c r="H1216" s="4">
        <f t="shared" si="134"/>
        <v>0</v>
      </c>
      <c r="I1216" s="4">
        <f t="shared" si="135"/>
        <v>0</v>
      </c>
      <c r="J1216" s="4">
        <f t="shared" si="129"/>
        <v>0</v>
      </c>
    </row>
    <row r="1217" spans="3:10" x14ac:dyDescent="0.25">
      <c r="C1217" s="24">
        <f t="shared" si="130"/>
        <v>45442</v>
      </c>
      <c r="D1217" s="4">
        <f t="shared" si="128"/>
        <v>0</v>
      </c>
      <c r="E1217" s="4">
        <f t="shared" si="131"/>
        <v>0</v>
      </c>
      <c r="F1217" s="4">
        <f t="shared" si="132"/>
        <v>0</v>
      </c>
      <c r="G1217" s="4">
        <f t="shared" si="133"/>
        <v>0</v>
      </c>
      <c r="H1217" s="4">
        <f t="shared" si="134"/>
        <v>0</v>
      </c>
      <c r="I1217" s="4">
        <f t="shared" si="135"/>
        <v>0</v>
      </c>
      <c r="J1217" s="4">
        <f t="shared" si="129"/>
        <v>0</v>
      </c>
    </row>
    <row r="1218" spans="3:10" x14ac:dyDescent="0.25">
      <c r="C1218" s="24">
        <f t="shared" si="130"/>
        <v>45442</v>
      </c>
      <c r="D1218" s="4">
        <f t="shared" si="128"/>
        <v>0</v>
      </c>
      <c r="E1218" s="4">
        <f t="shared" si="131"/>
        <v>0</v>
      </c>
      <c r="F1218" s="4">
        <f t="shared" si="132"/>
        <v>0</v>
      </c>
      <c r="G1218" s="4">
        <f t="shared" si="133"/>
        <v>0</v>
      </c>
      <c r="H1218" s="4">
        <f t="shared" si="134"/>
        <v>0</v>
      </c>
      <c r="I1218" s="4">
        <f t="shared" si="135"/>
        <v>0</v>
      </c>
      <c r="J1218" s="4">
        <f t="shared" si="129"/>
        <v>0</v>
      </c>
    </row>
    <row r="1219" spans="3:10" x14ac:dyDescent="0.25">
      <c r="C1219" s="24">
        <f t="shared" si="130"/>
        <v>45442</v>
      </c>
      <c r="D1219" s="4">
        <f t="shared" si="128"/>
        <v>0</v>
      </c>
      <c r="E1219" s="4">
        <f t="shared" si="131"/>
        <v>0</v>
      </c>
      <c r="F1219" s="4">
        <f t="shared" si="132"/>
        <v>0</v>
      </c>
      <c r="G1219" s="4">
        <f t="shared" si="133"/>
        <v>0</v>
      </c>
      <c r="H1219" s="4">
        <f t="shared" si="134"/>
        <v>0</v>
      </c>
      <c r="I1219" s="4">
        <f t="shared" si="135"/>
        <v>0</v>
      </c>
      <c r="J1219" s="4">
        <f t="shared" si="129"/>
        <v>0</v>
      </c>
    </row>
    <row r="1220" spans="3:10" x14ac:dyDescent="0.25">
      <c r="C1220" s="24">
        <f t="shared" si="130"/>
        <v>45442</v>
      </c>
      <c r="D1220" s="4">
        <f t="shared" si="128"/>
        <v>0</v>
      </c>
      <c r="E1220" s="4">
        <f t="shared" si="131"/>
        <v>0</v>
      </c>
      <c r="F1220" s="4">
        <f t="shared" si="132"/>
        <v>0</v>
      </c>
      <c r="G1220" s="4">
        <f t="shared" si="133"/>
        <v>0</v>
      </c>
      <c r="H1220" s="4">
        <f t="shared" si="134"/>
        <v>0</v>
      </c>
      <c r="I1220" s="4">
        <f t="shared" si="135"/>
        <v>0</v>
      </c>
      <c r="J1220" s="4">
        <f t="shared" si="129"/>
        <v>0</v>
      </c>
    </row>
    <row r="1221" spans="3:10" x14ac:dyDescent="0.25">
      <c r="C1221" s="24">
        <f t="shared" si="130"/>
        <v>45442</v>
      </c>
      <c r="D1221" s="4">
        <f t="shared" si="128"/>
        <v>0</v>
      </c>
      <c r="E1221" s="4">
        <f t="shared" si="131"/>
        <v>0</v>
      </c>
      <c r="F1221" s="4">
        <f t="shared" si="132"/>
        <v>0</v>
      </c>
      <c r="G1221" s="4">
        <f t="shared" si="133"/>
        <v>0</v>
      </c>
      <c r="H1221" s="4">
        <f t="shared" si="134"/>
        <v>0</v>
      </c>
      <c r="I1221" s="4">
        <f t="shared" si="135"/>
        <v>0</v>
      </c>
      <c r="J1221" s="4">
        <f t="shared" si="129"/>
        <v>0</v>
      </c>
    </row>
    <row r="1222" spans="3:10" x14ac:dyDescent="0.25">
      <c r="C1222" s="24">
        <f t="shared" si="130"/>
        <v>45442</v>
      </c>
      <c r="D1222" s="4">
        <f t="shared" si="128"/>
        <v>0</v>
      </c>
      <c r="E1222" s="4">
        <f t="shared" si="131"/>
        <v>0</v>
      </c>
      <c r="F1222" s="4">
        <f t="shared" si="132"/>
        <v>0</v>
      </c>
      <c r="G1222" s="4">
        <f t="shared" si="133"/>
        <v>0</v>
      </c>
      <c r="H1222" s="4">
        <f t="shared" si="134"/>
        <v>0</v>
      </c>
      <c r="I1222" s="4">
        <f t="shared" si="135"/>
        <v>0</v>
      </c>
      <c r="J1222" s="4">
        <f t="shared" si="129"/>
        <v>0</v>
      </c>
    </row>
    <row r="1223" spans="3:10" x14ac:dyDescent="0.25">
      <c r="C1223" s="24">
        <f t="shared" si="130"/>
        <v>45442</v>
      </c>
      <c r="D1223" s="4">
        <f t="shared" si="128"/>
        <v>0</v>
      </c>
      <c r="E1223" s="4">
        <f t="shared" si="131"/>
        <v>0</v>
      </c>
      <c r="F1223" s="4">
        <f t="shared" si="132"/>
        <v>0</v>
      </c>
      <c r="G1223" s="4">
        <f t="shared" si="133"/>
        <v>0</v>
      </c>
      <c r="H1223" s="4">
        <f t="shared" si="134"/>
        <v>0</v>
      </c>
      <c r="I1223" s="4">
        <f t="shared" si="135"/>
        <v>0</v>
      </c>
      <c r="J1223" s="4">
        <f t="shared" si="129"/>
        <v>0</v>
      </c>
    </row>
    <row r="1224" spans="3:10" x14ac:dyDescent="0.25">
      <c r="C1224" s="24">
        <f t="shared" si="130"/>
        <v>45442</v>
      </c>
      <c r="D1224" s="4">
        <f t="shared" si="128"/>
        <v>0</v>
      </c>
      <c r="E1224" s="4">
        <f t="shared" si="131"/>
        <v>0</v>
      </c>
      <c r="F1224" s="4">
        <f t="shared" si="132"/>
        <v>0</v>
      </c>
      <c r="G1224" s="4">
        <f t="shared" si="133"/>
        <v>0</v>
      </c>
      <c r="H1224" s="4">
        <f t="shared" si="134"/>
        <v>0</v>
      </c>
      <c r="I1224" s="4">
        <f t="shared" si="135"/>
        <v>0</v>
      </c>
      <c r="J1224" s="4">
        <f t="shared" si="129"/>
        <v>0</v>
      </c>
    </row>
    <row r="1225" spans="3:10" x14ac:dyDescent="0.25">
      <c r="C1225" s="24">
        <f t="shared" si="130"/>
        <v>45442</v>
      </c>
      <c r="D1225" s="4">
        <f t="shared" si="128"/>
        <v>0</v>
      </c>
      <c r="E1225" s="4">
        <f t="shared" si="131"/>
        <v>0</v>
      </c>
      <c r="F1225" s="4">
        <f t="shared" si="132"/>
        <v>0</v>
      </c>
      <c r="G1225" s="4">
        <f t="shared" si="133"/>
        <v>0</v>
      </c>
      <c r="H1225" s="4">
        <f t="shared" si="134"/>
        <v>0</v>
      </c>
      <c r="I1225" s="4">
        <f t="shared" si="135"/>
        <v>0</v>
      </c>
      <c r="J1225" s="4">
        <f t="shared" si="129"/>
        <v>0</v>
      </c>
    </row>
    <row r="1226" spans="3:10" x14ac:dyDescent="0.25">
      <c r="C1226" s="24">
        <f t="shared" si="130"/>
        <v>45442</v>
      </c>
      <c r="D1226" s="4">
        <f t="shared" si="128"/>
        <v>0</v>
      </c>
      <c r="E1226" s="4">
        <f t="shared" si="131"/>
        <v>0</v>
      </c>
      <c r="F1226" s="4">
        <f t="shared" si="132"/>
        <v>0</v>
      </c>
      <c r="G1226" s="4">
        <f t="shared" si="133"/>
        <v>0</v>
      </c>
      <c r="H1226" s="4">
        <f t="shared" si="134"/>
        <v>0</v>
      </c>
      <c r="I1226" s="4">
        <f t="shared" si="135"/>
        <v>0</v>
      </c>
      <c r="J1226" s="4">
        <f t="shared" si="129"/>
        <v>0</v>
      </c>
    </row>
    <row r="1227" spans="3:10" x14ac:dyDescent="0.25">
      <c r="C1227" s="24">
        <f t="shared" si="130"/>
        <v>45442</v>
      </c>
      <c r="D1227" s="4">
        <f t="shared" si="128"/>
        <v>0</v>
      </c>
      <c r="E1227" s="4">
        <f t="shared" si="131"/>
        <v>0</v>
      </c>
      <c r="F1227" s="4">
        <f t="shared" si="132"/>
        <v>0</v>
      </c>
      <c r="G1227" s="4">
        <f t="shared" si="133"/>
        <v>0</v>
      </c>
      <c r="H1227" s="4">
        <f t="shared" si="134"/>
        <v>0</v>
      </c>
      <c r="I1227" s="4">
        <f t="shared" si="135"/>
        <v>0</v>
      </c>
      <c r="J1227" s="4">
        <f t="shared" si="129"/>
        <v>0</v>
      </c>
    </row>
    <row r="1228" spans="3:10" x14ac:dyDescent="0.25">
      <c r="C1228" s="24">
        <f t="shared" si="130"/>
        <v>45442</v>
      </c>
      <c r="D1228" s="4">
        <f t="shared" si="128"/>
        <v>0</v>
      </c>
      <c r="E1228" s="4">
        <f t="shared" si="131"/>
        <v>0</v>
      </c>
      <c r="F1228" s="4">
        <f t="shared" si="132"/>
        <v>0</v>
      </c>
      <c r="G1228" s="4">
        <f t="shared" si="133"/>
        <v>0</v>
      </c>
      <c r="H1228" s="4">
        <f t="shared" si="134"/>
        <v>0</v>
      </c>
      <c r="I1228" s="4">
        <f t="shared" si="135"/>
        <v>0</v>
      </c>
      <c r="J1228" s="4">
        <f t="shared" si="129"/>
        <v>0</v>
      </c>
    </row>
    <row r="1229" spans="3:10" x14ac:dyDescent="0.25">
      <c r="C1229" s="24">
        <f t="shared" si="130"/>
        <v>45442</v>
      </c>
      <c r="D1229" s="4">
        <f t="shared" si="128"/>
        <v>0</v>
      </c>
      <c r="E1229" s="4">
        <f t="shared" si="131"/>
        <v>0</v>
      </c>
      <c r="F1229" s="4">
        <f t="shared" si="132"/>
        <v>0</v>
      </c>
      <c r="G1229" s="4">
        <f t="shared" si="133"/>
        <v>0</v>
      </c>
      <c r="H1229" s="4">
        <f t="shared" si="134"/>
        <v>0</v>
      </c>
      <c r="I1229" s="4">
        <f t="shared" si="135"/>
        <v>0</v>
      </c>
      <c r="J1229" s="4">
        <f t="shared" si="129"/>
        <v>0</v>
      </c>
    </row>
    <row r="1230" spans="3:10" x14ac:dyDescent="0.25">
      <c r="C1230" s="24">
        <f t="shared" si="130"/>
        <v>45442</v>
      </c>
      <c r="D1230" s="4">
        <f t="shared" si="128"/>
        <v>0</v>
      </c>
      <c r="E1230" s="4">
        <f t="shared" si="131"/>
        <v>0</v>
      </c>
      <c r="F1230" s="4">
        <f t="shared" si="132"/>
        <v>0</v>
      </c>
      <c r="G1230" s="4">
        <f t="shared" si="133"/>
        <v>0</v>
      </c>
      <c r="H1230" s="4">
        <f t="shared" si="134"/>
        <v>0</v>
      </c>
      <c r="I1230" s="4">
        <f t="shared" si="135"/>
        <v>0</v>
      </c>
      <c r="J1230" s="4">
        <f t="shared" si="129"/>
        <v>0</v>
      </c>
    </row>
    <row r="1231" spans="3:10" x14ac:dyDescent="0.25">
      <c r="C1231" s="24">
        <f t="shared" si="130"/>
        <v>45442</v>
      </c>
      <c r="D1231" s="4">
        <f t="shared" si="128"/>
        <v>0</v>
      </c>
      <c r="E1231" s="4">
        <f t="shared" si="131"/>
        <v>0</v>
      </c>
      <c r="F1231" s="4">
        <f t="shared" si="132"/>
        <v>0</v>
      </c>
      <c r="G1231" s="4">
        <f t="shared" si="133"/>
        <v>0</v>
      </c>
      <c r="H1231" s="4">
        <f t="shared" si="134"/>
        <v>0</v>
      </c>
      <c r="I1231" s="4">
        <f t="shared" si="135"/>
        <v>0</v>
      </c>
      <c r="J1231" s="4">
        <f t="shared" si="129"/>
        <v>0</v>
      </c>
    </row>
    <row r="1232" spans="3:10" x14ac:dyDescent="0.25">
      <c r="C1232" s="24">
        <f t="shared" si="130"/>
        <v>45442</v>
      </c>
      <c r="D1232" s="4">
        <f t="shared" si="128"/>
        <v>0</v>
      </c>
      <c r="E1232" s="4">
        <f t="shared" si="131"/>
        <v>0</v>
      </c>
      <c r="F1232" s="4">
        <f t="shared" si="132"/>
        <v>0</v>
      </c>
      <c r="G1232" s="4">
        <f t="shared" si="133"/>
        <v>0</v>
      </c>
      <c r="H1232" s="4">
        <f t="shared" si="134"/>
        <v>0</v>
      </c>
      <c r="I1232" s="4">
        <f t="shared" si="135"/>
        <v>0</v>
      </c>
      <c r="J1232" s="4">
        <f t="shared" si="129"/>
        <v>0</v>
      </c>
    </row>
    <row r="1233" spans="3:10" x14ac:dyDescent="0.25">
      <c r="C1233" s="24">
        <f t="shared" si="130"/>
        <v>45442</v>
      </c>
      <c r="D1233" s="4">
        <f t="shared" si="128"/>
        <v>0</v>
      </c>
      <c r="E1233" s="4">
        <f t="shared" si="131"/>
        <v>0</v>
      </c>
      <c r="F1233" s="4">
        <f t="shared" si="132"/>
        <v>0</v>
      </c>
      <c r="G1233" s="4">
        <f t="shared" si="133"/>
        <v>0</v>
      </c>
      <c r="H1233" s="4">
        <f t="shared" si="134"/>
        <v>0</v>
      </c>
      <c r="I1233" s="4">
        <f t="shared" si="135"/>
        <v>0</v>
      </c>
      <c r="J1233" s="4">
        <f t="shared" si="129"/>
        <v>0</v>
      </c>
    </row>
    <row r="1234" spans="3:10" x14ac:dyDescent="0.25">
      <c r="C1234" s="24">
        <f t="shared" si="130"/>
        <v>45442</v>
      </c>
      <c r="D1234" s="4">
        <f t="shared" si="128"/>
        <v>0</v>
      </c>
      <c r="E1234" s="4">
        <f t="shared" si="131"/>
        <v>0</v>
      </c>
      <c r="F1234" s="4">
        <f t="shared" si="132"/>
        <v>0</v>
      </c>
      <c r="G1234" s="4">
        <f t="shared" si="133"/>
        <v>0</v>
      </c>
      <c r="H1234" s="4">
        <f t="shared" si="134"/>
        <v>0</v>
      </c>
      <c r="I1234" s="4">
        <f t="shared" si="135"/>
        <v>0</v>
      </c>
      <c r="J1234" s="4">
        <f t="shared" si="129"/>
        <v>0</v>
      </c>
    </row>
    <row r="1235" spans="3:10" x14ac:dyDescent="0.25">
      <c r="C1235" s="24">
        <f t="shared" si="130"/>
        <v>45442</v>
      </c>
      <c r="D1235" s="4">
        <f t="shared" si="128"/>
        <v>0</v>
      </c>
      <c r="E1235" s="4">
        <f t="shared" si="131"/>
        <v>0</v>
      </c>
      <c r="F1235" s="4">
        <f t="shared" si="132"/>
        <v>0</v>
      </c>
      <c r="G1235" s="4">
        <f t="shared" si="133"/>
        <v>0</v>
      </c>
      <c r="H1235" s="4">
        <f t="shared" si="134"/>
        <v>0</v>
      </c>
      <c r="I1235" s="4">
        <f t="shared" si="135"/>
        <v>0</v>
      </c>
      <c r="J1235" s="4">
        <f t="shared" si="129"/>
        <v>0</v>
      </c>
    </row>
    <row r="1236" spans="3:10" x14ac:dyDescent="0.25">
      <c r="C1236" s="24">
        <f t="shared" si="130"/>
        <v>45442</v>
      </c>
      <c r="D1236" s="4">
        <f t="shared" si="128"/>
        <v>0</v>
      </c>
      <c r="E1236" s="4">
        <f t="shared" si="131"/>
        <v>0</v>
      </c>
      <c r="F1236" s="4">
        <f t="shared" si="132"/>
        <v>0</v>
      </c>
      <c r="G1236" s="4">
        <f t="shared" si="133"/>
        <v>0</v>
      </c>
      <c r="H1236" s="4">
        <f t="shared" si="134"/>
        <v>0</v>
      </c>
      <c r="I1236" s="4">
        <f t="shared" si="135"/>
        <v>0</v>
      </c>
      <c r="J1236" s="4">
        <f t="shared" si="129"/>
        <v>0</v>
      </c>
    </row>
    <row r="1237" spans="3:10" x14ac:dyDescent="0.25">
      <c r="C1237" s="24">
        <f t="shared" si="130"/>
        <v>45442</v>
      </c>
      <c r="D1237" s="4">
        <f t="shared" si="128"/>
        <v>0</v>
      </c>
      <c r="E1237" s="4">
        <f t="shared" si="131"/>
        <v>0</v>
      </c>
      <c r="F1237" s="4">
        <f t="shared" si="132"/>
        <v>0</v>
      </c>
      <c r="G1237" s="4">
        <f t="shared" si="133"/>
        <v>0</v>
      </c>
      <c r="H1237" s="4">
        <f t="shared" si="134"/>
        <v>0</v>
      </c>
      <c r="I1237" s="4">
        <f t="shared" si="135"/>
        <v>0</v>
      </c>
      <c r="J1237" s="4">
        <f t="shared" si="129"/>
        <v>0</v>
      </c>
    </row>
    <row r="1238" spans="3:10" x14ac:dyDescent="0.25">
      <c r="C1238" s="24">
        <f t="shared" si="130"/>
        <v>45442</v>
      </c>
      <c r="D1238" s="4">
        <f t="shared" si="128"/>
        <v>0</v>
      </c>
      <c r="E1238" s="4">
        <f t="shared" si="131"/>
        <v>0</v>
      </c>
      <c r="F1238" s="4">
        <f t="shared" si="132"/>
        <v>0</v>
      </c>
      <c r="G1238" s="4">
        <f t="shared" si="133"/>
        <v>0</v>
      </c>
      <c r="H1238" s="4">
        <f t="shared" si="134"/>
        <v>0</v>
      </c>
      <c r="I1238" s="4">
        <f t="shared" si="135"/>
        <v>0</v>
      </c>
      <c r="J1238" s="4">
        <f t="shared" si="129"/>
        <v>0</v>
      </c>
    </row>
    <row r="1239" spans="3:10" x14ac:dyDescent="0.25">
      <c r="C1239" s="24">
        <f t="shared" si="130"/>
        <v>45442</v>
      </c>
      <c r="D1239" s="4">
        <f t="shared" si="128"/>
        <v>0</v>
      </c>
      <c r="E1239" s="4">
        <f t="shared" si="131"/>
        <v>0</v>
      </c>
      <c r="F1239" s="4">
        <f t="shared" si="132"/>
        <v>0</v>
      </c>
      <c r="G1239" s="4">
        <f t="shared" si="133"/>
        <v>0</v>
      </c>
      <c r="H1239" s="4">
        <f t="shared" si="134"/>
        <v>0</v>
      </c>
      <c r="I1239" s="4">
        <f t="shared" si="135"/>
        <v>0</v>
      </c>
      <c r="J1239" s="4">
        <f t="shared" si="129"/>
        <v>0</v>
      </c>
    </row>
    <row r="1240" spans="3:10" x14ac:dyDescent="0.25">
      <c r="C1240" s="24">
        <f t="shared" si="130"/>
        <v>45442</v>
      </c>
      <c r="D1240" s="4">
        <f t="shared" si="128"/>
        <v>0</v>
      </c>
      <c r="E1240" s="4">
        <f t="shared" si="131"/>
        <v>0</v>
      </c>
      <c r="F1240" s="4">
        <f t="shared" si="132"/>
        <v>0</v>
      </c>
      <c r="G1240" s="4">
        <f t="shared" si="133"/>
        <v>0</v>
      </c>
      <c r="H1240" s="4">
        <f t="shared" si="134"/>
        <v>0</v>
      </c>
      <c r="I1240" s="4">
        <f t="shared" si="135"/>
        <v>0</v>
      </c>
      <c r="J1240" s="4">
        <f t="shared" si="129"/>
        <v>0</v>
      </c>
    </row>
    <row r="1241" spans="3:10" x14ac:dyDescent="0.25">
      <c r="C1241" s="24">
        <f t="shared" si="130"/>
        <v>45442</v>
      </c>
      <c r="D1241" s="4">
        <f t="shared" ref="D1241:D1304" si="136">+IF(AND(C1241&gt;=0,C1241&lt;=30),K1241,0)</f>
        <v>0</v>
      </c>
      <c r="E1241" s="4">
        <f t="shared" si="131"/>
        <v>0</v>
      </c>
      <c r="F1241" s="4">
        <f t="shared" si="132"/>
        <v>0</v>
      </c>
      <c r="G1241" s="4">
        <f t="shared" si="133"/>
        <v>0</v>
      </c>
      <c r="H1241" s="4">
        <f t="shared" si="134"/>
        <v>0</v>
      </c>
      <c r="I1241" s="4">
        <f t="shared" si="135"/>
        <v>0</v>
      </c>
      <c r="J1241" s="4">
        <f t="shared" ref="J1241:J1304" si="137">+IF(AND(C1241&gt;360),K1241,0)</f>
        <v>0</v>
      </c>
    </row>
    <row r="1242" spans="3:10" x14ac:dyDescent="0.25">
      <c r="C1242" s="24">
        <f t="shared" si="130"/>
        <v>45442</v>
      </c>
      <c r="D1242" s="4">
        <f t="shared" si="136"/>
        <v>0</v>
      </c>
      <c r="E1242" s="4">
        <f t="shared" si="131"/>
        <v>0</v>
      </c>
      <c r="F1242" s="4">
        <f t="shared" si="132"/>
        <v>0</v>
      </c>
      <c r="G1242" s="4">
        <f t="shared" si="133"/>
        <v>0</v>
      </c>
      <c r="H1242" s="4">
        <f t="shared" si="134"/>
        <v>0</v>
      </c>
      <c r="I1242" s="4">
        <f t="shared" si="135"/>
        <v>0</v>
      </c>
      <c r="J1242" s="4">
        <f t="shared" si="137"/>
        <v>0</v>
      </c>
    </row>
    <row r="1243" spans="3:10" x14ac:dyDescent="0.25">
      <c r="C1243" s="24">
        <f t="shared" ref="C1243:C1306" si="138">+_xlfn.DAYS($C$2,B1243)</f>
        <v>45442</v>
      </c>
      <c r="D1243" s="4">
        <f t="shared" si="136"/>
        <v>0</v>
      </c>
      <c r="E1243" s="4">
        <f t="shared" si="131"/>
        <v>0</v>
      </c>
      <c r="F1243" s="4">
        <f t="shared" si="132"/>
        <v>0</v>
      </c>
      <c r="G1243" s="4">
        <f t="shared" si="133"/>
        <v>0</v>
      </c>
      <c r="H1243" s="4">
        <f t="shared" si="134"/>
        <v>0</v>
      </c>
      <c r="I1243" s="4">
        <f t="shared" si="135"/>
        <v>0</v>
      </c>
      <c r="J1243" s="4">
        <f t="shared" si="137"/>
        <v>0</v>
      </c>
    </row>
    <row r="1244" spans="3:10" x14ac:dyDescent="0.25">
      <c r="C1244" s="24">
        <f t="shared" si="138"/>
        <v>45442</v>
      </c>
      <c r="D1244" s="4">
        <f t="shared" si="136"/>
        <v>0</v>
      </c>
      <c r="E1244" s="4">
        <f t="shared" si="131"/>
        <v>0</v>
      </c>
      <c r="F1244" s="4">
        <f t="shared" si="132"/>
        <v>0</v>
      </c>
      <c r="G1244" s="4">
        <f t="shared" si="133"/>
        <v>0</v>
      </c>
      <c r="H1244" s="4">
        <f t="shared" si="134"/>
        <v>0</v>
      </c>
      <c r="I1244" s="4">
        <f t="shared" si="135"/>
        <v>0</v>
      </c>
      <c r="J1244" s="4">
        <f t="shared" si="137"/>
        <v>0</v>
      </c>
    </row>
    <row r="1245" spans="3:10" x14ac:dyDescent="0.25">
      <c r="C1245" s="24">
        <f t="shared" si="138"/>
        <v>45442</v>
      </c>
      <c r="D1245" s="4">
        <f t="shared" si="136"/>
        <v>0</v>
      </c>
      <c r="E1245" s="4">
        <f t="shared" si="131"/>
        <v>0</v>
      </c>
      <c r="F1245" s="4">
        <f t="shared" si="132"/>
        <v>0</v>
      </c>
      <c r="G1245" s="4">
        <f t="shared" si="133"/>
        <v>0</v>
      </c>
      <c r="H1245" s="4">
        <f t="shared" si="134"/>
        <v>0</v>
      </c>
      <c r="I1245" s="4">
        <f t="shared" si="135"/>
        <v>0</v>
      </c>
      <c r="J1245" s="4">
        <f t="shared" si="137"/>
        <v>0</v>
      </c>
    </row>
    <row r="1246" spans="3:10" x14ac:dyDescent="0.25">
      <c r="C1246" s="24">
        <f t="shared" si="138"/>
        <v>45442</v>
      </c>
      <c r="D1246" s="4">
        <f t="shared" si="136"/>
        <v>0</v>
      </c>
      <c r="E1246" s="4">
        <f t="shared" si="131"/>
        <v>0</v>
      </c>
      <c r="F1246" s="4">
        <f t="shared" si="132"/>
        <v>0</v>
      </c>
      <c r="G1246" s="4">
        <f t="shared" si="133"/>
        <v>0</v>
      </c>
      <c r="H1246" s="4">
        <f t="shared" si="134"/>
        <v>0</v>
      </c>
      <c r="I1246" s="4">
        <f t="shared" si="135"/>
        <v>0</v>
      </c>
      <c r="J1246" s="4">
        <f t="shared" si="137"/>
        <v>0</v>
      </c>
    </row>
    <row r="1247" spans="3:10" x14ac:dyDescent="0.25">
      <c r="C1247" s="24">
        <f t="shared" si="138"/>
        <v>45442</v>
      </c>
      <c r="D1247" s="4">
        <f t="shared" si="136"/>
        <v>0</v>
      </c>
      <c r="E1247" s="4">
        <f t="shared" si="131"/>
        <v>0</v>
      </c>
      <c r="F1247" s="4">
        <f t="shared" si="132"/>
        <v>0</v>
      </c>
      <c r="G1247" s="4">
        <f t="shared" si="133"/>
        <v>0</v>
      </c>
      <c r="H1247" s="4">
        <f t="shared" si="134"/>
        <v>0</v>
      </c>
      <c r="I1247" s="4">
        <f t="shared" si="135"/>
        <v>0</v>
      </c>
      <c r="J1247" s="4">
        <f t="shared" si="137"/>
        <v>0</v>
      </c>
    </row>
    <row r="1248" spans="3:10" x14ac:dyDescent="0.25">
      <c r="C1248" s="24">
        <f t="shared" si="138"/>
        <v>45442</v>
      </c>
      <c r="D1248" s="4">
        <f t="shared" si="136"/>
        <v>0</v>
      </c>
      <c r="E1248" s="4">
        <f t="shared" si="131"/>
        <v>0</v>
      </c>
      <c r="F1248" s="4">
        <f t="shared" si="132"/>
        <v>0</v>
      </c>
      <c r="G1248" s="4">
        <f t="shared" si="133"/>
        <v>0</v>
      </c>
      <c r="H1248" s="4">
        <f t="shared" si="134"/>
        <v>0</v>
      </c>
      <c r="I1248" s="4">
        <f t="shared" si="135"/>
        <v>0</v>
      </c>
      <c r="J1248" s="4">
        <f t="shared" si="137"/>
        <v>0</v>
      </c>
    </row>
    <row r="1249" spans="3:10" x14ac:dyDescent="0.25">
      <c r="C1249" s="24">
        <f t="shared" si="138"/>
        <v>45442</v>
      </c>
      <c r="D1249" s="4">
        <f t="shared" si="136"/>
        <v>0</v>
      </c>
      <c r="E1249" s="4">
        <f t="shared" si="131"/>
        <v>0</v>
      </c>
      <c r="F1249" s="4">
        <f t="shared" si="132"/>
        <v>0</v>
      </c>
      <c r="G1249" s="4">
        <f t="shared" si="133"/>
        <v>0</v>
      </c>
      <c r="H1249" s="4">
        <f t="shared" si="134"/>
        <v>0</v>
      </c>
      <c r="I1249" s="4">
        <f t="shared" si="135"/>
        <v>0</v>
      </c>
      <c r="J1249" s="4">
        <f t="shared" si="137"/>
        <v>0</v>
      </c>
    </row>
    <row r="1250" spans="3:10" x14ac:dyDescent="0.25">
      <c r="C1250" s="24">
        <f t="shared" si="138"/>
        <v>45442</v>
      </c>
      <c r="D1250" s="4">
        <f t="shared" si="136"/>
        <v>0</v>
      </c>
      <c r="E1250" s="4">
        <f t="shared" si="131"/>
        <v>0</v>
      </c>
      <c r="F1250" s="4">
        <f t="shared" si="132"/>
        <v>0</v>
      </c>
      <c r="G1250" s="4">
        <f t="shared" si="133"/>
        <v>0</v>
      </c>
      <c r="H1250" s="4">
        <f t="shared" si="134"/>
        <v>0</v>
      </c>
      <c r="I1250" s="4">
        <f t="shared" si="135"/>
        <v>0</v>
      </c>
      <c r="J1250" s="4">
        <f t="shared" si="137"/>
        <v>0</v>
      </c>
    </row>
    <row r="1251" spans="3:10" x14ac:dyDescent="0.25">
      <c r="C1251" s="24">
        <f t="shared" si="138"/>
        <v>45442</v>
      </c>
      <c r="D1251" s="4">
        <f t="shared" si="136"/>
        <v>0</v>
      </c>
      <c r="E1251" s="4">
        <f t="shared" si="131"/>
        <v>0</v>
      </c>
      <c r="F1251" s="4">
        <f t="shared" si="132"/>
        <v>0</v>
      </c>
      <c r="G1251" s="4">
        <f t="shared" si="133"/>
        <v>0</v>
      </c>
      <c r="H1251" s="4">
        <f t="shared" si="134"/>
        <v>0</v>
      </c>
      <c r="I1251" s="4">
        <f t="shared" si="135"/>
        <v>0</v>
      </c>
      <c r="J1251" s="4">
        <f t="shared" si="137"/>
        <v>0</v>
      </c>
    </row>
    <row r="1252" spans="3:10" x14ac:dyDescent="0.25">
      <c r="C1252" s="24">
        <f t="shared" si="138"/>
        <v>45442</v>
      </c>
      <c r="D1252" s="4">
        <f t="shared" si="136"/>
        <v>0</v>
      </c>
      <c r="E1252" s="4">
        <f t="shared" si="131"/>
        <v>0</v>
      </c>
      <c r="F1252" s="4">
        <f t="shared" si="132"/>
        <v>0</v>
      </c>
      <c r="G1252" s="4">
        <f t="shared" si="133"/>
        <v>0</v>
      </c>
      <c r="H1252" s="4">
        <f t="shared" si="134"/>
        <v>0</v>
      </c>
      <c r="I1252" s="4">
        <f t="shared" si="135"/>
        <v>0</v>
      </c>
      <c r="J1252" s="4">
        <f t="shared" si="137"/>
        <v>0</v>
      </c>
    </row>
    <row r="1253" spans="3:10" x14ac:dyDescent="0.25">
      <c r="C1253" s="24">
        <f t="shared" si="138"/>
        <v>45442</v>
      </c>
      <c r="D1253" s="4">
        <f t="shared" si="136"/>
        <v>0</v>
      </c>
      <c r="E1253" s="4">
        <f t="shared" si="131"/>
        <v>0</v>
      </c>
      <c r="F1253" s="4">
        <f t="shared" si="132"/>
        <v>0</v>
      </c>
      <c r="G1253" s="4">
        <f t="shared" si="133"/>
        <v>0</v>
      </c>
      <c r="H1253" s="4">
        <f t="shared" si="134"/>
        <v>0</v>
      </c>
      <c r="I1253" s="4">
        <f t="shared" si="135"/>
        <v>0</v>
      </c>
      <c r="J1253" s="4">
        <f t="shared" si="137"/>
        <v>0</v>
      </c>
    </row>
    <row r="1254" spans="3:10" x14ac:dyDescent="0.25">
      <c r="C1254" s="24">
        <f t="shared" si="138"/>
        <v>45442</v>
      </c>
      <c r="D1254" s="4">
        <f t="shared" si="136"/>
        <v>0</v>
      </c>
      <c r="E1254" s="4">
        <f t="shared" si="131"/>
        <v>0</v>
      </c>
      <c r="F1254" s="4">
        <f t="shared" si="132"/>
        <v>0</v>
      </c>
      <c r="G1254" s="4">
        <f t="shared" si="133"/>
        <v>0</v>
      </c>
      <c r="H1254" s="4">
        <f t="shared" si="134"/>
        <v>0</v>
      </c>
      <c r="I1254" s="4">
        <f t="shared" si="135"/>
        <v>0</v>
      </c>
      <c r="J1254" s="4">
        <f t="shared" si="137"/>
        <v>0</v>
      </c>
    </row>
    <row r="1255" spans="3:10" x14ac:dyDescent="0.25">
      <c r="C1255" s="24">
        <f t="shared" si="138"/>
        <v>45442</v>
      </c>
      <c r="D1255" s="4">
        <f t="shared" si="136"/>
        <v>0</v>
      </c>
      <c r="E1255" s="4">
        <f t="shared" si="131"/>
        <v>0</v>
      </c>
      <c r="F1255" s="4">
        <f t="shared" si="132"/>
        <v>0</v>
      </c>
      <c r="G1255" s="4">
        <f t="shared" si="133"/>
        <v>0</v>
      </c>
      <c r="H1255" s="4">
        <f t="shared" si="134"/>
        <v>0</v>
      </c>
      <c r="I1255" s="4">
        <f t="shared" si="135"/>
        <v>0</v>
      </c>
      <c r="J1255" s="4">
        <f t="shared" si="137"/>
        <v>0</v>
      </c>
    </row>
    <row r="1256" spans="3:10" x14ac:dyDescent="0.25">
      <c r="C1256" s="24">
        <f t="shared" si="138"/>
        <v>45442</v>
      </c>
      <c r="D1256" s="4">
        <f t="shared" si="136"/>
        <v>0</v>
      </c>
      <c r="E1256" s="4">
        <f t="shared" si="131"/>
        <v>0</v>
      </c>
      <c r="F1256" s="4">
        <f t="shared" si="132"/>
        <v>0</v>
      </c>
      <c r="G1256" s="4">
        <f t="shared" si="133"/>
        <v>0</v>
      </c>
      <c r="H1256" s="4">
        <f t="shared" si="134"/>
        <v>0</v>
      </c>
      <c r="I1256" s="4">
        <f t="shared" si="135"/>
        <v>0</v>
      </c>
      <c r="J1256" s="4">
        <f t="shared" si="137"/>
        <v>0</v>
      </c>
    </row>
    <row r="1257" spans="3:10" x14ac:dyDescent="0.25">
      <c r="C1257" s="24">
        <f t="shared" si="138"/>
        <v>45442</v>
      </c>
      <c r="D1257" s="4">
        <f t="shared" si="136"/>
        <v>0</v>
      </c>
      <c r="E1257" s="4">
        <f t="shared" si="131"/>
        <v>0</v>
      </c>
      <c r="F1257" s="4">
        <f t="shared" si="132"/>
        <v>0</v>
      </c>
      <c r="G1257" s="4">
        <f t="shared" si="133"/>
        <v>0</v>
      </c>
      <c r="H1257" s="4">
        <f t="shared" si="134"/>
        <v>0</v>
      </c>
      <c r="I1257" s="4">
        <f t="shared" si="135"/>
        <v>0</v>
      </c>
      <c r="J1257" s="4">
        <f t="shared" si="137"/>
        <v>0</v>
      </c>
    </row>
    <row r="1258" spans="3:10" x14ac:dyDescent="0.25">
      <c r="C1258" s="24">
        <f t="shared" si="138"/>
        <v>45442</v>
      </c>
      <c r="D1258" s="4">
        <f t="shared" si="136"/>
        <v>0</v>
      </c>
      <c r="E1258" s="4">
        <f t="shared" si="131"/>
        <v>0</v>
      </c>
      <c r="F1258" s="4">
        <f t="shared" si="132"/>
        <v>0</v>
      </c>
      <c r="G1258" s="4">
        <f t="shared" si="133"/>
        <v>0</v>
      </c>
      <c r="H1258" s="4">
        <f t="shared" si="134"/>
        <v>0</v>
      </c>
      <c r="I1258" s="4">
        <f t="shared" si="135"/>
        <v>0</v>
      </c>
      <c r="J1258" s="4">
        <f t="shared" si="137"/>
        <v>0</v>
      </c>
    </row>
    <row r="1259" spans="3:10" x14ac:dyDescent="0.25">
      <c r="C1259" s="24">
        <f t="shared" si="138"/>
        <v>45442</v>
      </c>
      <c r="D1259" s="4">
        <f t="shared" si="136"/>
        <v>0</v>
      </c>
      <c r="E1259" s="4">
        <f t="shared" si="131"/>
        <v>0</v>
      </c>
      <c r="F1259" s="4">
        <f t="shared" si="132"/>
        <v>0</v>
      </c>
      <c r="G1259" s="4">
        <f t="shared" si="133"/>
        <v>0</v>
      </c>
      <c r="H1259" s="4">
        <f t="shared" si="134"/>
        <v>0</v>
      </c>
      <c r="I1259" s="4">
        <f t="shared" si="135"/>
        <v>0</v>
      </c>
      <c r="J1259" s="4">
        <f t="shared" si="137"/>
        <v>0</v>
      </c>
    </row>
    <row r="1260" spans="3:10" x14ac:dyDescent="0.25">
      <c r="C1260" s="24">
        <f t="shared" si="138"/>
        <v>45442</v>
      </c>
      <c r="D1260" s="4">
        <f t="shared" si="136"/>
        <v>0</v>
      </c>
      <c r="E1260" s="4">
        <f t="shared" si="131"/>
        <v>0</v>
      </c>
      <c r="F1260" s="4">
        <f t="shared" si="132"/>
        <v>0</v>
      </c>
      <c r="G1260" s="4">
        <f t="shared" si="133"/>
        <v>0</v>
      </c>
      <c r="H1260" s="4">
        <f t="shared" si="134"/>
        <v>0</v>
      </c>
      <c r="I1260" s="4">
        <f t="shared" si="135"/>
        <v>0</v>
      </c>
      <c r="J1260" s="4">
        <f t="shared" si="137"/>
        <v>0</v>
      </c>
    </row>
    <row r="1261" spans="3:10" x14ac:dyDescent="0.25">
      <c r="C1261" s="24">
        <f t="shared" si="138"/>
        <v>45442</v>
      </c>
      <c r="D1261" s="4">
        <f t="shared" si="136"/>
        <v>0</v>
      </c>
      <c r="E1261" s="4">
        <f t="shared" si="131"/>
        <v>0</v>
      </c>
      <c r="F1261" s="4">
        <f t="shared" si="132"/>
        <v>0</v>
      </c>
      <c r="G1261" s="4">
        <f t="shared" si="133"/>
        <v>0</v>
      </c>
      <c r="H1261" s="4">
        <f t="shared" si="134"/>
        <v>0</v>
      </c>
      <c r="I1261" s="4">
        <f t="shared" si="135"/>
        <v>0</v>
      </c>
      <c r="J1261" s="4">
        <f t="shared" si="137"/>
        <v>0</v>
      </c>
    </row>
    <row r="1262" spans="3:10" x14ac:dyDescent="0.25">
      <c r="C1262" s="24">
        <f t="shared" si="138"/>
        <v>45442</v>
      </c>
      <c r="D1262" s="4">
        <f t="shared" si="136"/>
        <v>0</v>
      </c>
      <c r="E1262" s="4">
        <f t="shared" si="131"/>
        <v>0</v>
      </c>
      <c r="F1262" s="4">
        <f t="shared" si="132"/>
        <v>0</v>
      </c>
      <c r="G1262" s="4">
        <f t="shared" si="133"/>
        <v>0</v>
      </c>
      <c r="H1262" s="4">
        <f t="shared" si="134"/>
        <v>0</v>
      </c>
      <c r="I1262" s="4">
        <f t="shared" si="135"/>
        <v>0</v>
      </c>
      <c r="J1262" s="4">
        <f t="shared" si="137"/>
        <v>0</v>
      </c>
    </row>
    <row r="1263" spans="3:10" x14ac:dyDescent="0.25">
      <c r="C1263" s="24">
        <f t="shared" si="138"/>
        <v>45442</v>
      </c>
      <c r="D1263" s="4">
        <f t="shared" si="136"/>
        <v>0</v>
      </c>
      <c r="E1263" s="4">
        <f t="shared" si="131"/>
        <v>0</v>
      </c>
      <c r="F1263" s="4">
        <f t="shared" si="132"/>
        <v>0</v>
      </c>
      <c r="G1263" s="4">
        <f t="shared" si="133"/>
        <v>0</v>
      </c>
      <c r="H1263" s="4">
        <f t="shared" si="134"/>
        <v>0</v>
      </c>
      <c r="I1263" s="4">
        <f t="shared" si="135"/>
        <v>0</v>
      </c>
      <c r="J1263" s="4">
        <f t="shared" si="137"/>
        <v>0</v>
      </c>
    </row>
    <row r="1264" spans="3:10" x14ac:dyDescent="0.25">
      <c r="C1264" s="24">
        <f t="shared" si="138"/>
        <v>45442</v>
      </c>
      <c r="D1264" s="4">
        <f t="shared" si="136"/>
        <v>0</v>
      </c>
      <c r="E1264" s="4">
        <f t="shared" si="131"/>
        <v>0</v>
      </c>
      <c r="F1264" s="4">
        <f t="shared" si="132"/>
        <v>0</v>
      </c>
      <c r="G1264" s="4">
        <f t="shared" si="133"/>
        <v>0</v>
      </c>
      <c r="H1264" s="4">
        <f t="shared" si="134"/>
        <v>0</v>
      </c>
      <c r="I1264" s="4">
        <f t="shared" si="135"/>
        <v>0</v>
      </c>
      <c r="J1264" s="4">
        <f t="shared" si="137"/>
        <v>0</v>
      </c>
    </row>
    <row r="1265" spans="3:10" x14ac:dyDescent="0.25">
      <c r="C1265" s="24">
        <f t="shared" si="138"/>
        <v>45442</v>
      </c>
      <c r="D1265" s="4">
        <f t="shared" si="136"/>
        <v>0</v>
      </c>
      <c r="E1265" s="4">
        <f t="shared" si="131"/>
        <v>0</v>
      </c>
      <c r="F1265" s="4">
        <f t="shared" si="132"/>
        <v>0</v>
      </c>
      <c r="G1265" s="4">
        <f t="shared" si="133"/>
        <v>0</v>
      </c>
      <c r="H1265" s="4">
        <f t="shared" si="134"/>
        <v>0</v>
      </c>
      <c r="I1265" s="4">
        <f t="shared" si="135"/>
        <v>0</v>
      </c>
      <c r="J1265" s="4">
        <f t="shared" si="137"/>
        <v>0</v>
      </c>
    </row>
    <row r="1266" spans="3:10" x14ac:dyDescent="0.25">
      <c r="C1266" s="24">
        <f t="shared" si="138"/>
        <v>45442</v>
      </c>
      <c r="D1266" s="4">
        <f t="shared" si="136"/>
        <v>0</v>
      </c>
      <c r="E1266" s="4">
        <f t="shared" si="131"/>
        <v>0</v>
      </c>
      <c r="F1266" s="4">
        <f t="shared" si="132"/>
        <v>0</v>
      </c>
      <c r="G1266" s="4">
        <f t="shared" si="133"/>
        <v>0</v>
      </c>
      <c r="H1266" s="4">
        <f t="shared" si="134"/>
        <v>0</v>
      </c>
      <c r="I1266" s="4">
        <f t="shared" si="135"/>
        <v>0</v>
      </c>
      <c r="J1266" s="4">
        <f t="shared" si="137"/>
        <v>0</v>
      </c>
    </row>
    <row r="1267" spans="3:10" x14ac:dyDescent="0.25">
      <c r="C1267" s="24">
        <f t="shared" si="138"/>
        <v>45442</v>
      </c>
      <c r="D1267" s="4">
        <f t="shared" si="136"/>
        <v>0</v>
      </c>
      <c r="E1267" s="4">
        <f t="shared" si="131"/>
        <v>0</v>
      </c>
      <c r="F1267" s="4">
        <f t="shared" si="132"/>
        <v>0</v>
      </c>
      <c r="G1267" s="4">
        <f t="shared" si="133"/>
        <v>0</v>
      </c>
      <c r="H1267" s="4">
        <f t="shared" si="134"/>
        <v>0</v>
      </c>
      <c r="I1267" s="4">
        <f t="shared" si="135"/>
        <v>0</v>
      </c>
      <c r="J1267" s="4">
        <f t="shared" si="137"/>
        <v>0</v>
      </c>
    </row>
    <row r="1268" spans="3:10" x14ac:dyDescent="0.25">
      <c r="C1268" s="24">
        <f t="shared" si="138"/>
        <v>45442</v>
      </c>
      <c r="D1268" s="4">
        <f t="shared" si="136"/>
        <v>0</v>
      </c>
      <c r="E1268" s="4">
        <f t="shared" si="131"/>
        <v>0</v>
      </c>
      <c r="F1268" s="4">
        <f t="shared" si="132"/>
        <v>0</v>
      </c>
      <c r="G1268" s="4">
        <f t="shared" si="133"/>
        <v>0</v>
      </c>
      <c r="H1268" s="4">
        <f t="shared" si="134"/>
        <v>0</v>
      </c>
      <c r="I1268" s="4">
        <f t="shared" si="135"/>
        <v>0</v>
      </c>
      <c r="J1268" s="4">
        <f t="shared" si="137"/>
        <v>0</v>
      </c>
    </row>
    <row r="1269" spans="3:10" x14ac:dyDescent="0.25">
      <c r="C1269" s="24">
        <f t="shared" si="138"/>
        <v>45442</v>
      </c>
      <c r="D1269" s="4">
        <f t="shared" si="136"/>
        <v>0</v>
      </c>
      <c r="E1269" s="4">
        <f t="shared" si="131"/>
        <v>0</v>
      </c>
      <c r="F1269" s="4">
        <f t="shared" si="132"/>
        <v>0</v>
      </c>
      <c r="G1269" s="4">
        <f t="shared" si="133"/>
        <v>0</v>
      </c>
      <c r="H1269" s="4">
        <f t="shared" si="134"/>
        <v>0</v>
      </c>
      <c r="I1269" s="4">
        <f t="shared" si="135"/>
        <v>0</v>
      </c>
      <c r="J1269" s="4">
        <f t="shared" si="137"/>
        <v>0</v>
      </c>
    </row>
    <row r="1270" spans="3:10" x14ac:dyDescent="0.25">
      <c r="C1270" s="24">
        <f t="shared" si="138"/>
        <v>45442</v>
      </c>
      <c r="D1270" s="4">
        <f t="shared" si="136"/>
        <v>0</v>
      </c>
      <c r="E1270" s="4">
        <f t="shared" si="131"/>
        <v>0</v>
      </c>
      <c r="F1270" s="4">
        <f t="shared" si="132"/>
        <v>0</v>
      </c>
      <c r="G1270" s="4">
        <f t="shared" si="133"/>
        <v>0</v>
      </c>
      <c r="H1270" s="4">
        <f t="shared" si="134"/>
        <v>0</v>
      </c>
      <c r="I1270" s="4">
        <f t="shared" si="135"/>
        <v>0</v>
      </c>
      <c r="J1270" s="4">
        <f t="shared" si="137"/>
        <v>0</v>
      </c>
    </row>
    <row r="1271" spans="3:10" x14ac:dyDescent="0.25">
      <c r="C1271" s="24">
        <f t="shared" si="138"/>
        <v>45442</v>
      </c>
      <c r="D1271" s="4">
        <f t="shared" si="136"/>
        <v>0</v>
      </c>
      <c r="E1271" s="4">
        <f t="shared" si="131"/>
        <v>0</v>
      </c>
      <c r="F1271" s="4">
        <f t="shared" si="132"/>
        <v>0</v>
      </c>
      <c r="G1271" s="4">
        <f t="shared" si="133"/>
        <v>0</v>
      </c>
      <c r="H1271" s="4">
        <f t="shared" si="134"/>
        <v>0</v>
      </c>
      <c r="I1271" s="4">
        <f t="shared" si="135"/>
        <v>0</v>
      </c>
      <c r="J1271" s="4">
        <f t="shared" si="137"/>
        <v>0</v>
      </c>
    </row>
    <row r="1272" spans="3:10" x14ac:dyDescent="0.25">
      <c r="C1272" s="24">
        <f t="shared" si="138"/>
        <v>45442</v>
      </c>
      <c r="D1272" s="4">
        <f t="shared" si="136"/>
        <v>0</v>
      </c>
      <c r="E1272" s="4">
        <f t="shared" si="131"/>
        <v>0</v>
      </c>
      <c r="F1272" s="4">
        <f t="shared" si="132"/>
        <v>0</v>
      </c>
      <c r="G1272" s="4">
        <f t="shared" si="133"/>
        <v>0</v>
      </c>
      <c r="H1272" s="4">
        <f t="shared" si="134"/>
        <v>0</v>
      </c>
      <c r="I1272" s="4">
        <f t="shared" si="135"/>
        <v>0</v>
      </c>
      <c r="J1272" s="4">
        <f t="shared" si="137"/>
        <v>0</v>
      </c>
    </row>
    <row r="1273" spans="3:10" x14ac:dyDescent="0.25">
      <c r="C1273" s="24">
        <f t="shared" si="138"/>
        <v>45442</v>
      </c>
      <c r="D1273" s="4">
        <f t="shared" si="136"/>
        <v>0</v>
      </c>
      <c r="E1273" s="4">
        <f t="shared" si="131"/>
        <v>0</v>
      </c>
      <c r="F1273" s="4">
        <f t="shared" si="132"/>
        <v>0</v>
      </c>
      <c r="G1273" s="4">
        <f t="shared" si="133"/>
        <v>0</v>
      </c>
      <c r="H1273" s="4">
        <f t="shared" si="134"/>
        <v>0</v>
      </c>
      <c r="I1273" s="4">
        <f t="shared" si="135"/>
        <v>0</v>
      </c>
      <c r="J1273" s="4">
        <f t="shared" si="137"/>
        <v>0</v>
      </c>
    </row>
    <row r="1274" spans="3:10" x14ac:dyDescent="0.25">
      <c r="C1274" s="24">
        <f t="shared" si="138"/>
        <v>45442</v>
      </c>
      <c r="D1274" s="4">
        <f t="shared" si="136"/>
        <v>0</v>
      </c>
      <c r="E1274" s="4">
        <f t="shared" si="131"/>
        <v>0</v>
      </c>
      <c r="F1274" s="4">
        <f t="shared" si="132"/>
        <v>0</v>
      </c>
      <c r="G1274" s="4">
        <f t="shared" si="133"/>
        <v>0</v>
      </c>
      <c r="H1274" s="4">
        <f t="shared" si="134"/>
        <v>0</v>
      </c>
      <c r="I1274" s="4">
        <f t="shared" si="135"/>
        <v>0</v>
      </c>
      <c r="J1274" s="4">
        <f t="shared" si="137"/>
        <v>0</v>
      </c>
    </row>
    <row r="1275" spans="3:10" x14ac:dyDescent="0.25">
      <c r="C1275" s="24">
        <f t="shared" si="138"/>
        <v>45442</v>
      </c>
      <c r="D1275" s="4">
        <f t="shared" si="136"/>
        <v>0</v>
      </c>
      <c r="E1275" s="4">
        <f t="shared" ref="E1275:E1338" si="139">+IF(AND(C1275&gt;=31,C1275&lt;=60),K1275,0)</f>
        <v>0</v>
      </c>
      <c r="F1275" s="4">
        <f t="shared" ref="F1275:F1338" si="140">+IF(AND(C1275&gt;=61,C1275&lt;=90),K1275,0)</f>
        <v>0</v>
      </c>
      <c r="G1275" s="4">
        <f t="shared" ref="G1275:G1338" si="141">+IF(AND(C1275&gt;=91,C1275&lt;=120),K1275,0)</f>
        <v>0</v>
      </c>
      <c r="H1275" s="4">
        <f t="shared" ref="H1275:H1338" si="142">+IF(AND(C1275&gt;=121,C1275&lt;=180),K1275,0)</f>
        <v>0</v>
      </c>
      <c r="I1275" s="4">
        <f t="shared" ref="I1275:I1338" si="143">+IF(AND(C1275&gt;=181,C1275&lt;=360),K1275,0)</f>
        <v>0</v>
      </c>
      <c r="J1275" s="4">
        <f t="shared" si="137"/>
        <v>0</v>
      </c>
    </row>
    <row r="1276" spans="3:10" x14ac:dyDescent="0.25">
      <c r="C1276" s="24">
        <f t="shared" si="138"/>
        <v>45442</v>
      </c>
      <c r="D1276" s="4">
        <f t="shared" si="136"/>
        <v>0</v>
      </c>
      <c r="E1276" s="4">
        <f t="shared" si="139"/>
        <v>0</v>
      </c>
      <c r="F1276" s="4">
        <f t="shared" si="140"/>
        <v>0</v>
      </c>
      <c r="G1276" s="4">
        <f t="shared" si="141"/>
        <v>0</v>
      </c>
      <c r="H1276" s="4">
        <f t="shared" si="142"/>
        <v>0</v>
      </c>
      <c r="I1276" s="4">
        <f t="shared" si="143"/>
        <v>0</v>
      </c>
      <c r="J1276" s="4">
        <f t="shared" si="137"/>
        <v>0</v>
      </c>
    </row>
    <row r="1277" spans="3:10" x14ac:dyDescent="0.25">
      <c r="C1277" s="24">
        <f t="shared" si="138"/>
        <v>45442</v>
      </c>
      <c r="D1277" s="4">
        <f t="shared" si="136"/>
        <v>0</v>
      </c>
      <c r="E1277" s="4">
        <f t="shared" si="139"/>
        <v>0</v>
      </c>
      <c r="F1277" s="4">
        <f t="shared" si="140"/>
        <v>0</v>
      </c>
      <c r="G1277" s="4">
        <f t="shared" si="141"/>
        <v>0</v>
      </c>
      <c r="H1277" s="4">
        <f t="shared" si="142"/>
        <v>0</v>
      </c>
      <c r="I1277" s="4">
        <f t="shared" si="143"/>
        <v>0</v>
      </c>
      <c r="J1277" s="4">
        <f t="shared" si="137"/>
        <v>0</v>
      </c>
    </row>
    <row r="1278" spans="3:10" x14ac:dyDescent="0.25">
      <c r="C1278" s="24">
        <f t="shared" si="138"/>
        <v>45442</v>
      </c>
      <c r="D1278" s="4">
        <f t="shared" si="136"/>
        <v>0</v>
      </c>
      <c r="E1278" s="4">
        <f t="shared" si="139"/>
        <v>0</v>
      </c>
      <c r="F1278" s="4">
        <f t="shared" si="140"/>
        <v>0</v>
      </c>
      <c r="G1278" s="4">
        <f t="shared" si="141"/>
        <v>0</v>
      </c>
      <c r="H1278" s="4">
        <f t="shared" si="142"/>
        <v>0</v>
      </c>
      <c r="I1278" s="4">
        <f t="shared" si="143"/>
        <v>0</v>
      </c>
      <c r="J1278" s="4">
        <f t="shared" si="137"/>
        <v>0</v>
      </c>
    </row>
    <row r="1279" spans="3:10" x14ac:dyDescent="0.25">
      <c r="C1279" s="24">
        <f t="shared" si="138"/>
        <v>45442</v>
      </c>
      <c r="D1279" s="4">
        <f t="shared" si="136"/>
        <v>0</v>
      </c>
      <c r="E1279" s="4">
        <f t="shared" si="139"/>
        <v>0</v>
      </c>
      <c r="F1279" s="4">
        <f t="shared" si="140"/>
        <v>0</v>
      </c>
      <c r="G1279" s="4">
        <f t="shared" si="141"/>
        <v>0</v>
      </c>
      <c r="H1279" s="4">
        <f t="shared" si="142"/>
        <v>0</v>
      </c>
      <c r="I1279" s="4">
        <f t="shared" si="143"/>
        <v>0</v>
      </c>
      <c r="J1279" s="4">
        <f t="shared" si="137"/>
        <v>0</v>
      </c>
    </row>
    <row r="1280" spans="3:10" x14ac:dyDescent="0.25">
      <c r="C1280" s="24">
        <f t="shared" si="138"/>
        <v>45442</v>
      </c>
      <c r="D1280" s="4">
        <f t="shared" si="136"/>
        <v>0</v>
      </c>
      <c r="E1280" s="4">
        <f t="shared" si="139"/>
        <v>0</v>
      </c>
      <c r="F1280" s="4">
        <f t="shared" si="140"/>
        <v>0</v>
      </c>
      <c r="G1280" s="4">
        <f t="shared" si="141"/>
        <v>0</v>
      </c>
      <c r="H1280" s="4">
        <f t="shared" si="142"/>
        <v>0</v>
      </c>
      <c r="I1280" s="4">
        <f t="shared" si="143"/>
        <v>0</v>
      </c>
      <c r="J1280" s="4">
        <f t="shared" si="137"/>
        <v>0</v>
      </c>
    </row>
    <row r="1281" spans="3:10" x14ac:dyDescent="0.25">
      <c r="C1281" s="24">
        <f t="shared" si="138"/>
        <v>45442</v>
      </c>
      <c r="D1281" s="4">
        <f t="shared" si="136"/>
        <v>0</v>
      </c>
      <c r="E1281" s="4">
        <f t="shared" si="139"/>
        <v>0</v>
      </c>
      <c r="F1281" s="4">
        <f t="shared" si="140"/>
        <v>0</v>
      </c>
      <c r="G1281" s="4">
        <f t="shared" si="141"/>
        <v>0</v>
      </c>
      <c r="H1281" s="4">
        <f t="shared" si="142"/>
        <v>0</v>
      </c>
      <c r="I1281" s="4">
        <f t="shared" si="143"/>
        <v>0</v>
      </c>
      <c r="J1281" s="4">
        <f t="shared" si="137"/>
        <v>0</v>
      </c>
    </row>
    <row r="1282" spans="3:10" x14ac:dyDescent="0.25">
      <c r="C1282" s="24">
        <f t="shared" si="138"/>
        <v>45442</v>
      </c>
      <c r="D1282" s="4">
        <f t="shared" si="136"/>
        <v>0</v>
      </c>
      <c r="E1282" s="4">
        <f t="shared" si="139"/>
        <v>0</v>
      </c>
      <c r="F1282" s="4">
        <f t="shared" si="140"/>
        <v>0</v>
      </c>
      <c r="G1282" s="4">
        <f t="shared" si="141"/>
        <v>0</v>
      </c>
      <c r="H1282" s="4">
        <f t="shared" si="142"/>
        <v>0</v>
      </c>
      <c r="I1282" s="4">
        <f t="shared" si="143"/>
        <v>0</v>
      </c>
      <c r="J1282" s="4">
        <f t="shared" si="137"/>
        <v>0</v>
      </c>
    </row>
    <row r="1283" spans="3:10" x14ac:dyDescent="0.25">
      <c r="C1283" s="24">
        <f t="shared" si="138"/>
        <v>45442</v>
      </c>
      <c r="D1283" s="4">
        <f t="shared" si="136"/>
        <v>0</v>
      </c>
      <c r="E1283" s="4">
        <f t="shared" si="139"/>
        <v>0</v>
      </c>
      <c r="F1283" s="4">
        <f t="shared" si="140"/>
        <v>0</v>
      </c>
      <c r="G1283" s="4">
        <f t="shared" si="141"/>
        <v>0</v>
      </c>
      <c r="H1283" s="4">
        <f t="shared" si="142"/>
        <v>0</v>
      </c>
      <c r="I1283" s="4">
        <f t="shared" si="143"/>
        <v>0</v>
      </c>
      <c r="J1283" s="4">
        <f t="shared" si="137"/>
        <v>0</v>
      </c>
    </row>
    <row r="1284" spans="3:10" x14ac:dyDescent="0.25">
      <c r="C1284" s="24">
        <f t="shared" si="138"/>
        <v>45442</v>
      </c>
      <c r="D1284" s="4">
        <f t="shared" si="136"/>
        <v>0</v>
      </c>
      <c r="E1284" s="4">
        <f t="shared" si="139"/>
        <v>0</v>
      </c>
      <c r="F1284" s="4">
        <f t="shared" si="140"/>
        <v>0</v>
      </c>
      <c r="G1284" s="4">
        <f t="shared" si="141"/>
        <v>0</v>
      </c>
      <c r="H1284" s="4">
        <f t="shared" si="142"/>
        <v>0</v>
      </c>
      <c r="I1284" s="4">
        <f t="shared" si="143"/>
        <v>0</v>
      </c>
      <c r="J1284" s="4">
        <f t="shared" si="137"/>
        <v>0</v>
      </c>
    </row>
    <row r="1285" spans="3:10" x14ac:dyDescent="0.25">
      <c r="C1285" s="24">
        <f t="shared" si="138"/>
        <v>45442</v>
      </c>
      <c r="D1285" s="4">
        <f t="shared" si="136"/>
        <v>0</v>
      </c>
      <c r="E1285" s="4">
        <f t="shared" si="139"/>
        <v>0</v>
      </c>
      <c r="F1285" s="4">
        <f t="shared" si="140"/>
        <v>0</v>
      </c>
      <c r="G1285" s="4">
        <f t="shared" si="141"/>
        <v>0</v>
      </c>
      <c r="H1285" s="4">
        <f t="shared" si="142"/>
        <v>0</v>
      </c>
      <c r="I1285" s="4">
        <f t="shared" si="143"/>
        <v>0</v>
      </c>
      <c r="J1285" s="4">
        <f t="shared" si="137"/>
        <v>0</v>
      </c>
    </row>
    <row r="1286" spans="3:10" x14ac:dyDescent="0.25">
      <c r="C1286" s="24">
        <f t="shared" si="138"/>
        <v>45442</v>
      </c>
      <c r="D1286" s="4">
        <f t="shared" si="136"/>
        <v>0</v>
      </c>
      <c r="E1286" s="4">
        <f t="shared" si="139"/>
        <v>0</v>
      </c>
      <c r="F1286" s="4">
        <f t="shared" si="140"/>
        <v>0</v>
      </c>
      <c r="G1286" s="4">
        <f t="shared" si="141"/>
        <v>0</v>
      </c>
      <c r="H1286" s="4">
        <f t="shared" si="142"/>
        <v>0</v>
      </c>
      <c r="I1286" s="4">
        <f t="shared" si="143"/>
        <v>0</v>
      </c>
      <c r="J1286" s="4">
        <f t="shared" si="137"/>
        <v>0</v>
      </c>
    </row>
    <row r="1287" spans="3:10" x14ac:dyDescent="0.25">
      <c r="C1287" s="24">
        <f t="shared" si="138"/>
        <v>45442</v>
      </c>
      <c r="D1287" s="4">
        <f t="shared" si="136"/>
        <v>0</v>
      </c>
      <c r="E1287" s="4">
        <f t="shared" si="139"/>
        <v>0</v>
      </c>
      <c r="F1287" s="4">
        <f t="shared" si="140"/>
        <v>0</v>
      </c>
      <c r="G1287" s="4">
        <f t="shared" si="141"/>
        <v>0</v>
      </c>
      <c r="H1287" s="4">
        <f t="shared" si="142"/>
        <v>0</v>
      </c>
      <c r="I1287" s="4">
        <f t="shared" si="143"/>
        <v>0</v>
      </c>
      <c r="J1287" s="4">
        <f t="shared" si="137"/>
        <v>0</v>
      </c>
    </row>
    <row r="1288" spans="3:10" x14ac:dyDescent="0.25">
      <c r="C1288" s="24">
        <f t="shared" si="138"/>
        <v>45442</v>
      </c>
      <c r="D1288" s="4">
        <f t="shared" si="136"/>
        <v>0</v>
      </c>
      <c r="E1288" s="4">
        <f t="shared" si="139"/>
        <v>0</v>
      </c>
      <c r="F1288" s="4">
        <f t="shared" si="140"/>
        <v>0</v>
      </c>
      <c r="G1288" s="4">
        <f t="shared" si="141"/>
        <v>0</v>
      </c>
      <c r="H1288" s="4">
        <f t="shared" si="142"/>
        <v>0</v>
      </c>
      <c r="I1288" s="4">
        <f t="shared" si="143"/>
        <v>0</v>
      </c>
      <c r="J1288" s="4">
        <f t="shared" si="137"/>
        <v>0</v>
      </c>
    </row>
    <row r="1289" spans="3:10" x14ac:dyDescent="0.25">
      <c r="C1289" s="24">
        <f t="shared" si="138"/>
        <v>45442</v>
      </c>
      <c r="D1289" s="4">
        <f t="shared" si="136"/>
        <v>0</v>
      </c>
      <c r="E1289" s="4">
        <f t="shared" si="139"/>
        <v>0</v>
      </c>
      <c r="F1289" s="4">
        <f t="shared" si="140"/>
        <v>0</v>
      </c>
      <c r="G1289" s="4">
        <f t="shared" si="141"/>
        <v>0</v>
      </c>
      <c r="H1289" s="4">
        <f t="shared" si="142"/>
        <v>0</v>
      </c>
      <c r="I1289" s="4">
        <f t="shared" si="143"/>
        <v>0</v>
      </c>
      <c r="J1289" s="4">
        <f t="shared" si="137"/>
        <v>0</v>
      </c>
    </row>
    <row r="1290" spans="3:10" x14ac:dyDescent="0.25">
      <c r="C1290" s="24">
        <f t="shared" si="138"/>
        <v>45442</v>
      </c>
      <c r="D1290" s="4">
        <f t="shared" si="136"/>
        <v>0</v>
      </c>
      <c r="E1290" s="4">
        <f t="shared" si="139"/>
        <v>0</v>
      </c>
      <c r="F1290" s="4">
        <f t="shared" si="140"/>
        <v>0</v>
      </c>
      <c r="G1290" s="4">
        <f t="shared" si="141"/>
        <v>0</v>
      </c>
      <c r="H1290" s="4">
        <f t="shared" si="142"/>
        <v>0</v>
      </c>
      <c r="I1290" s="4">
        <f t="shared" si="143"/>
        <v>0</v>
      </c>
      <c r="J1290" s="4">
        <f t="shared" si="137"/>
        <v>0</v>
      </c>
    </row>
    <row r="1291" spans="3:10" x14ac:dyDescent="0.25">
      <c r="C1291" s="24">
        <f t="shared" si="138"/>
        <v>45442</v>
      </c>
      <c r="D1291" s="4">
        <f t="shared" si="136"/>
        <v>0</v>
      </c>
      <c r="E1291" s="4">
        <f t="shared" si="139"/>
        <v>0</v>
      </c>
      <c r="F1291" s="4">
        <f t="shared" si="140"/>
        <v>0</v>
      </c>
      <c r="G1291" s="4">
        <f t="shared" si="141"/>
        <v>0</v>
      </c>
      <c r="H1291" s="4">
        <f t="shared" si="142"/>
        <v>0</v>
      </c>
      <c r="I1291" s="4">
        <f t="shared" si="143"/>
        <v>0</v>
      </c>
      <c r="J1291" s="4">
        <f t="shared" si="137"/>
        <v>0</v>
      </c>
    </row>
    <row r="1292" spans="3:10" x14ac:dyDescent="0.25">
      <c r="C1292" s="24">
        <f t="shared" si="138"/>
        <v>45442</v>
      </c>
      <c r="D1292" s="4">
        <f t="shared" si="136"/>
        <v>0</v>
      </c>
      <c r="E1292" s="4">
        <f t="shared" si="139"/>
        <v>0</v>
      </c>
      <c r="F1292" s="4">
        <f t="shared" si="140"/>
        <v>0</v>
      </c>
      <c r="G1292" s="4">
        <f t="shared" si="141"/>
        <v>0</v>
      </c>
      <c r="H1292" s="4">
        <f t="shared" si="142"/>
        <v>0</v>
      </c>
      <c r="I1292" s="4">
        <f t="shared" si="143"/>
        <v>0</v>
      </c>
      <c r="J1292" s="4">
        <f t="shared" si="137"/>
        <v>0</v>
      </c>
    </row>
    <row r="1293" spans="3:10" x14ac:dyDescent="0.25">
      <c r="C1293" s="24">
        <f t="shared" si="138"/>
        <v>45442</v>
      </c>
      <c r="D1293" s="4">
        <f t="shared" si="136"/>
        <v>0</v>
      </c>
      <c r="E1293" s="4">
        <f t="shared" si="139"/>
        <v>0</v>
      </c>
      <c r="F1293" s="4">
        <f t="shared" si="140"/>
        <v>0</v>
      </c>
      <c r="G1293" s="4">
        <f t="shared" si="141"/>
        <v>0</v>
      </c>
      <c r="H1293" s="4">
        <f t="shared" si="142"/>
        <v>0</v>
      </c>
      <c r="I1293" s="4">
        <f t="shared" si="143"/>
        <v>0</v>
      </c>
      <c r="J1293" s="4">
        <f t="shared" si="137"/>
        <v>0</v>
      </c>
    </row>
    <row r="1294" spans="3:10" x14ac:dyDescent="0.25">
      <c r="C1294" s="24">
        <f t="shared" si="138"/>
        <v>45442</v>
      </c>
      <c r="D1294" s="4">
        <f t="shared" si="136"/>
        <v>0</v>
      </c>
      <c r="E1294" s="4">
        <f t="shared" si="139"/>
        <v>0</v>
      </c>
      <c r="F1294" s="4">
        <f t="shared" si="140"/>
        <v>0</v>
      </c>
      <c r="G1294" s="4">
        <f t="shared" si="141"/>
        <v>0</v>
      </c>
      <c r="H1294" s="4">
        <f t="shared" si="142"/>
        <v>0</v>
      </c>
      <c r="I1294" s="4">
        <f t="shared" si="143"/>
        <v>0</v>
      </c>
      <c r="J1294" s="4">
        <f t="shared" si="137"/>
        <v>0</v>
      </c>
    </row>
    <row r="1295" spans="3:10" x14ac:dyDescent="0.25">
      <c r="C1295" s="24">
        <f t="shared" si="138"/>
        <v>45442</v>
      </c>
      <c r="D1295" s="4">
        <f t="shared" si="136"/>
        <v>0</v>
      </c>
      <c r="E1295" s="4">
        <f t="shared" si="139"/>
        <v>0</v>
      </c>
      <c r="F1295" s="4">
        <f t="shared" si="140"/>
        <v>0</v>
      </c>
      <c r="G1295" s="4">
        <f t="shared" si="141"/>
        <v>0</v>
      </c>
      <c r="H1295" s="4">
        <f t="shared" si="142"/>
        <v>0</v>
      </c>
      <c r="I1295" s="4">
        <f t="shared" si="143"/>
        <v>0</v>
      </c>
      <c r="J1295" s="4">
        <f t="shared" si="137"/>
        <v>0</v>
      </c>
    </row>
    <row r="1296" spans="3:10" x14ac:dyDescent="0.25">
      <c r="C1296" s="24">
        <f t="shared" si="138"/>
        <v>45442</v>
      </c>
      <c r="D1296" s="4">
        <f t="shared" si="136"/>
        <v>0</v>
      </c>
      <c r="E1296" s="4">
        <f t="shared" si="139"/>
        <v>0</v>
      </c>
      <c r="F1296" s="4">
        <f t="shared" si="140"/>
        <v>0</v>
      </c>
      <c r="G1296" s="4">
        <f t="shared" si="141"/>
        <v>0</v>
      </c>
      <c r="H1296" s="4">
        <f t="shared" si="142"/>
        <v>0</v>
      </c>
      <c r="I1296" s="4">
        <f t="shared" si="143"/>
        <v>0</v>
      </c>
      <c r="J1296" s="4">
        <f t="shared" si="137"/>
        <v>0</v>
      </c>
    </row>
    <row r="1297" spans="3:10" x14ac:dyDescent="0.25">
      <c r="C1297" s="24">
        <f t="shared" si="138"/>
        <v>45442</v>
      </c>
      <c r="D1297" s="4">
        <f t="shared" si="136"/>
        <v>0</v>
      </c>
      <c r="E1297" s="4">
        <f t="shared" si="139"/>
        <v>0</v>
      </c>
      <c r="F1297" s="4">
        <f t="shared" si="140"/>
        <v>0</v>
      </c>
      <c r="G1297" s="4">
        <f t="shared" si="141"/>
        <v>0</v>
      </c>
      <c r="H1297" s="4">
        <f t="shared" si="142"/>
        <v>0</v>
      </c>
      <c r="I1297" s="4">
        <f t="shared" si="143"/>
        <v>0</v>
      </c>
      <c r="J1297" s="4">
        <f t="shared" si="137"/>
        <v>0</v>
      </c>
    </row>
    <row r="1298" spans="3:10" x14ac:dyDescent="0.25">
      <c r="C1298" s="24">
        <f t="shared" si="138"/>
        <v>45442</v>
      </c>
      <c r="D1298" s="4">
        <f t="shared" si="136"/>
        <v>0</v>
      </c>
      <c r="E1298" s="4">
        <f t="shared" si="139"/>
        <v>0</v>
      </c>
      <c r="F1298" s="4">
        <f t="shared" si="140"/>
        <v>0</v>
      </c>
      <c r="G1298" s="4">
        <f t="shared" si="141"/>
        <v>0</v>
      </c>
      <c r="H1298" s="4">
        <f t="shared" si="142"/>
        <v>0</v>
      </c>
      <c r="I1298" s="4">
        <f t="shared" si="143"/>
        <v>0</v>
      </c>
      <c r="J1298" s="4">
        <f t="shared" si="137"/>
        <v>0</v>
      </c>
    </row>
    <row r="1299" spans="3:10" x14ac:dyDescent="0.25">
      <c r="C1299" s="24">
        <f t="shared" si="138"/>
        <v>45442</v>
      </c>
      <c r="D1299" s="4">
        <f t="shared" si="136"/>
        <v>0</v>
      </c>
      <c r="E1299" s="4">
        <f t="shared" si="139"/>
        <v>0</v>
      </c>
      <c r="F1299" s="4">
        <f t="shared" si="140"/>
        <v>0</v>
      </c>
      <c r="G1299" s="4">
        <f t="shared" si="141"/>
        <v>0</v>
      </c>
      <c r="H1299" s="4">
        <f t="shared" si="142"/>
        <v>0</v>
      </c>
      <c r="I1299" s="4">
        <f t="shared" si="143"/>
        <v>0</v>
      </c>
      <c r="J1299" s="4">
        <f t="shared" si="137"/>
        <v>0</v>
      </c>
    </row>
    <row r="1300" spans="3:10" x14ac:dyDescent="0.25">
      <c r="C1300" s="24">
        <f t="shared" si="138"/>
        <v>45442</v>
      </c>
      <c r="D1300" s="4">
        <f t="shared" si="136"/>
        <v>0</v>
      </c>
      <c r="E1300" s="4">
        <f t="shared" si="139"/>
        <v>0</v>
      </c>
      <c r="F1300" s="4">
        <f t="shared" si="140"/>
        <v>0</v>
      </c>
      <c r="G1300" s="4">
        <f t="shared" si="141"/>
        <v>0</v>
      </c>
      <c r="H1300" s="4">
        <f t="shared" si="142"/>
        <v>0</v>
      </c>
      <c r="I1300" s="4">
        <f t="shared" si="143"/>
        <v>0</v>
      </c>
      <c r="J1300" s="4">
        <f t="shared" si="137"/>
        <v>0</v>
      </c>
    </row>
    <row r="1301" spans="3:10" x14ac:dyDescent="0.25">
      <c r="C1301" s="24">
        <f t="shared" si="138"/>
        <v>45442</v>
      </c>
      <c r="D1301" s="4">
        <f t="shared" si="136"/>
        <v>0</v>
      </c>
      <c r="E1301" s="4">
        <f t="shared" si="139"/>
        <v>0</v>
      </c>
      <c r="F1301" s="4">
        <f t="shared" si="140"/>
        <v>0</v>
      </c>
      <c r="G1301" s="4">
        <f t="shared" si="141"/>
        <v>0</v>
      </c>
      <c r="H1301" s="4">
        <f t="shared" si="142"/>
        <v>0</v>
      </c>
      <c r="I1301" s="4">
        <f t="shared" si="143"/>
        <v>0</v>
      </c>
      <c r="J1301" s="4">
        <f t="shared" si="137"/>
        <v>0</v>
      </c>
    </row>
    <row r="1302" spans="3:10" x14ac:dyDescent="0.25">
      <c r="C1302" s="24">
        <f t="shared" si="138"/>
        <v>45442</v>
      </c>
      <c r="D1302" s="4">
        <f t="shared" si="136"/>
        <v>0</v>
      </c>
      <c r="E1302" s="4">
        <f t="shared" si="139"/>
        <v>0</v>
      </c>
      <c r="F1302" s="4">
        <f t="shared" si="140"/>
        <v>0</v>
      </c>
      <c r="G1302" s="4">
        <f t="shared" si="141"/>
        <v>0</v>
      </c>
      <c r="H1302" s="4">
        <f t="shared" si="142"/>
        <v>0</v>
      </c>
      <c r="I1302" s="4">
        <f t="shared" si="143"/>
        <v>0</v>
      </c>
      <c r="J1302" s="4">
        <f t="shared" si="137"/>
        <v>0</v>
      </c>
    </row>
    <row r="1303" spans="3:10" x14ac:dyDescent="0.25">
      <c r="C1303" s="24">
        <f t="shared" si="138"/>
        <v>45442</v>
      </c>
      <c r="D1303" s="4">
        <f t="shared" si="136"/>
        <v>0</v>
      </c>
      <c r="E1303" s="4">
        <f t="shared" si="139"/>
        <v>0</v>
      </c>
      <c r="F1303" s="4">
        <f t="shared" si="140"/>
        <v>0</v>
      </c>
      <c r="G1303" s="4">
        <f t="shared" si="141"/>
        <v>0</v>
      </c>
      <c r="H1303" s="4">
        <f t="shared" si="142"/>
        <v>0</v>
      </c>
      <c r="I1303" s="4">
        <f t="shared" si="143"/>
        <v>0</v>
      </c>
      <c r="J1303" s="4">
        <f t="shared" si="137"/>
        <v>0</v>
      </c>
    </row>
    <row r="1304" spans="3:10" x14ac:dyDescent="0.25">
      <c r="C1304" s="24">
        <f t="shared" si="138"/>
        <v>45442</v>
      </c>
      <c r="D1304" s="4">
        <f t="shared" si="136"/>
        <v>0</v>
      </c>
      <c r="E1304" s="4">
        <f t="shared" si="139"/>
        <v>0</v>
      </c>
      <c r="F1304" s="4">
        <f t="shared" si="140"/>
        <v>0</v>
      </c>
      <c r="G1304" s="4">
        <f t="shared" si="141"/>
        <v>0</v>
      </c>
      <c r="H1304" s="4">
        <f t="shared" si="142"/>
        <v>0</v>
      </c>
      <c r="I1304" s="4">
        <f t="shared" si="143"/>
        <v>0</v>
      </c>
      <c r="J1304" s="4">
        <f t="shared" si="137"/>
        <v>0</v>
      </c>
    </row>
    <row r="1305" spans="3:10" x14ac:dyDescent="0.25">
      <c r="C1305" s="24">
        <f t="shared" si="138"/>
        <v>45442</v>
      </c>
      <c r="D1305" s="4">
        <f t="shared" ref="D1305:D1368" si="144">+IF(AND(C1305&gt;=0,C1305&lt;=30),K1305,0)</f>
        <v>0</v>
      </c>
      <c r="E1305" s="4">
        <f t="shared" si="139"/>
        <v>0</v>
      </c>
      <c r="F1305" s="4">
        <f t="shared" si="140"/>
        <v>0</v>
      </c>
      <c r="G1305" s="4">
        <f t="shared" si="141"/>
        <v>0</v>
      </c>
      <c r="H1305" s="4">
        <f t="shared" si="142"/>
        <v>0</v>
      </c>
      <c r="I1305" s="4">
        <f t="shared" si="143"/>
        <v>0</v>
      </c>
      <c r="J1305" s="4">
        <f t="shared" ref="J1305:J1368" si="145">+IF(AND(C1305&gt;360),K1305,0)</f>
        <v>0</v>
      </c>
    </row>
    <row r="1306" spans="3:10" x14ac:dyDescent="0.25">
      <c r="C1306" s="24">
        <f t="shared" si="138"/>
        <v>45442</v>
      </c>
      <c r="D1306" s="4">
        <f t="shared" si="144"/>
        <v>0</v>
      </c>
      <c r="E1306" s="4">
        <f t="shared" si="139"/>
        <v>0</v>
      </c>
      <c r="F1306" s="4">
        <f t="shared" si="140"/>
        <v>0</v>
      </c>
      <c r="G1306" s="4">
        <f t="shared" si="141"/>
        <v>0</v>
      </c>
      <c r="H1306" s="4">
        <f t="shared" si="142"/>
        <v>0</v>
      </c>
      <c r="I1306" s="4">
        <f t="shared" si="143"/>
        <v>0</v>
      </c>
      <c r="J1306" s="4">
        <f t="shared" si="145"/>
        <v>0</v>
      </c>
    </row>
    <row r="1307" spans="3:10" x14ac:dyDescent="0.25">
      <c r="C1307" s="24">
        <f t="shared" ref="C1307:C1370" si="146">+_xlfn.DAYS($C$2,B1307)</f>
        <v>45442</v>
      </c>
      <c r="D1307" s="4">
        <f t="shared" si="144"/>
        <v>0</v>
      </c>
      <c r="E1307" s="4">
        <f t="shared" si="139"/>
        <v>0</v>
      </c>
      <c r="F1307" s="4">
        <f t="shared" si="140"/>
        <v>0</v>
      </c>
      <c r="G1307" s="4">
        <f t="shared" si="141"/>
        <v>0</v>
      </c>
      <c r="H1307" s="4">
        <f t="shared" si="142"/>
        <v>0</v>
      </c>
      <c r="I1307" s="4">
        <f t="shared" si="143"/>
        <v>0</v>
      </c>
      <c r="J1307" s="4">
        <f t="shared" si="145"/>
        <v>0</v>
      </c>
    </row>
    <row r="1308" spans="3:10" x14ac:dyDescent="0.25">
      <c r="C1308" s="24">
        <f t="shared" si="146"/>
        <v>45442</v>
      </c>
      <c r="D1308" s="4">
        <f t="shared" si="144"/>
        <v>0</v>
      </c>
      <c r="E1308" s="4">
        <f t="shared" si="139"/>
        <v>0</v>
      </c>
      <c r="F1308" s="4">
        <f t="shared" si="140"/>
        <v>0</v>
      </c>
      <c r="G1308" s="4">
        <f t="shared" si="141"/>
        <v>0</v>
      </c>
      <c r="H1308" s="4">
        <f t="shared" si="142"/>
        <v>0</v>
      </c>
      <c r="I1308" s="4">
        <f t="shared" si="143"/>
        <v>0</v>
      </c>
      <c r="J1308" s="4">
        <f t="shared" si="145"/>
        <v>0</v>
      </c>
    </row>
    <row r="1309" spans="3:10" x14ac:dyDescent="0.25">
      <c r="C1309" s="24">
        <f t="shared" si="146"/>
        <v>45442</v>
      </c>
      <c r="D1309" s="4">
        <f t="shared" si="144"/>
        <v>0</v>
      </c>
      <c r="E1309" s="4">
        <f t="shared" si="139"/>
        <v>0</v>
      </c>
      <c r="F1309" s="4">
        <f t="shared" si="140"/>
        <v>0</v>
      </c>
      <c r="G1309" s="4">
        <f t="shared" si="141"/>
        <v>0</v>
      </c>
      <c r="H1309" s="4">
        <f t="shared" si="142"/>
        <v>0</v>
      </c>
      <c r="I1309" s="4">
        <f t="shared" si="143"/>
        <v>0</v>
      </c>
      <c r="J1309" s="4">
        <f t="shared" si="145"/>
        <v>0</v>
      </c>
    </row>
    <row r="1310" spans="3:10" x14ac:dyDescent="0.25">
      <c r="C1310" s="24">
        <f t="shared" si="146"/>
        <v>45442</v>
      </c>
      <c r="D1310" s="4">
        <f t="shared" si="144"/>
        <v>0</v>
      </c>
      <c r="E1310" s="4">
        <f t="shared" si="139"/>
        <v>0</v>
      </c>
      <c r="F1310" s="4">
        <f t="shared" si="140"/>
        <v>0</v>
      </c>
      <c r="G1310" s="4">
        <f t="shared" si="141"/>
        <v>0</v>
      </c>
      <c r="H1310" s="4">
        <f t="shared" si="142"/>
        <v>0</v>
      </c>
      <c r="I1310" s="4">
        <f t="shared" si="143"/>
        <v>0</v>
      </c>
      <c r="J1310" s="4">
        <f t="shared" si="145"/>
        <v>0</v>
      </c>
    </row>
    <row r="1311" spans="3:10" x14ac:dyDescent="0.25">
      <c r="C1311" s="24">
        <f t="shared" si="146"/>
        <v>45442</v>
      </c>
      <c r="D1311" s="4">
        <f t="shared" si="144"/>
        <v>0</v>
      </c>
      <c r="E1311" s="4">
        <f t="shared" si="139"/>
        <v>0</v>
      </c>
      <c r="F1311" s="4">
        <f t="shared" si="140"/>
        <v>0</v>
      </c>
      <c r="G1311" s="4">
        <f t="shared" si="141"/>
        <v>0</v>
      </c>
      <c r="H1311" s="4">
        <f t="shared" si="142"/>
        <v>0</v>
      </c>
      <c r="I1311" s="4">
        <f t="shared" si="143"/>
        <v>0</v>
      </c>
      <c r="J1311" s="4">
        <f t="shared" si="145"/>
        <v>0</v>
      </c>
    </row>
    <row r="1312" spans="3:10" x14ac:dyDescent="0.25">
      <c r="C1312" s="24">
        <f t="shared" si="146"/>
        <v>45442</v>
      </c>
      <c r="D1312" s="4">
        <f t="shared" si="144"/>
        <v>0</v>
      </c>
      <c r="E1312" s="4">
        <f t="shared" si="139"/>
        <v>0</v>
      </c>
      <c r="F1312" s="4">
        <f t="shared" si="140"/>
        <v>0</v>
      </c>
      <c r="G1312" s="4">
        <f t="shared" si="141"/>
        <v>0</v>
      </c>
      <c r="H1312" s="4">
        <f t="shared" si="142"/>
        <v>0</v>
      </c>
      <c r="I1312" s="4">
        <f t="shared" si="143"/>
        <v>0</v>
      </c>
      <c r="J1312" s="4">
        <f t="shared" si="145"/>
        <v>0</v>
      </c>
    </row>
    <row r="1313" spans="3:10" x14ac:dyDescent="0.25">
      <c r="C1313" s="24">
        <f t="shared" si="146"/>
        <v>45442</v>
      </c>
      <c r="D1313" s="4">
        <f t="shared" si="144"/>
        <v>0</v>
      </c>
      <c r="E1313" s="4">
        <f t="shared" si="139"/>
        <v>0</v>
      </c>
      <c r="F1313" s="4">
        <f t="shared" si="140"/>
        <v>0</v>
      </c>
      <c r="G1313" s="4">
        <f t="shared" si="141"/>
        <v>0</v>
      </c>
      <c r="H1313" s="4">
        <f t="shared" si="142"/>
        <v>0</v>
      </c>
      <c r="I1313" s="4">
        <f t="shared" si="143"/>
        <v>0</v>
      </c>
      <c r="J1313" s="4">
        <f t="shared" si="145"/>
        <v>0</v>
      </c>
    </row>
    <row r="1314" spans="3:10" x14ac:dyDescent="0.25">
      <c r="C1314" s="24">
        <f t="shared" si="146"/>
        <v>45442</v>
      </c>
      <c r="D1314" s="4">
        <f t="shared" si="144"/>
        <v>0</v>
      </c>
      <c r="E1314" s="4">
        <f t="shared" si="139"/>
        <v>0</v>
      </c>
      <c r="F1314" s="4">
        <f t="shared" si="140"/>
        <v>0</v>
      </c>
      <c r="G1314" s="4">
        <f t="shared" si="141"/>
        <v>0</v>
      </c>
      <c r="H1314" s="4">
        <f t="shared" si="142"/>
        <v>0</v>
      </c>
      <c r="I1314" s="4">
        <f t="shared" si="143"/>
        <v>0</v>
      </c>
      <c r="J1314" s="4">
        <f t="shared" si="145"/>
        <v>0</v>
      </c>
    </row>
    <row r="1315" spans="3:10" x14ac:dyDescent="0.25">
      <c r="C1315" s="24">
        <f t="shared" si="146"/>
        <v>45442</v>
      </c>
      <c r="D1315" s="4">
        <f t="shared" si="144"/>
        <v>0</v>
      </c>
      <c r="E1315" s="4">
        <f t="shared" si="139"/>
        <v>0</v>
      </c>
      <c r="F1315" s="4">
        <f t="shared" si="140"/>
        <v>0</v>
      </c>
      <c r="G1315" s="4">
        <f t="shared" si="141"/>
        <v>0</v>
      </c>
      <c r="H1315" s="4">
        <f t="shared" si="142"/>
        <v>0</v>
      </c>
      <c r="I1315" s="4">
        <f t="shared" si="143"/>
        <v>0</v>
      </c>
      <c r="J1315" s="4">
        <f t="shared" si="145"/>
        <v>0</v>
      </c>
    </row>
    <row r="1316" spans="3:10" x14ac:dyDescent="0.25">
      <c r="C1316" s="24">
        <f t="shared" si="146"/>
        <v>45442</v>
      </c>
      <c r="D1316" s="4">
        <f t="shared" si="144"/>
        <v>0</v>
      </c>
      <c r="E1316" s="4">
        <f t="shared" si="139"/>
        <v>0</v>
      </c>
      <c r="F1316" s="4">
        <f t="shared" si="140"/>
        <v>0</v>
      </c>
      <c r="G1316" s="4">
        <f t="shared" si="141"/>
        <v>0</v>
      </c>
      <c r="H1316" s="4">
        <f t="shared" si="142"/>
        <v>0</v>
      </c>
      <c r="I1316" s="4">
        <f t="shared" si="143"/>
        <v>0</v>
      </c>
      <c r="J1316" s="4">
        <f t="shared" si="145"/>
        <v>0</v>
      </c>
    </row>
    <row r="1317" spans="3:10" x14ac:dyDescent="0.25">
      <c r="C1317" s="24">
        <f t="shared" si="146"/>
        <v>45442</v>
      </c>
      <c r="D1317" s="4">
        <f t="shared" si="144"/>
        <v>0</v>
      </c>
      <c r="E1317" s="4">
        <f t="shared" si="139"/>
        <v>0</v>
      </c>
      <c r="F1317" s="4">
        <f t="shared" si="140"/>
        <v>0</v>
      </c>
      <c r="G1317" s="4">
        <f t="shared" si="141"/>
        <v>0</v>
      </c>
      <c r="H1317" s="4">
        <f t="shared" si="142"/>
        <v>0</v>
      </c>
      <c r="I1317" s="4">
        <f t="shared" si="143"/>
        <v>0</v>
      </c>
      <c r="J1317" s="4">
        <f t="shared" si="145"/>
        <v>0</v>
      </c>
    </row>
    <row r="1318" spans="3:10" x14ac:dyDescent="0.25">
      <c r="C1318" s="24">
        <f t="shared" si="146"/>
        <v>45442</v>
      </c>
      <c r="D1318" s="4">
        <f t="shared" si="144"/>
        <v>0</v>
      </c>
      <c r="E1318" s="4">
        <f t="shared" si="139"/>
        <v>0</v>
      </c>
      <c r="F1318" s="4">
        <f t="shared" si="140"/>
        <v>0</v>
      </c>
      <c r="G1318" s="4">
        <f t="shared" si="141"/>
        <v>0</v>
      </c>
      <c r="H1318" s="4">
        <f t="shared" si="142"/>
        <v>0</v>
      </c>
      <c r="I1318" s="4">
        <f t="shared" si="143"/>
        <v>0</v>
      </c>
      <c r="J1318" s="4">
        <f t="shared" si="145"/>
        <v>0</v>
      </c>
    </row>
    <row r="1319" spans="3:10" x14ac:dyDescent="0.25">
      <c r="C1319" s="24">
        <f t="shared" si="146"/>
        <v>45442</v>
      </c>
      <c r="D1319" s="4">
        <f t="shared" si="144"/>
        <v>0</v>
      </c>
      <c r="E1319" s="4">
        <f t="shared" si="139"/>
        <v>0</v>
      </c>
      <c r="F1319" s="4">
        <f t="shared" si="140"/>
        <v>0</v>
      </c>
      <c r="G1319" s="4">
        <f t="shared" si="141"/>
        <v>0</v>
      </c>
      <c r="H1319" s="4">
        <f t="shared" si="142"/>
        <v>0</v>
      </c>
      <c r="I1319" s="4">
        <f t="shared" si="143"/>
        <v>0</v>
      </c>
      <c r="J1319" s="4">
        <f t="shared" si="145"/>
        <v>0</v>
      </c>
    </row>
    <row r="1320" spans="3:10" x14ac:dyDescent="0.25">
      <c r="C1320" s="24">
        <f t="shared" si="146"/>
        <v>45442</v>
      </c>
      <c r="D1320" s="4">
        <f t="shared" si="144"/>
        <v>0</v>
      </c>
      <c r="E1320" s="4">
        <f t="shared" si="139"/>
        <v>0</v>
      </c>
      <c r="F1320" s="4">
        <f t="shared" si="140"/>
        <v>0</v>
      </c>
      <c r="G1320" s="4">
        <f t="shared" si="141"/>
        <v>0</v>
      </c>
      <c r="H1320" s="4">
        <f t="shared" si="142"/>
        <v>0</v>
      </c>
      <c r="I1320" s="4">
        <f t="shared" si="143"/>
        <v>0</v>
      </c>
      <c r="J1320" s="4">
        <f t="shared" si="145"/>
        <v>0</v>
      </c>
    </row>
    <row r="1321" spans="3:10" x14ac:dyDescent="0.25">
      <c r="C1321" s="24">
        <f t="shared" si="146"/>
        <v>45442</v>
      </c>
      <c r="D1321" s="4">
        <f t="shared" si="144"/>
        <v>0</v>
      </c>
      <c r="E1321" s="4">
        <f t="shared" si="139"/>
        <v>0</v>
      </c>
      <c r="F1321" s="4">
        <f t="shared" si="140"/>
        <v>0</v>
      </c>
      <c r="G1321" s="4">
        <f t="shared" si="141"/>
        <v>0</v>
      </c>
      <c r="H1321" s="4">
        <f t="shared" si="142"/>
        <v>0</v>
      </c>
      <c r="I1321" s="4">
        <f t="shared" si="143"/>
        <v>0</v>
      </c>
      <c r="J1321" s="4">
        <f t="shared" si="145"/>
        <v>0</v>
      </c>
    </row>
    <row r="1322" spans="3:10" x14ac:dyDescent="0.25">
      <c r="C1322" s="24">
        <f t="shared" si="146"/>
        <v>45442</v>
      </c>
      <c r="D1322" s="4">
        <f t="shared" si="144"/>
        <v>0</v>
      </c>
      <c r="E1322" s="4">
        <f t="shared" si="139"/>
        <v>0</v>
      </c>
      <c r="F1322" s="4">
        <f t="shared" si="140"/>
        <v>0</v>
      </c>
      <c r="G1322" s="4">
        <f t="shared" si="141"/>
        <v>0</v>
      </c>
      <c r="H1322" s="4">
        <f t="shared" si="142"/>
        <v>0</v>
      </c>
      <c r="I1322" s="4">
        <f t="shared" si="143"/>
        <v>0</v>
      </c>
      <c r="J1322" s="4">
        <f t="shared" si="145"/>
        <v>0</v>
      </c>
    </row>
    <row r="1323" spans="3:10" x14ac:dyDescent="0.25">
      <c r="C1323" s="24">
        <f t="shared" si="146"/>
        <v>45442</v>
      </c>
      <c r="D1323" s="4">
        <f t="shared" si="144"/>
        <v>0</v>
      </c>
      <c r="E1323" s="4">
        <f t="shared" si="139"/>
        <v>0</v>
      </c>
      <c r="F1323" s="4">
        <f t="shared" si="140"/>
        <v>0</v>
      </c>
      <c r="G1323" s="4">
        <f t="shared" si="141"/>
        <v>0</v>
      </c>
      <c r="H1323" s="4">
        <f t="shared" si="142"/>
        <v>0</v>
      </c>
      <c r="I1323" s="4">
        <f t="shared" si="143"/>
        <v>0</v>
      </c>
      <c r="J1323" s="4">
        <f t="shared" si="145"/>
        <v>0</v>
      </c>
    </row>
    <row r="1324" spans="3:10" x14ac:dyDescent="0.25">
      <c r="C1324" s="24">
        <f t="shared" si="146"/>
        <v>45442</v>
      </c>
      <c r="D1324" s="4">
        <f t="shared" si="144"/>
        <v>0</v>
      </c>
      <c r="E1324" s="4">
        <f t="shared" si="139"/>
        <v>0</v>
      </c>
      <c r="F1324" s="4">
        <f t="shared" si="140"/>
        <v>0</v>
      </c>
      <c r="G1324" s="4">
        <f t="shared" si="141"/>
        <v>0</v>
      </c>
      <c r="H1324" s="4">
        <f t="shared" si="142"/>
        <v>0</v>
      </c>
      <c r="I1324" s="4">
        <f t="shared" si="143"/>
        <v>0</v>
      </c>
      <c r="J1324" s="4">
        <f t="shared" si="145"/>
        <v>0</v>
      </c>
    </row>
    <row r="1325" spans="3:10" x14ac:dyDescent="0.25">
      <c r="C1325" s="24">
        <f t="shared" si="146"/>
        <v>45442</v>
      </c>
      <c r="D1325" s="4">
        <f t="shared" si="144"/>
        <v>0</v>
      </c>
      <c r="E1325" s="4">
        <f t="shared" si="139"/>
        <v>0</v>
      </c>
      <c r="F1325" s="4">
        <f t="shared" si="140"/>
        <v>0</v>
      </c>
      <c r="G1325" s="4">
        <f t="shared" si="141"/>
        <v>0</v>
      </c>
      <c r="H1325" s="4">
        <f t="shared" si="142"/>
        <v>0</v>
      </c>
      <c r="I1325" s="4">
        <f t="shared" si="143"/>
        <v>0</v>
      </c>
      <c r="J1325" s="4">
        <f t="shared" si="145"/>
        <v>0</v>
      </c>
    </row>
    <row r="1326" spans="3:10" x14ac:dyDescent="0.25">
      <c r="C1326" s="24">
        <f t="shared" si="146"/>
        <v>45442</v>
      </c>
      <c r="D1326" s="4">
        <f t="shared" si="144"/>
        <v>0</v>
      </c>
      <c r="E1326" s="4">
        <f t="shared" si="139"/>
        <v>0</v>
      </c>
      <c r="F1326" s="4">
        <f t="shared" si="140"/>
        <v>0</v>
      </c>
      <c r="G1326" s="4">
        <f t="shared" si="141"/>
        <v>0</v>
      </c>
      <c r="H1326" s="4">
        <f t="shared" si="142"/>
        <v>0</v>
      </c>
      <c r="I1326" s="4">
        <f t="shared" si="143"/>
        <v>0</v>
      </c>
      <c r="J1326" s="4">
        <f t="shared" si="145"/>
        <v>0</v>
      </c>
    </row>
    <row r="1327" spans="3:10" x14ac:dyDescent="0.25">
      <c r="C1327" s="24">
        <f t="shared" si="146"/>
        <v>45442</v>
      </c>
      <c r="D1327" s="4">
        <f t="shared" si="144"/>
        <v>0</v>
      </c>
      <c r="E1327" s="4">
        <f t="shared" si="139"/>
        <v>0</v>
      </c>
      <c r="F1327" s="4">
        <f t="shared" si="140"/>
        <v>0</v>
      </c>
      <c r="G1327" s="4">
        <f t="shared" si="141"/>
        <v>0</v>
      </c>
      <c r="H1327" s="4">
        <f t="shared" si="142"/>
        <v>0</v>
      </c>
      <c r="I1327" s="4">
        <f t="shared" si="143"/>
        <v>0</v>
      </c>
      <c r="J1327" s="4">
        <f t="shared" si="145"/>
        <v>0</v>
      </c>
    </row>
    <row r="1328" spans="3:10" x14ac:dyDescent="0.25">
      <c r="C1328" s="24">
        <f t="shared" si="146"/>
        <v>45442</v>
      </c>
      <c r="D1328" s="4">
        <f t="shared" si="144"/>
        <v>0</v>
      </c>
      <c r="E1328" s="4">
        <f t="shared" si="139"/>
        <v>0</v>
      </c>
      <c r="F1328" s="4">
        <f t="shared" si="140"/>
        <v>0</v>
      </c>
      <c r="G1328" s="4">
        <f t="shared" si="141"/>
        <v>0</v>
      </c>
      <c r="H1328" s="4">
        <f t="shared" si="142"/>
        <v>0</v>
      </c>
      <c r="I1328" s="4">
        <f t="shared" si="143"/>
        <v>0</v>
      </c>
      <c r="J1328" s="4">
        <f t="shared" si="145"/>
        <v>0</v>
      </c>
    </row>
    <row r="1329" spans="3:10" x14ac:dyDescent="0.25">
      <c r="C1329" s="24">
        <f t="shared" si="146"/>
        <v>45442</v>
      </c>
      <c r="D1329" s="4">
        <f t="shared" si="144"/>
        <v>0</v>
      </c>
      <c r="E1329" s="4">
        <f t="shared" si="139"/>
        <v>0</v>
      </c>
      <c r="F1329" s="4">
        <f t="shared" si="140"/>
        <v>0</v>
      </c>
      <c r="G1329" s="4">
        <f t="shared" si="141"/>
        <v>0</v>
      </c>
      <c r="H1329" s="4">
        <f t="shared" si="142"/>
        <v>0</v>
      </c>
      <c r="I1329" s="4">
        <f t="shared" si="143"/>
        <v>0</v>
      </c>
      <c r="J1329" s="4">
        <f t="shared" si="145"/>
        <v>0</v>
      </c>
    </row>
    <row r="1330" spans="3:10" x14ac:dyDescent="0.25">
      <c r="C1330" s="24">
        <f t="shared" si="146"/>
        <v>45442</v>
      </c>
      <c r="D1330" s="4">
        <f t="shared" si="144"/>
        <v>0</v>
      </c>
      <c r="E1330" s="4">
        <f t="shared" si="139"/>
        <v>0</v>
      </c>
      <c r="F1330" s="4">
        <f t="shared" si="140"/>
        <v>0</v>
      </c>
      <c r="G1330" s="4">
        <f t="shared" si="141"/>
        <v>0</v>
      </c>
      <c r="H1330" s="4">
        <f t="shared" si="142"/>
        <v>0</v>
      </c>
      <c r="I1330" s="4">
        <f t="shared" si="143"/>
        <v>0</v>
      </c>
      <c r="J1330" s="4">
        <f t="shared" si="145"/>
        <v>0</v>
      </c>
    </row>
    <row r="1331" spans="3:10" x14ac:dyDescent="0.25">
      <c r="C1331" s="24">
        <f t="shared" si="146"/>
        <v>45442</v>
      </c>
      <c r="D1331" s="4">
        <f t="shared" si="144"/>
        <v>0</v>
      </c>
      <c r="E1331" s="4">
        <f t="shared" si="139"/>
        <v>0</v>
      </c>
      <c r="F1331" s="4">
        <f t="shared" si="140"/>
        <v>0</v>
      </c>
      <c r="G1331" s="4">
        <f t="shared" si="141"/>
        <v>0</v>
      </c>
      <c r="H1331" s="4">
        <f t="shared" si="142"/>
        <v>0</v>
      </c>
      <c r="I1331" s="4">
        <f t="shared" si="143"/>
        <v>0</v>
      </c>
      <c r="J1331" s="4">
        <f t="shared" si="145"/>
        <v>0</v>
      </c>
    </row>
    <row r="1332" spans="3:10" x14ac:dyDescent="0.25">
      <c r="C1332" s="24">
        <f t="shared" si="146"/>
        <v>45442</v>
      </c>
      <c r="D1332" s="4">
        <f t="shared" si="144"/>
        <v>0</v>
      </c>
      <c r="E1332" s="4">
        <f t="shared" si="139"/>
        <v>0</v>
      </c>
      <c r="F1332" s="4">
        <f t="shared" si="140"/>
        <v>0</v>
      </c>
      <c r="G1332" s="4">
        <f t="shared" si="141"/>
        <v>0</v>
      </c>
      <c r="H1332" s="4">
        <f t="shared" si="142"/>
        <v>0</v>
      </c>
      <c r="I1332" s="4">
        <f t="shared" si="143"/>
        <v>0</v>
      </c>
      <c r="J1332" s="4">
        <f t="shared" si="145"/>
        <v>0</v>
      </c>
    </row>
    <row r="1333" spans="3:10" x14ac:dyDescent="0.25">
      <c r="C1333" s="24">
        <f t="shared" si="146"/>
        <v>45442</v>
      </c>
      <c r="D1333" s="4">
        <f t="shared" si="144"/>
        <v>0</v>
      </c>
      <c r="E1333" s="4">
        <f t="shared" si="139"/>
        <v>0</v>
      </c>
      <c r="F1333" s="4">
        <f t="shared" si="140"/>
        <v>0</v>
      </c>
      <c r="G1333" s="4">
        <f t="shared" si="141"/>
        <v>0</v>
      </c>
      <c r="H1333" s="4">
        <f t="shared" si="142"/>
        <v>0</v>
      </c>
      <c r="I1333" s="4">
        <f t="shared" si="143"/>
        <v>0</v>
      </c>
      <c r="J1333" s="4">
        <f t="shared" si="145"/>
        <v>0</v>
      </c>
    </row>
    <row r="1334" spans="3:10" x14ac:dyDescent="0.25">
      <c r="C1334" s="24">
        <f t="shared" si="146"/>
        <v>45442</v>
      </c>
      <c r="D1334" s="4">
        <f t="shared" si="144"/>
        <v>0</v>
      </c>
      <c r="E1334" s="4">
        <f t="shared" si="139"/>
        <v>0</v>
      </c>
      <c r="F1334" s="4">
        <f t="shared" si="140"/>
        <v>0</v>
      </c>
      <c r="G1334" s="4">
        <f t="shared" si="141"/>
        <v>0</v>
      </c>
      <c r="H1334" s="4">
        <f t="shared" si="142"/>
        <v>0</v>
      </c>
      <c r="I1334" s="4">
        <f t="shared" si="143"/>
        <v>0</v>
      </c>
      <c r="J1334" s="4">
        <f t="shared" si="145"/>
        <v>0</v>
      </c>
    </row>
    <row r="1335" spans="3:10" x14ac:dyDescent="0.25">
      <c r="C1335" s="24">
        <f t="shared" si="146"/>
        <v>45442</v>
      </c>
      <c r="D1335" s="4">
        <f t="shared" si="144"/>
        <v>0</v>
      </c>
      <c r="E1335" s="4">
        <f t="shared" si="139"/>
        <v>0</v>
      </c>
      <c r="F1335" s="4">
        <f t="shared" si="140"/>
        <v>0</v>
      </c>
      <c r="G1335" s="4">
        <f t="shared" si="141"/>
        <v>0</v>
      </c>
      <c r="H1335" s="4">
        <f t="shared" si="142"/>
        <v>0</v>
      </c>
      <c r="I1335" s="4">
        <f t="shared" si="143"/>
        <v>0</v>
      </c>
      <c r="J1335" s="4">
        <f t="shared" si="145"/>
        <v>0</v>
      </c>
    </row>
    <row r="1336" spans="3:10" x14ac:dyDescent="0.25">
      <c r="C1336" s="24">
        <f t="shared" si="146"/>
        <v>45442</v>
      </c>
      <c r="D1336" s="4">
        <f t="shared" si="144"/>
        <v>0</v>
      </c>
      <c r="E1336" s="4">
        <f t="shared" si="139"/>
        <v>0</v>
      </c>
      <c r="F1336" s="4">
        <f t="shared" si="140"/>
        <v>0</v>
      </c>
      <c r="G1336" s="4">
        <f t="shared" si="141"/>
        <v>0</v>
      </c>
      <c r="H1336" s="4">
        <f t="shared" si="142"/>
        <v>0</v>
      </c>
      <c r="I1336" s="4">
        <f t="shared" si="143"/>
        <v>0</v>
      </c>
      <c r="J1336" s="4">
        <f t="shared" si="145"/>
        <v>0</v>
      </c>
    </row>
    <row r="1337" spans="3:10" x14ac:dyDescent="0.25">
      <c r="C1337" s="24">
        <f t="shared" si="146"/>
        <v>45442</v>
      </c>
      <c r="D1337" s="4">
        <f t="shared" si="144"/>
        <v>0</v>
      </c>
      <c r="E1337" s="4">
        <f t="shared" si="139"/>
        <v>0</v>
      </c>
      <c r="F1337" s="4">
        <f t="shared" si="140"/>
        <v>0</v>
      </c>
      <c r="G1337" s="4">
        <f t="shared" si="141"/>
        <v>0</v>
      </c>
      <c r="H1337" s="4">
        <f t="shared" si="142"/>
        <v>0</v>
      </c>
      <c r="I1337" s="4">
        <f t="shared" si="143"/>
        <v>0</v>
      </c>
      <c r="J1337" s="4">
        <f t="shared" si="145"/>
        <v>0</v>
      </c>
    </row>
    <row r="1338" spans="3:10" x14ac:dyDescent="0.25">
      <c r="C1338" s="24">
        <f t="shared" si="146"/>
        <v>45442</v>
      </c>
      <c r="D1338" s="4">
        <f t="shared" si="144"/>
        <v>0</v>
      </c>
      <c r="E1338" s="4">
        <f t="shared" si="139"/>
        <v>0</v>
      </c>
      <c r="F1338" s="4">
        <f t="shared" si="140"/>
        <v>0</v>
      </c>
      <c r="G1338" s="4">
        <f t="shared" si="141"/>
        <v>0</v>
      </c>
      <c r="H1338" s="4">
        <f t="shared" si="142"/>
        <v>0</v>
      </c>
      <c r="I1338" s="4">
        <f t="shared" si="143"/>
        <v>0</v>
      </c>
      <c r="J1338" s="4">
        <f t="shared" si="145"/>
        <v>0</v>
      </c>
    </row>
    <row r="1339" spans="3:10" x14ac:dyDescent="0.25">
      <c r="C1339" s="24">
        <f t="shared" si="146"/>
        <v>45442</v>
      </c>
      <c r="D1339" s="4">
        <f t="shared" si="144"/>
        <v>0</v>
      </c>
      <c r="E1339" s="4">
        <f t="shared" ref="E1339:E1402" si="147">+IF(AND(C1339&gt;=31,C1339&lt;=60),K1339,0)</f>
        <v>0</v>
      </c>
      <c r="F1339" s="4">
        <f t="shared" ref="F1339:F1402" si="148">+IF(AND(C1339&gt;=61,C1339&lt;=90),K1339,0)</f>
        <v>0</v>
      </c>
      <c r="G1339" s="4">
        <f t="shared" ref="G1339:G1402" si="149">+IF(AND(C1339&gt;=91,C1339&lt;=120),K1339,0)</f>
        <v>0</v>
      </c>
      <c r="H1339" s="4">
        <f t="shared" ref="H1339:H1402" si="150">+IF(AND(C1339&gt;=121,C1339&lt;=180),K1339,0)</f>
        <v>0</v>
      </c>
      <c r="I1339" s="4">
        <f t="shared" ref="I1339:I1402" si="151">+IF(AND(C1339&gt;=181,C1339&lt;=360),K1339,0)</f>
        <v>0</v>
      </c>
      <c r="J1339" s="4">
        <f t="shared" si="145"/>
        <v>0</v>
      </c>
    </row>
    <row r="1340" spans="3:10" x14ac:dyDescent="0.25">
      <c r="C1340" s="24">
        <f t="shared" si="146"/>
        <v>45442</v>
      </c>
      <c r="D1340" s="4">
        <f t="shared" si="144"/>
        <v>0</v>
      </c>
      <c r="E1340" s="4">
        <f t="shared" si="147"/>
        <v>0</v>
      </c>
      <c r="F1340" s="4">
        <f t="shared" si="148"/>
        <v>0</v>
      </c>
      <c r="G1340" s="4">
        <f t="shared" si="149"/>
        <v>0</v>
      </c>
      <c r="H1340" s="4">
        <f t="shared" si="150"/>
        <v>0</v>
      </c>
      <c r="I1340" s="4">
        <f t="shared" si="151"/>
        <v>0</v>
      </c>
      <c r="J1340" s="4">
        <f t="shared" si="145"/>
        <v>0</v>
      </c>
    </row>
    <row r="1341" spans="3:10" x14ac:dyDescent="0.25">
      <c r="C1341" s="24">
        <f t="shared" si="146"/>
        <v>45442</v>
      </c>
      <c r="D1341" s="4">
        <f t="shared" si="144"/>
        <v>0</v>
      </c>
      <c r="E1341" s="4">
        <f t="shared" si="147"/>
        <v>0</v>
      </c>
      <c r="F1341" s="4">
        <f t="shared" si="148"/>
        <v>0</v>
      </c>
      <c r="G1341" s="4">
        <f t="shared" si="149"/>
        <v>0</v>
      </c>
      <c r="H1341" s="4">
        <f t="shared" si="150"/>
        <v>0</v>
      </c>
      <c r="I1341" s="4">
        <f t="shared" si="151"/>
        <v>0</v>
      </c>
      <c r="J1341" s="4">
        <f t="shared" si="145"/>
        <v>0</v>
      </c>
    </row>
    <row r="1342" spans="3:10" x14ac:dyDescent="0.25">
      <c r="C1342" s="24">
        <f t="shared" si="146"/>
        <v>45442</v>
      </c>
      <c r="D1342" s="4">
        <f t="shared" si="144"/>
        <v>0</v>
      </c>
      <c r="E1342" s="4">
        <f t="shared" si="147"/>
        <v>0</v>
      </c>
      <c r="F1342" s="4">
        <f t="shared" si="148"/>
        <v>0</v>
      </c>
      <c r="G1342" s="4">
        <f t="shared" si="149"/>
        <v>0</v>
      </c>
      <c r="H1342" s="4">
        <f t="shared" si="150"/>
        <v>0</v>
      </c>
      <c r="I1342" s="4">
        <f t="shared" si="151"/>
        <v>0</v>
      </c>
      <c r="J1342" s="4">
        <f t="shared" si="145"/>
        <v>0</v>
      </c>
    </row>
    <row r="1343" spans="3:10" x14ac:dyDescent="0.25">
      <c r="C1343" s="24">
        <f t="shared" si="146"/>
        <v>45442</v>
      </c>
      <c r="D1343" s="4">
        <f t="shared" si="144"/>
        <v>0</v>
      </c>
      <c r="E1343" s="4">
        <f t="shared" si="147"/>
        <v>0</v>
      </c>
      <c r="F1343" s="4">
        <f t="shared" si="148"/>
        <v>0</v>
      </c>
      <c r="G1343" s="4">
        <f t="shared" si="149"/>
        <v>0</v>
      </c>
      <c r="H1343" s="4">
        <f t="shared" si="150"/>
        <v>0</v>
      </c>
      <c r="I1343" s="4">
        <f t="shared" si="151"/>
        <v>0</v>
      </c>
      <c r="J1343" s="4">
        <f t="shared" si="145"/>
        <v>0</v>
      </c>
    </row>
    <row r="1344" spans="3:10" x14ac:dyDescent="0.25">
      <c r="C1344" s="24">
        <f t="shared" si="146"/>
        <v>45442</v>
      </c>
      <c r="D1344" s="4">
        <f t="shared" si="144"/>
        <v>0</v>
      </c>
      <c r="E1344" s="4">
        <f t="shared" si="147"/>
        <v>0</v>
      </c>
      <c r="F1344" s="4">
        <f t="shared" si="148"/>
        <v>0</v>
      </c>
      <c r="G1344" s="4">
        <f t="shared" si="149"/>
        <v>0</v>
      </c>
      <c r="H1344" s="4">
        <f t="shared" si="150"/>
        <v>0</v>
      </c>
      <c r="I1344" s="4">
        <f t="shared" si="151"/>
        <v>0</v>
      </c>
      <c r="J1344" s="4">
        <f t="shared" si="145"/>
        <v>0</v>
      </c>
    </row>
    <row r="1345" spans="3:10" x14ac:dyDescent="0.25">
      <c r="C1345" s="24">
        <f t="shared" si="146"/>
        <v>45442</v>
      </c>
      <c r="D1345" s="4">
        <f t="shared" si="144"/>
        <v>0</v>
      </c>
      <c r="E1345" s="4">
        <f t="shared" si="147"/>
        <v>0</v>
      </c>
      <c r="F1345" s="4">
        <f t="shared" si="148"/>
        <v>0</v>
      </c>
      <c r="G1345" s="4">
        <f t="shared" si="149"/>
        <v>0</v>
      </c>
      <c r="H1345" s="4">
        <f t="shared" si="150"/>
        <v>0</v>
      </c>
      <c r="I1345" s="4">
        <f t="shared" si="151"/>
        <v>0</v>
      </c>
      <c r="J1345" s="4">
        <f t="shared" si="145"/>
        <v>0</v>
      </c>
    </row>
    <row r="1346" spans="3:10" x14ac:dyDescent="0.25">
      <c r="C1346" s="24">
        <f t="shared" si="146"/>
        <v>45442</v>
      </c>
      <c r="D1346" s="4">
        <f t="shared" si="144"/>
        <v>0</v>
      </c>
      <c r="E1346" s="4">
        <f t="shared" si="147"/>
        <v>0</v>
      </c>
      <c r="F1346" s="4">
        <f t="shared" si="148"/>
        <v>0</v>
      </c>
      <c r="G1346" s="4">
        <f t="shared" si="149"/>
        <v>0</v>
      </c>
      <c r="H1346" s="4">
        <f t="shared" si="150"/>
        <v>0</v>
      </c>
      <c r="I1346" s="4">
        <f t="shared" si="151"/>
        <v>0</v>
      </c>
      <c r="J1346" s="4">
        <f t="shared" si="145"/>
        <v>0</v>
      </c>
    </row>
    <row r="1347" spans="3:10" x14ac:dyDescent="0.25">
      <c r="C1347" s="24">
        <f t="shared" si="146"/>
        <v>45442</v>
      </c>
      <c r="D1347" s="4">
        <f t="shared" si="144"/>
        <v>0</v>
      </c>
      <c r="E1347" s="4">
        <f t="shared" si="147"/>
        <v>0</v>
      </c>
      <c r="F1347" s="4">
        <f t="shared" si="148"/>
        <v>0</v>
      </c>
      <c r="G1347" s="4">
        <f t="shared" si="149"/>
        <v>0</v>
      </c>
      <c r="H1347" s="4">
        <f t="shared" si="150"/>
        <v>0</v>
      </c>
      <c r="I1347" s="4">
        <f t="shared" si="151"/>
        <v>0</v>
      </c>
      <c r="J1347" s="4">
        <f t="shared" si="145"/>
        <v>0</v>
      </c>
    </row>
    <row r="1348" spans="3:10" x14ac:dyDescent="0.25">
      <c r="C1348" s="24">
        <f t="shared" si="146"/>
        <v>45442</v>
      </c>
      <c r="D1348" s="4">
        <f t="shared" si="144"/>
        <v>0</v>
      </c>
      <c r="E1348" s="4">
        <f t="shared" si="147"/>
        <v>0</v>
      </c>
      <c r="F1348" s="4">
        <f t="shared" si="148"/>
        <v>0</v>
      </c>
      <c r="G1348" s="4">
        <f t="shared" si="149"/>
        <v>0</v>
      </c>
      <c r="H1348" s="4">
        <f t="shared" si="150"/>
        <v>0</v>
      </c>
      <c r="I1348" s="4">
        <f t="shared" si="151"/>
        <v>0</v>
      </c>
      <c r="J1348" s="4">
        <f t="shared" si="145"/>
        <v>0</v>
      </c>
    </row>
    <row r="1349" spans="3:10" x14ac:dyDescent="0.25">
      <c r="C1349" s="24">
        <f t="shared" si="146"/>
        <v>45442</v>
      </c>
      <c r="D1349" s="4">
        <f t="shared" si="144"/>
        <v>0</v>
      </c>
      <c r="E1349" s="4">
        <f t="shared" si="147"/>
        <v>0</v>
      </c>
      <c r="F1349" s="4">
        <f t="shared" si="148"/>
        <v>0</v>
      </c>
      <c r="G1349" s="4">
        <f t="shared" si="149"/>
        <v>0</v>
      </c>
      <c r="H1349" s="4">
        <f t="shared" si="150"/>
        <v>0</v>
      </c>
      <c r="I1349" s="4">
        <f t="shared" si="151"/>
        <v>0</v>
      </c>
      <c r="J1349" s="4">
        <f t="shared" si="145"/>
        <v>0</v>
      </c>
    </row>
    <row r="1350" spans="3:10" x14ac:dyDescent="0.25">
      <c r="C1350" s="24">
        <f t="shared" si="146"/>
        <v>45442</v>
      </c>
      <c r="D1350" s="4">
        <f t="shared" si="144"/>
        <v>0</v>
      </c>
      <c r="E1350" s="4">
        <f t="shared" si="147"/>
        <v>0</v>
      </c>
      <c r="F1350" s="4">
        <f t="shared" si="148"/>
        <v>0</v>
      </c>
      <c r="G1350" s="4">
        <f t="shared" si="149"/>
        <v>0</v>
      </c>
      <c r="H1350" s="4">
        <f t="shared" si="150"/>
        <v>0</v>
      </c>
      <c r="I1350" s="4">
        <f t="shared" si="151"/>
        <v>0</v>
      </c>
      <c r="J1350" s="4">
        <f t="shared" si="145"/>
        <v>0</v>
      </c>
    </row>
    <row r="1351" spans="3:10" x14ac:dyDescent="0.25">
      <c r="C1351" s="24">
        <f t="shared" si="146"/>
        <v>45442</v>
      </c>
      <c r="D1351" s="4">
        <f t="shared" si="144"/>
        <v>0</v>
      </c>
      <c r="E1351" s="4">
        <f t="shared" si="147"/>
        <v>0</v>
      </c>
      <c r="F1351" s="4">
        <f t="shared" si="148"/>
        <v>0</v>
      </c>
      <c r="G1351" s="4">
        <f t="shared" si="149"/>
        <v>0</v>
      </c>
      <c r="H1351" s="4">
        <f t="shared" si="150"/>
        <v>0</v>
      </c>
      <c r="I1351" s="4">
        <f t="shared" si="151"/>
        <v>0</v>
      </c>
      <c r="J1351" s="4">
        <f t="shared" si="145"/>
        <v>0</v>
      </c>
    </row>
    <row r="1352" spans="3:10" x14ac:dyDescent="0.25">
      <c r="C1352" s="24">
        <f t="shared" si="146"/>
        <v>45442</v>
      </c>
      <c r="D1352" s="4">
        <f t="shared" si="144"/>
        <v>0</v>
      </c>
      <c r="E1352" s="4">
        <f t="shared" si="147"/>
        <v>0</v>
      </c>
      <c r="F1352" s="4">
        <f t="shared" si="148"/>
        <v>0</v>
      </c>
      <c r="G1352" s="4">
        <f t="shared" si="149"/>
        <v>0</v>
      </c>
      <c r="H1352" s="4">
        <f t="shared" si="150"/>
        <v>0</v>
      </c>
      <c r="I1352" s="4">
        <f t="shared" si="151"/>
        <v>0</v>
      </c>
      <c r="J1352" s="4">
        <f t="shared" si="145"/>
        <v>0</v>
      </c>
    </row>
    <row r="1353" spans="3:10" x14ac:dyDescent="0.25">
      <c r="C1353" s="24">
        <f t="shared" si="146"/>
        <v>45442</v>
      </c>
      <c r="D1353" s="4">
        <f t="shared" si="144"/>
        <v>0</v>
      </c>
      <c r="E1353" s="4">
        <f t="shared" si="147"/>
        <v>0</v>
      </c>
      <c r="F1353" s="4">
        <f t="shared" si="148"/>
        <v>0</v>
      </c>
      <c r="G1353" s="4">
        <f t="shared" si="149"/>
        <v>0</v>
      </c>
      <c r="H1353" s="4">
        <f t="shared" si="150"/>
        <v>0</v>
      </c>
      <c r="I1353" s="4">
        <f t="shared" si="151"/>
        <v>0</v>
      </c>
      <c r="J1353" s="4">
        <f t="shared" si="145"/>
        <v>0</v>
      </c>
    </row>
    <row r="1354" spans="3:10" x14ac:dyDescent="0.25">
      <c r="C1354" s="24">
        <f t="shared" si="146"/>
        <v>45442</v>
      </c>
      <c r="D1354" s="4">
        <f t="shared" si="144"/>
        <v>0</v>
      </c>
      <c r="E1354" s="4">
        <f t="shared" si="147"/>
        <v>0</v>
      </c>
      <c r="F1354" s="4">
        <f t="shared" si="148"/>
        <v>0</v>
      </c>
      <c r="G1354" s="4">
        <f t="shared" si="149"/>
        <v>0</v>
      </c>
      <c r="H1354" s="4">
        <f t="shared" si="150"/>
        <v>0</v>
      </c>
      <c r="I1354" s="4">
        <f t="shared" si="151"/>
        <v>0</v>
      </c>
      <c r="J1354" s="4">
        <f t="shared" si="145"/>
        <v>0</v>
      </c>
    </row>
    <row r="1355" spans="3:10" x14ac:dyDescent="0.25">
      <c r="C1355" s="24">
        <f t="shared" si="146"/>
        <v>45442</v>
      </c>
      <c r="D1355" s="4">
        <f t="shared" si="144"/>
        <v>0</v>
      </c>
      <c r="E1355" s="4">
        <f t="shared" si="147"/>
        <v>0</v>
      </c>
      <c r="F1355" s="4">
        <f t="shared" si="148"/>
        <v>0</v>
      </c>
      <c r="G1355" s="4">
        <f t="shared" si="149"/>
        <v>0</v>
      </c>
      <c r="H1355" s="4">
        <f t="shared" si="150"/>
        <v>0</v>
      </c>
      <c r="I1355" s="4">
        <f t="shared" si="151"/>
        <v>0</v>
      </c>
      <c r="J1355" s="4">
        <f t="shared" si="145"/>
        <v>0</v>
      </c>
    </row>
    <row r="1356" spans="3:10" x14ac:dyDescent="0.25">
      <c r="C1356" s="24">
        <f t="shared" si="146"/>
        <v>45442</v>
      </c>
      <c r="D1356" s="4">
        <f t="shared" si="144"/>
        <v>0</v>
      </c>
      <c r="E1356" s="4">
        <f t="shared" si="147"/>
        <v>0</v>
      </c>
      <c r="F1356" s="4">
        <f t="shared" si="148"/>
        <v>0</v>
      </c>
      <c r="G1356" s="4">
        <f t="shared" si="149"/>
        <v>0</v>
      </c>
      <c r="H1356" s="4">
        <f t="shared" si="150"/>
        <v>0</v>
      </c>
      <c r="I1356" s="4">
        <f t="shared" si="151"/>
        <v>0</v>
      </c>
      <c r="J1356" s="4">
        <f t="shared" si="145"/>
        <v>0</v>
      </c>
    </row>
    <row r="1357" spans="3:10" x14ac:dyDescent="0.25">
      <c r="C1357" s="24">
        <f t="shared" si="146"/>
        <v>45442</v>
      </c>
      <c r="D1357" s="4">
        <f t="shared" si="144"/>
        <v>0</v>
      </c>
      <c r="E1357" s="4">
        <f t="shared" si="147"/>
        <v>0</v>
      </c>
      <c r="F1357" s="4">
        <f t="shared" si="148"/>
        <v>0</v>
      </c>
      <c r="G1357" s="4">
        <f t="shared" si="149"/>
        <v>0</v>
      </c>
      <c r="H1357" s="4">
        <f t="shared" si="150"/>
        <v>0</v>
      </c>
      <c r="I1357" s="4">
        <f t="shared" si="151"/>
        <v>0</v>
      </c>
      <c r="J1357" s="4">
        <f t="shared" si="145"/>
        <v>0</v>
      </c>
    </row>
    <row r="1358" spans="3:10" x14ac:dyDescent="0.25">
      <c r="C1358" s="24">
        <f t="shared" si="146"/>
        <v>45442</v>
      </c>
      <c r="D1358" s="4">
        <f t="shared" si="144"/>
        <v>0</v>
      </c>
      <c r="E1358" s="4">
        <f t="shared" si="147"/>
        <v>0</v>
      </c>
      <c r="F1358" s="4">
        <f t="shared" si="148"/>
        <v>0</v>
      </c>
      <c r="G1358" s="4">
        <f t="shared" si="149"/>
        <v>0</v>
      </c>
      <c r="H1358" s="4">
        <f t="shared" si="150"/>
        <v>0</v>
      </c>
      <c r="I1358" s="4">
        <f t="shared" si="151"/>
        <v>0</v>
      </c>
      <c r="J1358" s="4">
        <f t="shared" si="145"/>
        <v>0</v>
      </c>
    </row>
    <row r="1359" spans="3:10" x14ac:dyDescent="0.25">
      <c r="C1359" s="24">
        <f t="shared" si="146"/>
        <v>45442</v>
      </c>
      <c r="D1359" s="4">
        <f t="shared" si="144"/>
        <v>0</v>
      </c>
      <c r="E1359" s="4">
        <f t="shared" si="147"/>
        <v>0</v>
      </c>
      <c r="F1359" s="4">
        <f t="shared" si="148"/>
        <v>0</v>
      </c>
      <c r="G1359" s="4">
        <f t="shared" si="149"/>
        <v>0</v>
      </c>
      <c r="H1359" s="4">
        <f t="shared" si="150"/>
        <v>0</v>
      </c>
      <c r="I1359" s="4">
        <f t="shared" si="151"/>
        <v>0</v>
      </c>
      <c r="J1359" s="4">
        <f t="shared" si="145"/>
        <v>0</v>
      </c>
    </row>
    <row r="1360" spans="3:10" x14ac:dyDescent="0.25">
      <c r="C1360" s="24">
        <f t="shared" si="146"/>
        <v>45442</v>
      </c>
      <c r="D1360" s="4">
        <f t="shared" si="144"/>
        <v>0</v>
      </c>
      <c r="E1360" s="4">
        <f t="shared" si="147"/>
        <v>0</v>
      </c>
      <c r="F1360" s="4">
        <f t="shared" si="148"/>
        <v>0</v>
      </c>
      <c r="G1360" s="4">
        <f t="shared" si="149"/>
        <v>0</v>
      </c>
      <c r="H1360" s="4">
        <f t="shared" si="150"/>
        <v>0</v>
      </c>
      <c r="I1360" s="4">
        <f t="shared" si="151"/>
        <v>0</v>
      </c>
      <c r="J1360" s="4">
        <f t="shared" si="145"/>
        <v>0</v>
      </c>
    </row>
    <row r="1361" spans="3:10" x14ac:dyDescent="0.25">
      <c r="C1361" s="24">
        <f t="shared" si="146"/>
        <v>45442</v>
      </c>
      <c r="D1361" s="4">
        <f t="shared" si="144"/>
        <v>0</v>
      </c>
      <c r="E1361" s="4">
        <f t="shared" si="147"/>
        <v>0</v>
      </c>
      <c r="F1361" s="4">
        <f t="shared" si="148"/>
        <v>0</v>
      </c>
      <c r="G1361" s="4">
        <f t="shared" si="149"/>
        <v>0</v>
      </c>
      <c r="H1361" s="4">
        <f t="shared" si="150"/>
        <v>0</v>
      </c>
      <c r="I1361" s="4">
        <f t="shared" si="151"/>
        <v>0</v>
      </c>
      <c r="J1361" s="4">
        <f t="shared" si="145"/>
        <v>0</v>
      </c>
    </row>
    <row r="1362" spans="3:10" x14ac:dyDescent="0.25">
      <c r="C1362" s="24">
        <f t="shared" si="146"/>
        <v>45442</v>
      </c>
      <c r="D1362" s="4">
        <f t="shared" si="144"/>
        <v>0</v>
      </c>
      <c r="E1362" s="4">
        <f t="shared" si="147"/>
        <v>0</v>
      </c>
      <c r="F1362" s="4">
        <f t="shared" si="148"/>
        <v>0</v>
      </c>
      <c r="G1362" s="4">
        <f t="shared" si="149"/>
        <v>0</v>
      </c>
      <c r="H1362" s="4">
        <f t="shared" si="150"/>
        <v>0</v>
      </c>
      <c r="I1362" s="4">
        <f t="shared" si="151"/>
        <v>0</v>
      </c>
      <c r="J1362" s="4">
        <f t="shared" si="145"/>
        <v>0</v>
      </c>
    </row>
    <row r="1363" spans="3:10" x14ac:dyDescent="0.25">
      <c r="C1363" s="24">
        <f t="shared" si="146"/>
        <v>45442</v>
      </c>
      <c r="D1363" s="4">
        <f t="shared" si="144"/>
        <v>0</v>
      </c>
      <c r="E1363" s="4">
        <f t="shared" si="147"/>
        <v>0</v>
      </c>
      <c r="F1363" s="4">
        <f t="shared" si="148"/>
        <v>0</v>
      </c>
      <c r="G1363" s="4">
        <f t="shared" si="149"/>
        <v>0</v>
      </c>
      <c r="H1363" s="4">
        <f t="shared" si="150"/>
        <v>0</v>
      </c>
      <c r="I1363" s="4">
        <f t="shared" si="151"/>
        <v>0</v>
      </c>
      <c r="J1363" s="4">
        <f t="shared" si="145"/>
        <v>0</v>
      </c>
    </row>
    <row r="1364" spans="3:10" x14ac:dyDescent="0.25">
      <c r="C1364" s="24">
        <f t="shared" si="146"/>
        <v>45442</v>
      </c>
      <c r="D1364" s="4">
        <f t="shared" si="144"/>
        <v>0</v>
      </c>
      <c r="E1364" s="4">
        <f t="shared" si="147"/>
        <v>0</v>
      </c>
      <c r="F1364" s="4">
        <f t="shared" si="148"/>
        <v>0</v>
      </c>
      <c r="G1364" s="4">
        <f t="shared" si="149"/>
        <v>0</v>
      </c>
      <c r="H1364" s="4">
        <f t="shared" si="150"/>
        <v>0</v>
      </c>
      <c r="I1364" s="4">
        <f t="shared" si="151"/>
        <v>0</v>
      </c>
      <c r="J1364" s="4">
        <f t="shared" si="145"/>
        <v>0</v>
      </c>
    </row>
    <row r="1365" spans="3:10" x14ac:dyDescent="0.25">
      <c r="C1365" s="24">
        <f t="shared" si="146"/>
        <v>45442</v>
      </c>
      <c r="D1365" s="4">
        <f t="shared" si="144"/>
        <v>0</v>
      </c>
      <c r="E1365" s="4">
        <f t="shared" si="147"/>
        <v>0</v>
      </c>
      <c r="F1365" s="4">
        <f t="shared" si="148"/>
        <v>0</v>
      </c>
      <c r="G1365" s="4">
        <f t="shared" si="149"/>
        <v>0</v>
      </c>
      <c r="H1365" s="4">
        <f t="shared" si="150"/>
        <v>0</v>
      </c>
      <c r="I1365" s="4">
        <f t="shared" si="151"/>
        <v>0</v>
      </c>
      <c r="J1365" s="4">
        <f t="shared" si="145"/>
        <v>0</v>
      </c>
    </row>
    <row r="1366" spans="3:10" x14ac:dyDescent="0.25">
      <c r="C1366" s="24">
        <f t="shared" si="146"/>
        <v>45442</v>
      </c>
      <c r="D1366" s="4">
        <f t="shared" si="144"/>
        <v>0</v>
      </c>
      <c r="E1366" s="4">
        <f t="shared" si="147"/>
        <v>0</v>
      </c>
      <c r="F1366" s="4">
        <f t="shared" si="148"/>
        <v>0</v>
      </c>
      <c r="G1366" s="4">
        <f t="shared" si="149"/>
        <v>0</v>
      </c>
      <c r="H1366" s="4">
        <f t="shared" si="150"/>
        <v>0</v>
      </c>
      <c r="I1366" s="4">
        <f t="shared" si="151"/>
        <v>0</v>
      </c>
      <c r="J1366" s="4">
        <f t="shared" si="145"/>
        <v>0</v>
      </c>
    </row>
    <row r="1367" spans="3:10" x14ac:dyDescent="0.25">
      <c r="C1367" s="24">
        <f t="shared" si="146"/>
        <v>45442</v>
      </c>
      <c r="D1367" s="4">
        <f t="shared" si="144"/>
        <v>0</v>
      </c>
      <c r="E1367" s="4">
        <f t="shared" si="147"/>
        <v>0</v>
      </c>
      <c r="F1367" s="4">
        <f t="shared" si="148"/>
        <v>0</v>
      </c>
      <c r="G1367" s="4">
        <f t="shared" si="149"/>
        <v>0</v>
      </c>
      <c r="H1367" s="4">
        <f t="shared" si="150"/>
        <v>0</v>
      </c>
      <c r="I1367" s="4">
        <f t="shared" si="151"/>
        <v>0</v>
      </c>
      <c r="J1367" s="4">
        <f t="shared" si="145"/>
        <v>0</v>
      </c>
    </row>
    <row r="1368" spans="3:10" x14ac:dyDescent="0.25">
      <c r="C1368" s="24">
        <f t="shared" si="146"/>
        <v>45442</v>
      </c>
      <c r="D1368" s="4">
        <f t="shared" si="144"/>
        <v>0</v>
      </c>
      <c r="E1368" s="4">
        <f t="shared" si="147"/>
        <v>0</v>
      </c>
      <c r="F1368" s="4">
        <f t="shared" si="148"/>
        <v>0</v>
      </c>
      <c r="G1368" s="4">
        <f t="shared" si="149"/>
        <v>0</v>
      </c>
      <c r="H1368" s="4">
        <f t="shared" si="150"/>
        <v>0</v>
      </c>
      <c r="I1368" s="4">
        <f t="shared" si="151"/>
        <v>0</v>
      </c>
      <c r="J1368" s="4">
        <f t="shared" si="145"/>
        <v>0</v>
      </c>
    </row>
    <row r="1369" spans="3:10" x14ac:dyDescent="0.25">
      <c r="C1369" s="24">
        <f t="shared" si="146"/>
        <v>45442</v>
      </c>
      <c r="D1369" s="4">
        <f t="shared" ref="D1369:D1432" si="152">+IF(AND(C1369&gt;=0,C1369&lt;=30),K1369,0)</f>
        <v>0</v>
      </c>
      <c r="E1369" s="4">
        <f t="shared" si="147"/>
        <v>0</v>
      </c>
      <c r="F1369" s="4">
        <f t="shared" si="148"/>
        <v>0</v>
      </c>
      <c r="G1369" s="4">
        <f t="shared" si="149"/>
        <v>0</v>
      </c>
      <c r="H1369" s="4">
        <f t="shared" si="150"/>
        <v>0</v>
      </c>
      <c r="I1369" s="4">
        <f t="shared" si="151"/>
        <v>0</v>
      </c>
      <c r="J1369" s="4">
        <f t="shared" ref="J1369:J1432" si="153">+IF(AND(C1369&gt;360),K1369,0)</f>
        <v>0</v>
      </c>
    </row>
    <row r="1370" spans="3:10" x14ac:dyDescent="0.25">
      <c r="C1370" s="24">
        <f t="shared" si="146"/>
        <v>45442</v>
      </c>
      <c r="D1370" s="4">
        <f t="shared" si="152"/>
        <v>0</v>
      </c>
      <c r="E1370" s="4">
        <f t="shared" si="147"/>
        <v>0</v>
      </c>
      <c r="F1370" s="4">
        <f t="shared" si="148"/>
        <v>0</v>
      </c>
      <c r="G1370" s="4">
        <f t="shared" si="149"/>
        <v>0</v>
      </c>
      <c r="H1370" s="4">
        <f t="shared" si="150"/>
        <v>0</v>
      </c>
      <c r="I1370" s="4">
        <f t="shared" si="151"/>
        <v>0</v>
      </c>
      <c r="J1370" s="4">
        <f t="shared" si="153"/>
        <v>0</v>
      </c>
    </row>
    <row r="1371" spans="3:10" x14ac:dyDescent="0.25">
      <c r="C1371" s="24">
        <f t="shared" ref="C1371:C1434" si="154">+_xlfn.DAYS($C$2,B1371)</f>
        <v>45442</v>
      </c>
      <c r="D1371" s="4">
        <f t="shared" si="152"/>
        <v>0</v>
      </c>
      <c r="E1371" s="4">
        <f t="shared" si="147"/>
        <v>0</v>
      </c>
      <c r="F1371" s="4">
        <f t="shared" si="148"/>
        <v>0</v>
      </c>
      <c r="G1371" s="4">
        <f t="shared" si="149"/>
        <v>0</v>
      </c>
      <c r="H1371" s="4">
        <f t="shared" si="150"/>
        <v>0</v>
      </c>
      <c r="I1371" s="4">
        <f t="shared" si="151"/>
        <v>0</v>
      </c>
      <c r="J1371" s="4">
        <f t="shared" si="153"/>
        <v>0</v>
      </c>
    </row>
    <row r="1372" spans="3:10" x14ac:dyDescent="0.25">
      <c r="C1372" s="24">
        <f t="shared" si="154"/>
        <v>45442</v>
      </c>
      <c r="D1372" s="4">
        <f t="shared" si="152"/>
        <v>0</v>
      </c>
      <c r="E1372" s="4">
        <f t="shared" si="147"/>
        <v>0</v>
      </c>
      <c r="F1372" s="4">
        <f t="shared" si="148"/>
        <v>0</v>
      </c>
      <c r="G1372" s="4">
        <f t="shared" si="149"/>
        <v>0</v>
      </c>
      <c r="H1372" s="4">
        <f t="shared" si="150"/>
        <v>0</v>
      </c>
      <c r="I1372" s="4">
        <f t="shared" si="151"/>
        <v>0</v>
      </c>
      <c r="J1372" s="4">
        <f t="shared" si="153"/>
        <v>0</v>
      </c>
    </row>
    <row r="1373" spans="3:10" x14ac:dyDescent="0.25">
      <c r="C1373" s="24">
        <f t="shared" si="154"/>
        <v>45442</v>
      </c>
      <c r="D1373" s="4">
        <f t="shared" si="152"/>
        <v>0</v>
      </c>
      <c r="E1373" s="4">
        <f t="shared" si="147"/>
        <v>0</v>
      </c>
      <c r="F1373" s="4">
        <f t="shared" si="148"/>
        <v>0</v>
      </c>
      <c r="G1373" s="4">
        <f t="shared" si="149"/>
        <v>0</v>
      </c>
      <c r="H1373" s="4">
        <f t="shared" si="150"/>
        <v>0</v>
      </c>
      <c r="I1373" s="4">
        <f t="shared" si="151"/>
        <v>0</v>
      </c>
      <c r="J1373" s="4">
        <f t="shared" si="153"/>
        <v>0</v>
      </c>
    </row>
    <row r="1374" spans="3:10" x14ac:dyDescent="0.25">
      <c r="C1374" s="24">
        <f t="shared" si="154"/>
        <v>45442</v>
      </c>
      <c r="D1374" s="4">
        <f t="shared" si="152"/>
        <v>0</v>
      </c>
      <c r="E1374" s="4">
        <f t="shared" si="147"/>
        <v>0</v>
      </c>
      <c r="F1374" s="4">
        <f t="shared" si="148"/>
        <v>0</v>
      </c>
      <c r="G1374" s="4">
        <f t="shared" si="149"/>
        <v>0</v>
      </c>
      <c r="H1374" s="4">
        <f t="shared" si="150"/>
        <v>0</v>
      </c>
      <c r="I1374" s="4">
        <f t="shared" si="151"/>
        <v>0</v>
      </c>
      <c r="J1374" s="4">
        <f t="shared" si="153"/>
        <v>0</v>
      </c>
    </row>
    <row r="1375" spans="3:10" x14ac:dyDescent="0.25">
      <c r="C1375" s="24">
        <f t="shared" si="154"/>
        <v>45442</v>
      </c>
      <c r="D1375" s="4">
        <f t="shared" si="152"/>
        <v>0</v>
      </c>
      <c r="E1375" s="4">
        <f t="shared" si="147"/>
        <v>0</v>
      </c>
      <c r="F1375" s="4">
        <f t="shared" si="148"/>
        <v>0</v>
      </c>
      <c r="G1375" s="4">
        <f t="shared" si="149"/>
        <v>0</v>
      </c>
      <c r="H1375" s="4">
        <f t="shared" si="150"/>
        <v>0</v>
      </c>
      <c r="I1375" s="4">
        <f t="shared" si="151"/>
        <v>0</v>
      </c>
      <c r="J1375" s="4">
        <f t="shared" si="153"/>
        <v>0</v>
      </c>
    </row>
    <row r="1376" spans="3:10" x14ac:dyDescent="0.25">
      <c r="C1376" s="24">
        <f t="shared" si="154"/>
        <v>45442</v>
      </c>
      <c r="D1376" s="4">
        <f t="shared" si="152"/>
        <v>0</v>
      </c>
      <c r="E1376" s="4">
        <f t="shared" si="147"/>
        <v>0</v>
      </c>
      <c r="F1376" s="4">
        <f t="shared" si="148"/>
        <v>0</v>
      </c>
      <c r="G1376" s="4">
        <f t="shared" si="149"/>
        <v>0</v>
      </c>
      <c r="H1376" s="4">
        <f t="shared" si="150"/>
        <v>0</v>
      </c>
      <c r="I1376" s="4">
        <f t="shared" si="151"/>
        <v>0</v>
      </c>
      <c r="J1376" s="4">
        <f t="shared" si="153"/>
        <v>0</v>
      </c>
    </row>
    <row r="1377" spans="3:10" x14ac:dyDescent="0.25">
      <c r="C1377" s="24">
        <f t="shared" si="154"/>
        <v>45442</v>
      </c>
      <c r="D1377" s="4">
        <f t="shared" si="152"/>
        <v>0</v>
      </c>
      <c r="E1377" s="4">
        <f t="shared" si="147"/>
        <v>0</v>
      </c>
      <c r="F1377" s="4">
        <f t="shared" si="148"/>
        <v>0</v>
      </c>
      <c r="G1377" s="4">
        <f t="shared" si="149"/>
        <v>0</v>
      </c>
      <c r="H1377" s="4">
        <f t="shared" si="150"/>
        <v>0</v>
      </c>
      <c r="I1377" s="4">
        <f t="shared" si="151"/>
        <v>0</v>
      </c>
      <c r="J1377" s="4">
        <f t="shared" si="153"/>
        <v>0</v>
      </c>
    </row>
    <row r="1378" spans="3:10" x14ac:dyDescent="0.25">
      <c r="C1378" s="24">
        <f t="shared" si="154"/>
        <v>45442</v>
      </c>
      <c r="D1378" s="4">
        <f t="shared" si="152"/>
        <v>0</v>
      </c>
      <c r="E1378" s="4">
        <f t="shared" si="147"/>
        <v>0</v>
      </c>
      <c r="F1378" s="4">
        <f t="shared" si="148"/>
        <v>0</v>
      </c>
      <c r="G1378" s="4">
        <f t="shared" si="149"/>
        <v>0</v>
      </c>
      <c r="H1378" s="4">
        <f t="shared" si="150"/>
        <v>0</v>
      </c>
      <c r="I1378" s="4">
        <f t="shared" si="151"/>
        <v>0</v>
      </c>
      <c r="J1378" s="4">
        <f t="shared" si="153"/>
        <v>0</v>
      </c>
    </row>
    <row r="1379" spans="3:10" x14ac:dyDescent="0.25">
      <c r="C1379" s="24">
        <f t="shared" si="154"/>
        <v>45442</v>
      </c>
      <c r="D1379" s="4">
        <f t="shared" si="152"/>
        <v>0</v>
      </c>
      <c r="E1379" s="4">
        <f t="shared" si="147"/>
        <v>0</v>
      </c>
      <c r="F1379" s="4">
        <f t="shared" si="148"/>
        <v>0</v>
      </c>
      <c r="G1379" s="4">
        <f t="shared" si="149"/>
        <v>0</v>
      </c>
      <c r="H1379" s="4">
        <f t="shared" si="150"/>
        <v>0</v>
      </c>
      <c r="I1379" s="4">
        <f t="shared" si="151"/>
        <v>0</v>
      </c>
      <c r="J1379" s="4">
        <f t="shared" si="153"/>
        <v>0</v>
      </c>
    </row>
    <row r="1380" spans="3:10" x14ac:dyDescent="0.25">
      <c r="C1380" s="24">
        <f t="shared" si="154"/>
        <v>45442</v>
      </c>
      <c r="D1380" s="4">
        <f t="shared" si="152"/>
        <v>0</v>
      </c>
      <c r="E1380" s="4">
        <f t="shared" si="147"/>
        <v>0</v>
      </c>
      <c r="F1380" s="4">
        <f t="shared" si="148"/>
        <v>0</v>
      </c>
      <c r="G1380" s="4">
        <f t="shared" si="149"/>
        <v>0</v>
      </c>
      <c r="H1380" s="4">
        <f t="shared" si="150"/>
        <v>0</v>
      </c>
      <c r="I1380" s="4">
        <f t="shared" si="151"/>
        <v>0</v>
      </c>
      <c r="J1380" s="4">
        <f t="shared" si="153"/>
        <v>0</v>
      </c>
    </row>
    <row r="1381" spans="3:10" x14ac:dyDescent="0.25">
      <c r="C1381" s="24">
        <f t="shared" si="154"/>
        <v>45442</v>
      </c>
      <c r="D1381" s="4">
        <f t="shared" si="152"/>
        <v>0</v>
      </c>
      <c r="E1381" s="4">
        <f t="shared" si="147"/>
        <v>0</v>
      </c>
      <c r="F1381" s="4">
        <f t="shared" si="148"/>
        <v>0</v>
      </c>
      <c r="G1381" s="4">
        <f t="shared" si="149"/>
        <v>0</v>
      </c>
      <c r="H1381" s="4">
        <f t="shared" si="150"/>
        <v>0</v>
      </c>
      <c r="I1381" s="4">
        <f t="shared" si="151"/>
        <v>0</v>
      </c>
      <c r="J1381" s="4">
        <f t="shared" si="153"/>
        <v>0</v>
      </c>
    </row>
    <row r="1382" spans="3:10" x14ac:dyDescent="0.25">
      <c r="C1382" s="24">
        <f t="shared" si="154"/>
        <v>45442</v>
      </c>
      <c r="D1382" s="4">
        <f t="shared" si="152"/>
        <v>0</v>
      </c>
      <c r="E1382" s="4">
        <f t="shared" si="147"/>
        <v>0</v>
      </c>
      <c r="F1382" s="4">
        <f t="shared" si="148"/>
        <v>0</v>
      </c>
      <c r="G1382" s="4">
        <f t="shared" si="149"/>
        <v>0</v>
      </c>
      <c r="H1382" s="4">
        <f t="shared" si="150"/>
        <v>0</v>
      </c>
      <c r="I1382" s="4">
        <f t="shared" si="151"/>
        <v>0</v>
      </c>
      <c r="J1382" s="4">
        <f t="shared" si="153"/>
        <v>0</v>
      </c>
    </row>
    <row r="1383" spans="3:10" x14ac:dyDescent="0.25">
      <c r="C1383" s="24">
        <f t="shared" si="154"/>
        <v>45442</v>
      </c>
      <c r="D1383" s="4">
        <f t="shared" si="152"/>
        <v>0</v>
      </c>
      <c r="E1383" s="4">
        <f t="shared" si="147"/>
        <v>0</v>
      </c>
      <c r="F1383" s="4">
        <f t="shared" si="148"/>
        <v>0</v>
      </c>
      <c r="G1383" s="4">
        <f t="shared" si="149"/>
        <v>0</v>
      </c>
      <c r="H1383" s="4">
        <f t="shared" si="150"/>
        <v>0</v>
      </c>
      <c r="I1383" s="4">
        <f t="shared" si="151"/>
        <v>0</v>
      </c>
      <c r="J1383" s="4">
        <f t="shared" si="153"/>
        <v>0</v>
      </c>
    </row>
    <row r="1384" spans="3:10" x14ac:dyDescent="0.25">
      <c r="C1384" s="24">
        <f t="shared" si="154"/>
        <v>45442</v>
      </c>
      <c r="D1384" s="4">
        <f t="shared" si="152"/>
        <v>0</v>
      </c>
      <c r="E1384" s="4">
        <f t="shared" si="147"/>
        <v>0</v>
      </c>
      <c r="F1384" s="4">
        <f t="shared" si="148"/>
        <v>0</v>
      </c>
      <c r="G1384" s="4">
        <f t="shared" si="149"/>
        <v>0</v>
      </c>
      <c r="H1384" s="4">
        <f t="shared" si="150"/>
        <v>0</v>
      </c>
      <c r="I1384" s="4">
        <f t="shared" si="151"/>
        <v>0</v>
      </c>
      <c r="J1384" s="4">
        <f t="shared" si="153"/>
        <v>0</v>
      </c>
    </row>
    <row r="1385" spans="3:10" x14ac:dyDescent="0.25">
      <c r="C1385" s="24">
        <f t="shared" si="154"/>
        <v>45442</v>
      </c>
      <c r="D1385" s="4">
        <f t="shared" si="152"/>
        <v>0</v>
      </c>
      <c r="E1385" s="4">
        <f t="shared" si="147"/>
        <v>0</v>
      </c>
      <c r="F1385" s="4">
        <f t="shared" si="148"/>
        <v>0</v>
      </c>
      <c r="G1385" s="4">
        <f t="shared" si="149"/>
        <v>0</v>
      </c>
      <c r="H1385" s="4">
        <f t="shared" si="150"/>
        <v>0</v>
      </c>
      <c r="I1385" s="4">
        <f t="shared" si="151"/>
        <v>0</v>
      </c>
      <c r="J1385" s="4">
        <f t="shared" si="153"/>
        <v>0</v>
      </c>
    </row>
    <row r="1386" spans="3:10" x14ac:dyDescent="0.25">
      <c r="C1386" s="24">
        <f t="shared" si="154"/>
        <v>45442</v>
      </c>
      <c r="D1386" s="4">
        <f t="shared" si="152"/>
        <v>0</v>
      </c>
      <c r="E1386" s="4">
        <f t="shared" si="147"/>
        <v>0</v>
      </c>
      <c r="F1386" s="4">
        <f t="shared" si="148"/>
        <v>0</v>
      </c>
      <c r="G1386" s="4">
        <f t="shared" si="149"/>
        <v>0</v>
      </c>
      <c r="H1386" s="4">
        <f t="shared" si="150"/>
        <v>0</v>
      </c>
      <c r="I1386" s="4">
        <f t="shared" si="151"/>
        <v>0</v>
      </c>
      <c r="J1386" s="4">
        <f t="shared" si="153"/>
        <v>0</v>
      </c>
    </row>
    <row r="1387" spans="3:10" x14ac:dyDescent="0.25">
      <c r="C1387" s="24">
        <f t="shared" si="154"/>
        <v>45442</v>
      </c>
      <c r="D1387" s="4">
        <f t="shared" si="152"/>
        <v>0</v>
      </c>
      <c r="E1387" s="4">
        <f t="shared" si="147"/>
        <v>0</v>
      </c>
      <c r="F1387" s="4">
        <f t="shared" si="148"/>
        <v>0</v>
      </c>
      <c r="G1387" s="4">
        <f t="shared" si="149"/>
        <v>0</v>
      </c>
      <c r="H1387" s="4">
        <f t="shared" si="150"/>
        <v>0</v>
      </c>
      <c r="I1387" s="4">
        <f t="shared" si="151"/>
        <v>0</v>
      </c>
      <c r="J1387" s="4">
        <f t="shared" si="153"/>
        <v>0</v>
      </c>
    </row>
    <row r="1388" spans="3:10" x14ac:dyDescent="0.25">
      <c r="C1388" s="24">
        <f t="shared" si="154"/>
        <v>45442</v>
      </c>
      <c r="D1388" s="4">
        <f t="shared" si="152"/>
        <v>0</v>
      </c>
      <c r="E1388" s="4">
        <f t="shared" si="147"/>
        <v>0</v>
      </c>
      <c r="F1388" s="4">
        <f t="shared" si="148"/>
        <v>0</v>
      </c>
      <c r="G1388" s="4">
        <f t="shared" si="149"/>
        <v>0</v>
      </c>
      <c r="H1388" s="4">
        <f t="shared" si="150"/>
        <v>0</v>
      </c>
      <c r="I1388" s="4">
        <f t="shared" si="151"/>
        <v>0</v>
      </c>
      <c r="J1388" s="4">
        <f t="shared" si="153"/>
        <v>0</v>
      </c>
    </row>
    <row r="1389" spans="3:10" x14ac:dyDescent="0.25">
      <c r="C1389" s="24">
        <f t="shared" si="154"/>
        <v>45442</v>
      </c>
      <c r="D1389" s="4">
        <f t="shared" si="152"/>
        <v>0</v>
      </c>
      <c r="E1389" s="4">
        <f t="shared" si="147"/>
        <v>0</v>
      </c>
      <c r="F1389" s="4">
        <f t="shared" si="148"/>
        <v>0</v>
      </c>
      <c r="G1389" s="4">
        <f t="shared" si="149"/>
        <v>0</v>
      </c>
      <c r="H1389" s="4">
        <f t="shared" si="150"/>
        <v>0</v>
      </c>
      <c r="I1389" s="4">
        <f t="shared" si="151"/>
        <v>0</v>
      </c>
      <c r="J1389" s="4">
        <f t="shared" si="153"/>
        <v>0</v>
      </c>
    </row>
    <row r="1390" spans="3:10" x14ac:dyDescent="0.25">
      <c r="C1390" s="24">
        <f t="shared" si="154"/>
        <v>45442</v>
      </c>
      <c r="D1390" s="4">
        <f t="shared" si="152"/>
        <v>0</v>
      </c>
      <c r="E1390" s="4">
        <f t="shared" si="147"/>
        <v>0</v>
      </c>
      <c r="F1390" s="4">
        <f t="shared" si="148"/>
        <v>0</v>
      </c>
      <c r="G1390" s="4">
        <f t="shared" si="149"/>
        <v>0</v>
      </c>
      <c r="H1390" s="4">
        <f t="shared" si="150"/>
        <v>0</v>
      </c>
      <c r="I1390" s="4">
        <f t="shared" si="151"/>
        <v>0</v>
      </c>
      <c r="J1390" s="4">
        <f t="shared" si="153"/>
        <v>0</v>
      </c>
    </row>
    <row r="1391" spans="3:10" x14ac:dyDescent="0.25">
      <c r="C1391" s="24">
        <f t="shared" si="154"/>
        <v>45442</v>
      </c>
      <c r="D1391" s="4">
        <f t="shared" si="152"/>
        <v>0</v>
      </c>
      <c r="E1391" s="4">
        <f t="shared" si="147"/>
        <v>0</v>
      </c>
      <c r="F1391" s="4">
        <f t="shared" si="148"/>
        <v>0</v>
      </c>
      <c r="G1391" s="4">
        <f t="shared" si="149"/>
        <v>0</v>
      </c>
      <c r="H1391" s="4">
        <f t="shared" si="150"/>
        <v>0</v>
      </c>
      <c r="I1391" s="4">
        <f t="shared" si="151"/>
        <v>0</v>
      </c>
      <c r="J1391" s="4">
        <f t="shared" si="153"/>
        <v>0</v>
      </c>
    </row>
    <row r="1392" spans="3:10" x14ac:dyDescent="0.25">
      <c r="C1392" s="24">
        <f t="shared" si="154"/>
        <v>45442</v>
      </c>
      <c r="D1392" s="4">
        <f t="shared" si="152"/>
        <v>0</v>
      </c>
      <c r="E1392" s="4">
        <f t="shared" si="147"/>
        <v>0</v>
      </c>
      <c r="F1392" s="4">
        <f t="shared" si="148"/>
        <v>0</v>
      </c>
      <c r="G1392" s="4">
        <f t="shared" si="149"/>
        <v>0</v>
      </c>
      <c r="H1392" s="4">
        <f t="shared" si="150"/>
        <v>0</v>
      </c>
      <c r="I1392" s="4">
        <f t="shared" si="151"/>
        <v>0</v>
      </c>
      <c r="J1392" s="4">
        <f t="shared" si="153"/>
        <v>0</v>
      </c>
    </row>
    <row r="1393" spans="3:10" x14ac:dyDescent="0.25">
      <c r="C1393" s="24">
        <f t="shared" si="154"/>
        <v>45442</v>
      </c>
      <c r="D1393" s="4">
        <f t="shared" si="152"/>
        <v>0</v>
      </c>
      <c r="E1393" s="4">
        <f t="shared" si="147"/>
        <v>0</v>
      </c>
      <c r="F1393" s="4">
        <f t="shared" si="148"/>
        <v>0</v>
      </c>
      <c r="G1393" s="4">
        <f t="shared" si="149"/>
        <v>0</v>
      </c>
      <c r="H1393" s="4">
        <f t="shared" si="150"/>
        <v>0</v>
      </c>
      <c r="I1393" s="4">
        <f t="shared" si="151"/>
        <v>0</v>
      </c>
      <c r="J1393" s="4">
        <f t="shared" si="153"/>
        <v>0</v>
      </c>
    </row>
    <row r="1394" spans="3:10" x14ac:dyDescent="0.25">
      <c r="C1394" s="24">
        <f t="shared" si="154"/>
        <v>45442</v>
      </c>
      <c r="D1394" s="4">
        <f t="shared" si="152"/>
        <v>0</v>
      </c>
      <c r="E1394" s="4">
        <f t="shared" si="147"/>
        <v>0</v>
      </c>
      <c r="F1394" s="4">
        <f t="shared" si="148"/>
        <v>0</v>
      </c>
      <c r="G1394" s="4">
        <f t="shared" si="149"/>
        <v>0</v>
      </c>
      <c r="H1394" s="4">
        <f t="shared" si="150"/>
        <v>0</v>
      </c>
      <c r="I1394" s="4">
        <f t="shared" si="151"/>
        <v>0</v>
      </c>
      <c r="J1394" s="4">
        <f t="shared" si="153"/>
        <v>0</v>
      </c>
    </row>
    <row r="1395" spans="3:10" x14ac:dyDescent="0.25">
      <c r="C1395" s="24">
        <f t="shared" si="154"/>
        <v>45442</v>
      </c>
      <c r="D1395" s="4">
        <f t="shared" si="152"/>
        <v>0</v>
      </c>
      <c r="E1395" s="4">
        <f t="shared" si="147"/>
        <v>0</v>
      </c>
      <c r="F1395" s="4">
        <f t="shared" si="148"/>
        <v>0</v>
      </c>
      <c r="G1395" s="4">
        <f t="shared" si="149"/>
        <v>0</v>
      </c>
      <c r="H1395" s="4">
        <f t="shared" si="150"/>
        <v>0</v>
      </c>
      <c r="I1395" s="4">
        <f t="shared" si="151"/>
        <v>0</v>
      </c>
      <c r="J1395" s="4">
        <f t="shared" si="153"/>
        <v>0</v>
      </c>
    </row>
    <row r="1396" spans="3:10" x14ac:dyDescent="0.25">
      <c r="C1396" s="24">
        <f t="shared" si="154"/>
        <v>45442</v>
      </c>
      <c r="D1396" s="4">
        <f t="shared" si="152"/>
        <v>0</v>
      </c>
      <c r="E1396" s="4">
        <f t="shared" si="147"/>
        <v>0</v>
      </c>
      <c r="F1396" s="4">
        <f t="shared" si="148"/>
        <v>0</v>
      </c>
      <c r="G1396" s="4">
        <f t="shared" si="149"/>
        <v>0</v>
      </c>
      <c r="H1396" s="4">
        <f t="shared" si="150"/>
        <v>0</v>
      </c>
      <c r="I1396" s="4">
        <f t="shared" si="151"/>
        <v>0</v>
      </c>
      <c r="J1396" s="4">
        <f t="shared" si="153"/>
        <v>0</v>
      </c>
    </row>
    <row r="1397" spans="3:10" x14ac:dyDescent="0.25">
      <c r="C1397" s="24">
        <f t="shared" si="154"/>
        <v>45442</v>
      </c>
      <c r="D1397" s="4">
        <f t="shared" si="152"/>
        <v>0</v>
      </c>
      <c r="E1397" s="4">
        <f t="shared" si="147"/>
        <v>0</v>
      </c>
      <c r="F1397" s="4">
        <f t="shared" si="148"/>
        <v>0</v>
      </c>
      <c r="G1397" s="4">
        <f t="shared" si="149"/>
        <v>0</v>
      </c>
      <c r="H1397" s="4">
        <f t="shared" si="150"/>
        <v>0</v>
      </c>
      <c r="I1397" s="4">
        <f t="shared" si="151"/>
        <v>0</v>
      </c>
      <c r="J1397" s="4">
        <f t="shared" si="153"/>
        <v>0</v>
      </c>
    </row>
    <row r="1398" spans="3:10" x14ac:dyDescent="0.25">
      <c r="C1398" s="24">
        <f t="shared" si="154"/>
        <v>45442</v>
      </c>
      <c r="D1398" s="4">
        <f t="shared" si="152"/>
        <v>0</v>
      </c>
      <c r="E1398" s="4">
        <f t="shared" si="147"/>
        <v>0</v>
      </c>
      <c r="F1398" s="4">
        <f t="shared" si="148"/>
        <v>0</v>
      </c>
      <c r="G1398" s="4">
        <f t="shared" si="149"/>
        <v>0</v>
      </c>
      <c r="H1398" s="4">
        <f t="shared" si="150"/>
        <v>0</v>
      </c>
      <c r="I1398" s="4">
        <f t="shared" si="151"/>
        <v>0</v>
      </c>
      <c r="J1398" s="4">
        <f t="shared" si="153"/>
        <v>0</v>
      </c>
    </row>
    <row r="1399" spans="3:10" x14ac:dyDescent="0.25">
      <c r="C1399" s="24">
        <f t="shared" si="154"/>
        <v>45442</v>
      </c>
      <c r="D1399" s="4">
        <f t="shared" si="152"/>
        <v>0</v>
      </c>
      <c r="E1399" s="4">
        <f t="shared" si="147"/>
        <v>0</v>
      </c>
      <c r="F1399" s="4">
        <f t="shared" si="148"/>
        <v>0</v>
      </c>
      <c r="G1399" s="4">
        <f t="shared" si="149"/>
        <v>0</v>
      </c>
      <c r="H1399" s="4">
        <f t="shared" si="150"/>
        <v>0</v>
      </c>
      <c r="I1399" s="4">
        <f t="shared" si="151"/>
        <v>0</v>
      </c>
      <c r="J1399" s="4">
        <f t="shared" si="153"/>
        <v>0</v>
      </c>
    </row>
    <row r="1400" spans="3:10" x14ac:dyDescent="0.25">
      <c r="C1400" s="24">
        <f t="shared" si="154"/>
        <v>45442</v>
      </c>
      <c r="D1400" s="4">
        <f t="shared" si="152"/>
        <v>0</v>
      </c>
      <c r="E1400" s="4">
        <f t="shared" si="147"/>
        <v>0</v>
      </c>
      <c r="F1400" s="4">
        <f t="shared" si="148"/>
        <v>0</v>
      </c>
      <c r="G1400" s="4">
        <f t="shared" si="149"/>
        <v>0</v>
      </c>
      <c r="H1400" s="4">
        <f t="shared" si="150"/>
        <v>0</v>
      </c>
      <c r="I1400" s="4">
        <f t="shared" si="151"/>
        <v>0</v>
      </c>
      <c r="J1400" s="4">
        <f t="shared" si="153"/>
        <v>0</v>
      </c>
    </row>
    <row r="1401" spans="3:10" x14ac:dyDescent="0.25">
      <c r="C1401" s="24">
        <f t="shared" si="154"/>
        <v>45442</v>
      </c>
      <c r="D1401" s="4">
        <f t="shared" si="152"/>
        <v>0</v>
      </c>
      <c r="E1401" s="4">
        <f t="shared" si="147"/>
        <v>0</v>
      </c>
      <c r="F1401" s="4">
        <f t="shared" si="148"/>
        <v>0</v>
      </c>
      <c r="G1401" s="4">
        <f t="shared" si="149"/>
        <v>0</v>
      </c>
      <c r="H1401" s="4">
        <f t="shared" si="150"/>
        <v>0</v>
      </c>
      <c r="I1401" s="4">
        <f t="shared" si="151"/>
        <v>0</v>
      </c>
      <c r="J1401" s="4">
        <f t="shared" si="153"/>
        <v>0</v>
      </c>
    </row>
    <row r="1402" spans="3:10" x14ac:dyDescent="0.25">
      <c r="C1402" s="24">
        <f t="shared" si="154"/>
        <v>45442</v>
      </c>
      <c r="D1402" s="4">
        <f t="shared" si="152"/>
        <v>0</v>
      </c>
      <c r="E1402" s="4">
        <f t="shared" si="147"/>
        <v>0</v>
      </c>
      <c r="F1402" s="4">
        <f t="shared" si="148"/>
        <v>0</v>
      </c>
      <c r="G1402" s="4">
        <f t="shared" si="149"/>
        <v>0</v>
      </c>
      <c r="H1402" s="4">
        <f t="shared" si="150"/>
        <v>0</v>
      </c>
      <c r="I1402" s="4">
        <f t="shared" si="151"/>
        <v>0</v>
      </c>
      <c r="J1402" s="4">
        <f t="shared" si="153"/>
        <v>0</v>
      </c>
    </row>
    <row r="1403" spans="3:10" x14ac:dyDescent="0.25">
      <c r="C1403" s="24">
        <f t="shared" si="154"/>
        <v>45442</v>
      </c>
      <c r="D1403" s="4">
        <f t="shared" si="152"/>
        <v>0</v>
      </c>
      <c r="E1403" s="4">
        <f t="shared" ref="E1403:E1466" si="155">+IF(AND(C1403&gt;=31,C1403&lt;=60),K1403,0)</f>
        <v>0</v>
      </c>
      <c r="F1403" s="4">
        <f t="shared" ref="F1403:F1466" si="156">+IF(AND(C1403&gt;=61,C1403&lt;=90),K1403,0)</f>
        <v>0</v>
      </c>
      <c r="G1403" s="4">
        <f t="shared" ref="G1403:G1466" si="157">+IF(AND(C1403&gt;=91,C1403&lt;=120),K1403,0)</f>
        <v>0</v>
      </c>
      <c r="H1403" s="4">
        <f t="shared" ref="H1403:H1466" si="158">+IF(AND(C1403&gt;=121,C1403&lt;=180),K1403,0)</f>
        <v>0</v>
      </c>
      <c r="I1403" s="4">
        <f t="shared" ref="I1403:I1466" si="159">+IF(AND(C1403&gt;=181,C1403&lt;=360),K1403,0)</f>
        <v>0</v>
      </c>
      <c r="J1403" s="4">
        <f t="shared" si="153"/>
        <v>0</v>
      </c>
    </row>
    <row r="1404" spans="3:10" x14ac:dyDescent="0.25">
      <c r="C1404" s="24">
        <f t="shared" si="154"/>
        <v>45442</v>
      </c>
      <c r="D1404" s="4">
        <f t="shared" si="152"/>
        <v>0</v>
      </c>
      <c r="E1404" s="4">
        <f t="shared" si="155"/>
        <v>0</v>
      </c>
      <c r="F1404" s="4">
        <f t="shared" si="156"/>
        <v>0</v>
      </c>
      <c r="G1404" s="4">
        <f t="shared" si="157"/>
        <v>0</v>
      </c>
      <c r="H1404" s="4">
        <f t="shared" si="158"/>
        <v>0</v>
      </c>
      <c r="I1404" s="4">
        <f t="shared" si="159"/>
        <v>0</v>
      </c>
      <c r="J1404" s="4">
        <f t="shared" si="153"/>
        <v>0</v>
      </c>
    </row>
    <row r="1405" spans="3:10" x14ac:dyDescent="0.25">
      <c r="C1405" s="24">
        <f t="shared" si="154"/>
        <v>45442</v>
      </c>
      <c r="D1405" s="4">
        <f t="shared" si="152"/>
        <v>0</v>
      </c>
      <c r="E1405" s="4">
        <f t="shared" si="155"/>
        <v>0</v>
      </c>
      <c r="F1405" s="4">
        <f t="shared" si="156"/>
        <v>0</v>
      </c>
      <c r="G1405" s="4">
        <f t="shared" si="157"/>
        <v>0</v>
      </c>
      <c r="H1405" s="4">
        <f t="shared" si="158"/>
        <v>0</v>
      </c>
      <c r="I1405" s="4">
        <f t="shared" si="159"/>
        <v>0</v>
      </c>
      <c r="J1405" s="4">
        <f t="shared" si="153"/>
        <v>0</v>
      </c>
    </row>
    <row r="1406" spans="3:10" x14ac:dyDescent="0.25">
      <c r="C1406" s="24">
        <f t="shared" si="154"/>
        <v>45442</v>
      </c>
      <c r="D1406" s="4">
        <f t="shared" si="152"/>
        <v>0</v>
      </c>
      <c r="E1406" s="4">
        <f t="shared" si="155"/>
        <v>0</v>
      </c>
      <c r="F1406" s="4">
        <f t="shared" si="156"/>
        <v>0</v>
      </c>
      <c r="G1406" s="4">
        <f t="shared" si="157"/>
        <v>0</v>
      </c>
      <c r="H1406" s="4">
        <f t="shared" si="158"/>
        <v>0</v>
      </c>
      <c r="I1406" s="4">
        <f t="shared" si="159"/>
        <v>0</v>
      </c>
      <c r="J1406" s="4">
        <f t="shared" si="153"/>
        <v>0</v>
      </c>
    </row>
    <row r="1407" spans="3:10" x14ac:dyDescent="0.25">
      <c r="C1407" s="24">
        <f t="shared" si="154"/>
        <v>45442</v>
      </c>
      <c r="D1407" s="4">
        <f t="shared" si="152"/>
        <v>0</v>
      </c>
      <c r="E1407" s="4">
        <f t="shared" si="155"/>
        <v>0</v>
      </c>
      <c r="F1407" s="4">
        <f t="shared" si="156"/>
        <v>0</v>
      </c>
      <c r="G1407" s="4">
        <f t="shared" si="157"/>
        <v>0</v>
      </c>
      <c r="H1407" s="4">
        <f t="shared" si="158"/>
        <v>0</v>
      </c>
      <c r="I1407" s="4">
        <f t="shared" si="159"/>
        <v>0</v>
      </c>
      <c r="J1407" s="4">
        <f t="shared" si="153"/>
        <v>0</v>
      </c>
    </row>
    <row r="1408" spans="3:10" x14ac:dyDescent="0.25">
      <c r="C1408" s="24">
        <f t="shared" si="154"/>
        <v>45442</v>
      </c>
      <c r="D1408" s="4">
        <f t="shared" si="152"/>
        <v>0</v>
      </c>
      <c r="E1408" s="4">
        <f t="shared" si="155"/>
        <v>0</v>
      </c>
      <c r="F1408" s="4">
        <f t="shared" si="156"/>
        <v>0</v>
      </c>
      <c r="G1408" s="4">
        <f t="shared" si="157"/>
        <v>0</v>
      </c>
      <c r="H1408" s="4">
        <f t="shared" si="158"/>
        <v>0</v>
      </c>
      <c r="I1408" s="4">
        <f t="shared" si="159"/>
        <v>0</v>
      </c>
      <c r="J1408" s="4">
        <f t="shared" si="153"/>
        <v>0</v>
      </c>
    </row>
    <row r="1409" spans="3:10" x14ac:dyDescent="0.25">
      <c r="C1409" s="24">
        <f t="shared" si="154"/>
        <v>45442</v>
      </c>
      <c r="D1409" s="4">
        <f t="shared" si="152"/>
        <v>0</v>
      </c>
      <c r="E1409" s="4">
        <f t="shared" si="155"/>
        <v>0</v>
      </c>
      <c r="F1409" s="4">
        <f t="shared" si="156"/>
        <v>0</v>
      </c>
      <c r="G1409" s="4">
        <f t="shared" si="157"/>
        <v>0</v>
      </c>
      <c r="H1409" s="4">
        <f t="shared" si="158"/>
        <v>0</v>
      </c>
      <c r="I1409" s="4">
        <f t="shared" si="159"/>
        <v>0</v>
      </c>
      <c r="J1409" s="4">
        <f t="shared" si="153"/>
        <v>0</v>
      </c>
    </row>
    <row r="1410" spans="3:10" x14ac:dyDescent="0.25">
      <c r="C1410" s="24">
        <f t="shared" si="154"/>
        <v>45442</v>
      </c>
      <c r="D1410" s="4">
        <f t="shared" si="152"/>
        <v>0</v>
      </c>
      <c r="E1410" s="4">
        <f t="shared" si="155"/>
        <v>0</v>
      </c>
      <c r="F1410" s="4">
        <f t="shared" si="156"/>
        <v>0</v>
      </c>
      <c r="G1410" s="4">
        <f t="shared" si="157"/>
        <v>0</v>
      </c>
      <c r="H1410" s="4">
        <f t="shared" si="158"/>
        <v>0</v>
      </c>
      <c r="I1410" s="4">
        <f t="shared" si="159"/>
        <v>0</v>
      </c>
      <c r="J1410" s="4">
        <f t="shared" si="153"/>
        <v>0</v>
      </c>
    </row>
    <row r="1411" spans="3:10" x14ac:dyDescent="0.25">
      <c r="C1411" s="24">
        <f t="shared" si="154"/>
        <v>45442</v>
      </c>
      <c r="D1411" s="4">
        <f t="shared" si="152"/>
        <v>0</v>
      </c>
      <c r="E1411" s="4">
        <f t="shared" si="155"/>
        <v>0</v>
      </c>
      <c r="F1411" s="4">
        <f t="shared" si="156"/>
        <v>0</v>
      </c>
      <c r="G1411" s="4">
        <f t="shared" si="157"/>
        <v>0</v>
      </c>
      <c r="H1411" s="4">
        <f t="shared" si="158"/>
        <v>0</v>
      </c>
      <c r="I1411" s="4">
        <f t="shared" si="159"/>
        <v>0</v>
      </c>
      <c r="J1411" s="4">
        <f t="shared" si="153"/>
        <v>0</v>
      </c>
    </row>
    <row r="1412" spans="3:10" x14ac:dyDescent="0.25">
      <c r="C1412" s="24">
        <f t="shared" si="154"/>
        <v>45442</v>
      </c>
      <c r="D1412" s="4">
        <f t="shared" si="152"/>
        <v>0</v>
      </c>
      <c r="E1412" s="4">
        <f t="shared" si="155"/>
        <v>0</v>
      </c>
      <c r="F1412" s="4">
        <f t="shared" si="156"/>
        <v>0</v>
      </c>
      <c r="G1412" s="4">
        <f t="shared" si="157"/>
        <v>0</v>
      </c>
      <c r="H1412" s="4">
        <f t="shared" si="158"/>
        <v>0</v>
      </c>
      <c r="I1412" s="4">
        <f t="shared" si="159"/>
        <v>0</v>
      </c>
      <c r="J1412" s="4">
        <f t="shared" si="153"/>
        <v>0</v>
      </c>
    </row>
    <row r="1413" spans="3:10" x14ac:dyDescent="0.25">
      <c r="C1413" s="24">
        <f t="shared" si="154"/>
        <v>45442</v>
      </c>
      <c r="D1413" s="4">
        <f t="shared" si="152"/>
        <v>0</v>
      </c>
      <c r="E1413" s="4">
        <f t="shared" si="155"/>
        <v>0</v>
      </c>
      <c r="F1413" s="4">
        <f t="shared" si="156"/>
        <v>0</v>
      </c>
      <c r="G1413" s="4">
        <f t="shared" si="157"/>
        <v>0</v>
      </c>
      <c r="H1413" s="4">
        <f t="shared" si="158"/>
        <v>0</v>
      </c>
      <c r="I1413" s="4">
        <f t="shared" si="159"/>
        <v>0</v>
      </c>
      <c r="J1413" s="4">
        <f t="shared" si="153"/>
        <v>0</v>
      </c>
    </row>
    <row r="1414" spans="3:10" x14ac:dyDescent="0.25">
      <c r="C1414" s="24">
        <f t="shared" si="154"/>
        <v>45442</v>
      </c>
      <c r="D1414" s="4">
        <f t="shared" si="152"/>
        <v>0</v>
      </c>
      <c r="E1414" s="4">
        <f t="shared" si="155"/>
        <v>0</v>
      </c>
      <c r="F1414" s="4">
        <f t="shared" si="156"/>
        <v>0</v>
      </c>
      <c r="G1414" s="4">
        <f t="shared" si="157"/>
        <v>0</v>
      </c>
      <c r="H1414" s="4">
        <f t="shared" si="158"/>
        <v>0</v>
      </c>
      <c r="I1414" s="4">
        <f t="shared" si="159"/>
        <v>0</v>
      </c>
      <c r="J1414" s="4">
        <f t="shared" si="153"/>
        <v>0</v>
      </c>
    </row>
    <row r="1415" spans="3:10" x14ac:dyDescent="0.25">
      <c r="C1415" s="24">
        <f t="shared" si="154"/>
        <v>45442</v>
      </c>
      <c r="D1415" s="4">
        <f t="shared" si="152"/>
        <v>0</v>
      </c>
      <c r="E1415" s="4">
        <f t="shared" si="155"/>
        <v>0</v>
      </c>
      <c r="F1415" s="4">
        <f t="shared" si="156"/>
        <v>0</v>
      </c>
      <c r="G1415" s="4">
        <f t="shared" si="157"/>
        <v>0</v>
      </c>
      <c r="H1415" s="4">
        <f t="shared" si="158"/>
        <v>0</v>
      </c>
      <c r="I1415" s="4">
        <f t="shared" si="159"/>
        <v>0</v>
      </c>
      <c r="J1415" s="4">
        <f t="shared" si="153"/>
        <v>0</v>
      </c>
    </row>
    <row r="1416" spans="3:10" x14ac:dyDescent="0.25">
      <c r="C1416" s="24">
        <f t="shared" si="154"/>
        <v>45442</v>
      </c>
      <c r="D1416" s="4">
        <f t="shared" si="152"/>
        <v>0</v>
      </c>
      <c r="E1416" s="4">
        <f t="shared" si="155"/>
        <v>0</v>
      </c>
      <c r="F1416" s="4">
        <f t="shared" si="156"/>
        <v>0</v>
      </c>
      <c r="G1416" s="4">
        <f t="shared" si="157"/>
        <v>0</v>
      </c>
      <c r="H1416" s="4">
        <f t="shared" si="158"/>
        <v>0</v>
      </c>
      <c r="I1416" s="4">
        <f t="shared" si="159"/>
        <v>0</v>
      </c>
      <c r="J1416" s="4">
        <f t="shared" si="153"/>
        <v>0</v>
      </c>
    </row>
    <row r="1417" spans="3:10" x14ac:dyDescent="0.25">
      <c r="C1417" s="24">
        <f t="shared" si="154"/>
        <v>45442</v>
      </c>
      <c r="D1417" s="4">
        <f t="shared" si="152"/>
        <v>0</v>
      </c>
      <c r="E1417" s="4">
        <f t="shared" si="155"/>
        <v>0</v>
      </c>
      <c r="F1417" s="4">
        <f t="shared" si="156"/>
        <v>0</v>
      </c>
      <c r="G1417" s="4">
        <f t="shared" si="157"/>
        <v>0</v>
      </c>
      <c r="H1417" s="4">
        <f t="shared" si="158"/>
        <v>0</v>
      </c>
      <c r="I1417" s="4">
        <f t="shared" si="159"/>
        <v>0</v>
      </c>
      <c r="J1417" s="4">
        <f t="shared" si="153"/>
        <v>0</v>
      </c>
    </row>
    <row r="1418" spans="3:10" x14ac:dyDescent="0.25">
      <c r="C1418" s="24">
        <f t="shared" si="154"/>
        <v>45442</v>
      </c>
      <c r="D1418" s="4">
        <f t="shared" si="152"/>
        <v>0</v>
      </c>
      <c r="E1418" s="4">
        <f t="shared" si="155"/>
        <v>0</v>
      </c>
      <c r="F1418" s="4">
        <f t="shared" si="156"/>
        <v>0</v>
      </c>
      <c r="G1418" s="4">
        <f t="shared" si="157"/>
        <v>0</v>
      </c>
      <c r="H1418" s="4">
        <f t="shared" si="158"/>
        <v>0</v>
      </c>
      <c r="I1418" s="4">
        <f t="shared" si="159"/>
        <v>0</v>
      </c>
      <c r="J1418" s="4">
        <f t="shared" si="153"/>
        <v>0</v>
      </c>
    </row>
    <row r="1419" spans="3:10" x14ac:dyDescent="0.25">
      <c r="C1419" s="24">
        <f t="shared" si="154"/>
        <v>45442</v>
      </c>
      <c r="D1419" s="4">
        <f t="shared" si="152"/>
        <v>0</v>
      </c>
      <c r="E1419" s="4">
        <f t="shared" si="155"/>
        <v>0</v>
      </c>
      <c r="F1419" s="4">
        <f t="shared" si="156"/>
        <v>0</v>
      </c>
      <c r="G1419" s="4">
        <f t="shared" si="157"/>
        <v>0</v>
      </c>
      <c r="H1419" s="4">
        <f t="shared" si="158"/>
        <v>0</v>
      </c>
      <c r="I1419" s="4">
        <f t="shared" si="159"/>
        <v>0</v>
      </c>
      <c r="J1419" s="4">
        <f t="shared" si="153"/>
        <v>0</v>
      </c>
    </row>
    <row r="1420" spans="3:10" x14ac:dyDescent="0.25">
      <c r="C1420" s="24">
        <f t="shared" si="154"/>
        <v>45442</v>
      </c>
      <c r="D1420" s="4">
        <f t="shared" si="152"/>
        <v>0</v>
      </c>
      <c r="E1420" s="4">
        <f t="shared" si="155"/>
        <v>0</v>
      </c>
      <c r="F1420" s="4">
        <f t="shared" si="156"/>
        <v>0</v>
      </c>
      <c r="G1420" s="4">
        <f t="shared" si="157"/>
        <v>0</v>
      </c>
      <c r="H1420" s="4">
        <f t="shared" si="158"/>
        <v>0</v>
      </c>
      <c r="I1420" s="4">
        <f t="shared" si="159"/>
        <v>0</v>
      </c>
      <c r="J1420" s="4">
        <f t="shared" si="153"/>
        <v>0</v>
      </c>
    </row>
    <row r="1421" spans="3:10" x14ac:dyDescent="0.25">
      <c r="C1421" s="24">
        <f t="shared" si="154"/>
        <v>45442</v>
      </c>
      <c r="D1421" s="4">
        <f t="shared" si="152"/>
        <v>0</v>
      </c>
      <c r="E1421" s="4">
        <f t="shared" si="155"/>
        <v>0</v>
      </c>
      <c r="F1421" s="4">
        <f t="shared" si="156"/>
        <v>0</v>
      </c>
      <c r="G1421" s="4">
        <f t="shared" si="157"/>
        <v>0</v>
      </c>
      <c r="H1421" s="4">
        <f t="shared" si="158"/>
        <v>0</v>
      </c>
      <c r="I1421" s="4">
        <f t="shared" si="159"/>
        <v>0</v>
      </c>
      <c r="J1421" s="4">
        <f t="shared" si="153"/>
        <v>0</v>
      </c>
    </row>
    <row r="1422" spans="3:10" x14ac:dyDescent="0.25">
      <c r="C1422" s="24">
        <f t="shared" si="154"/>
        <v>45442</v>
      </c>
      <c r="D1422" s="4">
        <f t="shared" si="152"/>
        <v>0</v>
      </c>
      <c r="E1422" s="4">
        <f t="shared" si="155"/>
        <v>0</v>
      </c>
      <c r="F1422" s="4">
        <f t="shared" si="156"/>
        <v>0</v>
      </c>
      <c r="G1422" s="4">
        <f t="shared" si="157"/>
        <v>0</v>
      </c>
      <c r="H1422" s="4">
        <f t="shared" si="158"/>
        <v>0</v>
      </c>
      <c r="I1422" s="4">
        <f t="shared" si="159"/>
        <v>0</v>
      </c>
      <c r="J1422" s="4">
        <f t="shared" si="153"/>
        <v>0</v>
      </c>
    </row>
    <row r="1423" spans="3:10" x14ac:dyDescent="0.25">
      <c r="C1423" s="24">
        <f t="shared" si="154"/>
        <v>45442</v>
      </c>
      <c r="D1423" s="4">
        <f t="shared" si="152"/>
        <v>0</v>
      </c>
      <c r="E1423" s="4">
        <f t="shared" si="155"/>
        <v>0</v>
      </c>
      <c r="F1423" s="4">
        <f t="shared" si="156"/>
        <v>0</v>
      </c>
      <c r="G1423" s="4">
        <f t="shared" si="157"/>
        <v>0</v>
      </c>
      <c r="H1423" s="4">
        <f t="shared" si="158"/>
        <v>0</v>
      </c>
      <c r="I1423" s="4">
        <f t="shared" si="159"/>
        <v>0</v>
      </c>
      <c r="J1423" s="4">
        <f t="shared" si="153"/>
        <v>0</v>
      </c>
    </row>
    <row r="1424" spans="3:10" x14ac:dyDescent="0.25">
      <c r="C1424" s="24">
        <f t="shared" si="154"/>
        <v>45442</v>
      </c>
      <c r="D1424" s="4">
        <f t="shared" si="152"/>
        <v>0</v>
      </c>
      <c r="E1424" s="4">
        <f t="shared" si="155"/>
        <v>0</v>
      </c>
      <c r="F1424" s="4">
        <f t="shared" si="156"/>
        <v>0</v>
      </c>
      <c r="G1424" s="4">
        <f t="shared" si="157"/>
        <v>0</v>
      </c>
      <c r="H1424" s="4">
        <f t="shared" si="158"/>
        <v>0</v>
      </c>
      <c r="I1424" s="4">
        <f t="shared" si="159"/>
        <v>0</v>
      </c>
      <c r="J1424" s="4">
        <f t="shared" si="153"/>
        <v>0</v>
      </c>
    </row>
    <row r="1425" spans="3:10" x14ac:dyDescent="0.25">
      <c r="C1425" s="24">
        <f t="shared" si="154"/>
        <v>45442</v>
      </c>
      <c r="D1425" s="4">
        <f t="shared" si="152"/>
        <v>0</v>
      </c>
      <c r="E1425" s="4">
        <f t="shared" si="155"/>
        <v>0</v>
      </c>
      <c r="F1425" s="4">
        <f t="shared" si="156"/>
        <v>0</v>
      </c>
      <c r="G1425" s="4">
        <f t="shared" si="157"/>
        <v>0</v>
      </c>
      <c r="H1425" s="4">
        <f t="shared" si="158"/>
        <v>0</v>
      </c>
      <c r="I1425" s="4">
        <f t="shared" si="159"/>
        <v>0</v>
      </c>
      <c r="J1425" s="4">
        <f t="shared" si="153"/>
        <v>0</v>
      </c>
    </row>
    <row r="1426" spans="3:10" x14ac:dyDescent="0.25">
      <c r="C1426" s="24">
        <f t="shared" si="154"/>
        <v>45442</v>
      </c>
      <c r="D1426" s="4">
        <f t="shared" si="152"/>
        <v>0</v>
      </c>
      <c r="E1426" s="4">
        <f t="shared" si="155"/>
        <v>0</v>
      </c>
      <c r="F1426" s="4">
        <f t="shared" si="156"/>
        <v>0</v>
      </c>
      <c r="G1426" s="4">
        <f t="shared" si="157"/>
        <v>0</v>
      </c>
      <c r="H1426" s="4">
        <f t="shared" si="158"/>
        <v>0</v>
      </c>
      <c r="I1426" s="4">
        <f t="shared" si="159"/>
        <v>0</v>
      </c>
      <c r="J1426" s="4">
        <f t="shared" si="153"/>
        <v>0</v>
      </c>
    </row>
    <row r="1427" spans="3:10" x14ac:dyDescent="0.25">
      <c r="C1427" s="24">
        <f t="shared" si="154"/>
        <v>45442</v>
      </c>
      <c r="D1427" s="4">
        <f t="shared" si="152"/>
        <v>0</v>
      </c>
      <c r="E1427" s="4">
        <f t="shared" si="155"/>
        <v>0</v>
      </c>
      <c r="F1427" s="4">
        <f t="shared" si="156"/>
        <v>0</v>
      </c>
      <c r="G1427" s="4">
        <f t="shared" si="157"/>
        <v>0</v>
      </c>
      <c r="H1427" s="4">
        <f t="shared" si="158"/>
        <v>0</v>
      </c>
      <c r="I1427" s="4">
        <f t="shared" si="159"/>
        <v>0</v>
      </c>
      <c r="J1427" s="4">
        <f t="shared" si="153"/>
        <v>0</v>
      </c>
    </row>
    <row r="1428" spans="3:10" x14ac:dyDescent="0.25">
      <c r="C1428" s="24">
        <f t="shared" si="154"/>
        <v>45442</v>
      </c>
      <c r="D1428" s="4">
        <f t="shared" si="152"/>
        <v>0</v>
      </c>
      <c r="E1428" s="4">
        <f t="shared" si="155"/>
        <v>0</v>
      </c>
      <c r="F1428" s="4">
        <f t="shared" si="156"/>
        <v>0</v>
      </c>
      <c r="G1428" s="4">
        <f t="shared" si="157"/>
        <v>0</v>
      </c>
      <c r="H1428" s="4">
        <f t="shared" si="158"/>
        <v>0</v>
      </c>
      <c r="I1428" s="4">
        <f t="shared" si="159"/>
        <v>0</v>
      </c>
      <c r="J1428" s="4">
        <f t="shared" si="153"/>
        <v>0</v>
      </c>
    </row>
    <row r="1429" spans="3:10" x14ac:dyDescent="0.25">
      <c r="C1429" s="24">
        <f t="shared" si="154"/>
        <v>45442</v>
      </c>
      <c r="D1429" s="4">
        <f t="shared" si="152"/>
        <v>0</v>
      </c>
      <c r="E1429" s="4">
        <f t="shared" si="155"/>
        <v>0</v>
      </c>
      <c r="F1429" s="4">
        <f t="shared" si="156"/>
        <v>0</v>
      </c>
      <c r="G1429" s="4">
        <f t="shared" si="157"/>
        <v>0</v>
      </c>
      <c r="H1429" s="4">
        <f t="shared" si="158"/>
        <v>0</v>
      </c>
      <c r="I1429" s="4">
        <f t="shared" si="159"/>
        <v>0</v>
      </c>
      <c r="J1429" s="4">
        <f t="shared" si="153"/>
        <v>0</v>
      </c>
    </row>
    <row r="1430" spans="3:10" x14ac:dyDescent="0.25">
      <c r="C1430" s="24">
        <f t="shared" si="154"/>
        <v>45442</v>
      </c>
      <c r="D1430" s="4">
        <f t="shared" si="152"/>
        <v>0</v>
      </c>
      <c r="E1430" s="4">
        <f t="shared" si="155"/>
        <v>0</v>
      </c>
      <c r="F1430" s="4">
        <f t="shared" si="156"/>
        <v>0</v>
      </c>
      <c r="G1430" s="4">
        <f t="shared" si="157"/>
        <v>0</v>
      </c>
      <c r="H1430" s="4">
        <f t="shared" si="158"/>
        <v>0</v>
      </c>
      <c r="I1430" s="4">
        <f t="shared" si="159"/>
        <v>0</v>
      </c>
      <c r="J1430" s="4">
        <f t="shared" si="153"/>
        <v>0</v>
      </c>
    </row>
    <row r="1431" spans="3:10" x14ac:dyDescent="0.25">
      <c r="C1431" s="24">
        <f t="shared" si="154"/>
        <v>45442</v>
      </c>
      <c r="D1431" s="4">
        <f t="shared" si="152"/>
        <v>0</v>
      </c>
      <c r="E1431" s="4">
        <f t="shared" si="155"/>
        <v>0</v>
      </c>
      <c r="F1431" s="4">
        <f t="shared" si="156"/>
        <v>0</v>
      </c>
      <c r="G1431" s="4">
        <f t="shared" si="157"/>
        <v>0</v>
      </c>
      <c r="H1431" s="4">
        <f t="shared" si="158"/>
        <v>0</v>
      </c>
      <c r="I1431" s="4">
        <f t="shared" si="159"/>
        <v>0</v>
      </c>
      <c r="J1431" s="4">
        <f t="shared" si="153"/>
        <v>0</v>
      </c>
    </row>
    <row r="1432" spans="3:10" x14ac:dyDescent="0.25">
      <c r="C1432" s="24">
        <f t="shared" si="154"/>
        <v>45442</v>
      </c>
      <c r="D1432" s="4">
        <f t="shared" si="152"/>
        <v>0</v>
      </c>
      <c r="E1432" s="4">
        <f t="shared" si="155"/>
        <v>0</v>
      </c>
      <c r="F1432" s="4">
        <f t="shared" si="156"/>
        <v>0</v>
      </c>
      <c r="G1432" s="4">
        <f t="shared" si="157"/>
        <v>0</v>
      </c>
      <c r="H1432" s="4">
        <f t="shared" si="158"/>
        <v>0</v>
      </c>
      <c r="I1432" s="4">
        <f t="shared" si="159"/>
        <v>0</v>
      </c>
      <c r="J1432" s="4">
        <f t="shared" si="153"/>
        <v>0</v>
      </c>
    </row>
    <row r="1433" spans="3:10" x14ac:dyDescent="0.25">
      <c r="C1433" s="24">
        <f t="shared" si="154"/>
        <v>45442</v>
      </c>
      <c r="D1433" s="4">
        <f t="shared" ref="D1433:D1496" si="160">+IF(AND(C1433&gt;=0,C1433&lt;=30),K1433,0)</f>
        <v>0</v>
      </c>
      <c r="E1433" s="4">
        <f t="shared" si="155"/>
        <v>0</v>
      </c>
      <c r="F1433" s="4">
        <f t="shared" si="156"/>
        <v>0</v>
      </c>
      <c r="G1433" s="4">
        <f t="shared" si="157"/>
        <v>0</v>
      </c>
      <c r="H1433" s="4">
        <f t="shared" si="158"/>
        <v>0</v>
      </c>
      <c r="I1433" s="4">
        <f t="shared" si="159"/>
        <v>0</v>
      </c>
      <c r="J1433" s="4">
        <f t="shared" ref="J1433:J1496" si="161">+IF(AND(C1433&gt;360),K1433,0)</f>
        <v>0</v>
      </c>
    </row>
    <row r="1434" spans="3:10" x14ac:dyDescent="0.25">
      <c r="C1434" s="24">
        <f t="shared" si="154"/>
        <v>45442</v>
      </c>
      <c r="D1434" s="4">
        <f t="shared" si="160"/>
        <v>0</v>
      </c>
      <c r="E1434" s="4">
        <f t="shared" si="155"/>
        <v>0</v>
      </c>
      <c r="F1434" s="4">
        <f t="shared" si="156"/>
        <v>0</v>
      </c>
      <c r="G1434" s="4">
        <f t="shared" si="157"/>
        <v>0</v>
      </c>
      <c r="H1434" s="4">
        <f t="shared" si="158"/>
        <v>0</v>
      </c>
      <c r="I1434" s="4">
        <f t="shared" si="159"/>
        <v>0</v>
      </c>
      <c r="J1434" s="4">
        <f t="shared" si="161"/>
        <v>0</v>
      </c>
    </row>
    <row r="1435" spans="3:10" x14ac:dyDescent="0.25">
      <c r="C1435" s="24">
        <f t="shared" ref="C1435:C1498" si="162">+_xlfn.DAYS($C$2,B1435)</f>
        <v>45442</v>
      </c>
      <c r="D1435" s="4">
        <f t="shared" si="160"/>
        <v>0</v>
      </c>
      <c r="E1435" s="4">
        <f t="shared" si="155"/>
        <v>0</v>
      </c>
      <c r="F1435" s="4">
        <f t="shared" si="156"/>
        <v>0</v>
      </c>
      <c r="G1435" s="4">
        <f t="shared" si="157"/>
        <v>0</v>
      </c>
      <c r="H1435" s="4">
        <f t="shared" si="158"/>
        <v>0</v>
      </c>
      <c r="I1435" s="4">
        <f t="shared" si="159"/>
        <v>0</v>
      </c>
      <c r="J1435" s="4">
        <f t="shared" si="161"/>
        <v>0</v>
      </c>
    </row>
    <row r="1436" spans="3:10" x14ac:dyDescent="0.25">
      <c r="C1436" s="24">
        <f t="shared" si="162"/>
        <v>45442</v>
      </c>
      <c r="D1436" s="4">
        <f t="shared" si="160"/>
        <v>0</v>
      </c>
      <c r="E1436" s="4">
        <f t="shared" si="155"/>
        <v>0</v>
      </c>
      <c r="F1436" s="4">
        <f t="shared" si="156"/>
        <v>0</v>
      </c>
      <c r="G1436" s="4">
        <f t="shared" si="157"/>
        <v>0</v>
      </c>
      <c r="H1436" s="4">
        <f t="shared" si="158"/>
        <v>0</v>
      </c>
      <c r="I1436" s="4">
        <f t="shared" si="159"/>
        <v>0</v>
      </c>
      <c r="J1436" s="4">
        <f t="shared" si="161"/>
        <v>0</v>
      </c>
    </row>
    <row r="1437" spans="3:10" x14ac:dyDescent="0.25">
      <c r="C1437" s="24">
        <f t="shared" si="162"/>
        <v>45442</v>
      </c>
      <c r="D1437" s="4">
        <f t="shared" si="160"/>
        <v>0</v>
      </c>
      <c r="E1437" s="4">
        <f t="shared" si="155"/>
        <v>0</v>
      </c>
      <c r="F1437" s="4">
        <f t="shared" si="156"/>
        <v>0</v>
      </c>
      <c r="G1437" s="4">
        <f t="shared" si="157"/>
        <v>0</v>
      </c>
      <c r="H1437" s="4">
        <f t="shared" si="158"/>
        <v>0</v>
      </c>
      <c r="I1437" s="4">
        <f t="shared" si="159"/>
        <v>0</v>
      </c>
      <c r="J1437" s="4">
        <f t="shared" si="161"/>
        <v>0</v>
      </c>
    </row>
    <row r="1438" spans="3:10" x14ac:dyDescent="0.25">
      <c r="C1438" s="24">
        <f t="shared" si="162"/>
        <v>45442</v>
      </c>
      <c r="D1438" s="4">
        <f t="shared" si="160"/>
        <v>0</v>
      </c>
      <c r="E1438" s="4">
        <f t="shared" si="155"/>
        <v>0</v>
      </c>
      <c r="F1438" s="4">
        <f t="shared" si="156"/>
        <v>0</v>
      </c>
      <c r="G1438" s="4">
        <f t="shared" si="157"/>
        <v>0</v>
      </c>
      <c r="H1438" s="4">
        <f t="shared" si="158"/>
        <v>0</v>
      </c>
      <c r="I1438" s="4">
        <f t="shared" si="159"/>
        <v>0</v>
      </c>
      <c r="J1438" s="4">
        <f t="shared" si="161"/>
        <v>0</v>
      </c>
    </row>
    <row r="1439" spans="3:10" x14ac:dyDescent="0.25">
      <c r="C1439" s="24">
        <f t="shared" si="162"/>
        <v>45442</v>
      </c>
      <c r="D1439" s="4">
        <f t="shared" si="160"/>
        <v>0</v>
      </c>
      <c r="E1439" s="4">
        <f t="shared" si="155"/>
        <v>0</v>
      </c>
      <c r="F1439" s="4">
        <f t="shared" si="156"/>
        <v>0</v>
      </c>
      <c r="G1439" s="4">
        <f t="shared" si="157"/>
        <v>0</v>
      </c>
      <c r="H1439" s="4">
        <f t="shared" si="158"/>
        <v>0</v>
      </c>
      <c r="I1439" s="4">
        <f t="shared" si="159"/>
        <v>0</v>
      </c>
      <c r="J1439" s="4">
        <f t="shared" si="161"/>
        <v>0</v>
      </c>
    </row>
    <row r="1440" spans="3:10" x14ac:dyDescent="0.25">
      <c r="C1440" s="24">
        <f t="shared" si="162"/>
        <v>45442</v>
      </c>
      <c r="D1440" s="4">
        <f t="shared" si="160"/>
        <v>0</v>
      </c>
      <c r="E1440" s="4">
        <f t="shared" si="155"/>
        <v>0</v>
      </c>
      <c r="F1440" s="4">
        <f t="shared" si="156"/>
        <v>0</v>
      </c>
      <c r="G1440" s="4">
        <f t="shared" si="157"/>
        <v>0</v>
      </c>
      <c r="H1440" s="4">
        <f t="shared" si="158"/>
        <v>0</v>
      </c>
      <c r="I1440" s="4">
        <f t="shared" si="159"/>
        <v>0</v>
      </c>
      <c r="J1440" s="4">
        <f t="shared" si="161"/>
        <v>0</v>
      </c>
    </row>
    <row r="1441" spans="3:10" x14ac:dyDescent="0.25">
      <c r="C1441" s="24">
        <f t="shared" si="162"/>
        <v>45442</v>
      </c>
      <c r="D1441" s="4">
        <f t="shared" si="160"/>
        <v>0</v>
      </c>
      <c r="E1441" s="4">
        <f t="shared" si="155"/>
        <v>0</v>
      </c>
      <c r="F1441" s="4">
        <f t="shared" si="156"/>
        <v>0</v>
      </c>
      <c r="G1441" s="4">
        <f t="shared" si="157"/>
        <v>0</v>
      </c>
      <c r="H1441" s="4">
        <f t="shared" si="158"/>
        <v>0</v>
      </c>
      <c r="I1441" s="4">
        <f t="shared" si="159"/>
        <v>0</v>
      </c>
      <c r="J1441" s="4">
        <f t="shared" si="161"/>
        <v>0</v>
      </c>
    </row>
    <row r="1442" spans="3:10" x14ac:dyDescent="0.25">
      <c r="C1442" s="24">
        <f t="shared" si="162"/>
        <v>45442</v>
      </c>
      <c r="D1442" s="4">
        <f t="shared" si="160"/>
        <v>0</v>
      </c>
      <c r="E1442" s="4">
        <f t="shared" si="155"/>
        <v>0</v>
      </c>
      <c r="F1442" s="4">
        <f t="shared" si="156"/>
        <v>0</v>
      </c>
      <c r="G1442" s="4">
        <f t="shared" si="157"/>
        <v>0</v>
      </c>
      <c r="H1442" s="4">
        <f t="shared" si="158"/>
        <v>0</v>
      </c>
      <c r="I1442" s="4">
        <f t="shared" si="159"/>
        <v>0</v>
      </c>
      <c r="J1442" s="4">
        <f t="shared" si="161"/>
        <v>0</v>
      </c>
    </row>
    <row r="1443" spans="3:10" x14ac:dyDescent="0.25">
      <c r="C1443" s="24">
        <f t="shared" si="162"/>
        <v>45442</v>
      </c>
      <c r="D1443" s="4">
        <f t="shared" si="160"/>
        <v>0</v>
      </c>
      <c r="E1443" s="4">
        <f t="shared" si="155"/>
        <v>0</v>
      </c>
      <c r="F1443" s="4">
        <f t="shared" si="156"/>
        <v>0</v>
      </c>
      <c r="G1443" s="4">
        <f t="shared" si="157"/>
        <v>0</v>
      </c>
      <c r="H1443" s="4">
        <f t="shared" si="158"/>
        <v>0</v>
      </c>
      <c r="I1443" s="4">
        <f t="shared" si="159"/>
        <v>0</v>
      </c>
      <c r="J1443" s="4">
        <f t="shared" si="161"/>
        <v>0</v>
      </c>
    </row>
    <row r="1444" spans="3:10" x14ac:dyDescent="0.25">
      <c r="C1444" s="24">
        <f t="shared" si="162"/>
        <v>45442</v>
      </c>
      <c r="D1444" s="4">
        <f t="shared" si="160"/>
        <v>0</v>
      </c>
      <c r="E1444" s="4">
        <f t="shared" si="155"/>
        <v>0</v>
      </c>
      <c r="F1444" s="4">
        <f t="shared" si="156"/>
        <v>0</v>
      </c>
      <c r="G1444" s="4">
        <f t="shared" si="157"/>
        <v>0</v>
      </c>
      <c r="H1444" s="4">
        <f t="shared" si="158"/>
        <v>0</v>
      </c>
      <c r="I1444" s="4">
        <f t="shared" si="159"/>
        <v>0</v>
      </c>
      <c r="J1444" s="4">
        <f t="shared" si="161"/>
        <v>0</v>
      </c>
    </row>
    <row r="1445" spans="3:10" x14ac:dyDescent="0.25">
      <c r="C1445" s="24">
        <f t="shared" si="162"/>
        <v>45442</v>
      </c>
      <c r="D1445" s="4">
        <f t="shared" si="160"/>
        <v>0</v>
      </c>
      <c r="E1445" s="4">
        <f t="shared" si="155"/>
        <v>0</v>
      </c>
      <c r="F1445" s="4">
        <f t="shared" si="156"/>
        <v>0</v>
      </c>
      <c r="G1445" s="4">
        <f t="shared" si="157"/>
        <v>0</v>
      </c>
      <c r="H1445" s="4">
        <f t="shared" si="158"/>
        <v>0</v>
      </c>
      <c r="I1445" s="4">
        <f t="shared" si="159"/>
        <v>0</v>
      </c>
      <c r="J1445" s="4">
        <f t="shared" si="161"/>
        <v>0</v>
      </c>
    </row>
    <row r="1446" spans="3:10" x14ac:dyDescent="0.25">
      <c r="C1446" s="24">
        <f t="shared" si="162"/>
        <v>45442</v>
      </c>
      <c r="D1446" s="4">
        <f t="shared" si="160"/>
        <v>0</v>
      </c>
      <c r="E1446" s="4">
        <f t="shared" si="155"/>
        <v>0</v>
      </c>
      <c r="F1446" s="4">
        <f t="shared" si="156"/>
        <v>0</v>
      </c>
      <c r="G1446" s="4">
        <f t="shared" si="157"/>
        <v>0</v>
      </c>
      <c r="H1446" s="4">
        <f t="shared" si="158"/>
        <v>0</v>
      </c>
      <c r="I1446" s="4">
        <f t="shared" si="159"/>
        <v>0</v>
      </c>
      <c r="J1446" s="4">
        <f t="shared" si="161"/>
        <v>0</v>
      </c>
    </row>
    <row r="1447" spans="3:10" x14ac:dyDescent="0.25">
      <c r="C1447" s="24">
        <f t="shared" si="162"/>
        <v>45442</v>
      </c>
      <c r="D1447" s="4">
        <f t="shared" si="160"/>
        <v>0</v>
      </c>
      <c r="E1447" s="4">
        <f t="shared" si="155"/>
        <v>0</v>
      </c>
      <c r="F1447" s="4">
        <f t="shared" si="156"/>
        <v>0</v>
      </c>
      <c r="G1447" s="4">
        <f t="shared" si="157"/>
        <v>0</v>
      </c>
      <c r="H1447" s="4">
        <f t="shared" si="158"/>
        <v>0</v>
      </c>
      <c r="I1447" s="4">
        <f t="shared" si="159"/>
        <v>0</v>
      </c>
      <c r="J1447" s="4">
        <f t="shared" si="161"/>
        <v>0</v>
      </c>
    </row>
    <row r="1448" spans="3:10" x14ac:dyDescent="0.25">
      <c r="C1448" s="24">
        <f t="shared" si="162"/>
        <v>45442</v>
      </c>
      <c r="D1448" s="4">
        <f t="shared" si="160"/>
        <v>0</v>
      </c>
      <c r="E1448" s="4">
        <f t="shared" si="155"/>
        <v>0</v>
      </c>
      <c r="F1448" s="4">
        <f t="shared" si="156"/>
        <v>0</v>
      </c>
      <c r="G1448" s="4">
        <f t="shared" si="157"/>
        <v>0</v>
      </c>
      <c r="H1448" s="4">
        <f t="shared" si="158"/>
        <v>0</v>
      </c>
      <c r="I1448" s="4">
        <f t="shared" si="159"/>
        <v>0</v>
      </c>
      <c r="J1448" s="4">
        <f t="shared" si="161"/>
        <v>0</v>
      </c>
    </row>
    <row r="1449" spans="3:10" x14ac:dyDescent="0.25">
      <c r="C1449" s="24">
        <f t="shared" si="162"/>
        <v>45442</v>
      </c>
      <c r="D1449" s="4">
        <f t="shared" si="160"/>
        <v>0</v>
      </c>
      <c r="E1449" s="4">
        <f t="shared" si="155"/>
        <v>0</v>
      </c>
      <c r="F1449" s="4">
        <f t="shared" si="156"/>
        <v>0</v>
      </c>
      <c r="G1449" s="4">
        <f t="shared" si="157"/>
        <v>0</v>
      </c>
      <c r="H1449" s="4">
        <f t="shared" si="158"/>
        <v>0</v>
      </c>
      <c r="I1449" s="4">
        <f t="shared" si="159"/>
        <v>0</v>
      </c>
      <c r="J1449" s="4">
        <f t="shared" si="161"/>
        <v>0</v>
      </c>
    </row>
    <row r="1450" spans="3:10" x14ac:dyDescent="0.25">
      <c r="C1450" s="24">
        <f t="shared" si="162"/>
        <v>45442</v>
      </c>
      <c r="D1450" s="4">
        <f t="shared" si="160"/>
        <v>0</v>
      </c>
      <c r="E1450" s="4">
        <f t="shared" si="155"/>
        <v>0</v>
      </c>
      <c r="F1450" s="4">
        <f t="shared" si="156"/>
        <v>0</v>
      </c>
      <c r="G1450" s="4">
        <f t="shared" si="157"/>
        <v>0</v>
      </c>
      <c r="H1450" s="4">
        <f t="shared" si="158"/>
        <v>0</v>
      </c>
      <c r="I1450" s="4">
        <f t="shared" si="159"/>
        <v>0</v>
      </c>
      <c r="J1450" s="4">
        <f t="shared" si="161"/>
        <v>0</v>
      </c>
    </row>
    <row r="1451" spans="3:10" x14ac:dyDescent="0.25">
      <c r="C1451" s="24">
        <f t="shared" si="162"/>
        <v>45442</v>
      </c>
      <c r="D1451" s="4">
        <f t="shared" si="160"/>
        <v>0</v>
      </c>
      <c r="E1451" s="4">
        <f t="shared" si="155"/>
        <v>0</v>
      </c>
      <c r="F1451" s="4">
        <f t="shared" si="156"/>
        <v>0</v>
      </c>
      <c r="G1451" s="4">
        <f t="shared" si="157"/>
        <v>0</v>
      </c>
      <c r="H1451" s="4">
        <f t="shared" si="158"/>
        <v>0</v>
      </c>
      <c r="I1451" s="4">
        <f t="shared" si="159"/>
        <v>0</v>
      </c>
      <c r="J1451" s="4">
        <f t="shared" si="161"/>
        <v>0</v>
      </c>
    </row>
    <row r="1452" spans="3:10" x14ac:dyDescent="0.25">
      <c r="C1452" s="24">
        <f t="shared" si="162"/>
        <v>45442</v>
      </c>
      <c r="D1452" s="4">
        <f t="shared" si="160"/>
        <v>0</v>
      </c>
      <c r="E1452" s="4">
        <f t="shared" si="155"/>
        <v>0</v>
      </c>
      <c r="F1452" s="4">
        <f t="shared" si="156"/>
        <v>0</v>
      </c>
      <c r="G1452" s="4">
        <f t="shared" si="157"/>
        <v>0</v>
      </c>
      <c r="H1452" s="4">
        <f t="shared" si="158"/>
        <v>0</v>
      </c>
      <c r="I1452" s="4">
        <f t="shared" si="159"/>
        <v>0</v>
      </c>
      <c r="J1452" s="4">
        <f t="shared" si="161"/>
        <v>0</v>
      </c>
    </row>
    <row r="1453" spans="3:10" x14ac:dyDescent="0.25">
      <c r="C1453" s="24">
        <f t="shared" si="162"/>
        <v>45442</v>
      </c>
      <c r="D1453" s="4">
        <f t="shared" si="160"/>
        <v>0</v>
      </c>
      <c r="E1453" s="4">
        <f t="shared" si="155"/>
        <v>0</v>
      </c>
      <c r="F1453" s="4">
        <f t="shared" si="156"/>
        <v>0</v>
      </c>
      <c r="G1453" s="4">
        <f t="shared" si="157"/>
        <v>0</v>
      </c>
      <c r="H1453" s="4">
        <f t="shared" si="158"/>
        <v>0</v>
      </c>
      <c r="I1453" s="4">
        <f t="shared" si="159"/>
        <v>0</v>
      </c>
      <c r="J1453" s="4">
        <f t="shared" si="161"/>
        <v>0</v>
      </c>
    </row>
    <row r="1454" spans="3:10" x14ac:dyDescent="0.25">
      <c r="C1454" s="24">
        <f t="shared" si="162"/>
        <v>45442</v>
      </c>
      <c r="D1454" s="4">
        <f t="shared" si="160"/>
        <v>0</v>
      </c>
      <c r="E1454" s="4">
        <f t="shared" si="155"/>
        <v>0</v>
      </c>
      <c r="F1454" s="4">
        <f t="shared" si="156"/>
        <v>0</v>
      </c>
      <c r="G1454" s="4">
        <f t="shared" si="157"/>
        <v>0</v>
      </c>
      <c r="H1454" s="4">
        <f t="shared" si="158"/>
        <v>0</v>
      </c>
      <c r="I1454" s="4">
        <f t="shared" si="159"/>
        <v>0</v>
      </c>
      <c r="J1454" s="4">
        <f t="shared" si="161"/>
        <v>0</v>
      </c>
    </row>
    <row r="1455" spans="3:10" x14ac:dyDescent="0.25">
      <c r="C1455" s="24">
        <f t="shared" si="162"/>
        <v>45442</v>
      </c>
      <c r="D1455" s="4">
        <f t="shared" si="160"/>
        <v>0</v>
      </c>
      <c r="E1455" s="4">
        <f t="shared" si="155"/>
        <v>0</v>
      </c>
      <c r="F1455" s="4">
        <f t="shared" si="156"/>
        <v>0</v>
      </c>
      <c r="G1455" s="4">
        <f t="shared" si="157"/>
        <v>0</v>
      </c>
      <c r="H1455" s="4">
        <f t="shared" si="158"/>
        <v>0</v>
      </c>
      <c r="I1455" s="4">
        <f t="shared" si="159"/>
        <v>0</v>
      </c>
      <c r="J1455" s="4">
        <f t="shared" si="161"/>
        <v>0</v>
      </c>
    </row>
    <row r="1456" spans="3:10" x14ac:dyDescent="0.25">
      <c r="C1456" s="24">
        <f t="shared" si="162"/>
        <v>45442</v>
      </c>
      <c r="D1456" s="4">
        <f t="shared" si="160"/>
        <v>0</v>
      </c>
      <c r="E1456" s="4">
        <f t="shared" si="155"/>
        <v>0</v>
      </c>
      <c r="F1456" s="4">
        <f t="shared" si="156"/>
        <v>0</v>
      </c>
      <c r="G1456" s="4">
        <f t="shared" si="157"/>
        <v>0</v>
      </c>
      <c r="H1456" s="4">
        <f t="shared" si="158"/>
        <v>0</v>
      </c>
      <c r="I1456" s="4">
        <f t="shared" si="159"/>
        <v>0</v>
      </c>
      <c r="J1456" s="4">
        <f t="shared" si="161"/>
        <v>0</v>
      </c>
    </row>
    <row r="1457" spans="3:12" x14ac:dyDescent="0.25">
      <c r="C1457" s="24">
        <f t="shared" si="162"/>
        <v>45442</v>
      </c>
      <c r="D1457" s="4">
        <f t="shared" si="160"/>
        <v>0</v>
      </c>
      <c r="E1457" s="4">
        <f t="shared" si="155"/>
        <v>0</v>
      </c>
      <c r="F1457" s="4">
        <f t="shared" si="156"/>
        <v>0</v>
      </c>
      <c r="G1457" s="4">
        <f t="shared" si="157"/>
        <v>0</v>
      </c>
      <c r="H1457" s="4">
        <f t="shared" si="158"/>
        <v>0</v>
      </c>
      <c r="I1457" s="4">
        <f t="shared" si="159"/>
        <v>0</v>
      </c>
      <c r="J1457" s="4">
        <f t="shared" si="161"/>
        <v>0</v>
      </c>
    </row>
    <row r="1458" spans="3:12" x14ac:dyDescent="0.25">
      <c r="C1458" s="24">
        <f t="shared" si="162"/>
        <v>45442</v>
      </c>
      <c r="D1458" s="4">
        <f t="shared" si="160"/>
        <v>0</v>
      </c>
      <c r="E1458" s="4">
        <f t="shared" si="155"/>
        <v>0</v>
      </c>
      <c r="F1458" s="4">
        <f t="shared" si="156"/>
        <v>0</v>
      </c>
      <c r="G1458" s="4">
        <f t="shared" si="157"/>
        <v>0</v>
      </c>
      <c r="H1458" s="4">
        <f t="shared" si="158"/>
        <v>0</v>
      </c>
      <c r="I1458" s="4">
        <f t="shared" si="159"/>
        <v>0</v>
      </c>
      <c r="J1458" s="4">
        <f t="shared" si="161"/>
        <v>0</v>
      </c>
    </row>
    <row r="1459" spans="3:12" x14ac:dyDescent="0.25">
      <c r="C1459" s="24">
        <f t="shared" si="162"/>
        <v>45442</v>
      </c>
      <c r="D1459" s="4">
        <f t="shared" si="160"/>
        <v>0</v>
      </c>
      <c r="E1459" s="4">
        <f t="shared" si="155"/>
        <v>0</v>
      </c>
      <c r="F1459" s="4">
        <f t="shared" si="156"/>
        <v>0</v>
      </c>
      <c r="G1459" s="4">
        <f t="shared" si="157"/>
        <v>0</v>
      </c>
      <c r="H1459" s="4">
        <f t="shared" si="158"/>
        <v>0</v>
      </c>
      <c r="I1459" s="4">
        <f t="shared" si="159"/>
        <v>0</v>
      </c>
      <c r="J1459" s="4">
        <f t="shared" si="161"/>
        <v>0</v>
      </c>
    </row>
    <row r="1460" spans="3:12" x14ac:dyDescent="0.25">
      <c r="C1460" s="24">
        <f t="shared" si="162"/>
        <v>45442</v>
      </c>
      <c r="D1460" s="4">
        <f t="shared" si="160"/>
        <v>0</v>
      </c>
      <c r="E1460" s="4">
        <f t="shared" si="155"/>
        <v>0</v>
      </c>
      <c r="F1460" s="4">
        <f t="shared" si="156"/>
        <v>0</v>
      </c>
      <c r="G1460" s="4">
        <f t="shared" si="157"/>
        <v>0</v>
      </c>
      <c r="H1460" s="4">
        <f t="shared" si="158"/>
        <v>0</v>
      </c>
      <c r="I1460" s="4">
        <f t="shared" si="159"/>
        <v>0</v>
      </c>
      <c r="J1460" s="4">
        <f t="shared" si="161"/>
        <v>0</v>
      </c>
    </row>
    <row r="1461" spans="3:12" x14ac:dyDescent="0.25">
      <c r="C1461" s="24">
        <f t="shared" si="162"/>
        <v>45442</v>
      </c>
      <c r="D1461" s="4">
        <f t="shared" si="160"/>
        <v>0</v>
      </c>
      <c r="E1461" s="4">
        <f t="shared" si="155"/>
        <v>0</v>
      </c>
      <c r="F1461" s="4">
        <f t="shared" si="156"/>
        <v>0</v>
      </c>
      <c r="G1461" s="4">
        <f t="shared" si="157"/>
        <v>0</v>
      </c>
      <c r="H1461" s="4">
        <f t="shared" si="158"/>
        <v>0</v>
      </c>
      <c r="I1461" s="4">
        <f t="shared" si="159"/>
        <v>0</v>
      </c>
      <c r="J1461" s="4">
        <f t="shared" si="161"/>
        <v>0</v>
      </c>
    </row>
    <row r="1462" spans="3:12" x14ac:dyDescent="0.25">
      <c r="C1462" s="24">
        <f t="shared" si="162"/>
        <v>45442</v>
      </c>
      <c r="D1462" s="4">
        <f t="shared" si="160"/>
        <v>0</v>
      </c>
      <c r="E1462" s="4">
        <f t="shared" si="155"/>
        <v>0</v>
      </c>
      <c r="F1462" s="4">
        <f t="shared" si="156"/>
        <v>0</v>
      </c>
      <c r="G1462" s="4">
        <f t="shared" si="157"/>
        <v>0</v>
      </c>
      <c r="H1462" s="4">
        <f t="shared" si="158"/>
        <v>0</v>
      </c>
      <c r="I1462" s="4">
        <f t="shared" si="159"/>
        <v>0</v>
      </c>
      <c r="J1462" s="4">
        <f t="shared" si="161"/>
        <v>0</v>
      </c>
    </row>
    <row r="1463" spans="3:12" x14ac:dyDescent="0.25">
      <c r="C1463" s="24">
        <f t="shared" si="162"/>
        <v>45442</v>
      </c>
      <c r="D1463" s="4">
        <f t="shared" si="160"/>
        <v>0</v>
      </c>
      <c r="E1463" s="4">
        <f t="shared" si="155"/>
        <v>0</v>
      </c>
      <c r="F1463" s="4">
        <f t="shared" si="156"/>
        <v>0</v>
      </c>
      <c r="G1463" s="4">
        <f t="shared" si="157"/>
        <v>0</v>
      </c>
      <c r="H1463" s="4">
        <f t="shared" si="158"/>
        <v>0</v>
      </c>
      <c r="I1463" s="4">
        <f t="shared" si="159"/>
        <v>0</v>
      </c>
      <c r="J1463" s="4">
        <f t="shared" si="161"/>
        <v>0</v>
      </c>
    </row>
    <row r="1464" spans="3:12" x14ac:dyDescent="0.25">
      <c r="C1464" s="24">
        <f t="shared" si="162"/>
        <v>45442</v>
      </c>
      <c r="D1464" s="4">
        <f t="shared" si="160"/>
        <v>0</v>
      </c>
      <c r="E1464" s="4">
        <f t="shared" si="155"/>
        <v>0</v>
      </c>
      <c r="F1464" s="4">
        <f t="shared" si="156"/>
        <v>0</v>
      </c>
      <c r="G1464" s="4">
        <f t="shared" si="157"/>
        <v>0</v>
      </c>
      <c r="H1464" s="4">
        <f t="shared" si="158"/>
        <v>0</v>
      </c>
      <c r="I1464" s="4">
        <f t="shared" si="159"/>
        <v>0</v>
      </c>
      <c r="J1464" s="4">
        <f t="shared" si="161"/>
        <v>0</v>
      </c>
    </row>
    <row r="1465" spans="3:12" x14ac:dyDescent="0.25">
      <c r="C1465" s="24">
        <f t="shared" si="162"/>
        <v>45442</v>
      </c>
      <c r="D1465" s="4">
        <f t="shared" si="160"/>
        <v>0</v>
      </c>
      <c r="E1465" s="4">
        <f t="shared" si="155"/>
        <v>0</v>
      </c>
      <c r="F1465" s="4">
        <f t="shared" si="156"/>
        <v>0</v>
      </c>
      <c r="G1465" s="4">
        <f t="shared" si="157"/>
        <v>0</v>
      </c>
      <c r="H1465" s="4">
        <f t="shared" si="158"/>
        <v>0</v>
      </c>
      <c r="I1465" s="4">
        <f t="shared" si="159"/>
        <v>0</v>
      </c>
      <c r="J1465" s="4">
        <f t="shared" si="161"/>
        <v>0</v>
      </c>
    </row>
    <row r="1466" spans="3:12" x14ac:dyDescent="0.25">
      <c r="C1466" s="24">
        <f t="shared" si="162"/>
        <v>45442</v>
      </c>
      <c r="D1466" s="4">
        <f t="shared" si="160"/>
        <v>0</v>
      </c>
      <c r="E1466" s="4">
        <f t="shared" si="155"/>
        <v>0</v>
      </c>
      <c r="F1466" s="4">
        <f t="shared" si="156"/>
        <v>0</v>
      </c>
      <c r="G1466" s="4">
        <f t="shared" si="157"/>
        <v>0</v>
      </c>
      <c r="H1466" s="4">
        <f t="shared" si="158"/>
        <v>0</v>
      </c>
      <c r="I1466" s="4">
        <f t="shared" si="159"/>
        <v>0</v>
      </c>
      <c r="J1466" s="4">
        <f t="shared" si="161"/>
        <v>0</v>
      </c>
    </row>
    <row r="1467" spans="3:12" x14ac:dyDescent="0.25">
      <c r="C1467" s="24">
        <f t="shared" si="162"/>
        <v>45442</v>
      </c>
      <c r="D1467" s="4">
        <f t="shared" si="160"/>
        <v>0</v>
      </c>
      <c r="E1467" s="4">
        <f t="shared" ref="E1467:E1500" si="163">+IF(AND(C1467&gt;=31,C1467&lt;=60),K1467,0)</f>
        <v>0</v>
      </c>
      <c r="F1467" s="4">
        <f t="shared" ref="F1467:F1500" si="164">+IF(AND(C1467&gt;=61,C1467&lt;=90),K1467,0)</f>
        <v>0</v>
      </c>
      <c r="G1467" s="4">
        <f t="shared" ref="G1467:G1500" si="165">+IF(AND(C1467&gt;=91,C1467&lt;=120),K1467,0)</f>
        <v>0</v>
      </c>
      <c r="H1467" s="4">
        <f t="shared" ref="H1467:H1500" si="166">+IF(AND(C1467&gt;=121,C1467&lt;=180),K1467,0)</f>
        <v>0</v>
      </c>
      <c r="I1467" s="4">
        <f t="shared" ref="I1467:I1500" si="167">+IF(AND(C1467&gt;=181,C1467&lt;=360),K1467,0)</f>
        <v>0</v>
      </c>
      <c r="J1467" s="4">
        <f t="shared" si="161"/>
        <v>0</v>
      </c>
    </row>
    <row r="1468" spans="3:12" x14ac:dyDescent="0.25">
      <c r="C1468" s="24">
        <f t="shared" si="162"/>
        <v>45442</v>
      </c>
      <c r="D1468" s="4">
        <f t="shared" si="160"/>
        <v>0</v>
      </c>
      <c r="E1468" s="4">
        <f t="shared" si="163"/>
        <v>0</v>
      </c>
      <c r="F1468" s="4">
        <f t="shared" si="164"/>
        <v>0</v>
      </c>
      <c r="G1468" s="4">
        <f t="shared" si="165"/>
        <v>0</v>
      </c>
      <c r="H1468" s="4">
        <f t="shared" si="166"/>
        <v>0</v>
      </c>
      <c r="I1468" s="4">
        <f t="shared" si="167"/>
        <v>0</v>
      </c>
      <c r="J1468" s="4">
        <f t="shared" si="161"/>
        <v>0</v>
      </c>
      <c r="L1468">
        <v>1</v>
      </c>
    </row>
    <row r="1469" spans="3:12" x14ac:dyDescent="0.25">
      <c r="C1469" s="24">
        <f t="shared" si="162"/>
        <v>45442</v>
      </c>
      <c r="D1469" s="4">
        <f t="shared" si="160"/>
        <v>0</v>
      </c>
      <c r="E1469" s="4">
        <f t="shared" si="163"/>
        <v>0</v>
      </c>
      <c r="F1469" s="4">
        <f t="shared" si="164"/>
        <v>0</v>
      </c>
      <c r="G1469" s="4">
        <f t="shared" si="165"/>
        <v>0</v>
      </c>
      <c r="H1469" s="4">
        <f t="shared" si="166"/>
        <v>0</v>
      </c>
      <c r="I1469" s="4">
        <f t="shared" si="167"/>
        <v>0</v>
      </c>
      <c r="J1469" s="4">
        <f t="shared" si="161"/>
        <v>0</v>
      </c>
    </row>
    <row r="1470" spans="3:12" x14ac:dyDescent="0.25">
      <c r="C1470" s="24">
        <f t="shared" si="162"/>
        <v>45442</v>
      </c>
      <c r="D1470" s="4">
        <f t="shared" si="160"/>
        <v>0</v>
      </c>
      <c r="E1470" s="4">
        <f t="shared" si="163"/>
        <v>0</v>
      </c>
      <c r="F1470" s="4">
        <f t="shared" si="164"/>
        <v>0</v>
      </c>
      <c r="G1470" s="4">
        <f t="shared" si="165"/>
        <v>0</v>
      </c>
      <c r="H1470" s="4">
        <f t="shared" si="166"/>
        <v>0</v>
      </c>
      <c r="I1470" s="4">
        <f t="shared" si="167"/>
        <v>0</v>
      </c>
      <c r="J1470" s="4">
        <f t="shared" si="161"/>
        <v>0</v>
      </c>
    </row>
    <row r="1471" spans="3:12" x14ac:dyDescent="0.25">
      <c r="C1471" s="24">
        <f t="shared" si="162"/>
        <v>45442</v>
      </c>
      <c r="D1471" s="4">
        <f t="shared" si="160"/>
        <v>0</v>
      </c>
      <c r="E1471" s="4">
        <f t="shared" si="163"/>
        <v>0</v>
      </c>
      <c r="F1471" s="4">
        <f t="shared" si="164"/>
        <v>0</v>
      </c>
      <c r="G1471" s="4">
        <f t="shared" si="165"/>
        <v>0</v>
      </c>
      <c r="H1471" s="4">
        <f t="shared" si="166"/>
        <v>0</v>
      </c>
      <c r="I1471" s="4">
        <f t="shared" si="167"/>
        <v>0</v>
      </c>
      <c r="J1471" s="4">
        <f t="shared" si="161"/>
        <v>0</v>
      </c>
    </row>
    <row r="1472" spans="3:12" x14ac:dyDescent="0.25">
      <c r="C1472" s="24">
        <f t="shared" si="162"/>
        <v>45442</v>
      </c>
      <c r="D1472" s="4">
        <f t="shared" si="160"/>
        <v>0</v>
      </c>
      <c r="E1472" s="4">
        <f t="shared" si="163"/>
        <v>0</v>
      </c>
      <c r="F1472" s="4">
        <f t="shared" si="164"/>
        <v>0</v>
      </c>
      <c r="G1472" s="4">
        <f t="shared" si="165"/>
        <v>0</v>
      </c>
      <c r="H1472" s="4">
        <f t="shared" si="166"/>
        <v>0</v>
      </c>
      <c r="I1472" s="4">
        <f t="shared" si="167"/>
        <v>0</v>
      </c>
      <c r="J1472" s="4">
        <f t="shared" si="161"/>
        <v>0</v>
      </c>
    </row>
    <row r="1473" spans="3:10" x14ac:dyDescent="0.25">
      <c r="C1473" s="24">
        <f t="shared" si="162"/>
        <v>45442</v>
      </c>
      <c r="D1473" s="4">
        <f t="shared" si="160"/>
        <v>0</v>
      </c>
      <c r="E1473" s="4">
        <f t="shared" si="163"/>
        <v>0</v>
      </c>
      <c r="F1473" s="4">
        <f t="shared" si="164"/>
        <v>0</v>
      </c>
      <c r="G1473" s="4">
        <f t="shared" si="165"/>
        <v>0</v>
      </c>
      <c r="H1473" s="4">
        <f t="shared" si="166"/>
        <v>0</v>
      </c>
      <c r="I1473" s="4">
        <f t="shared" si="167"/>
        <v>0</v>
      </c>
      <c r="J1473" s="4">
        <f t="shared" si="161"/>
        <v>0</v>
      </c>
    </row>
    <row r="1474" spans="3:10" x14ac:dyDescent="0.25">
      <c r="C1474" s="24">
        <f t="shared" si="162"/>
        <v>45442</v>
      </c>
      <c r="D1474" s="4">
        <f t="shared" si="160"/>
        <v>0</v>
      </c>
      <c r="E1474" s="4">
        <f t="shared" si="163"/>
        <v>0</v>
      </c>
      <c r="F1474" s="4">
        <f t="shared" si="164"/>
        <v>0</v>
      </c>
      <c r="G1474" s="4">
        <f t="shared" si="165"/>
        <v>0</v>
      </c>
      <c r="H1474" s="4">
        <f t="shared" si="166"/>
        <v>0</v>
      </c>
      <c r="I1474" s="4">
        <f t="shared" si="167"/>
        <v>0</v>
      </c>
      <c r="J1474" s="4">
        <f t="shared" si="161"/>
        <v>0</v>
      </c>
    </row>
    <row r="1475" spans="3:10" x14ac:dyDescent="0.25">
      <c r="C1475" s="24">
        <f t="shared" si="162"/>
        <v>45442</v>
      </c>
      <c r="D1475" s="4">
        <f t="shared" si="160"/>
        <v>0</v>
      </c>
      <c r="E1475" s="4">
        <f t="shared" si="163"/>
        <v>0</v>
      </c>
      <c r="F1475" s="4">
        <f t="shared" si="164"/>
        <v>0</v>
      </c>
      <c r="G1475" s="4">
        <f t="shared" si="165"/>
        <v>0</v>
      </c>
      <c r="H1475" s="4">
        <f t="shared" si="166"/>
        <v>0</v>
      </c>
      <c r="I1475" s="4">
        <f t="shared" si="167"/>
        <v>0</v>
      </c>
      <c r="J1475" s="4">
        <f t="shared" si="161"/>
        <v>0</v>
      </c>
    </row>
    <row r="1476" spans="3:10" x14ac:dyDescent="0.25">
      <c r="C1476" s="24">
        <f t="shared" si="162"/>
        <v>45442</v>
      </c>
      <c r="D1476" s="4">
        <f t="shared" si="160"/>
        <v>0</v>
      </c>
      <c r="E1476" s="4">
        <f t="shared" si="163"/>
        <v>0</v>
      </c>
      <c r="F1476" s="4">
        <f t="shared" si="164"/>
        <v>0</v>
      </c>
      <c r="G1476" s="4">
        <f t="shared" si="165"/>
        <v>0</v>
      </c>
      <c r="H1476" s="4">
        <f t="shared" si="166"/>
        <v>0</v>
      </c>
      <c r="I1476" s="4">
        <f t="shared" si="167"/>
        <v>0</v>
      </c>
      <c r="J1476" s="4">
        <f t="shared" si="161"/>
        <v>0</v>
      </c>
    </row>
    <row r="1477" spans="3:10" x14ac:dyDescent="0.25">
      <c r="C1477" s="24">
        <f t="shared" si="162"/>
        <v>45442</v>
      </c>
      <c r="D1477" s="4">
        <f t="shared" si="160"/>
        <v>0</v>
      </c>
      <c r="E1477" s="4">
        <f t="shared" si="163"/>
        <v>0</v>
      </c>
      <c r="F1477" s="4">
        <f t="shared" si="164"/>
        <v>0</v>
      </c>
      <c r="G1477" s="4">
        <f t="shared" si="165"/>
        <v>0</v>
      </c>
      <c r="H1477" s="4">
        <f t="shared" si="166"/>
        <v>0</v>
      </c>
      <c r="I1477" s="4">
        <f t="shared" si="167"/>
        <v>0</v>
      </c>
      <c r="J1477" s="4">
        <f t="shared" si="161"/>
        <v>0</v>
      </c>
    </row>
    <row r="1478" spans="3:10" x14ac:dyDescent="0.25">
      <c r="C1478" s="24">
        <f t="shared" si="162"/>
        <v>45442</v>
      </c>
      <c r="D1478" s="4">
        <f t="shared" si="160"/>
        <v>0</v>
      </c>
      <c r="E1478" s="4">
        <f t="shared" si="163"/>
        <v>0</v>
      </c>
      <c r="F1478" s="4">
        <f t="shared" si="164"/>
        <v>0</v>
      </c>
      <c r="G1478" s="4">
        <f t="shared" si="165"/>
        <v>0</v>
      </c>
      <c r="H1478" s="4">
        <f t="shared" si="166"/>
        <v>0</v>
      </c>
      <c r="I1478" s="4">
        <f t="shared" si="167"/>
        <v>0</v>
      </c>
      <c r="J1478" s="4">
        <f t="shared" si="161"/>
        <v>0</v>
      </c>
    </row>
    <row r="1479" spans="3:10" x14ac:dyDescent="0.25">
      <c r="C1479" s="24">
        <f t="shared" si="162"/>
        <v>45442</v>
      </c>
      <c r="D1479" s="4">
        <f t="shared" si="160"/>
        <v>0</v>
      </c>
      <c r="E1479" s="4">
        <f t="shared" si="163"/>
        <v>0</v>
      </c>
      <c r="F1479" s="4">
        <f t="shared" si="164"/>
        <v>0</v>
      </c>
      <c r="G1479" s="4">
        <f t="shared" si="165"/>
        <v>0</v>
      </c>
      <c r="H1479" s="4">
        <f t="shared" si="166"/>
        <v>0</v>
      </c>
      <c r="I1479" s="4">
        <f t="shared" si="167"/>
        <v>0</v>
      </c>
      <c r="J1479" s="4">
        <f t="shared" si="161"/>
        <v>0</v>
      </c>
    </row>
    <row r="1480" spans="3:10" x14ac:dyDescent="0.25">
      <c r="C1480" s="24">
        <f t="shared" si="162"/>
        <v>45442</v>
      </c>
      <c r="D1480" s="4">
        <f t="shared" si="160"/>
        <v>0</v>
      </c>
      <c r="E1480" s="4">
        <f t="shared" si="163"/>
        <v>0</v>
      </c>
      <c r="F1480" s="4">
        <f t="shared" si="164"/>
        <v>0</v>
      </c>
      <c r="G1480" s="4">
        <f t="shared" si="165"/>
        <v>0</v>
      </c>
      <c r="H1480" s="4">
        <f t="shared" si="166"/>
        <v>0</v>
      </c>
      <c r="I1480" s="4">
        <f t="shared" si="167"/>
        <v>0</v>
      </c>
      <c r="J1480" s="4">
        <f t="shared" si="161"/>
        <v>0</v>
      </c>
    </row>
    <row r="1481" spans="3:10" x14ac:dyDescent="0.25">
      <c r="C1481" s="24">
        <f t="shared" si="162"/>
        <v>45442</v>
      </c>
      <c r="D1481" s="4">
        <f t="shared" si="160"/>
        <v>0</v>
      </c>
      <c r="E1481" s="4">
        <f t="shared" si="163"/>
        <v>0</v>
      </c>
      <c r="F1481" s="4">
        <f t="shared" si="164"/>
        <v>0</v>
      </c>
      <c r="G1481" s="4">
        <f t="shared" si="165"/>
        <v>0</v>
      </c>
      <c r="H1481" s="4">
        <f t="shared" si="166"/>
        <v>0</v>
      </c>
      <c r="I1481" s="4">
        <f t="shared" si="167"/>
        <v>0</v>
      </c>
      <c r="J1481" s="4">
        <f t="shared" si="161"/>
        <v>0</v>
      </c>
    </row>
    <row r="1482" spans="3:10" x14ac:dyDescent="0.25">
      <c r="C1482" s="24">
        <f t="shared" si="162"/>
        <v>45442</v>
      </c>
      <c r="D1482" s="4">
        <f t="shared" si="160"/>
        <v>0</v>
      </c>
      <c r="E1482" s="4">
        <f t="shared" si="163"/>
        <v>0</v>
      </c>
      <c r="F1482" s="4">
        <f t="shared" si="164"/>
        <v>0</v>
      </c>
      <c r="G1482" s="4">
        <f t="shared" si="165"/>
        <v>0</v>
      </c>
      <c r="H1482" s="4">
        <f t="shared" si="166"/>
        <v>0</v>
      </c>
      <c r="I1482" s="4">
        <f t="shared" si="167"/>
        <v>0</v>
      </c>
      <c r="J1482" s="4">
        <f t="shared" si="161"/>
        <v>0</v>
      </c>
    </row>
    <row r="1483" spans="3:10" x14ac:dyDescent="0.25">
      <c r="C1483" s="24">
        <f t="shared" si="162"/>
        <v>45442</v>
      </c>
      <c r="D1483" s="4">
        <f t="shared" si="160"/>
        <v>0</v>
      </c>
      <c r="E1483" s="4">
        <f t="shared" si="163"/>
        <v>0</v>
      </c>
      <c r="F1483" s="4">
        <f t="shared" si="164"/>
        <v>0</v>
      </c>
      <c r="G1483" s="4">
        <f t="shared" si="165"/>
        <v>0</v>
      </c>
      <c r="H1483" s="4">
        <f t="shared" si="166"/>
        <v>0</v>
      </c>
      <c r="I1483" s="4">
        <f t="shared" si="167"/>
        <v>0</v>
      </c>
      <c r="J1483" s="4">
        <f t="shared" si="161"/>
        <v>0</v>
      </c>
    </row>
    <row r="1484" spans="3:10" x14ac:dyDescent="0.25">
      <c r="C1484" s="24">
        <f t="shared" si="162"/>
        <v>45442</v>
      </c>
      <c r="D1484" s="4">
        <f t="shared" si="160"/>
        <v>0</v>
      </c>
      <c r="E1484" s="4">
        <f t="shared" si="163"/>
        <v>0</v>
      </c>
      <c r="F1484" s="4">
        <f t="shared" si="164"/>
        <v>0</v>
      </c>
      <c r="G1484" s="4">
        <f t="shared" si="165"/>
        <v>0</v>
      </c>
      <c r="H1484" s="4">
        <f t="shared" si="166"/>
        <v>0</v>
      </c>
      <c r="I1484" s="4">
        <f t="shared" si="167"/>
        <v>0</v>
      </c>
      <c r="J1484" s="4">
        <f t="shared" si="161"/>
        <v>0</v>
      </c>
    </row>
    <row r="1485" spans="3:10" x14ac:dyDescent="0.25">
      <c r="C1485" s="24">
        <f t="shared" si="162"/>
        <v>45442</v>
      </c>
      <c r="D1485" s="4">
        <f t="shared" si="160"/>
        <v>0</v>
      </c>
      <c r="E1485" s="4">
        <f t="shared" si="163"/>
        <v>0</v>
      </c>
      <c r="F1485" s="4">
        <f t="shared" si="164"/>
        <v>0</v>
      </c>
      <c r="G1485" s="4">
        <f t="shared" si="165"/>
        <v>0</v>
      </c>
      <c r="H1485" s="4">
        <f t="shared" si="166"/>
        <v>0</v>
      </c>
      <c r="I1485" s="4">
        <f t="shared" si="167"/>
        <v>0</v>
      </c>
      <c r="J1485" s="4">
        <f t="shared" si="161"/>
        <v>0</v>
      </c>
    </row>
    <row r="1486" spans="3:10" x14ac:dyDescent="0.25">
      <c r="C1486" s="24">
        <f t="shared" si="162"/>
        <v>45442</v>
      </c>
      <c r="D1486" s="4">
        <f t="shared" si="160"/>
        <v>0</v>
      </c>
      <c r="E1486" s="4">
        <f t="shared" si="163"/>
        <v>0</v>
      </c>
      <c r="F1486" s="4">
        <f t="shared" si="164"/>
        <v>0</v>
      </c>
      <c r="G1486" s="4">
        <f t="shared" si="165"/>
        <v>0</v>
      </c>
      <c r="H1486" s="4">
        <f t="shared" si="166"/>
        <v>0</v>
      </c>
      <c r="I1486" s="4">
        <f t="shared" si="167"/>
        <v>0</v>
      </c>
      <c r="J1486" s="4">
        <f t="shared" si="161"/>
        <v>0</v>
      </c>
    </row>
    <row r="1487" spans="3:10" x14ac:dyDescent="0.25">
      <c r="C1487" s="24">
        <f t="shared" si="162"/>
        <v>45442</v>
      </c>
      <c r="D1487" s="4">
        <f t="shared" si="160"/>
        <v>0</v>
      </c>
      <c r="E1487" s="4">
        <f t="shared" si="163"/>
        <v>0</v>
      </c>
      <c r="F1487" s="4">
        <f t="shared" si="164"/>
        <v>0</v>
      </c>
      <c r="G1487" s="4">
        <f t="shared" si="165"/>
        <v>0</v>
      </c>
      <c r="H1487" s="4">
        <f t="shared" si="166"/>
        <v>0</v>
      </c>
      <c r="I1487" s="4">
        <f t="shared" si="167"/>
        <v>0</v>
      </c>
      <c r="J1487" s="4">
        <f t="shared" si="161"/>
        <v>0</v>
      </c>
    </row>
    <row r="1488" spans="3:10" x14ac:dyDescent="0.25">
      <c r="C1488" s="24">
        <f t="shared" si="162"/>
        <v>45442</v>
      </c>
      <c r="D1488" s="4">
        <f t="shared" si="160"/>
        <v>0</v>
      </c>
      <c r="E1488" s="4">
        <f t="shared" si="163"/>
        <v>0</v>
      </c>
      <c r="F1488" s="4">
        <f t="shared" si="164"/>
        <v>0</v>
      </c>
      <c r="G1488" s="4">
        <f t="shared" si="165"/>
        <v>0</v>
      </c>
      <c r="H1488" s="4">
        <f t="shared" si="166"/>
        <v>0</v>
      </c>
      <c r="I1488" s="4">
        <f t="shared" si="167"/>
        <v>0</v>
      </c>
      <c r="J1488" s="4">
        <f t="shared" si="161"/>
        <v>0</v>
      </c>
    </row>
    <row r="1489" spans="3:10" x14ac:dyDescent="0.25">
      <c r="C1489" s="24">
        <f t="shared" si="162"/>
        <v>45442</v>
      </c>
      <c r="D1489" s="4">
        <f t="shared" si="160"/>
        <v>0</v>
      </c>
      <c r="E1489" s="4">
        <f t="shared" si="163"/>
        <v>0</v>
      </c>
      <c r="F1489" s="4">
        <f t="shared" si="164"/>
        <v>0</v>
      </c>
      <c r="G1489" s="4">
        <f t="shared" si="165"/>
        <v>0</v>
      </c>
      <c r="H1489" s="4">
        <f t="shared" si="166"/>
        <v>0</v>
      </c>
      <c r="I1489" s="4">
        <f t="shared" si="167"/>
        <v>0</v>
      </c>
      <c r="J1489" s="4">
        <f t="shared" si="161"/>
        <v>0</v>
      </c>
    </row>
    <row r="1490" spans="3:10" x14ac:dyDescent="0.25">
      <c r="C1490" s="24">
        <f t="shared" si="162"/>
        <v>45442</v>
      </c>
      <c r="D1490" s="4">
        <f t="shared" si="160"/>
        <v>0</v>
      </c>
      <c r="E1490" s="4">
        <f t="shared" si="163"/>
        <v>0</v>
      </c>
      <c r="F1490" s="4">
        <f t="shared" si="164"/>
        <v>0</v>
      </c>
      <c r="G1490" s="4">
        <f t="shared" si="165"/>
        <v>0</v>
      </c>
      <c r="H1490" s="4">
        <f t="shared" si="166"/>
        <v>0</v>
      </c>
      <c r="I1490" s="4">
        <f t="shared" si="167"/>
        <v>0</v>
      </c>
      <c r="J1490" s="4">
        <f t="shared" si="161"/>
        <v>0</v>
      </c>
    </row>
    <row r="1491" spans="3:10" x14ac:dyDescent="0.25">
      <c r="C1491" s="24">
        <f t="shared" si="162"/>
        <v>45442</v>
      </c>
      <c r="D1491" s="4">
        <f t="shared" si="160"/>
        <v>0</v>
      </c>
      <c r="E1491" s="4">
        <f t="shared" si="163"/>
        <v>0</v>
      </c>
      <c r="F1491" s="4">
        <f t="shared" si="164"/>
        <v>0</v>
      </c>
      <c r="G1491" s="4">
        <f t="shared" si="165"/>
        <v>0</v>
      </c>
      <c r="H1491" s="4">
        <f t="shared" si="166"/>
        <v>0</v>
      </c>
      <c r="I1491" s="4">
        <f t="shared" si="167"/>
        <v>0</v>
      </c>
      <c r="J1491" s="4">
        <f t="shared" si="161"/>
        <v>0</v>
      </c>
    </row>
    <row r="1492" spans="3:10" x14ac:dyDescent="0.25">
      <c r="C1492" s="24">
        <f t="shared" si="162"/>
        <v>45442</v>
      </c>
      <c r="D1492" s="4">
        <f t="shared" si="160"/>
        <v>0</v>
      </c>
      <c r="E1492" s="4">
        <f t="shared" si="163"/>
        <v>0</v>
      </c>
      <c r="F1492" s="4">
        <f t="shared" si="164"/>
        <v>0</v>
      </c>
      <c r="G1492" s="4">
        <f t="shared" si="165"/>
        <v>0</v>
      </c>
      <c r="H1492" s="4">
        <f t="shared" si="166"/>
        <v>0</v>
      </c>
      <c r="I1492" s="4">
        <f t="shared" si="167"/>
        <v>0</v>
      </c>
      <c r="J1492" s="4">
        <f t="shared" si="161"/>
        <v>0</v>
      </c>
    </row>
    <row r="1493" spans="3:10" x14ac:dyDescent="0.25">
      <c r="C1493" s="24">
        <f t="shared" si="162"/>
        <v>45442</v>
      </c>
      <c r="D1493" s="4">
        <f t="shared" si="160"/>
        <v>0</v>
      </c>
      <c r="E1493" s="4">
        <f t="shared" si="163"/>
        <v>0</v>
      </c>
      <c r="F1493" s="4">
        <f t="shared" si="164"/>
        <v>0</v>
      </c>
      <c r="G1493" s="4">
        <f t="shared" si="165"/>
        <v>0</v>
      </c>
      <c r="H1493" s="4">
        <f t="shared" si="166"/>
        <v>0</v>
      </c>
      <c r="I1493" s="4">
        <f t="shared" si="167"/>
        <v>0</v>
      </c>
      <c r="J1493" s="4">
        <f t="shared" si="161"/>
        <v>0</v>
      </c>
    </row>
    <row r="1494" spans="3:10" x14ac:dyDescent="0.25">
      <c r="C1494" s="24">
        <f t="shared" si="162"/>
        <v>45442</v>
      </c>
      <c r="D1494" s="4">
        <f t="shared" si="160"/>
        <v>0</v>
      </c>
      <c r="E1494" s="4">
        <f t="shared" si="163"/>
        <v>0</v>
      </c>
      <c r="F1494" s="4">
        <f t="shared" si="164"/>
        <v>0</v>
      </c>
      <c r="G1494" s="4">
        <f t="shared" si="165"/>
        <v>0</v>
      </c>
      <c r="H1494" s="4">
        <f t="shared" si="166"/>
        <v>0</v>
      </c>
      <c r="I1494" s="4">
        <f t="shared" si="167"/>
        <v>0</v>
      </c>
      <c r="J1494" s="4">
        <f t="shared" si="161"/>
        <v>0</v>
      </c>
    </row>
    <row r="1495" spans="3:10" x14ac:dyDescent="0.25">
      <c r="C1495" s="24">
        <f t="shared" si="162"/>
        <v>45442</v>
      </c>
      <c r="D1495" s="4">
        <f t="shared" si="160"/>
        <v>0</v>
      </c>
      <c r="E1495" s="4">
        <f t="shared" si="163"/>
        <v>0</v>
      </c>
      <c r="F1495" s="4">
        <f t="shared" si="164"/>
        <v>0</v>
      </c>
      <c r="G1495" s="4">
        <f t="shared" si="165"/>
        <v>0</v>
      </c>
      <c r="H1495" s="4">
        <f t="shared" si="166"/>
        <v>0</v>
      </c>
      <c r="I1495" s="4">
        <f t="shared" si="167"/>
        <v>0</v>
      </c>
      <c r="J1495" s="4">
        <f t="shared" si="161"/>
        <v>0</v>
      </c>
    </row>
    <row r="1496" spans="3:10" x14ac:dyDescent="0.25">
      <c r="C1496" s="24">
        <f t="shared" si="162"/>
        <v>45442</v>
      </c>
      <c r="D1496" s="4">
        <f t="shared" si="160"/>
        <v>0</v>
      </c>
      <c r="E1496" s="4">
        <f t="shared" si="163"/>
        <v>0</v>
      </c>
      <c r="F1496" s="4">
        <f t="shared" si="164"/>
        <v>0</v>
      </c>
      <c r="G1496" s="4">
        <f t="shared" si="165"/>
        <v>0</v>
      </c>
      <c r="H1496" s="4">
        <f t="shared" si="166"/>
        <v>0</v>
      </c>
      <c r="I1496" s="4">
        <f t="shared" si="167"/>
        <v>0</v>
      </c>
      <c r="J1496" s="4">
        <f t="shared" si="161"/>
        <v>0</v>
      </c>
    </row>
    <row r="1497" spans="3:10" x14ac:dyDescent="0.25">
      <c r="C1497" s="24">
        <f t="shared" si="162"/>
        <v>45442</v>
      </c>
      <c r="D1497" s="4">
        <f t="shared" ref="D1497:D1500" si="168">+IF(AND(C1497&gt;=0,C1497&lt;=30),K1497,0)</f>
        <v>0</v>
      </c>
      <c r="E1497" s="4">
        <f t="shared" si="163"/>
        <v>0</v>
      </c>
      <c r="F1497" s="4">
        <f t="shared" si="164"/>
        <v>0</v>
      </c>
      <c r="G1497" s="4">
        <f t="shared" si="165"/>
        <v>0</v>
      </c>
      <c r="H1497" s="4">
        <f t="shared" si="166"/>
        <v>0</v>
      </c>
      <c r="I1497" s="4">
        <f t="shared" si="167"/>
        <v>0</v>
      </c>
      <c r="J1497" s="4">
        <f t="shared" ref="J1497:J1500" si="169">+IF(AND(C1497&gt;360),K1497,0)</f>
        <v>0</v>
      </c>
    </row>
    <row r="1498" spans="3:10" x14ac:dyDescent="0.25">
      <c r="C1498" s="24">
        <f t="shared" si="162"/>
        <v>45442</v>
      </c>
      <c r="D1498" s="4">
        <f t="shared" si="168"/>
        <v>0</v>
      </c>
      <c r="E1498" s="4">
        <f t="shared" si="163"/>
        <v>0</v>
      </c>
      <c r="F1498" s="4">
        <f t="shared" si="164"/>
        <v>0</v>
      </c>
      <c r="G1498" s="4">
        <f t="shared" si="165"/>
        <v>0</v>
      </c>
      <c r="H1498" s="4">
        <f t="shared" si="166"/>
        <v>0</v>
      </c>
      <c r="I1498" s="4">
        <f t="shared" si="167"/>
        <v>0</v>
      </c>
      <c r="J1498" s="4">
        <f t="shared" si="169"/>
        <v>0</v>
      </c>
    </row>
    <row r="1499" spans="3:10" x14ac:dyDescent="0.25">
      <c r="C1499" s="24">
        <f t="shared" ref="C1499:C1500" si="170">+_xlfn.DAYS($C$2,B1499)</f>
        <v>45442</v>
      </c>
      <c r="D1499" s="4">
        <f t="shared" si="168"/>
        <v>0</v>
      </c>
      <c r="E1499" s="4">
        <f t="shared" si="163"/>
        <v>0</v>
      </c>
      <c r="F1499" s="4">
        <f t="shared" si="164"/>
        <v>0</v>
      </c>
      <c r="G1499" s="4">
        <f t="shared" si="165"/>
        <v>0</v>
      </c>
      <c r="H1499" s="4">
        <f t="shared" si="166"/>
        <v>0</v>
      </c>
      <c r="I1499" s="4">
        <f t="shared" si="167"/>
        <v>0</v>
      </c>
      <c r="J1499" s="4">
        <f t="shared" si="169"/>
        <v>0</v>
      </c>
    </row>
    <row r="1500" spans="3:10" x14ac:dyDescent="0.25">
      <c r="C1500" s="24">
        <f t="shared" si="170"/>
        <v>45442</v>
      </c>
      <c r="D1500" s="4">
        <f t="shared" si="168"/>
        <v>0</v>
      </c>
      <c r="E1500" s="4">
        <f t="shared" si="163"/>
        <v>0</v>
      </c>
      <c r="F1500" s="4">
        <f t="shared" si="164"/>
        <v>0</v>
      </c>
      <c r="G1500" s="4">
        <f t="shared" si="165"/>
        <v>0</v>
      </c>
      <c r="H1500" s="4">
        <f t="shared" si="166"/>
        <v>0</v>
      </c>
      <c r="I1500" s="4">
        <f t="shared" si="167"/>
        <v>0</v>
      </c>
      <c r="J1500" s="4">
        <f t="shared" si="169"/>
        <v>0</v>
      </c>
    </row>
    <row r="1501" spans="3:10" x14ac:dyDescent="0.25">
      <c r="C1501" s="24">
        <f t="shared" ref="C1501:C1542" si="171">+_xlfn.DAYS($C$2,B1501)</f>
        <v>45442</v>
      </c>
      <c r="D1501" s="4">
        <f t="shared" ref="D1501:D1542" si="172">+IF(AND(C1501&gt;=0,C1501&lt;=30),K1501,0)</f>
        <v>0</v>
      </c>
      <c r="E1501" s="4">
        <f t="shared" ref="E1501:E1542" si="173">+IF(AND(C1501&gt;=31,C1501&lt;=60),K1501,0)</f>
        <v>0</v>
      </c>
      <c r="F1501" s="4">
        <f t="shared" ref="F1501:F1542" si="174">+IF(AND(C1501&gt;=61,C1501&lt;=90),K1501,0)</f>
        <v>0</v>
      </c>
      <c r="G1501" s="4">
        <f t="shared" ref="G1501:G1542" si="175">+IF(AND(C1501&gt;=91,C1501&lt;=120),K1501,0)</f>
        <v>0</v>
      </c>
      <c r="H1501" s="4">
        <f t="shared" ref="H1501:H1542" si="176">+IF(AND(C1501&gt;=121,C1501&lt;=180),K1501,0)</f>
        <v>0</v>
      </c>
      <c r="I1501" s="4">
        <f t="shared" ref="I1501:I1542" si="177">+IF(AND(C1501&gt;=181,C1501&lt;=360),K1501,0)</f>
        <v>0</v>
      </c>
      <c r="J1501" s="4">
        <f t="shared" ref="J1501:J1542" si="178">+IF(AND(C1501&gt;360),K1501,0)</f>
        <v>0</v>
      </c>
    </row>
    <row r="1502" spans="3:10" x14ac:dyDescent="0.25">
      <c r="C1502" s="24">
        <f t="shared" si="171"/>
        <v>45442</v>
      </c>
      <c r="D1502" s="4">
        <f t="shared" si="172"/>
        <v>0</v>
      </c>
      <c r="E1502" s="4">
        <f t="shared" si="173"/>
        <v>0</v>
      </c>
      <c r="F1502" s="4">
        <f t="shared" si="174"/>
        <v>0</v>
      </c>
      <c r="G1502" s="4">
        <f t="shared" si="175"/>
        <v>0</v>
      </c>
      <c r="H1502" s="4">
        <f t="shared" si="176"/>
        <v>0</v>
      </c>
      <c r="I1502" s="4">
        <f t="shared" si="177"/>
        <v>0</v>
      </c>
      <c r="J1502" s="4">
        <f t="shared" si="178"/>
        <v>0</v>
      </c>
    </row>
    <row r="1503" spans="3:10" x14ac:dyDescent="0.25">
      <c r="C1503" s="24">
        <f t="shared" si="171"/>
        <v>45442</v>
      </c>
      <c r="D1503" s="4">
        <f t="shared" si="172"/>
        <v>0</v>
      </c>
      <c r="E1503" s="4">
        <f t="shared" si="173"/>
        <v>0</v>
      </c>
      <c r="F1503" s="4">
        <f t="shared" si="174"/>
        <v>0</v>
      </c>
      <c r="G1503" s="4">
        <f t="shared" si="175"/>
        <v>0</v>
      </c>
      <c r="H1503" s="4">
        <f t="shared" si="176"/>
        <v>0</v>
      </c>
      <c r="I1503" s="4">
        <f t="shared" si="177"/>
        <v>0</v>
      </c>
      <c r="J1503" s="4">
        <f t="shared" si="178"/>
        <v>0</v>
      </c>
    </row>
    <row r="1504" spans="3:10" x14ac:dyDescent="0.25">
      <c r="C1504" s="24">
        <f t="shared" si="171"/>
        <v>45442</v>
      </c>
      <c r="D1504" s="4">
        <f t="shared" si="172"/>
        <v>0</v>
      </c>
      <c r="E1504" s="4">
        <f t="shared" si="173"/>
        <v>0</v>
      </c>
      <c r="F1504" s="4">
        <f t="shared" si="174"/>
        <v>0</v>
      </c>
      <c r="G1504" s="4">
        <f t="shared" si="175"/>
        <v>0</v>
      </c>
      <c r="H1504" s="4">
        <f t="shared" si="176"/>
        <v>0</v>
      </c>
      <c r="I1504" s="4">
        <f t="shared" si="177"/>
        <v>0</v>
      </c>
      <c r="J1504" s="4">
        <f t="shared" si="178"/>
        <v>0</v>
      </c>
    </row>
    <row r="1505" spans="3:10" x14ac:dyDescent="0.25">
      <c r="C1505" s="24">
        <f t="shared" si="171"/>
        <v>45442</v>
      </c>
      <c r="D1505" s="4">
        <f t="shared" si="172"/>
        <v>0</v>
      </c>
      <c r="E1505" s="4">
        <f t="shared" si="173"/>
        <v>0</v>
      </c>
      <c r="F1505" s="4">
        <f t="shared" si="174"/>
        <v>0</v>
      </c>
      <c r="G1505" s="4">
        <f t="shared" si="175"/>
        <v>0</v>
      </c>
      <c r="H1505" s="4">
        <f t="shared" si="176"/>
        <v>0</v>
      </c>
      <c r="I1505" s="4">
        <f t="shared" si="177"/>
        <v>0</v>
      </c>
      <c r="J1505" s="4">
        <f t="shared" si="178"/>
        <v>0</v>
      </c>
    </row>
    <row r="1506" spans="3:10" x14ac:dyDescent="0.25">
      <c r="C1506" s="24">
        <f t="shared" si="171"/>
        <v>45442</v>
      </c>
      <c r="D1506" s="4">
        <f t="shared" si="172"/>
        <v>0</v>
      </c>
      <c r="E1506" s="4">
        <f t="shared" si="173"/>
        <v>0</v>
      </c>
      <c r="F1506" s="4">
        <f t="shared" si="174"/>
        <v>0</v>
      </c>
      <c r="G1506" s="4">
        <f t="shared" si="175"/>
        <v>0</v>
      </c>
      <c r="H1506" s="4">
        <f t="shared" si="176"/>
        <v>0</v>
      </c>
      <c r="I1506" s="4">
        <f t="shared" si="177"/>
        <v>0</v>
      </c>
      <c r="J1506" s="4">
        <f t="shared" si="178"/>
        <v>0</v>
      </c>
    </row>
    <row r="1507" spans="3:10" x14ac:dyDescent="0.25">
      <c r="C1507" s="24">
        <f t="shared" si="171"/>
        <v>45442</v>
      </c>
      <c r="D1507" s="4">
        <f t="shared" si="172"/>
        <v>0</v>
      </c>
      <c r="E1507" s="4">
        <f t="shared" si="173"/>
        <v>0</v>
      </c>
      <c r="F1507" s="4">
        <f t="shared" si="174"/>
        <v>0</v>
      </c>
      <c r="G1507" s="4">
        <f t="shared" si="175"/>
        <v>0</v>
      </c>
      <c r="H1507" s="4">
        <f t="shared" si="176"/>
        <v>0</v>
      </c>
      <c r="I1507" s="4">
        <f t="shared" si="177"/>
        <v>0</v>
      </c>
      <c r="J1507" s="4">
        <f t="shared" si="178"/>
        <v>0</v>
      </c>
    </row>
    <row r="1508" spans="3:10" x14ac:dyDescent="0.25">
      <c r="C1508" s="24">
        <f t="shared" si="171"/>
        <v>45442</v>
      </c>
      <c r="D1508" s="4">
        <f t="shared" si="172"/>
        <v>0</v>
      </c>
      <c r="E1508" s="4">
        <f t="shared" si="173"/>
        <v>0</v>
      </c>
      <c r="F1508" s="4">
        <f t="shared" si="174"/>
        <v>0</v>
      </c>
      <c r="G1508" s="4">
        <f t="shared" si="175"/>
        <v>0</v>
      </c>
      <c r="H1508" s="4">
        <f t="shared" si="176"/>
        <v>0</v>
      </c>
      <c r="I1508" s="4">
        <f t="shared" si="177"/>
        <v>0</v>
      </c>
      <c r="J1508" s="4">
        <f t="shared" si="178"/>
        <v>0</v>
      </c>
    </row>
    <row r="1509" spans="3:10" x14ac:dyDescent="0.25">
      <c r="C1509" s="24">
        <f t="shared" si="171"/>
        <v>45442</v>
      </c>
      <c r="D1509" s="4">
        <f t="shared" si="172"/>
        <v>0</v>
      </c>
      <c r="E1509" s="4">
        <f t="shared" si="173"/>
        <v>0</v>
      </c>
      <c r="F1509" s="4">
        <f t="shared" si="174"/>
        <v>0</v>
      </c>
      <c r="G1509" s="4">
        <f t="shared" si="175"/>
        <v>0</v>
      </c>
      <c r="H1509" s="4">
        <f t="shared" si="176"/>
        <v>0</v>
      </c>
      <c r="I1509" s="4">
        <f t="shared" si="177"/>
        <v>0</v>
      </c>
      <c r="J1509" s="4">
        <f t="shared" si="178"/>
        <v>0</v>
      </c>
    </row>
    <row r="1510" spans="3:10" x14ac:dyDescent="0.25">
      <c r="C1510" s="24">
        <f t="shared" si="171"/>
        <v>45442</v>
      </c>
      <c r="D1510" s="4">
        <f t="shared" si="172"/>
        <v>0</v>
      </c>
      <c r="E1510" s="4">
        <f t="shared" si="173"/>
        <v>0</v>
      </c>
      <c r="F1510" s="4">
        <f t="shared" si="174"/>
        <v>0</v>
      </c>
      <c r="G1510" s="4">
        <f t="shared" si="175"/>
        <v>0</v>
      </c>
      <c r="H1510" s="4">
        <f t="shared" si="176"/>
        <v>0</v>
      </c>
      <c r="I1510" s="4">
        <f t="shared" si="177"/>
        <v>0</v>
      </c>
      <c r="J1510" s="4">
        <f t="shared" si="178"/>
        <v>0</v>
      </c>
    </row>
    <row r="1511" spans="3:10" x14ac:dyDescent="0.25">
      <c r="C1511" s="24">
        <f t="shared" si="171"/>
        <v>45442</v>
      </c>
      <c r="D1511" s="4">
        <f t="shared" si="172"/>
        <v>0</v>
      </c>
      <c r="E1511" s="4">
        <f t="shared" si="173"/>
        <v>0</v>
      </c>
      <c r="F1511" s="4">
        <f t="shared" si="174"/>
        <v>0</v>
      </c>
      <c r="G1511" s="4">
        <f t="shared" si="175"/>
        <v>0</v>
      </c>
      <c r="H1511" s="4">
        <f t="shared" si="176"/>
        <v>0</v>
      </c>
      <c r="I1511" s="4">
        <f t="shared" si="177"/>
        <v>0</v>
      </c>
      <c r="J1511" s="4">
        <f t="shared" si="178"/>
        <v>0</v>
      </c>
    </row>
    <row r="1512" spans="3:10" x14ac:dyDescent="0.25">
      <c r="C1512" s="24">
        <f t="shared" si="171"/>
        <v>45442</v>
      </c>
      <c r="D1512" s="4">
        <f t="shared" si="172"/>
        <v>0</v>
      </c>
      <c r="E1512" s="4">
        <f t="shared" si="173"/>
        <v>0</v>
      </c>
      <c r="F1512" s="4">
        <f t="shared" si="174"/>
        <v>0</v>
      </c>
      <c r="G1512" s="4">
        <f t="shared" si="175"/>
        <v>0</v>
      </c>
      <c r="H1512" s="4">
        <f t="shared" si="176"/>
        <v>0</v>
      </c>
      <c r="I1512" s="4">
        <f t="shared" si="177"/>
        <v>0</v>
      </c>
      <c r="J1512" s="4">
        <f t="shared" si="178"/>
        <v>0</v>
      </c>
    </row>
    <row r="1513" spans="3:10" x14ac:dyDescent="0.25">
      <c r="C1513" s="24">
        <f t="shared" si="171"/>
        <v>45442</v>
      </c>
      <c r="D1513" s="4">
        <f t="shared" si="172"/>
        <v>0</v>
      </c>
      <c r="E1513" s="4">
        <f t="shared" si="173"/>
        <v>0</v>
      </c>
      <c r="F1513" s="4">
        <f t="shared" si="174"/>
        <v>0</v>
      </c>
      <c r="G1513" s="4">
        <f t="shared" si="175"/>
        <v>0</v>
      </c>
      <c r="H1513" s="4">
        <f t="shared" si="176"/>
        <v>0</v>
      </c>
      <c r="I1513" s="4">
        <f t="shared" si="177"/>
        <v>0</v>
      </c>
      <c r="J1513" s="4">
        <f t="shared" si="178"/>
        <v>0</v>
      </c>
    </row>
    <row r="1514" spans="3:10" x14ac:dyDescent="0.25">
      <c r="C1514" s="24">
        <f t="shared" si="171"/>
        <v>45442</v>
      </c>
      <c r="D1514" s="4">
        <f t="shared" si="172"/>
        <v>0</v>
      </c>
      <c r="E1514" s="4">
        <f t="shared" si="173"/>
        <v>0</v>
      </c>
      <c r="F1514" s="4">
        <f t="shared" si="174"/>
        <v>0</v>
      </c>
      <c r="G1514" s="4">
        <f t="shared" si="175"/>
        <v>0</v>
      </c>
      <c r="H1514" s="4">
        <f t="shared" si="176"/>
        <v>0</v>
      </c>
      <c r="I1514" s="4">
        <f t="shared" si="177"/>
        <v>0</v>
      </c>
      <c r="J1514" s="4">
        <f t="shared" si="178"/>
        <v>0</v>
      </c>
    </row>
    <row r="1515" spans="3:10" x14ac:dyDescent="0.25">
      <c r="C1515" s="24">
        <f t="shared" si="171"/>
        <v>45442</v>
      </c>
      <c r="D1515" s="4">
        <f t="shared" si="172"/>
        <v>0</v>
      </c>
      <c r="E1515" s="4">
        <f t="shared" si="173"/>
        <v>0</v>
      </c>
      <c r="F1515" s="4">
        <f t="shared" si="174"/>
        <v>0</v>
      </c>
      <c r="G1515" s="4">
        <f t="shared" si="175"/>
        <v>0</v>
      </c>
      <c r="H1515" s="4">
        <f t="shared" si="176"/>
        <v>0</v>
      </c>
      <c r="I1515" s="4">
        <f t="shared" si="177"/>
        <v>0</v>
      </c>
      <c r="J1515" s="4">
        <f t="shared" si="178"/>
        <v>0</v>
      </c>
    </row>
    <row r="1516" spans="3:10" x14ac:dyDescent="0.25">
      <c r="C1516" s="24">
        <f t="shared" si="171"/>
        <v>45442</v>
      </c>
      <c r="D1516" s="4">
        <f t="shared" si="172"/>
        <v>0</v>
      </c>
      <c r="E1516" s="4">
        <f t="shared" si="173"/>
        <v>0</v>
      </c>
      <c r="F1516" s="4">
        <f t="shared" si="174"/>
        <v>0</v>
      </c>
      <c r="G1516" s="4">
        <f t="shared" si="175"/>
        <v>0</v>
      </c>
      <c r="H1516" s="4">
        <f t="shared" si="176"/>
        <v>0</v>
      </c>
      <c r="I1516" s="4">
        <f t="shared" si="177"/>
        <v>0</v>
      </c>
      <c r="J1516" s="4">
        <f t="shared" si="178"/>
        <v>0</v>
      </c>
    </row>
    <row r="1517" spans="3:10" x14ac:dyDescent="0.25">
      <c r="C1517" s="24">
        <f t="shared" si="171"/>
        <v>45442</v>
      </c>
      <c r="D1517" s="4">
        <f t="shared" si="172"/>
        <v>0</v>
      </c>
      <c r="E1517" s="4">
        <f t="shared" si="173"/>
        <v>0</v>
      </c>
      <c r="F1517" s="4">
        <f t="shared" si="174"/>
        <v>0</v>
      </c>
      <c r="G1517" s="4">
        <f t="shared" si="175"/>
        <v>0</v>
      </c>
      <c r="H1517" s="4">
        <f t="shared" si="176"/>
        <v>0</v>
      </c>
      <c r="I1517" s="4">
        <f t="shared" si="177"/>
        <v>0</v>
      </c>
      <c r="J1517" s="4">
        <f t="shared" si="178"/>
        <v>0</v>
      </c>
    </row>
    <row r="1518" spans="3:10" x14ac:dyDescent="0.25">
      <c r="C1518" s="24">
        <f t="shared" si="171"/>
        <v>45442</v>
      </c>
      <c r="D1518" s="4">
        <f t="shared" si="172"/>
        <v>0</v>
      </c>
      <c r="E1518" s="4">
        <f t="shared" si="173"/>
        <v>0</v>
      </c>
      <c r="F1518" s="4">
        <f t="shared" si="174"/>
        <v>0</v>
      </c>
      <c r="G1518" s="4">
        <f t="shared" si="175"/>
        <v>0</v>
      </c>
      <c r="H1518" s="4">
        <f t="shared" si="176"/>
        <v>0</v>
      </c>
      <c r="I1518" s="4">
        <f t="shared" si="177"/>
        <v>0</v>
      </c>
      <c r="J1518" s="4">
        <f t="shared" si="178"/>
        <v>0</v>
      </c>
    </row>
    <row r="1519" spans="3:10" x14ac:dyDescent="0.25">
      <c r="C1519" s="24">
        <f t="shared" si="171"/>
        <v>45442</v>
      </c>
      <c r="D1519" s="4">
        <f t="shared" si="172"/>
        <v>0</v>
      </c>
      <c r="E1519" s="4">
        <f t="shared" si="173"/>
        <v>0</v>
      </c>
      <c r="F1519" s="4">
        <f t="shared" si="174"/>
        <v>0</v>
      </c>
      <c r="G1519" s="4">
        <f t="shared" si="175"/>
        <v>0</v>
      </c>
      <c r="H1519" s="4">
        <f t="shared" si="176"/>
        <v>0</v>
      </c>
      <c r="I1519" s="4">
        <f t="shared" si="177"/>
        <v>0</v>
      </c>
      <c r="J1519" s="4">
        <f t="shared" si="178"/>
        <v>0</v>
      </c>
    </row>
    <row r="1520" spans="3:10" x14ac:dyDescent="0.25">
      <c r="C1520" s="24">
        <f t="shared" si="171"/>
        <v>45442</v>
      </c>
      <c r="D1520" s="4">
        <f t="shared" si="172"/>
        <v>0</v>
      </c>
      <c r="E1520" s="4">
        <f t="shared" si="173"/>
        <v>0</v>
      </c>
      <c r="F1520" s="4">
        <f t="shared" si="174"/>
        <v>0</v>
      </c>
      <c r="G1520" s="4">
        <f t="shared" si="175"/>
        <v>0</v>
      </c>
      <c r="H1520" s="4">
        <f t="shared" si="176"/>
        <v>0</v>
      </c>
      <c r="I1520" s="4">
        <f t="shared" si="177"/>
        <v>0</v>
      </c>
      <c r="J1520" s="4">
        <f t="shared" si="178"/>
        <v>0</v>
      </c>
    </row>
    <row r="1521" spans="3:10" x14ac:dyDescent="0.25">
      <c r="C1521" s="24">
        <f t="shared" si="171"/>
        <v>45442</v>
      </c>
      <c r="D1521" s="4">
        <f t="shared" si="172"/>
        <v>0</v>
      </c>
      <c r="E1521" s="4">
        <f t="shared" si="173"/>
        <v>0</v>
      </c>
      <c r="F1521" s="4">
        <f t="shared" si="174"/>
        <v>0</v>
      </c>
      <c r="G1521" s="4">
        <f t="shared" si="175"/>
        <v>0</v>
      </c>
      <c r="H1521" s="4">
        <f t="shared" si="176"/>
        <v>0</v>
      </c>
      <c r="I1521" s="4">
        <f t="shared" si="177"/>
        <v>0</v>
      </c>
      <c r="J1521" s="4">
        <f t="shared" si="178"/>
        <v>0</v>
      </c>
    </row>
    <row r="1522" spans="3:10" x14ac:dyDescent="0.25">
      <c r="C1522" s="24">
        <f t="shared" si="171"/>
        <v>45442</v>
      </c>
      <c r="D1522" s="4">
        <f t="shared" si="172"/>
        <v>0</v>
      </c>
      <c r="E1522" s="4">
        <f t="shared" si="173"/>
        <v>0</v>
      </c>
      <c r="F1522" s="4">
        <f t="shared" si="174"/>
        <v>0</v>
      </c>
      <c r="G1522" s="4">
        <f t="shared" si="175"/>
        <v>0</v>
      </c>
      <c r="H1522" s="4">
        <f t="shared" si="176"/>
        <v>0</v>
      </c>
      <c r="I1522" s="4">
        <f t="shared" si="177"/>
        <v>0</v>
      </c>
      <c r="J1522" s="4">
        <f t="shared" si="178"/>
        <v>0</v>
      </c>
    </row>
    <row r="1523" spans="3:10" x14ac:dyDescent="0.25">
      <c r="C1523" s="24">
        <f t="shared" si="171"/>
        <v>45442</v>
      </c>
      <c r="D1523" s="4">
        <f t="shared" si="172"/>
        <v>0</v>
      </c>
      <c r="E1523" s="4">
        <f t="shared" si="173"/>
        <v>0</v>
      </c>
      <c r="F1523" s="4">
        <f t="shared" si="174"/>
        <v>0</v>
      </c>
      <c r="G1523" s="4">
        <f t="shared" si="175"/>
        <v>0</v>
      </c>
      <c r="H1523" s="4">
        <f t="shared" si="176"/>
        <v>0</v>
      </c>
      <c r="I1523" s="4">
        <f t="shared" si="177"/>
        <v>0</v>
      </c>
      <c r="J1523" s="4">
        <f t="shared" si="178"/>
        <v>0</v>
      </c>
    </row>
    <row r="1524" spans="3:10" x14ac:dyDescent="0.25">
      <c r="C1524" s="24">
        <f t="shared" si="171"/>
        <v>45442</v>
      </c>
      <c r="D1524" s="4">
        <f t="shared" si="172"/>
        <v>0</v>
      </c>
      <c r="E1524" s="4">
        <f t="shared" si="173"/>
        <v>0</v>
      </c>
      <c r="F1524" s="4">
        <f t="shared" si="174"/>
        <v>0</v>
      </c>
      <c r="G1524" s="4">
        <f t="shared" si="175"/>
        <v>0</v>
      </c>
      <c r="H1524" s="4">
        <f t="shared" si="176"/>
        <v>0</v>
      </c>
      <c r="I1524" s="4">
        <f t="shared" si="177"/>
        <v>0</v>
      </c>
      <c r="J1524" s="4">
        <f t="shared" si="178"/>
        <v>0</v>
      </c>
    </row>
    <row r="1525" spans="3:10" x14ac:dyDescent="0.25">
      <c r="C1525" s="24">
        <f t="shared" si="171"/>
        <v>45442</v>
      </c>
      <c r="D1525" s="4">
        <f t="shared" si="172"/>
        <v>0</v>
      </c>
      <c r="E1525" s="4">
        <f t="shared" si="173"/>
        <v>0</v>
      </c>
      <c r="F1525" s="4">
        <f t="shared" si="174"/>
        <v>0</v>
      </c>
      <c r="G1525" s="4">
        <f t="shared" si="175"/>
        <v>0</v>
      </c>
      <c r="H1525" s="4">
        <f t="shared" si="176"/>
        <v>0</v>
      </c>
      <c r="I1525" s="4">
        <f t="shared" si="177"/>
        <v>0</v>
      </c>
      <c r="J1525" s="4">
        <f t="shared" si="178"/>
        <v>0</v>
      </c>
    </row>
    <row r="1526" spans="3:10" x14ac:dyDescent="0.25">
      <c r="C1526" s="24">
        <f t="shared" si="171"/>
        <v>45442</v>
      </c>
      <c r="D1526" s="4">
        <f t="shared" si="172"/>
        <v>0</v>
      </c>
      <c r="E1526" s="4">
        <f t="shared" si="173"/>
        <v>0</v>
      </c>
      <c r="F1526" s="4">
        <f t="shared" si="174"/>
        <v>0</v>
      </c>
      <c r="G1526" s="4">
        <f t="shared" si="175"/>
        <v>0</v>
      </c>
      <c r="H1526" s="4">
        <f t="shared" si="176"/>
        <v>0</v>
      </c>
      <c r="I1526" s="4">
        <f t="shared" si="177"/>
        <v>0</v>
      </c>
      <c r="J1526" s="4">
        <f t="shared" si="178"/>
        <v>0</v>
      </c>
    </row>
    <row r="1527" spans="3:10" x14ac:dyDescent="0.25">
      <c r="C1527" s="24">
        <f t="shared" si="171"/>
        <v>45442</v>
      </c>
      <c r="D1527" s="4">
        <f t="shared" si="172"/>
        <v>0</v>
      </c>
      <c r="E1527" s="4">
        <f t="shared" si="173"/>
        <v>0</v>
      </c>
      <c r="F1527" s="4">
        <f t="shared" si="174"/>
        <v>0</v>
      </c>
      <c r="G1527" s="4">
        <f t="shared" si="175"/>
        <v>0</v>
      </c>
      <c r="H1527" s="4">
        <f t="shared" si="176"/>
        <v>0</v>
      </c>
      <c r="I1527" s="4">
        <f t="shared" si="177"/>
        <v>0</v>
      </c>
      <c r="J1527" s="4">
        <f t="shared" si="178"/>
        <v>0</v>
      </c>
    </row>
    <row r="1528" spans="3:10" x14ac:dyDescent="0.25">
      <c r="C1528" s="24">
        <f t="shared" si="171"/>
        <v>45442</v>
      </c>
      <c r="D1528" s="4">
        <f t="shared" si="172"/>
        <v>0</v>
      </c>
      <c r="E1528" s="4">
        <f t="shared" si="173"/>
        <v>0</v>
      </c>
      <c r="F1528" s="4">
        <f t="shared" si="174"/>
        <v>0</v>
      </c>
      <c r="G1528" s="4">
        <f t="shared" si="175"/>
        <v>0</v>
      </c>
      <c r="H1528" s="4">
        <f t="shared" si="176"/>
        <v>0</v>
      </c>
      <c r="I1528" s="4">
        <f t="shared" si="177"/>
        <v>0</v>
      </c>
      <c r="J1528" s="4">
        <f t="shared" si="178"/>
        <v>0</v>
      </c>
    </row>
    <row r="1529" spans="3:10" x14ac:dyDescent="0.25">
      <c r="C1529" s="24">
        <f t="shared" si="171"/>
        <v>45442</v>
      </c>
      <c r="D1529" s="4">
        <f t="shared" si="172"/>
        <v>0</v>
      </c>
      <c r="E1529" s="4">
        <f t="shared" si="173"/>
        <v>0</v>
      </c>
      <c r="F1529" s="4">
        <f t="shared" si="174"/>
        <v>0</v>
      </c>
      <c r="G1529" s="4">
        <f t="shared" si="175"/>
        <v>0</v>
      </c>
      <c r="H1529" s="4">
        <f t="shared" si="176"/>
        <v>0</v>
      </c>
      <c r="I1529" s="4">
        <f t="shared" si="177"/>
        <v>0</v>
      </c>
      <c r="J1529" s="4">
        <f t="shared" si="178"/>
        <v>0</v>
      </c>
    </row>
    <row r="1530" spans="3:10" x14ac:dyDescent="0.25">
      <c r="C1530" s="24">
        <f t="shared" si="171"/>
        <v>45442</v>
      </c>
      <c r="D1530" s="4">
        <f t="shared" si="172"/>
        <v>0</v>
      </c>
      <c r="E1530" s="4">
        <f t="shared" si="173"/>
        <v>0</v>
      </c>
      <c r="F1530" s="4">
        <f t="shared" si="174"/>
        <v>0</v>
      </c>
      <c r="G1530" s="4">
        <f t="shared" si="175"/>
        <v>0</v>
      </c>
      <c r="H1530" s="4">
        <f t="shared" si="176"/>
        <v>0</v>
      </c>
      <c r="I1530" s="4">
        <f t="shared" si="177"/>
        <v>0</v>
      </c>
      <c r="J1530" s="4">
        <f t="shared" si="178"/>
        <v>0</v>
      </c>
    </row>
    <row r="1531" spans="3:10" x14ac:dyDescent="0.25">
      <c r="C1531" s="24">
        <f t="shared" si="171"/>
        <v>45442</v>
      </c>
      <c r="D1531" s="4">
        <f t="shared" si="172"/>
        <v>0</v>
      </c>
      <c r="E1531" s="4">
        <f t="shared" si="173"/>
        <v>0</v>
      </c>
      <c r="F1531" s="4">
        <f t="shared" si="174"/>
        <v>0</v>
      </c>
      <c r="G1531" s="4">
        <f t="shared" si="175"/>
        <v>0</v>
      </c>
      <c r="H1531" s="4">
        <f t="shared" si="176"/>
        <v>0</v>
      </c>
      <c r="I1531" s="4">
        <f t="shared" si="177"/>
        <v>0</v>
      </c>
      <c r="J1531" s="4">
        <f t="shared" si="178"/>
        <v>0</v>
      </c>
    </row>
    <row r="1532" spans="3:10" x14ac:dyDescent="0.25">
      <c r="C1532" s="24">
        <f t="shared" si="171"/>
        <v>45442</v>
      </c>
      <c r="D1532" s="4">
        <f t="shared" si="172"/>
        <v>0</v>
      </c>
      <c r="E1532" s="4">
        <f t="shared" si="173"/>
        <v>0</v>
      </c>
      <c r="F1532" s="4">
        <f t="shared" si="174"/>
        <v>0</v>
      </c>
      <c r="G1532" s="4">
        <f t="shared" si="175"/>
        <v>0</v>
      </c>
      <c r="H1532" s="4">
        <f t="shared" si="176"/>
        <v>0</v>
      </c>
      <c r="I1532" s="4">
        <f t="shared" si="177"/>
        <v>0</v>
      </c>
      <c r="J1532" s="4">
        <f t="shared" si="178"/>
        <v>0</v>
      </c>
    </row>
    <row r="1533" spans="3:10" x14ac:dyDescent="0.25">
      <c r="C1533" s="24">
        <f t="shared" si="171"/>
        <v>45442</v>
      </c>
      <c r="D1533" s="4">
        <f t="shared" si="172"/>
        <v>0</v>
      </c>
      <c r="E1533" s="4">
        <f t="shared" si="173"/>
        <v>0</v>
      </c>
      <c r="F1533" s="4">
        <f t="shared" si="174"/>
        <v>0</v>
      </c>
      <c r="G1533" s="4">
        <f t="shared" si="175"/>
        <v>0</v>
      </c>
      <c r="H1533" s="4">
        <f t="shared" si="176"/>
        <v>0</v>
      </c>
      <c r="I1533" s="4">
        <f t="shared" si="177"/>
        <v>0</v>
      </c>
      <c r="J1533" s="4">
        <f t="shared" si="178"/>
        <v>0</v>
      </c>
    </row>
    <row r="1534" spans="3:10" x14ac:dyDescent="0.25">
      <c r="C1534" s="24">
        <f t="shared" si="171"/>
        <v>45442</v>
      </c>
      <c r="D1534" s="4">
        <f t="shared" si="172"/>
        <v>0</v>
      </c>
      <c r="E1534" s="4">
        <f t="shared" si="173"/>
        <v>0</v>
      </c>
      <c r="F1534" s="4">
        <f t="shared" si="174"/>
        <v>0</v>
      </c>
      <c r="G1534" s="4">
        <f t="shared" si="175"/>
        <v>0</v>
      </c>
      <c r="H1534" s="4">
        <f t="shared" si="176"/>
        <v>0</v>
      </c>
      <c r="I1534" s="4">
        <f t="shared" si="177"/>
        <v>0</v>
      </c>
      <c r="J1534" s="4">
        <f t="shared" si="178"/>
        <v>0</v>
      </c>
    </row>
    <row r="1535" spans="3:10" x14ac:dyDescent="0.25">
      <c r="C1535" s="24">
        <f t="shared" si="171"/>
        <v>45442</v>
      </c>
      <c r="D1535" s="4">
        <f t="shared" si="172"/>
        <v>0</v>
      </c>
      <c r="E1535" s="4">
        <f t="shared" si="173"/>
        <v>0</v>
      </c>
      <c r="F1535" s="4">
        <f t="shared" si="174"/>
        <v>0</v>
      </c>
      <c r="G1535" s="4">
        <f t="shared" si="175"/>
        <v>0</v>
      </c>
      <c r="H1535" s="4">
        <f t="shared" si="176"/>
        <v>0</v>
      </c>
      <c r="I1535" s="4">
        <f t="shared" si="177"/>
        <v>0</v>
      </c>
      <c r="J1535" s="4">
        <f t="shared" si="178"/>
        <v>0</v>
      </c>
    </row>
    <row r="1536" spans="3:10" x14ac:dyDescent="0.25">
      <c r="C1536" s="24">
        <f t="shared" si="171"/>
        <v>45442</v>
      </c>
      <c r="D1536" s="4">
        <f t="shared" si="172"/>
        <v>0</v>
      </c>
      <c r="E1536" s="4">
        <f t="shared" si="173"/>
        <v>0</v>
      </c>
      <c r="F1536" s="4">
        <f t="shared" si="174"/>
        <v>0</v>
      </c>
      <c r="G1536" s="4">
        <f t="shared" si="175"/>
        <v>0</v>
      </c>
      <c r="H1536" s="4">
        <f t="shared" si="176"/>
        <v>0</v>
      </c>
      <c r="I1536" s="4">
        <f t="shared" si="177"/>
        <v>0</v>
      </c>
      <c r="J1536" s="4">
        <f t="shared" si="178"/>
        <v>0</v>
      </c>
    </row>
    <row r="1537" spans="1:12" x14ac:dyDescent="0.25">
      <c r="C1537" s="24">
        <f t="shared" si="171"/>
        <v>45442</v>
      </c>
      <c r="D1537" s="4">
        <f t="shared" si="172"/>
        <v>0</v>
      </c>
      <c r="E1537" s="4">
        <f t="shared" si="173"/>
        <v>0</v>
      </c>
      <c r="F1537" s="4">
        <f t="shared" si="174"/>
        <v>0</v>
      </c>
      <c r="G1537" s="4">
        <f t="shared" si="175"/>
        <v>0</v>
      </c>
      <c r="H1537" s="4">
        <f t="shared" si="176"/>
        <v>0</v>
      </c>
      <c r="I1537" s="4">
        <f t="shared" si="177"/>
        <v>0</v>
      </c>
      <c r="J1537" s="4">
        <f t="shared" si="178"/>
        <v>0</v>
      </c>
    </row>
    <row r="1538" spans="1:12" x14ac:dyDescent="0.25">
      <c r="C1538" s="24">
        <f t="shared" si="171"/>
        <v>45442</v>
      </c>
      <c r="D1538" s="4">
        <f t="shared" si="172"/>
        <v>0</v>
      </c>
      <c r="E1538" s="4">
        <f t="shared" si="173"/>
        <v>0</v>
      </c>
      <c r="F1538" s="4">
        <f t="shared" si="174"/>
        <v>0</v>
      </c>
      <c r="G1538" s="4">
        <f t="shared" si="175"/>
        <v>0</v>
      </c>
      <c r="H1538" s="4">
        <f t="shared" si="176"/>
        <v>0</v>
      </c>
      <c r="I1538" s="4">
        <f t="shared" si="177"/>
        <v>0</v>
      </c>
      <c r="J1538" s="4">
        <f t="shared" si="178"/>
        <v>0</v>
      </c>
    </row>
    <row r="1539" spans="1:12" x14ac:dyDescent="0.25">
      <c r="C1539" s="24">
        <f t="shared" si="171"/>
        <v>45442</v>
      </c>
      <c r="D1539" s="4">
        <f t="shared" si="172"/>
        <v>0</v>
      </c>
      <c r="E1539" s="4">
        <f t="shared" si="173"/>
        <v>0</v>
      </c>
      <c r="F1539" s="4">
        <f t="shared" si="174"/>
        <v>0</v>
      </c>
      <c r="G1539" s="4">
        <f t="shared" si="175"/>
        <v>0</v>
      </c>
      <c r="H1539" s="4">
        <f t="shared" si="176"/>
        <v>0</v>
      </c>
      <c r="I1539" s="4">
        <f t="shared" si="177"/>
        <v>0</v>
      </c>
      <c r="J1539" s="4">
        <f t="shared" si="178"/>
        <v>0</v>
      </c>
    </row>
    <row r="1540" spans="1:12" x14ac:dyDescent="0.25">
      <c r="C1540" s="24">
        <f t="shared" si="171"/>
        <v>45442</v>
      </c>
      <c r="D1540" s="4">
        <f t="shared" si="172"/>
        <v>0</v>
      </c>
      <c r="E1540" s="4">
        <f t="shared" si="173"/>
        <v>0</v>
      </c>
      <c r="F1540" s="4">
        <f t="shared" si="174"/>
        <v>0</v>
      </c>
      <c r="G1540" s="4">
        <f t="shared" si="175"/>
        <v>0</v>
      </c>
      <c r="H1540" s="4">
        <f t="shared" si="176"/>
        <v>0</v>
      </c>
      <c r="I1540" s="4">
        <f t="shared" si="177"/>
        <v>0</v>
      </c>
      <c r="J1540" s="4">
        <f t="shared" si="178"/>
        <v>0</v>
      </c>
    </row>
    <row r="1541" spans="1:12" x14ac:dyDescent="0.25">
      <c r="C1541" s="24">
        <f t="shared" si="171"/>
        <v>45442</v>
      </c>
      <c r="D1541" s="4">
        <f t="shared" si="172"/>
        <v>0</v>
      </c>
      <c r="E1541" s="4">
        <f t="shared" si="173"/>
        <v>0</v>
      </c>
      <c r="F1541" s="4">
        <f t="shared" si="174"/>
        <v>0</v>
      </c>
      <c r="G1541" s="4">
        <f t="shared" si="175"/>
        <v>0</v>
      </c>
      <c r="H1541" s="4">
        <f t="shared" si="176"/>
        <v>0</v>
      </c>
      <c r="I1541" s="4">
        <f t="shared" si="177"/>
        <v>0</v>
      </c>
      <c r="J1541" s="4">
        <f t="shared" si="178"/>
        <v>0</v>
      </c>
    </row>
    <row r="1542" spans="1:12" x14ac:dyDescent="0.25">
      <c r="C1542" s="24">
        <f t="shared" si="171"/>
        <v>45442</v>
      </c>
      <c r="D1542" s="4">
        <f t="shared" si="172"/>
        <v>0</v>
      </c>
      <c r="E1542" s="4">
        <f t="shared" si="173"/>
        <v>0</v>
      </c>
      <c r="F1542" s="4">
        <f t="shared" si="174"/>
        <v>0</v>
      </c>
      <c r="G1542" s="4">
        <f t="shared" si="175"/>
        <v>0</v>
      </c>
      <c r="H1542" s="4">
        <f t="shared" si="176"/>
        <v>0</v>
      </c>
      <c r="I1542" s="4">
        <f t="shared" si="177"/>
        <v>0</v>
      </c>
      <c r="J1542" s="4">
        <f t="shared" si="178"/>
        <v>0</v>
      </c>
    </row>
    <row r="1543" spans="1:12" x14ac:dyDescent="0.25">
      <c r="A1543" s="7" t="s">
        <v>299</v>
      </c>
      <c r="B1543" s="7"/>
      <c r="C1543" s="21"/>
      <c r="D1543" s="10">
        <f t="shared" ref="D1543:K1543" si="179">SUM(D4:D1542)</f>
        <v>0</v>
      </c>
      <c r="E1543" s="10">
        <f t="shared" si="179"/>
        <v>0</v>
      </c>
      <c r="F1543" s="10">
        <f t="shared" si="179"/>
        <v>0</v>
      </c>
      <c r="G1543" s="10">
        <f t="shared" si="179"/>
        <v>0</v>
      </c>
      <c r="H1543" s="10">
        <f t="shared" si="179"/>
        <v>0</v>
      </c>
      <c r="I1543" s="10">
        <f t="shared" si="179"/>
        <v>0</v>
      </c>
      <c r="J1543" s="10">
        <f t="shared" si="179"/>
        <v>0</v>
      </c>
      <c r="K1543" s="10">
        <f t="shared" si="179"/>
        <v>0</v>
      </c>
      <c r="L1543" s="3">
        <f>+SUM(D1543:J1543)-K1543</f>
        <v>0</v>
      </c>
    </row>
    <row r="1545" spans="1:12" x14ac:dyDescent="0.25">
      <c r="K1545" s="3">
        <f>+Consolidado!L1390</f>
        <v>0</v>
      </c>
      <c r="L1545" t="s">
        <v>328</v>
      </c>
    </row>
    <row r="1546" spans="1:12" x14ac:dyDescent="0.25">
      <c r="K1546" s="3" t="e">
        <f>+K1543+'CXP2'!#REF!+RV!#REF!</f>
        <v>#REF!</v>
      </c>
      <c r="L1546" t="s">
        <v>329</v>
      </c>
    </row>
    <row r="1547" spans="1:12" x14ac:dyDescent="0.25">
      <c r="K1547" s="3" t="e">
        <f>+K1545-K1546</f>
        <v>#REF!</v>
      </c>
      <c r="L1547" t="s">
        <v>330</v>
      </c>
    </row>
  </sheetData>
  <autoFilter ref="A3:L1660" xr:uid="{D7B70DCC-C6B4-4F66-862A-6DB73CE821F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959C7-F5E0-442A-A680-230E95FD91A5}">
  <sheetPr filterMode="1"/>
  <dimension ref="A1:C195"/>
  <sheetViews>
    <sheetView workbookViewId="0">
      <selection activeCell="B65" sqref="B65"/>
    </sheetView>
  </sheetViews>
  <sheetFormatPr baseColWidth="10" defaultRowHeight="15" x14ac:dyDescent="0.25"/>
  <cols>
    <col min="1" max="1" width="55" bestFit="1" customWidth="1"/>
    <col min="2" max="3" width="55" customWidth="1"/>
  </cols>
  <sheetData>
    <row r="1" spans="1:3" x14ac:dyDescent="0.25">
      <c r="A1" s="13" t="s">
        <v>317</v>
      </c>
      <c r="B1" s="13" t="s">
        <v>318</v>
      </c>
      <c r="C1" s="13" t="s">
        <v>319</v>
      </c>
    </row>
    <row r="2" spans="1:3" hidden="1" x14ac:dyDescent="0.25">
      <c r="A2" t="s">
        <v>73</v>
      </c>
      <c r="B2" t="s">
        <v>120</v>
      </c>
      <c r="C2" t="e">
        <f>VLOOKUP(A2,$B$1:$B$195,1,0)</f>
        <v>#N/A</v>
      </c>
    </row>
    <row r="3" spans="1:3" hidden="1" x14ac:dyDescent="0.25">
      <c r="A3" t="s">
        <v>251</v>
      </c>
      <c r="B3" t="s">
        <v>177</v>
      </c>
      <c r="C3" t="e">
        <f t="shared" ref="C3:C66" si="0">VLOOKUP(A3,$B$1:$B$195,1,0)</f>
        <v>#N/A</v>
      </c>
    </row>
    <row r="4" spans="1:3" x14ac:dyDescent="0.25">
      <c r="A4" t="s">
        <v>292</v>
      </c>
      <c r="B4" t="s">
        <v>49</v>
      </c>
      <c r="C4" s="25" t="str">
        <f t="shared" si="0"/>
        <v>ANAYA TUQUERRES CLODOMIRO</v>
      </c>
    </row>
    <row r="5" spans="1:3" hidden="1" x14ac:dyDescent="0.25">
      <c r="A5" t="s">
        <v>105</v>
      </c>
      <c r="B5" t="s">
        <v>128</v>
      </c>
      <c r="C5" t="e">
        <f t="shared" si="0"/>
        <v>#N/A</v>
      </c>
    </row>
    <row r="6" spans="1:3" hidden="1" x14ac:dyDescent="0.25">
      <c r="A6" t="s">
        <v>243</v>
      </c>
      <c r="B6" t="s">
        <v>58</v>
      </c>
      <c r="C6" t="e">
        <f t="shared" si="0"/>
        <v>#N/A</v>
      </c>
    </row>
    <row r="7" spans="1:3" x14ac:dyDescent="0.25">
      <c r="A7" t="s">
        <v>72</v>
      </c>
      <c r="B7" t="s">
        <v>160</v>
      </c>
      <c r="C7" s="25" t="str">
        <f t="shared" si="0"/>
        <v>ASEO DEL SUROCCIDENTE SA ESP</v>
      </c>
    </row>
    <row r="8" spans="1:3" x14ac:dyDescent="0.25">
      <c r="A8" t="s">
        <v>170</v>
      </c>
      <c r="B8" t="s">
        <v>292</v>
      </c>
      <c r="C8" s="25" t="str">
        <f t="shared" si="0"/>
        <v>ASEO REGIONAL SAS</v>
      </c>
    </row>
    <row r="9" spans="1:3" hidden="1" x14ac:dyDescent="0.25">
      <c r="A9" t="s">
        <v>313</v>
      </c>
      <c r="B9" t="s">
        <v>36</v>
      </c>
      <c r="C9" t="e">
        <f t="shared" si="0"/>
        <v>#N/A</v>
      </c>
    </row>
    <row r="10" spans="1:3" x14ac:dyDescent="0.25">
      <c r="A10" t="s">
        <v>81</v>
      </c>
      <c r="B10" t="s">
        <v>131</v>
      </c>
      <c r="C10" s="25" t="str">
        <f t="shared" si="0"/>
        <v>BANCO DAVIVIENDA SA</v>
      </c>
    </row>
    <row r="11" spans="1:3" hidden="1" x14ac:dyDescent="0.25">
      <c r="A11" t="s">
        <v>136</v>
      </c>
      <c r="B11" t="s">
        <v>285</v>
      </c>
      <c r="C11" t="e">
        <f t="shared" si="0"/>
        <v>#N/A</v>
      </c>
    </row>
    <row r="12" spans="1:3" x14ac:dyDescent="0.25">
      <c r="A12" t="s">
        <v>202</v>
      </c>
      <c r="B12" t="s">
        <v>216</v>
      </c>
      <c r="C12" s="25" t="str">
        <f t="shared" si="0"/>
        <v>BANCO SANTANDER DE NEGOCIOS COLOMBIA SA</v>
      </c>
    </row>
    <row r="13" spans="1:3" hidden="1" x14ac:dyDescent="0.25">
      <c r="A13" t="s">
        <v>84</v>
      </c>
      <c r="B13" t="s">
        <v>72</v>
      </c>
      <c r="C13" t="e">
        <f t="shared" si="0"/>
        <v>#N/A</v>
      </c>
    </row>
    <row r="14" spans="1:3" hidden="1" x14ac:dyDescent="0.25">
      <c r="A14" t="s">
        <v>270</v>
      </c>
      <c r="B14" t="s">
        <v>170</v>
      </c>
      <c r="C14" t="e">
        <f t="shared" si="0"/>
        <v>#N/A</v>
      </c>
    </row>
    <row r="15" spans="1:3" hidden="1" x14ac:dyDescent="0.25">
      <c r="A15" t="s">
        <v>271</v>
      </c>
      <c r="B15" t="s">
        <v>158</v>
      </c>
      <c r="C15" t="e">
        <f t="shared" si="0"/>
        <v>#N/A</v>
      </c>
    </row>
    <row r="16" spans="1:3" hidden="1" x14ac:dyDescent="0.25">
      <c r="A16" t="s">
        <v>221</v>
      </c>
      <c r="B16" t="s">
        <v>165</v>
      </c>
      <c r="C16" t="e">
        <f t="shared" si="0"/>
        <v>#N/A</v>
      </c>
    </row>
    <row r="17" spans="1:3" x14ac:dyDescent="0.25">
      <c r="A17" t="s">
        <v>80</v>
      </c>
      <c r="B17" t="s">
        <v>138</v>
      </c>
      <c r="C17" s="25" t="str">
        <f t="shared" si="0"/>
        <v>CENTRAL COLOMBIANA DE ASEO SA ESP</v>
      </c>
    </row>
    <row r="18" spans="1:3" x14ac:dyDescent="0.25">
      <c r="A18" t="s">
        <v>239</v>
      </c>
      <c r="B18" t="s">
        <v>174</v>
      </c>
      <c r="C18" s="25" t="str">
        <f t="shared" si="0"/>
        <v>CERON FIGUEROA CRISTIAN DARWIN</v>
      </c>
    </row>
    <row r="19" spans="1:3" hidden="1" x14ac:dyDescent="0.25">
      <c r="A19" t="s">
        <v>95</v>
      </c>
      <c r="B19" t="s">
        <v>81</v>
      </c>
      <c r="C19" t="e">
        <f t="shared" si="0"/>
        <v>#N/A</v>
      </c>
    </row>
    <row r="20" spans="1:3" hidden="1" x14ac:dyDescent="0.25">
      <c r="A20" t="s">
        <v>182</v>
      </c>
      <c r="B20" t="s">
        <v>202</v>
      </c>
      <c r="C20" t="e">
        <f t="shared" si="0"/>
        <v>#N/A</v>
      </c>
    </row>
    <row r="21" spans="1:3" hidden="1" x14ac:dyDescent="0.25">
      <c r="A21" t="s">
        <v>268</v>
      </c>
      <c r="B21" t="s">
        <v>133</v>
      </c>
      <c r="C21" t="e">
        <f t="shared" si="0"/>
        <v>#N/A</v>
      </c>
    </row>
    <row r="22" spans="1:3" hidden="1" x14ac:dyDescent="0.25">
      <c r="A22" t="s">
        <v>62</v>
      </c>
      <c r="B22" t="s">
        <v>156</v>
      </c>
      <c r="C22" t="e">
        <f t="shared" si="0"/>
        <v>#N/A</v>
      </c>
    </row>
    <row r="23" spans="1:3" x14ac:dyDescent="0.25">
      <c r="A23" t="s">
        <v>51</v>
      </c>
      <c r="B23" t="s">
        <v>184</v>
      </c>
      <c r="C23" s="25" t="str">
        <f t="shared" si="0"/>
        <v>COMPANIA DE OPERACIONES LOGISTICAS Y TRANSPORTE LT</v>
      </c>
    </row>
    <row r="24" spans="1:3" x14ac:dyDescent="0.25">
      <c r="A24" t="s">
        <v>30</v>
      </c>
      <c r="B24" t="s">
        <v>220</v>
      </c>
      <c r="C24" s="25" t="str">
        <f t="shared" si="0"/>
        <v>COMUNICACION CELULAR SA</v>
      </c>
    </row>
    <row r="25" spans="1:3" hidden="1" x14ac:dyDescent="0.25">
      <c r="A25" t="s">
        <v>246</v>
      </c>
      <c r="B25" t="s">
        <v>137</v>
      </c>
      <c r="C25" t="e">
        <f t="shared" si="0"/>
        <v>#N/A</v>
      </c>
    </row>
    <row r="26" spans="1:3" hidden="1" x14ac:dyDescent="0.25">
      <c r="A26" t="s">
        <v>314</v>
      </c>
      <c r="B26" t="s">
        <v>267</v>
      </c>
      <c r="C26" t="e">
        <f t="shared" si="0"/>
        <v>#N/A</v>
      </c>
    </row>
    <row r="27" spans="1:3" hidden="1" x14ac:dyDescent="0.25">
      <c r="A27" t="s">
        <v>90</v>
      </c>
      <c r="B27" t="s">
        <v>261</v>
      </c>
      <c r="C27" t="e">
        <f t="shared" si="0"/>
        <v>#N/A</v>
      </c>
    </row>
    <row r="28" spans="1:3" x14ac:dyDescent="0.25">
      <c r="A28" t="s">
        <v>32</v>
      </c>
      <c r="B28" t="s">
        <v>97</v>
      </c>
      <c r="C28" s="25" t="str">
        <f t="shared" si="0"/>
        <v>EMPRESAS MUNICIPALES DE CALI EICE ESP</v>
      </c>
    </row>
    <row r="29" spans="1:3" hidden="1" x14ac:dyDescent="0.25">
      <c r="A29" t="s">
        <v>255</v>
      </c>
      <c r="B29" t="s">
        <v>80</v>
      </c>
      <c r="C29" t="e">
        <f t="shared" si="0"/>
        <v>#N/A</v>
      </c>
    </row>
    <row r="30" spans="1:3" hidden="1" x14ac:dyDescent="0.25">
      <c r="A30" t="s">
        <v>237</v>
      </c>
      <c r="B30" t="s">
        <v>176</v>
      </c>
      <c r="C30" t="e">
        <f t="shared" si="0"/>
        <v>#N/A</v>
      </c>
    </row>
    <row r="31" spans="1:3" hidden="1" x14ac:dyDescent="0.25">
      <c r="A31" t="s">
        <v>278</v>
      </c>
      <c r="B31" t="s">
        <v>208</v>
      </c>
      <c r="C31" t="e">
        <f t="shared" si="0"/>
        <v>#N/A</v>
      </c>
    </row>
    <row r="32" spans="1:3" hidden="1" x14ac:dyDescent="0.25">
      <c r="A32" t="s">
        <v>259</v>
      </c>
      <c r="B32" t="s">
        <v>152</v>
      </c>
      <c r="C32" t="e">
        <f t="shared" si="0"/>
        <v>#N/A</v>
      </c>
    </row>
    <row r="33" spans="1:3" hidden="1" x14ac:dyDescent="0.25">
      <c r="A33" t="s">
        <v>286</v>
      </c>
      <c r="B33" t="s">
        <v>239</v>
      </c>
      <c r="C33" t="e">
        <f t="shared" si="0"/>
        <v>#N/A</v>
      </c>
    </row>
    <row r="34" spans="1:3" hidden="1" x14ac:dyDescent="0.25">
      <c r="A34" t="s">
        <v>297</v>
      </c>
      <c r="B34" t="s">
        <v>199</v>
      </c>
      <c r="C34" t="e">
        <f t="shared" si="0"/>
        <v>#N/A</v>
      </c>
    </row>
    <row r="35" spans="1:3" hidden="1" x14ac:dyDescent="0.25">
      <c r="A35" t="s">
        <v>230</v>
      </c>
      <c r="B35" t="s">
        <v>290</v>
      </c>
      <c r="C35" t="e">
        <f t="shared" si="0"/>
        <v>#N/A</v>
      </c>
    </row>
    <row r="36" spans="1:3" hidden="1" x14ac:dyDescent="0.25">
      <c r="A36" t="s">
        <v>59</v>
      </c>
      <c r="B36" t="s">
        <v>57</v>
      </c>
      <c r="C36" t="e">
        <f t="shared" si="0"/>
        <v>#N/A</v>
      </c>
    </row>
    <row r="37" spans="1:3" hidden="1" x14ac:dyDescent="0.25">
      <c r="A37" t="s">
        <v>241</v>
      </c>
      <c r="B37" t="s">
        <v>289</v>
      </c>
      <c r="C37" t="e">
        <f t="shared" si="0"/>
        <v>#N/A</v>
      </c>
    </row>
    <row r="38" spans="1:3" x14ac:dyDescent="0.25">
      <c r="A38" t="s">
        <v>238</v>
      </c>
      <c r="B38" t="s">
        <v>67</v>
      </c>
      <c r="C38" s="25" t="str">
        <f t="shared" si="0"/>
        <v>GASES DE OCCIDENTE SA ESP</v>
      </c>
    </row>
    <row r="39" spans="1:3" hidden="1" x14ac:dyDescent="0.25">
      <c r="A39" t="s">
        <v>244</v>
      </c>
      <c r="B39" t="s">
        <v>70</v>
      </c>
      <c r="C39" t="e">
        <f t="shared" si="0"/>
        <v>#N/A</v>
      </c>
    </row>
    <row r="40" spans="1:3" hidden="1" x14ac:dyDescent="0.25">
      <c r="A40" t="s">
        <v>127</v>
      </c>
      <c r="B40" t="s">
        <v>200</v>
      </c>
      <c r="C40" t="e">
        <f t="shared" si="0"/>
        <v>#N/A</v>
      </c>
    </row>
    <row r="41" spans="1:3" hidden="1" x14ac:dyDescent="0.25">
      <c r="A41" t="s">
        <v>291</v>
      </c>
      <c r="B41" t="s">
        <v>103</v>
      </c>
      <c r="C41" t="e">
        <f t="shared" si="0"/>
        <v>#N/A</v>
      </c>
    </row>
    <row r="42" spans="1:3" hidden="1" x14ac:dyDescent="0.25">
      <c r="A42" t="s">
        <v>224</v>
      </c>
      <c r="B42" t="s">
        <v>51</v>
      </c>
      <c r="C42" t="e">
        <f t="shared" si="0"/>
        <v>#N/A</v>
      </c>
    </row>
    <row r="43" spans="1:3" hidden="1" x14ac:dyDescent="0.25">
      <c r="A43" t="s">
        <v>193</v>
      </c>
      <c r="B43" t="s">
        <v>262</v>
      </c>
      <c r="C43" t="e">
        <f t="shared" si="0"/>
        <v>#N/A</v>
      </c>
    </row>
    <row r="44" spans="1:3" hidden="1" x14ac:dyDescent="0.25">
      <c r="A44" t="s">
        <v>265</v>
      </c>
      <c r="B44" t="s">
        <v>236</v>
      </c>
      <c r="C44" t="e">
        <f t="shared" si="0"/>
        <v>#N/A</v>
      </c>
    </row>
    <row r="45" spans="1:3" hidden="1" x14ac:dyDescent="0.25">
      <c r="A45" t="s">
        <v>295</v>
      </c>
      <c r="B45" t="s">
        <v>123</v>
      </c>
      <c r="C45" t="e">
        <f t="shared" si="0"/>
        <v>#N/A</v>
      </c>
    </row>
    <row r="46" spans="1:3" hidden="1" x14ac:dyDescent="0.25">
      <c r="A46" t="s">
        <v>276</v>
      </c>
      <c r="B46" t="s">
        <v>30</v>
      </c>
      <c r="C46" t="e">
        <f t="shared" si="0"/>
        <v>#N/A</v>
      </c>
    </row>
    <row r="47" spans="1:3" hidden="1" x14ac:dyDescent="0.25">
      <c r="A47" t="s">
        <v>213</v>
      </c>
      <c r="B47" t="s">
        <v>196</v>
      </c>
      <c r="C47" t="e">
        <f t="shared" si="0"/>
        <v>#N/A</v>
      </c>
    </row>
    <row r="48" spans="1:3" hidden="1" x14ac:dyDescent="0.25">
      <c r="A48" t="s">
        <v>198</v>
      </c>
      <c r="B48" t="s">
        <v>293</v>
      </c>
      <c r="C48" t="e">
        <f t="shared" si="0"/>
        <v>#N/A</v>
      </c>
    </row>
    <row r="49" spans="1:3" hidden="1" x14ac:dyDescent="0.25">
      <c r="A49" t="s">
        <v>235</v>
      </c>
      <c r="B49" t="s">
        <v>266</v>
      </c>
      <c r="C49" t="e">
        <f t="shared" si="0"/>
        <v>#N/A</v>
      </c>
    </row>
    <row r="50" spans="1:3" hidden="1" x14ac:dyDescent="0.25">
      <c r="A50" t="s">
        <v>215</v>
      </c>
      <c r="B50" t="s">
        <v>99</v>
      </c>
      <c r="C50" t="e">
        <f t="shared" si="0"/>
        <v>#N/A</v>
      </c>
    </row>
    <row r="51" spans="1:3" hidden="1" x14ac:dyDescent="0.25">
      <c r="A51" t="s">
        <v>56</v>
      </c>
      <c r="B51" t="s">
        <v>234</v>
      </c>
      <c r="C51" t="e">
        <f t="shared" si="0"/>
        <v>#N/A</v>
      </c>
    </row>
    <row r="52" spans="1:3" hidden="1" x14ac:dyDescent="0.25">
      <c r="A52" t="s">
        <v>281</v>
      </c>
      <c r="B52" t="s">
        <v>118</v>
      </c>
      <c r="C52" t="e">
        <f t="shared" si="0"/>
        <v>#N/A</v>
      </c>
    </row>
    <row r="53" spans="1:3" hidden="1" x14ac:dyDescent="0.25">
      <c r="A53" t="s">
        <v>264</v>
      </c>
      <c r="B53" t="s">
        <v>135</v>
      </c>
      <c r="C53" t="e">
        <f t="shared" si="0"/>
        <v>#N/A</v>
      </c>
    </row>
    <row r="54" spans="1:3" hidden="1" x14ac:dyDescent="0.25">
      <c r="A54" t="s">
        <v>294</v>
      </c>
      <c r="B54" t="s">
        <v>144</v>
      </c>
      <c r="C54" t="e">
        <f t="shared" si="0"/>
        <v>#N/A</v>
      </c>
    </row>
    <row r="55" spans="1:3" hidden="1" x14ac:dyDescent="0.25">
      <c r="A55" t="s">
        <v>296</v>
      </c>
      <c r="B55" t="s">
        <v>88</v>
      </c>
      <c r="C55" t="e">
        <f t="shared" si="0"/>
        <v>#N/A</v>
      </c>
    </row>
    <row r="56" spans="1:3" hidden="1" x14ac:dyDescent="0.25">
      <c r="A56" t="s">
        <v>172</v>
      </c>
      <c r="B56" t="s">
        <v>155</v>
      </c>
      <c r="C56" t="e">
        <f t="shared" si="0"/>
        <v>#N/A</v>
      </c>
    </row>
    <row r="57" spans="1:3" hidden="1" x14ac:dyDescent="0.25">
      <c r="A57" t="s">
        <v>227</v>
      </c>
      <c r="B57" t="s">
        <v>163</v>
      </c>
      <c r="C57" t="e">
        <f t="shared" si="0"/>
        <v>#N/A</v>
      </c>
    </row>
    <row r="58" spans="1:3" hidden="1" x14ac:dyDescent="0.25">
      <c r="A58" t="s">
        <v>66</v>
      </c>
      <c r="B58" t="s">
        <v>121</v>
      </c>
      <c r="C58" t="e">
        <f t="shared" si="0"/>
        <v>#N/A</v>
      </c>
    </row>
    <row r="59" spans="1:3" x14ac:dyDescent="0.25">
      <c r="A59" t="s">
        <v>28</v>
      </c>
      <c r="B59" t="s">
        <v>75</v>
      </c>
      <c r="C59" s="25" t="str">
        <f t="shared" si="0"/>
        <v>MUNICIPIO DE YUMBO</v>
      </c>
    </row>
    <row r="60" spans="1:3" x14ac:dyDescent="0.25">
      <c r="A60" t="s">
        <v>256</v>
      </c>
      <c r="B60" t="s">
        <v>104</v>
      </c>
      <c r="C60" s="25" t="str">
        <f t="shared" si="0"/>
        <v>NOMINAS</v>
      </c>
    </row>
    <row r="61" spans="1:3" hidden="1" x14ac:dyDescent="0.25">
      <c r="A61" t="s">
        <v>315</v>
      </c>
      <c r="B61" t="s">
        <v>167</v>
      </c>
      <c r="C61" t="e">
        <f t="shared" si="0"/>
        <v>#N/A</v>
      </c>
    </row>
    <row r="62" spans="1:3" hidden="1" x14ac:dyDescent="0.25">
      <c r="A62" t="s">
        <v>253</v>
      </c>
      <c r="B62" t="s">
        <v>91</v>
      </c>
      <c r="C62" t="e">
        <f t="shared" si="0"/>
        <v>#N/A</v>
      </c>
    </row>
    <row r="63" spans="1:3" x14ac:dyDescent="0.25">
      <c r="A63" t="s">
        <v>129</v>
      </c>
      <c r="B63" t="s">
        <v>168</v>
      </c>
      <c r="C63" s="25" t="str">
        <f t="shared" si="0"/>
        <v>PACARIBE SA ESP</v>
      </c>
    </row>
    <row r="64" spans="1:3" hidden="1" x14ac:dyDescent="0.25">
      <c r="A64" t="s">
        <v>249</v>
      </c>
      <c r="B64" t="s">
        <v>86</v>
      </c>
      <c r="C64" t="e">
        <f t="shared" si="0"/>
        <v>#N/A</v>
      </c>
    </row>
    <row r="65" spans="1:3" x14ac:dyDescent="0.25">
      <c r="A65" t="s">
        <v>258</v>
      </c>
      <c r="B65" t="s">
        <v>223</v>
      </c>
      <c r="C65" s="25" t="str">
        <f t="shared" si="0"/>
        <v>PARCELACION CHORRO DE PLATA</v>
      </c>
    </row>
    <row r="66" spans="1:3" x14ac:dyDescent="0.25">
      <c r="A66" t="s">
        <v>275</v>
      </c>
      <c r="B66" t="s">
        <v>37</v>
      </c>
      <c r="C66" s="25" t="str">
        <f t="shared" si="0"/>
        <v>PATRIMONIOS AUTONOMOS FIDUCIARIA POPULAR S A</v>
      </c>
    </row>
    <row r="67" spans="1:3" hidden="1" x14ac:dyDescent="0.25">
      <c r="A67" t="s">
        <v>316</v>
      </c>
      <c r="B67" t="s">
        <v>32</v>
      </c>
      <c r="C67" t="e">
        <f t="shared" ref="C67:C130" si="1">VLOOKUP(A67,$B$1:$B$195,1,0)</f>
        <v>#N/A</v>
      </c>
    </row>
    <row r="68" spans="1:3" hidden="1" x14ac:dyDescent="0.25">
      <c r="A68" t="s">
        <v>50</v>
      </c>
      <c r="B68" t="s">
        <v>119</v>
      </c>
      <c r="C68" t="e">
        <f t="shared" si="1"/>
        <v>#N/A</v>
      </c>
    </row>
    <row r="69" spans="1:3" hidden="1" x14ac:dyDescent="0.25">
      <c r="A69" t="s">
        <v>288</v>
      </c>
      <c r="B69" t="s">
        <v>24</v>
      </c>
      <c r="C69" t="e">
        <f t="shared" si="1"/>
        <v>#N/A</v>
      </c>
    </row>
    <row r="70" spans="1:3" x14ac:dyDescent="0.25">
      <c r="A70" t="s">
        <v>252</v>
      </c>
      <c r="B70" t="s">
        <v>110</v>
      </c>
      <c r="C70" s="25" t="str">
        <f t="shared" si="1"/>
        <v>PINZON ROZO JORGE ENRIQUE</v>
      </c>
    </row>
    <row r="71" spans="1:3" hidden="1" x14ac:dyDescent="0.25">
      <c r="A71" t="s">
        <v>205</v>
      </c>
      <c r="B71" t="s">
        <v>46</v>
      </c>
      <c r="C71" t="e">
        <f t="shared" si="1"/>
        <v>#N/A</v>
      </c>
    </row>
    <row r="72" spans="1:3" x14ac:dyDescent="0.25">
      <c r="A72" t="s">
        <v>41</v>
      </c>
      <c r="B72" t="s">
        <v>283</v>
      </c>
      <c r="C72" s="25" t="str">
        <f t="shared" si="1"/>
        <v>PROMOAMBIENTAL DISTRITO SAS ESP</v>
      </c>
    </row>
    <row r="73" spans="1:3" hidden="1" x14ac:dyDescent="0.25">
      <c r="A73" t="s">
        <v>134</v>
      </c>
      <c r="B73" t="s">
        <v>96</v>
      </c>
      <c r="C73" t="e">
        <f t="shared" si="1"/>
        <v>#N/A</v>
      </c>
    </row>
    <row r="74" spans="1:3" hidden="1" x14ac:dyDescent="0.25">
      <c r="A74" t="s">
        <v>48</v>
      </c>
      <c r="B74" t="s">
        <v>153</v>
      </c>
      <c r="C74" t="e">
        <f t="shared" si="1"/>
        <v>#N/A</v>
      </c>
    </row>
    <row r="75" spans="1:3" x14ac:dyDescent="0.25">
      <c r="A75" t="s">
        <v>39</v>
      </c>
      <c r="B75" t="s">
        <v>74</v>
      </c>
      <c r="C75" s="25" t="str">
        <f t="shared" si="1"/>
        <v>PROMOCALI SA ESP</v>
      </c>
    </row>
    <row r="76" spans="1:3" hidden="1" x14ac:dyDescent="0.25">
      <c r="A76" t="s">
        <v>19</v>
      </c>
      <c r="B76" t="s">
        <v>203</v>
      </c>
      <c r="C76" t="e">
        <f t="shared" si="1"/>
        <v>#N/A</v>
      </c>
    </row>
    <row r="77" spans="1:3" hidden="1" x14ac:dyDescent="0.25">
      <c r="A77" t="s">
        <v>263</v>
      </c>
      <c r="B77" t="s">
        <v>280</v>
      </c>
      <c r="C77" t="e">
        <f t="shared" si="1"/>
        <v>#N/A</v>
      </c>
    </row>
    <row r="78" spans="1:3" hidden="1" x14ac:dyDescent="0.25">
      <c r="A78" t="s">
        <v>231</v>
      </c>
      <c r="B78" t="s">
        <v>238</v>
      </c>
      <c r="C78" t="e">
        <f t="shared" si="1"/>
        <v>#N/A</v>
      </c>
    </row>
    <row r="79" spans="1:3" hidden="1" x14ac:dyDescent="0.25">
      <c r="A79" t="s">
        <v>279</v>
      </c>
      <c r="B79" t="s">
        <v>61</v>
      </c>
      <c r="C79" t="e">
        <f t="shared" si="1"/>
        <v>#N/A</v>
      </c>
    </row>
    <row r="80" spans="1:3" hidden="1" x14ac:dyDescent="0.25">
      <c r="A80" t="s">
        <v>242</v>
      </c>
      <c r="B80" t="s">
        <v>141</v>
      </c>
      <c r="C80" t="e">
        <f t="shared" si="1"/>
        <v>#N/A</v>
      </c>
    </row>
    <row r="81" spans="1:3" x14ac:dyDescent="0.25">
      <c r="A81" t="s">
        <v>33</v>
      </c>
      <c r="B81" t="s">
        <v>60</v>
      </c>
      <c r="C81" s="25" t="str">
        <f t="shared" si="1"/>
        <v>RIASCOS QUINONES JOSE EDUAR</v>
      </c>
    </row>
    <row r="82" spans="1:3" hidden="1" x14ac:dyDescent="0.25">
      <c r="A82" t="s">
        <v>149</v>
      </c>
      <c r="B82" t="s">
        <v>154</v>
      </c>
      <c r="C82" t="e">
        <f t="shared" si="1"/>
        <v>#N/A</v>
      </c>
    </row>
    <row r="83" spans="1:3" hidden="1" x14ac:dyDescent="0.25">
      <c r="A83" t="s">
        <v>282</v>
      </c>
      <c r="B83" t="s">
        <v>132</v>
      </c>
      <c r="C83" t="e">
        <f t="shared" si="1"/>
        <v>#N/A</v>
      </c>
    </row>
    <row r="84" spans="1:3" hidden="1" x14ac:dyDescent="0.25">
      <c r="A84" t="s">
        <v>229</v>
      </c>
      <c r="B84" t="s">
        <v>194</v>
      </c>
      <c r="C84" t="e">
        <f t="shared" si="1"/>
        <v>#N/A</v>
      </c>
    </row>
    <row r="85" spans="1:3" hidden="1" x14ac:dyDescent="0.25">
      <c r="A85" t="s">
        <v>269</v>
      </c>
      <c r="B85" t="s">
        <v>225</v>
      </c>
      <c r="C85" t="e">
        <f t="shared" si="1"/>
        <v>#N/A</v>
      </c>
    </row>
    <row r="86" spans="1:3" x14ac:dyDescent="0.25">
      <c r="A86" t="s">
        <v>116</v>
      </c>
      <c r="B86" t="s">
        <v>92</v>
      </c>
      <c r="C86" s="25" t="str">
        <f t="shared" si="1"/>
        <v>SANDOVAL YANGUAS FABIAN</v>
      </c>
    </row>
    <row r="87" spans="1:3" x14ac:dyDescent="0.25">
      <c r="A87" t="s">
        <v>108</v>
      </c>
      <c r="B87" t="s">
        <v>206</v>
      </c>
      <c r="C87" s="25" t="str">
        <f t="shared" si="1"/>
        <v>SANTOS PEREZ JIMENA</v>
      </c>
    </row>
    <row r="88" spans="1:3" x14ac:dyDescent="0.25">
      <c r="A88" t="s">
        <v>185</v>
      </c>
      <c r="B88" t="s">
        <v>115</v>
      </c>
      <c r="C88" s="25" t="str">
        <f t="shared" si="1"/>
        <v>SAUCEDO Y SAUCEDO SA</v>
      </c>
    </row>
    <row r="89" spans="1:3" hidden="1" x14ac:dyDescent="0.25">
      <c r="A89" t="s">
        <v>29</v>
      </c>
      <c r="B89" t="s">
        <v>109</v>
      </c>
      <c r="C89" t="e">
        <f t="shared" si="1"/>
        <v>#N/A</v>
      </c>
    </row>
    <row r="90" spans="1:3" hidden="1" x14ac:dyDescent="0.25">
      <c r="A90" t="s">
        <v>100</v>
      </c>
      <c r="B90" t="s">
        <v>179</v>
      </c>
      <c r="C90" t="e">
        <f t="shared" si="1"/>
        <v>#N/A</v>
      </c>
    </row>
    <row r="91" spans="1:3" hidden="1" x14ac:dyDescent="0.25">
      <c r="A91" t="s">
        <v>143</v>
      </c>
      <c r="B91" t="s">
        <v>85</v>
      </c>
      <c r="C91" t="e">
        <f t="shared" si="1"/>
        <v>#N/A</v>
      </c>
    </row>
    <row r="92" spans="1:3" hidden="1" x14ac:dyDescent="0.25">
      <c r="A92" t="s">
        <v>248</v>
      </c>
      <c r="B92" t="s">
        <v>273</v>
      </c>
      <c r="C92" t="e">
        <f t="shared" si="1"/>
        <v>#N/A</v>
      </c>
    </row>
    <row r="93" spans="1:3" x14ac:dyDescent="0.25">
      <c r="A93" t="s">
        <v>124</v>
      </c>
      <c r="B93" t="s">
        <v>228</v>
      </c>
      <c r="C93" s="25" t="str">
        <f t="shared" si="1"/>
        <v>SOLUCIONES E INVERSIONES BROWN S A S</v>
      </c>
    </row>
    <row r="94" spans="1:3" x14ac:dyDescent="0.25">
      <c r="A94" t="s">
        <v>76</v>
      </c>
      <c r="B94" t="s">
        <v>54</v>
      </c>
      <c r="C94" s="25" t="str">
        <f t="shared" si="1"/>
        <v>SUPERINTENDENCIA DE SERVICIOS PUBLICOS DOMICIL.</v>
      </c>
    </row>
    <row r="95" spans="1:3" hidden="1" x14ac:dyDescent="0.25">
      <c r="A95" t="s">
        <v>125</v>
      </c>
      <c r="B95" t="s">
        <v>211</v>
      </c>
      <c r="C95" t="e">
        <f t="shared" si="1"/>
        <v>#N/A</v>
      </c>
    </row>
    <row r="96" spans="1:3" hidden="1" x14ac:dyDescent="0.25">
      <c r="A96" t="s">
        <v>260</v>
      </c>
      <c r="B96" t="s">
        <v>192</v>
      </c>
      <c r="C96" t="e">
        <f t="shared" si="1"/>
        <v>#N/A</v>
      </c>
    </row>
    <row r="97" spans="1:3" hidden="1" x14ac:dyDescent="0.25">
      <c r="A97" t="s">
        <v>147</v>
      </c>
      <c r="B97" t="s">
        <v>130</v>
      </c>
      <c r="C97" t="e">
        <f t="shared" si="1"/>
        <v>#N/A</v>
      </c>
    </row>
    <row r="98" spans="1:3" x14ac:dyDescent="0.25">
      <c r="A98" t="s">
        <v>113</v>
      </c>
      <c r="B98" t="s">
        <v>26</v>
      </c>
      <c r="C98" s="25" t="str">
        <f t="shared" si="1"/>
        <v>UNION TEMPORAL SICO</v>
      </c>
    </row>
    <row r="99" spans="1:3" hidden="1" x14ac:dyDescent="0.25">
      <c r="A99" t="s">
        <v>240</v>
      </c>
      <c r="B99" t="s">
        <v>53</v>
      </c>
      <c r="C99" t="e">
        <f t="shared" si="1"/>
        <v>#N/A</v>
      </c>
    </row>
    <row r="100" spans="1:3" hidden="1" x14ac:dyDescent="0.25">
      <c r="A100" t="s">
        <v>277</v>
      </c>
      <c r="B100" t="s">
        <v>43</v>
      </c>
      <c r="C100" t="e">
        <f t="shared" si="1"/>
        <v>#N/A</v>
      </c>
    </row>
    <row r="101" spans="1:3" hidden="1" x14ac:dyDescent="0.25">
      <c r="A101" t="s">
        <v>173</v>
      </c>
      <c r="B101" t="s">
        <v>250</v>
      </c>
      <c r="C101" t="e">
        <f t="shared" si="1"/>
        <v>#N/A</v>
      </c>
    </row>
    <row r="102" spans="1:3" hidden="1" x14ac:dyDescent="0.25">
      <c r="A102" t="s">
        <v>218</v>
      </c>
      <c r="B102" t="s">
        <v>107</v>
      </c>
      <c r="C102" t="e">
        <f t="shared" si="1"/>
        <v>#N/A</v>
      </c>
    </row>
    <row r="103" spans="1:3" x14ac:dyDescent="0.25">
      <c r="A103" t="s">
        <v>256</v>
      </c>
      <c r="B103" t="s">
        <v>44</v>
      </c>
      <c r="C103" s="25" t="str">
        <f t="shared" si="1"/>
        <v>NOMINAS</v>
      </c>
    </row>
    <row r="104" spans="1:3" hidden="1" x14ac:dyDescent="0.25">
      <c r="B104" t="s">
        <v>93</v>
      </c>
      <c r="C104" t="e">
        <f t="shared" si="1"/>
        <v>#N/A</v>
      </c>
    </row>
    <row r="105" spans="1:3" hidden="1" x14ac:dyDescent="0.25">
      <c r="B105" t="s">
        <v>195</v>
      </c>
      <c r="C105" t="e">
        <f t="shared" si="1"/>
        <v>#N/A</v>
      </c>
    </row>
    <row r="106" spans="1:3" hidden="1" x14ac:dyDescent="0.25">
      <c r="B106" t="s">
        <v>126</v>
      </c>
      <c r="C106" t="e">
        <f t="shared" si="1"/>
        <v>#N/A</v>
      </c>
    </row>
    <row r="107" spans="1:3" hidden="1" x14ac:dyDescent="0.25">
      <c r="B107" t="s">
        <v>207</v>
      </c>
      <c r="C107" t="e">
        <f t="shared" si="1"/>
        <v>#N/A</v>
      </c>
    </row>
    <row r="108" spans="1:3" hidden="1" x14ac:dyDescent="0.25">
      <c r="B108" t="s">
        <v>272</v>
      </c>
      <c r="C108" t="e">
        <f t="shared" si="1"/>
        <v>#N/A</v>
      </c>
    </row>
    <row r="109" spans="1:3" hidden="1" x14ac:dyDescent="0.25">
      <c r="B109" t="s">
        <v>139</v>
      </c>
      <c r="C109" t="e">
        <f t="shared" si="1"/>
        <v>#N/A</v>
      </c>
    </row>
    <row r="110" spans="1:3" hidden="1" x14ac:dyDescent="0.25">
      <c r="B110" t="s">
        <v>114</v>
      </c>
      <c r="C110" t="e">
        <f t="shared" si="1"/>
        <v>#N/A</v>
      </c>
    </row>
    <row r="111" spans="1:3" hidden="1" x14ac:dyDescent="0.25">
      <c r="B111" t="s">
        <v>140</v>
      </c>
      <c r="C111" t="e">
        <f t="shared" si="1"/>
        <v>#N/A</v>
      </c>
    </row>
    <row r="112" spans="1:3" hidden="1" x14ac:dyDescent="0.25">
      <c r="B112" t="s">
        <v>28</v>
      </c>
      <c r="C112" t="e">
        <f t="shared" si="1"/>
        <v>#N/A</v>
      </c>
    </row>
    <row r="113" spans="2:3" hidden="1" x14ac:dyDescent="0.25">
      <c r="B113" t="s">
        <v>257</v>
      </c>
      <c r="C113" t="e">
        <f t="shared" si="1"/>
        <v>#N/A</v>
      </c>
    </row>
    <row r="114" spans="2:3" hidden="1" x14ac:dyDescent="0.25">
      <c r="B114" t="s">
        <v>159</v>
      </c>
      <c r="C114" t="e">
        <f t="shared" si="1"/>
        <v>#N/A</v>
      </c>
    </row>
    <row r="115" spans="2:3" hidden="1" x14ac:dyDescent="0.25">
      <c r="B115" t="s">
        <v>146</v>
      </c>
      <c r="C115" t="e">
        <f t="shared" si="1"/>
        <v>#N/A</v>
      </c>
    </row>
    <row r="116" spans="2:3" hidden="1" x14ac:dyDescent="0.25">
      <c r="B116" t="s">
        <v>187</v>
      </c>
      <c r="C116" t="e">
        <f t="shared" si="1"/>
        <v>#N/A</v>
      </c>
    </row>
    <row r="117" spans="2:3" hidden="1" x14ac:dyDescent="0.25">
      <c r="B117" t="s">
        <v>189</v>
      </c>
      <c r="C117" t="e">
        <f t="shared" si="1"/>
        <v>#N/A</v>
      </c>
    </row>
    <row r="118" spans="2:3" hidden="1" x14ac:dyDescent="0.25">
      <c r="B118" t="s">
        <v>183</v>
      </c>
      <c r="C118" t="e">
        <f t="shared" si="1"/>
        <v>#N/A</v>
      </c>
    </row>
    <row r="119" spans="2:3" hidden="1" x14ac:dyDescent="0.25">
      <c r="B119" t="s">
        <v>82</v>
      </c>
      <c r="C119" t="e">
        <f t="shared" si="1"/>
        <v>#N/A</v>
      </c>
    </row>
    <row r="120" spans="2:3" hidden="1" x14ac:dyDescent="0.25">
      <c r="B120" t="s">
        <v>129</v>
      </c>
      <c r="C120" t="e">
        <f t="shared" si="1"/>
        <v>#N/A</v>
      </c>
    </row>
    <row r="121" spans="2:3" hidden="1" x14ac:dyDescent="0.25">
      <c r="B121" t="s">
        <v>258</v>
      </c>
      <c r="C121" t="e">
        <f t="shared" si="1"/>
        <v>#N/A</v>
      </c>
    </row>
    <row r="122" spans="2:3" hidden="1" x14ac:dyDescent="0.25">
      <c r="B122" t="s">
        <v>190</v>
      </c>
      <c r="C122" t="e">
        <f t="shared" si="1"/>
        <v>#N/A</v>
      </c>
    </row>
    <row r="123" spans="2:3" hidden="1" x14ac:dyDescent="0.25">
      <c r="B123" t="s">
        <v>275</v>
      </c>
      <c r="C123" t="e">
        <f t="shared" si="1"/>
        <v>#N/A</v>
      </c>
    </row>
    <row r="124" spans="2:3" hidden="1" x14ac:dyDescent="0.25">
      <c r="B124" t="s">
        <v>191</v>
      </c>
      <c r="C124" t="e">
        <f t="shared" si="1"/>
        <v>#N/A</v>
      </c>
    </row>
    <row r="125" spans="2:3" hidden="1" x14ac:dyDescent="0.25">
      <c r="B125" t="s">
        <v>252</v>
      </c>
      <c r="C125" t="e">
        <f t="shared" si="1"/>
        <v>#N/A</v>
      </c>
    </row>
    <row r="126" spans="2:3" hidden="1" x14ac:dyDescent="0.25">
      <c r="B126" t="s">
        <v>87</v>
      </c>
      <c r="C126" t="e">
        <f t="shared" si="1"/>
        <v>#N/A</v>
      </c>
    </row>
    <row r="127" spans="2:3" hidden="1" x14ac:dyDescent="0.25">
      <c r="B127" t="s">
        <v>204</v>
      </c>
      <c r="C127" t="e">
        <f t="shared" si="1"/>
        <v>#N/A</v>
      </c>
    </row>
    <row r="128" spans="2:3" hidden="1" x14ac:dyDescent="0.25">
      <c r="B128" t="s">
        <v>284</v>
      </c>
      <c r="C128" t="e">
        <f t="shared" si="1"/>
        <v>#N/A</v>
      </c>
    </row>
    <row r="129" spans="2:3" hidden="1" x14ac:dyDescent="0.25">
      <c r="B129" t="s">
        <v>68</v>
      </c>
      <c r="C129" t="e">
        <f t="shared" si="1"/>
        <v>#N/A</v>
      </c>
    </row>
    <row r="130" spans="2:3" hidden="1" x14ac:dyDescent="0.25">
      <c r="B130" t="s">
        <v>42</v>
      </c>
      <c r="C130" t="e">
        <f t="shared" si="1"/>
        <v>#N/A</v>
      </c>
    </row>
    <row r="131" spans="2:3" hidden="1" x14ac:dyDescent="0.25">
      <c r="B131" t="s">
        <v>41</v>
      </c>
      <c r="C131" t="e">
        <f t="shared" ref="C131:C194" si="2">VLOOKUP(A131,$B$1:$B$195,1,0)</f>
        <v>#N/A</v>
      </c>
    </row>
    <row r="132" spans="2:3" hidden="1" x14ac:dyDescent="0.25">
      <c r="B132" t="s">
        <v>39</v>
      </c>
      <c r="C132" t="e">
        <f t="shared" si="2"/>
        <v>#N/A</v>
      </c>
    </row>
    <row r="133" spans="2:3" hidden="1" x14ac:dyDescent="0.25">
      <c r="B133" t="s">
        <v>55</v>
      </c>
      <c r="C133" t="e">
        <f t="shared" si="2"/>
        <v>#N/A</v>
      </c>
    </row>
    <row r="134" spans="2:3" hidden="1" x14ac:dyDescent="0.25">
      <c r="B134" t="s">
        <v>148</v>
      </c>
      <c r="C134" t="e">
        <f t="shared" si="2"/>
        <v>#N/A</v>
      </c>
    </row>
    <row r="135" spans="2:3" hidden="1" x14ac:dyDescent="0.25">
      <c r="B135" t="s">
        <v>111</v>
      </c>
      <c r="C135" t="e">
        <f t="shared" si="2"/>
        <v>#N/A</v>
      </c>
    </row>
    <row r="136" spans="2:3" hidden="1" x14ac:dyDescent="0.25">
      <c r="B136" t="s">
        <v>219</v>
      </c>
      <c r="C136" t="e">
        <f t="shared" si="2"/>
        <v>#N/A</v>
      </c>
    </row>
    <row r="137" spans="2:3" hidden="1" x14ac:dyDescent="0.25">
      <c r="B137" t="s">
        <v>151</v>
      </c>
      <c r="C137" t="e">
        <f t="shared" si="2"/>
        <v>#N/A</v>
      </c>
    </row>
    <row r="138" spans="2:3" hidden="1" x14ac:dyDescent="0.25">
      <c r="B138" t="s">
        <v>69</v>
      </c>
      <c r="C138" t="e">
        <f t="shared" si="2"/>
        <v>#N/A</v>
      </c>
    </row>
    <row r="139" spans="2:3" hidden="1" x14ac:dyDescent="0.25">
      <c r="B139" t="s">
        <v>181</v>
      </c>
      <c r="C139" t="e">
        <f t="shared" si="2"/>
        <v>#N/A</v>
      </c>
    </row>
    <row r="140" spans="2:3" hidden="1" x14ac:dyDescent="0.25">
      <c r="B140" t="s">
        <v>169</v>
      </c>
      <c r="C140" t="e">
        <f t="shared" si="2"/>
        <v>#N/A</v>
      </c>
    </row>
    <row r="141" spans="2:3" hidden="1" x14ac:dyDescent="0.25">
      <c r="B141" t="s">
        <v>232</v>
      </c>
      <c r="C141" t="e">
        <f t="shared" si="2"/>
        <v>#N/A</v>
      </c>
    </row>
    <row r="142" spans="2:3" hidden="1" x14ac:dyDescent="0.25">
      <c r="B142" t="s">
        <v>65</v>
      </c>
      <c r="C142" t="e">
        <f t="shared" si="2"/>
        <v>#N/A</v>
      </c>
    </row>
    <row r="143" spans="2:3" hidden="1" x14ac:dyDescent="0.25">
      <c r="B143" t="s">
        <v>94</v>
      </c>
      <c r="C143" t="e">
        <f t="shared" si="2"/>
        <v>#N/A</v>
      </c>
    </row>
    <row r="144" spans="2:3" hidden="1" x14ac:dyDescent="0.25">
      <c r="B144" t="s">
        <v>71</v>
      </c>
      <c r="C144" t="e">
        <f t="shared" si="2"/>
        <v>#N/A</v>
      </c>
    </row>
    <row r="145" spans="2:3" hidden="1" x14ac:dyDescent="0.25">
      <c r="B145" t="s">
        <v>112</v>
      </c>
      <c r="C145" t="e">
        <f t="shared" si="2"/>
        <v>#N/A</v>
      </c>
    </row>
    <row r="146" spans="2:3" hidden="1" x14ac:dyDescent="0.25">
      <c r="B146" t="s">
        <v>33</v>
      </c>
      <c r="C146" t="e">
        <f t="shared" si="2"/>
        <v>#N/A</v>
      </c>
    </row>
    <row r="147" spans="2:3" hidden="1" x14ac:dyDescent="0.25">
      <c r="B147" t="s">
        <v>164</v>
      </c>
      <c r="C147" t="e">
        <f t="shared" si="2"/>
        <v>#N/A</v>
      </c>
    </row>
    <row r="148" spans="2:3" hidden="1" x14ac:dyDescent="0.25">
      <c r="B148" t="s">
        <v>180</v>
      </c>
      <c r="C148" t="e">
        <f t="shared" si="2"/>
        <v>#N/A</v>
      </c>
    </row>
    <row r="149" spans="2:3" hidden="1" x14ac:dyDescent="0.25">
      <c r="B149" t="s">
        <v>245</v>
      </c>
      <c r="C149" t="e">
        <f t="shared" si="2"/>
        <v>#N/A</v>
      </c>
    </row>
    <row r="150" spans="2:3" hidden="1" x14ac:dyDescent="0.25">
      <c r="B150" t="s">
        <v>254</v>
      </c>
      <c r="C150" t="e">
        <f t="shared" si="2"/>
        <v>#N/A</v>
      </c>
    </row>
    <row r="151" spans="2:3" hidden="1" x14ac:dyDescent="0.25">
      <c r="B151" t="s">
        <v>98</v>
      </c>
      <c r="C151" t="e">
        <f t="shared" si="2"/>
        <v>#N/A</v>
      </c>
    </row>
    <row r="152" spans="2:3" hidden="1" x14ac:dyDescent="0.25">
      <c r="B152" t="s">
        <v>117</v>
      </c>
      <c r="C152" t="e">
        <f t="shared" si="2"/>
        <v>#N/A</v>
      </c>
    </row>
    <row r="153" spans="2:3" hidden="1" x14ac:dyDescent="0.25">
      <c r="B153" t="s">
        <v>116</v>
      </c>
      <c r="C153" t="e">
        <f t="shared" si="2"/>
        <v>#N/A</v>
      </c>
    </row>
    <row r="154" spans="2:3" hidden="1" x14ac:dyDescent="0.25">
      <c r="B154" t="s">
        <v>108</v>
      </c>
      <c r="C154" t="e">
        <f t="shared" si="2"/>
        <v>#N/A</v>
      </c>
    </row>
    <row r="155" spans="2:3" hidden="1" x14ac:dyDescent="0.25">
      <c r="B155" t="s">
        <v>185</v>
      </c>
      <c r="C155" t="e">
        <f t="shared" si="2"/>
        <v>#N/A</v>
      </c>
    </row>
    <row r="156" spans="2:3" hidden="1" x14ac:dyDescent="0.25">
      <c r="B156" t="s">
        <v>226</v>
      </c>
      <c r="C156" t="e">
        <f t="shared" si="2"/>
        <v>#N/A</v>
      </c>
    </row>
    <row r="157" spans="2:3" hidden="1" x14ac:dyDescent="0.25">
      <c r="B157" t="s">
        <v>40</v>
      </c>
      <c r="C157" t="e">
        <f t="shared" si="2"/>
        <v>#N/A</v>
      </c>
    </row>
    <row r="158" spans="2:3" hidden="1" x14ac:dyDescent="0.25">
      <c r="B158" t="s">
        <v>79</v>
      </c>
      <c r="C158" t="e">
        <f t="shared" si="2"/>
        <v>#N/A</v>
      </c>
    </row>
    <row r="159" spans="2:3" hidden="1" x14ac:dyDescent="0.25">
      <c r="B159" t="s">
        <v>188</v>
      </c>
      <c r="C159" t="e">
        <f t="shared" si="2"/>
        <v>#N/A</v>
      </c>
    </row>
    <row r="160" spans="2:3" hidden="1" x14ac:dyDescent="0.25">
      <c r="B160" t="s">
        <v>210</v>
      </c>
      <c r="C160" t="e">
        <f t="shared" si="2"/>
        <v>#N/A</v>
      </c>
    </row>
    <row r="161" spans="2:3" hidden="1" x14ac:dyDescent="0.25">
      <c r="B161" t="s">
        <v>175</v>
      </c>
      <c r="C161" t="e">
        <f t="shared" si="2"/>
        <v>#N/A</v>
      </c>
    </row>
    <row r="162" spans="2:3" hidden="1" x14ac:dyDescent="0.25">
      <c r="B162" t="s">
        <v>89</v>
      </c>
      <c r="C162" t="e">
        <f t="shared" si="2"/>
        <v>#N/A</v>
      </c>
    </row>
    <row r="163" spans="2:3" hidden="1" x14ac:dyDescent="0.25">
      <c r="B163" t="s">
        <v>101</v>
      </c>
      <c r="C163" t="e">
        <f t="shared" si="2"/>
        <v>#N/A</v>
      </c>
    </row>
    <row r="164" spans="2:3" hidden="1" x14ac:dyDescent="0.25">
      <c r="B164" t="s">
        <v>274</v>
      </c>
      <c r="C164" t="e">
        <f t="shared" si="2"/>
        <v>#N/A</v>
      </c>
    </row>
    <row r="165" spans="2:3" hidden="1" x14ac:dyDescent="0.25">
      <c r="B165" t="s">
        <v>124</v>
      </c>
      <c r="C165" t="e">
        <f t="shared" si="2"/>
        <v>#N/A</v>
      </c>
    </row>
    <row r="166" spans="2:3" hidden="1" x14ac:dyDescent="0.25">
      <c r="B166" t="s">
        <v>83</v>
      </c>
      <c r="C166" t="e">
        <f t="shared" si="2"/>
        <v>#N/A</v>
      </c>
    </row>
    <row r="167" spans="2:3" hidden="1" x14ac:dyDescent="0.25">
      <c r="B167" t="s">
        <v>106</v>
      </c>
      <c r="C167" t="e">
        <f t="shared" si="2"/>
        <v>#N/A</v>
      </c>
    </row>
    <row r="168" spans="2:3" hidden="1" x14ac:dyDescent="0.25">
      <c r="B168" t="s">
        <v>171</v>
      </c>
      <c r="C168" t="e">
        <f t="shared" si="2"/>
        <v>#N/A</v>
      </c>
    </row>
    <row r="169" spans="2:3" hidden="1" x14ac:dyDescent="0.25">
      <c r="B169" t="s">
        <v>209</v>
      </c>
      <c r="C169" t="e">
        <f t="shared" si="2"/>
        <v>#N/A</v>
      </c>
    </row>
    <row r="170" spans="2:3" hidden="1" x14ac:dyDescent="0.25">
      <c r="B170" t="s">
        <v>76</v>
      </c>
      <c r="C170" t="e">
        <f t="shared" si="2"/>
        <v>#N/A</v>
      </c>
    </row>
    <row r="171" spans="2:3" hidden="1" x14ac:dyDescent="0.25">
      <c r="B171" t="s">
        <v>27</v>
      </c>
      <c r="C171" t="e">
        <f t="shared" si="2"/>
        <v>#N/A</v>
      </c>
    </row>
    <row r="172" spans="2:3" hidden="1" x14ac:dyDescent="0.25">
      <c r="B172" t="s">
        <v>77</v>
      </c>
      <c r="C172" t="e">
        <f t="shared" si="2"/>
        <v>#N/A</v>
      </c>
    </row>
    <row r="173" spans="2:3" hidden="1" x14ac:dyDescent="0.25">
      <c r="B173" t="s">
        <v>287</v>
      </c>
      <c r="C173" t="e">
        <f t="shared" si="2"/>
        <v>#N/A</v>
      </c>
    </row>
    <row r="174" spans="2:3" hidden="1" x14ac:dyDescent="0.25">
      <c r="B174" t="s">
        <v>233</v>
      </c>
      <c r="C174" t="e">
        <f t="shared" si="2"/>
        <v>#N/A</v>
      </c>
    </row>
    <row r="175" spans="2:3" hidden="1" x14ac:dyDescent="0.25">
      <c r="B175" t="s">
        <v>145</v>
      </c>
      <c r="C175" t="e">
        <f t="shared" si="2"/>
        <v>#N/A</v>
      </c>
    </row>
    <row r="176" spans="2:3" hidden="1" x14ac:dyDescent="0.25">
      <c r="B176" t="s">
        <v>197</v>
      </c>
      <c r="C176" t="e">
        <f t="shared" si="2"/>
        <v>#N/A</v>
      </c>
    </row>
    <row r="177" spans="2:3" hidden="1" x14ac:dyDescent="0.25">
      <c r="B177" t="s">
        <v>64</v>
      </c>
      <c r="C177" t="e">
        <f t="shared" si="2"/>
        <v>#N/A</v>
      </c>
    </row>
    <row r="178" spans="2:3" hidden="1" x14ac:dyDescent="0.25">
      <c r="B178" t="s">
        <v>201</v>
      </c>
      <c r="C178" t="e">
        <f t="shared" si="2"/>
        <v>#N/A</v>
      </c>
    </row>
    <row r="179" spans="2:3" hidden="1" x14ac:dyDescent="0.25">
      <c r="B179" t="s">
        <v>186</v>
      </c>
      <c r="C179" t="e">
        <f t="shared" si="2"/>
        <v>#N/A</v>
      </c>
    </row>
    <row r="180" spans="2:3" hidden="1" x14ac:dyDescent="0.25">
      <c r="B180" t="s">
        <v>150</v>
      </c>
      <c r="C180" t="e">
        <f t="shared" si="2"/>
        <v>#N/A</v>
      </c>
    </row>
    <row r="181" spans="2:3" hidden="1" x14ac:dyDescent="0.25">
      <c r="B181" t="s">
        <v>102</v>
      </c>
      <c r="C181" t="e">
        <f t="shared" si="2"/>
        <v>#N/A</v>
      </c>
    </row>
    <row r="182" spans="2:3" hidden="1" x14ac:dyDescent="0.25">
      <c r="B182" t="s">
        <v>21</v>
      </c>
      <c r="C182" t="e">
        <f t="shared" si="2"/>
        <v>#N/A</v>
      </c>
    </row>
    <row r="183" spans="2:3" hidden="1" x14ac:dyDescent="0.25">
      <c r="B183" t="s">
        <v>166</v>
      </c>
      <c r="C183" t="e">
        <f t="shared" si="2"/>
        <v>#N/A</v>
      </c>
    </row>
    <row r="184" spans="2:3" hidden="1" x14ac:dyDescent="0.25">
      <c r="B184" t="s">
        <v>157</v>
      </c>
      <c r="C184" t="e">
        <f t="shared" si="2"/>
        <v>#N/A</v>
      </c>
    </row>
    <row r="185" spans="2:3" hidden="1" x14ac:dyDescent="0.25">
      <c r="B185" t="s">
        <v>113</v>
      </c>
      <c r="C185" t="e">
        <f t="shared" si="2"/>
        <v>#N/A</v>
      </c>
    </row>
    <row r="186" spans="2:3" hidden="1" x14ac:dyDescent="0.25">
      <c r="B186" t="s">
        <v>34</v>
      </c>
      <c r="C186" t="e">
        <f t="shared" si="2"/>
        <v>#N/A</v>
      </c>
    </row>
    <row r="187" spans="2:3" hidden="1" x14ac:dyDescent="0.25">
      <c r="B187" t="s">
        <v>217</v>
      </c>
      <c r="C187" t="e">
        <f t="shared" si="2"/>
        <v>#N/A</v>
      </c>
    </row>
    <row r="188" spans="2:3" hidden="1" x14ac:dyDescent="0.25">
      <c r="B188" t="s">
        <v>78</v>
      </c>
      <c r="C188" t="e">
        <f t="shared" si="2"/>
        <v>#N/A</v>
      </c>
    </row>
    <row r="189" spans="2:3" hidden="1" x14ac:dyDescent="0.25">
      <c r="B189" t="s">
        <v>38</v>
      </c>
      <c r="C189" t="e">
        <f t="shared" si="2"/>
        <v>#N/A</v>
      </c>
    </row>
    <row r="190" spans="2:3" hidden="1" x14ac:dyDescent="0.25">
      <c r="B190" t="s">
        <v>212</v>
      </c>
      <c r="C190" t="e">
        <f t="shared" si="2"/>
        <v>#N/A</v>
      </c>
    </row>
    <row r="191" spans="2:3" hidden="1" x14ac:dyDescent="0.25">
      <c r="B191" t="s">
        <v>162</v>
      </c>
      <c r="C191" t="e">
        <f t="shared" si="2"/>
        <v>#N/A</v>
      </c>
    </row>
    <row r="192" spans="2:3" hidden="1" x14ac:dyDescent="0.25">
      <c r="B192" t="s">
        <v>161</v>
      </c>
      <c r="C192" t="e">
        <f t="shared" si="2"/>
        <v>#N/A</v>
      </c>
    </row>
    <row r="193" spans="2:3" hidden="1" x14ac:dyDescent="0.25">
      <c r="B193" t="s">
        <v>122</v>
      </c>
      <c r="C193" t="e">
        <f t="shared" si="2"/>
        <v>#N/A</v>
      </c>
    </row>
    <row r="194" spans="2:3" hidden="1" x14ac:dyDescent="0.25">
      <c r="B194" t="s">
        <v>214</v>
      </c>
      <c r="C194" t="e">
        <f t="shared" si="2"/>
        <v>#N/A</v>
      </c>
    </row>
    <row r="195" spans="2:3" hidden="1" x14ac:dyDescent="0.25">
      <c r="B195" t="s">
        <v>256</v>
      </c>
    </row>
  </sheetData>
  <autoFilter ref="A1:C195" xr:uid="{659959C7-F5E0-442A-A680-230E95FD91A5}">
    <filterColumn colId="2">
      <filters>
        <filter val="ANAYA TUQUERRES CLODOMIRO"/>
        <filter val="ASEO DEL SUROCCIDENTE SA ESP"/>
        <filter val="ASEO REGIONAL SAS"/>
        <filter val="BANCO DAVIVIENDA SA"/>
        <filter val="BANCO SANTANDER DE NEGOCIOS COLOMBIA SA"/>
        <filter val="CENTRAL COLOMBIANA DE ASEO SA ESP"/>
        <filter val="CERON FIGUEROA CRISTIAN DARWIN"/>
        <filter val="COMPANIA DE OPERACIONES LOGISTICAS Y TRANSPORTE LT"/>
        <filter val="COMUNICACION CELULAR SA"/>
        <filter val="EMPRESAS MUNICIPALES DE CALI EICE ESP"/>
        <filter val="GASES DE OCCIDENTE SA ESP"/>
        <filter val="MUNICIPIO DE YUMBO"/>
        <filter val="NOMINAS"/>
        <filter val="PACARIBE SA ESP"/>
        <filter val="PARCELACION CHORRO DE PLATA"/>
        <filter val="PATRIMONIOS AUTONOMOS FIDUCIARIA POPULAR S A"/>
        <filter val="PINZON ROZO JORGE ENRIQUE"/>
        <filter val="PROMOAMBIENTAL DISTRITO SAS ESP"/>
        <filter val="PROMOCALI SA ESP"/>
        <filter val="RIASCOS QUINONES JOSE EDUAR"/>
        <filter val="SANDOVAL YANGUAS FABIAN"/>
        <filter val="SANTOS PEREZ JIMENA"/>
        <filter val="SAUCEDO Y SAUCEDO SA"/>
        <filter val="SOLUCIONES E INVERSIONES BROWN S A S"/>
        <filter val="SUPERINTENDENCIA DE SERVICIOS PUBLICOS DOMICIL."/>
        <filter val="UNION TEMPORAL SICO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Base</vt:lpstr>
      <vt:lpstr>Bas</vt:lpstr>
      <vt:lpstr>CXP</vt:lpstr>
      <vt:lpstr>CXP2</vt:lpstr>
      <vt:lpstr>RV</vt:lpstr>
      <vt:lpstr>Consolidado</vt:lpstr>
      <vt:lpstr>CXP()</vt:lpstr>
      <vt:lpstr>RV ENE - CXP FEB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Promo Distrito 48</dc:creator>
  <cp:lastModifiedBy>luz de horta</cp:lastModifiedBy>
  <dcterms:created xsi:type="dcterms:W3CDTF">2024-02-13T16:26:58Z</dcterms:created>
  <dcterms:modified xsi:type="dcterms:W3CDTF">2024-11-15T20:39:25Z</dcterms:modified>
</cp:coreProperties>
</file>